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D:\Moje dokumenty 2024\Prezentacja 2Q 2024\"/>
    </mc:Choice>
  </mc:AlternateContent>
  <xr:revisionPtr revIDLastSave="0" documentId="13_ncr:1_{037B58D2-7964-4EFD-966E-FAFDD689D8F1}" xr6:coauthVersionLast="47" xr6:coauthVersionMax="47" xr10:uidLastSave="{00000000-0000-0000-0000-000000000000}"/>
  <bookViews>
    <workbookView xWindow="-120" yWindow="-120" windowWidth="29040" windowHeight="15840" tabRatio="805" firstSheet="1" activeTab="1" xr2:uid="{39816247-9BE5-4913-BADD-A7637FF566A0}"/>
  </bookViews>
  <sheets>
    <sheet name="Arkusz3" sheetId="1" state="hidden" r:id="rId1"/>
    <sheet name="P&amp;L" sheetId="2" r:id="rId2"/>
    <sheet name="BS" sheetId="3" r:id="rId3"/>
    <sheet name="Wynik odsetkowy" sheetId="4" r:id="rId4"/>
    <sheet name="Przychody prowizyjne" sheetId="5" r:id="rId5"/>
    <sheet name="Koszty działania razem" sheetId="6" r:id="rId6"/>
    <sheet name="Wynik handlowy" sheetId="7" r:id="rId7"/>
    <sheet name="Wynik inwestycyjny" sheetId="8" r:id="rId8"/>
    <sheet name="Należności od klientów" sheetId="9" r:id="rId9"/>
    <sheet name="Inwestycyjne aktywa finansowe" sheetId="10" r:id="rId10"/>
    <sheet name="Rezerwy_RZiS _Q" sheetId="11" r:id="rId11"/>
    <sheet name="Pozostałe koszty operacyjne" sheetId="12" r:id="rId12"/>
    <sheet name="Pozostałe przychody operacyjne" sheetId="13" r:id="rId13"/>
    <sheet name="Zobowiązania wobec klientów" sheetId="14" r:id="rId14"/>
    <sheet name="Należn. i zob. od banków" sheetId="15" r:id="rId15"/>
    <sheet name="Aktywa i zobow. fin. do obrotu" sheetId="16" r:id="rId16"/>
    <sheet name="Rezerwy_RZiS _Q (2)" sheetId="17" state="hidden" r:id="rId17"/>
    <sheet name="Wskaźniki " sheetId="18" r:id="rId18"/>
    <sheet name="Jakość należności od klientów " sheetId="19" r:id="rId19"/>
    <sheet name="Wybrane dane niefinansowe " sheetId="20" r:id="rId20"/>
    <sheet name="Arkusz2" sheetId="21" r:id="rId21"/>
    <sheet name="Arkusz1" sheetId="22" state="hidden" r:id="rId22"/>
  </sheets>
  <externalReferences>
    <externalReference r:id="rId23"/>
    <externalReference r:id="rId24"/>
  </externalReferences>
  <definedNames>
    <definedName name="\" localSheetId="2">#REF!</definedName>
    <definedName name="\" localSheetId="4">#REF!</definedName>
    <definedName name="\" localSheetId="10">#REF!</definedName>
    <definedName name="\" localSheetId="16">#REF!</definedName>
    <definedName name="\">#REF!</definedName>
    <definedName name="_" localSheetId="2">#REF!</definedName>
    <definedName name="_" localSheetId="4">#REF!</definedName>
    <definedName name="_" localSheetId="10">#REF!</definedName>
    <definedName name="_" localSheetId="16">#REF!</definedName>
    <definedName name="_">#REF!</definedName>
    <definedName name="__" localSheetId="2">#REF!</definedName>
    <definedName name="__" localSheetId="4">#REF!</definedName>
    <definedName name="__" localSheetId="10">#REF!</definedName>
    <definedName name="__" localSheetId="16">#REF!</definedName>
    <definedName name="__">#REF!</definedName>
    <definedName name="___" localSheetId="2">#REF!</definedName>
    <definedName name="___" localSheetId="4">#REF!</definedName>
    <definedName name="___" localSheetId="10">#REF!</definedName>
    <definedName name="___" localSheetId="16">#REF!</definedName>
    <definedName name="___">#REF!</definedName>
    <definedName name="____" localSheetId="2">#REF!</definedName>
    <definedName name="____" localSheetId="4">#REF!</definedName>
    <definedName name="____" localSheetId="10">#REF!</definedName>
    <definedName name="____" localSheetId="16">#REF!</definedName>
    <definedName name="____">#REF!</definedName>
    <definedName name="_____" localSheetId="2">#REF!</definedName>
    <definedName name="_____" localSheetId="4">#REF!</definedName>
    <definedName name="_____" localSheetId="10">#REF!</definedName>
    <definedName name="_____" localSheetId="16">#REF!</definedName>
    <definedName name="_____">#REF!</definedName>
    <definedName name="________" localSheetId="2">#REF!</definedName>
    <definedName name="________" localSheetId="4">#REF!</definedName>
    <definedName name="________" localSheetId="10">#REF!</definedName>
    <definedName name="________" localSheetId="16">#REF!</definedName>
    <definedName name="________">#REF!</definedName>
    <definedName name="_____________" localSheetId="2">#REF!</definedName>
    <definedName name="_____________" localSheetId="4">#REF!</definedName>
    <definedName name="_____________" localSheetId="10">#REF!</definedName>
    <definedName name="_____________" localSheetId="16">#REF!</definedName>
    <definedName name="_____________">#REF!</definedName>
    <definedName name="__________________" localSheetId="2">#REF!</definedName>
    <definedName name="__________________" localSheetId="4">#REF!</definedName>
    <definedName name="__________________" localSheetId="10">#REF!</definedName>
    <definedName name="__________________" localSheetId="16">#REF!</definedName>
    <definedName name="__________________">#REF!</definedName>
    <definedName name="______________________________________wbk1" localSheetId="2">#N/A</definedName>
    <definedName name="______________________________________wbk1" localSheetId="1">'P&amp;L'!______________________________________wbk1</definedName>
    <definedName name="______________________________________wbk1" localSheetId="4">#N/A</definedName>
    <definedName name="______________________________________wbk1">'P&amp;L'!______________________________________wbk1</definedName>
    <definedName name="_____________________________________wbk1" localSheetId="4">#REF!</definedName>
    <definedName name="_____________________________________wbk1" localSheetId="10">#REF!</definedName>
    <definedName name="_____________________________________wbk1" localSheetId="16">#REF!</definedName>
    <definedName name="_____________________________________wbk1">#REF!</definedName>
    <definedName name="____________________________________wbk1">#REF!</definedName>
    <definedName name="___________________________________wbk1" localSheetId="4">#REF!</definedName>
    <definedName name="___________________________________wbk1" localSheetId="10">#REF!</definedName>
    <definedName name="___________________________________wbk1" localSheetId="16">#REF!</definedName>
    <definedName name="___________________________________wbk1">#REF!</definedName>
    <definedName name="___________________________________xliuwt54j27" localSheetId="2">#REF!</definedName>
    <definedName name="___________________________________xliuwt54j27" localSheetId="4">#REF!</definedName>
    <definedName name="___________________________________xliuwt54j27" localSheetId="10">#REF!</definedName>
    <definedName name="___________________________________xliuwt54j27" localSheetId="16">#REF!</definedName>
    <definedName name="___________________________________xliuwt54j27">#REF!</definedName>
    <definedName name="__________________________________wbk1" localSheetId="4">#REF!</definedName>
    <definedName name="__________________________________wbk1" localSheetId="10">#REF!</definedName>
    <definedName name="__________________________________wbk1" localSheetId="16">#REF!</definedName>
    <definedName name="__________________________________wbk1">#REF!</definedName>
    <definedName name="__________________________________xliuwt54j27" localSheetId="2">#REF!</definedName>
    <definedName name="__________________________________xliuwt54j27" localSheetId="4">#REF!</definedName>
    <definedName name="__________________________________xliuwt54j27" localSheetId="10">#REF!</definedName>
    <definedName name="__________________________________xliuwt54j27" localSheetId="16">#REF!</definedName>
    <definedName name="__________________________________xliuwt54j27">#REF!</definedName>
    <definedName name="_________________________________wbk1" localSheetId="4">#REF!</definedName>
    <definedName name="_________________________________wbk1" localSheetId="10">#REF!</definedName>
    <definedName name="_________________________________wbk1" localSheetId="16">#REF!</definedName>
    <definedName name="_________________________________wbk1">#REF!</definedName>
    <definedName name="_________________________________xliuwt54j27" localSheetId="2">#REF!</definedName>
    <definedName name="_________________________________xliuwt54j27" localSheetId="4">#REF!</definedName>
    <definedName name="_________________________________xliuwt54j27" localSheetId="10">#REF!</definedName>
    <definedName name="_________________________________xliuwt54j27" localSheetId="16">#REF!</definedName>
    <definedName name="_________________________________xliuwt54j27">#REF!</definedName>
    <definedName name="________________________________wbk1" localSheetId="4">#REF!</definedName>
    <definedName name="________________________________wbk1" localSheetId="10">#REF!</definedName>
    <definedName name="________________________________wbk1" localSheetId="16">#REF!</definedName>
    <definedName name="________________________________wbk1">#REF!</definedName>
    <definedName name="________________________________xliuwt54j27" localSheetId="2">#REF!</definedName>
    <definedName name="________________________________xliuwt54j27" localSheetId="4">#REF!</definedName>
    <definedName name="________________________________xliuwt54j27" localSheetId="10">#REF!</definedName>
    <definedName name="________________________________xliuwt54j27" localSheetId="16">#REF!</definedName>
    <definedName name="________________________________xliuwt54j27">#REF!</definedName>
    <definedName name="_______________________________wbk1" localSheetId="4">#REF!</definedName>
    <definedName name="_______________________________wbk1" localSheetId="10">#REF!</definedName>
    <definedName name="_______________________________wbk1" localSheetId="16">#REF!</definedName>
    <definedName name="_______________________________wbk1">#REF!</definedName>
    <definedName name="_______________________________xliuwt54j27" localSheetId="2">#REF!</definedName>
    <definedName name="_______________________________xliuwt54j27" localSheetId="4">#REF!</definedName>
    <definedName name="_______________________________xliuwt54j27" localSheetId="10">#REF!</definedName>
    <definedName name="_______________________________xliuwt54j27" localSheetId="16">#REF!</definedName>
    <definedName name="_______________________________xliuwt54j27">#REF!</definedName>
    <definedName name="______________________________wbk1" localSheetId="4">#REF!</definedName>
    <definedName name="______________________________wbk1" localSheetId="10">#REF!</definedName>
    <definedName name="______________________________wbk1" localSheetId="16">#REF!</definedName>
    <definedName name="______________________________wbk1">#REF!</definedName>
    <definedName name="______________________________xliuwt54j27" localSheetId="2">#REF!</definedName>
    <definedName name="______________________________xliuwt54j27" localSheetId="4">#REF!</definedName>
    <definedName name="______________________________xliuwt54j27" localSheetId="10">#REF!</definedName>
    <definedName name="______________________________xliuwt54j27" localSheetId="16">#REF!</definedName>
    <definedName name="______________________________xliuwt54j27">#REF!</definedName>
    <definedName name="_____________________________wbk1">#REF!</definedName>
    <definedName name="_____________________________xliuwt54j27" localSheetId="2">#REF!</definedName>
    <definedName name="_____________________________xliuwt54j27" localSheetId="4">#REF!</definedName>
    <definedName name="_____________________________xliuwt54j27" localSheetId="10">#REF!</definedName>
    <definedName name="_____________________________xliuwt54j27" localSheetId="16">#REF!</definedName>
    <definedName name="_____________________________xliuwt54j27">#REF!</definedName>
    <definedName name="____________________________wbk1" localSheetId="4">#REF!</definedName>
    <definedName name="____________________________wbk1" localSheetId="10">#REF!</definedName>
    <definedName name="____________________________wbk1" localSheetId="16">#REF!</definedName>
    <definedName name="____________________________wbk1">#REF!</definedName>
    <definedName name="____________________________xliuwt54j27" localSheetId="2">#REF!</definedName>
    <definedName name="____________________________xliuwt54j27" localSheetId="4">#REF!</definedName>
    <definedName name="____________________________xliuwt54j27" localSheetId="10">#REF!</definedName>
    <definedName name="____________________________xliuwt54j27" localSheetId="16">#REF!</definedName>
    <definedName name="____________________________xliuwt54j27">#REF!</definedName>
    <definedName name="___________________________wbk1">#REF!</definedName>
    <definedName name="___________________________xliuwt54j27" localSheetId="2">#REF!</definedName>
    <definedName name="___________________________xliuwt54j27" localSheetId="4">#REF!</definedName>
    <definedName name="___________________________xliuwt54j27" localSheetId="10">#REF!</definedName>
    <definedName name="___________________________xliuwt54j27" localSheetId="16">#REF!</definedName>
    <definedName name="___________________________xliuwt54j27">#REF!</definedName>
    <definedName name="__________________________wbk1" localSheetId="4">#REF!</definedName>
    <definedName name="__________________________wbk1" localSheetId="10">#REF!</definedName>
    <definedName name="__________________________wbk1" localSheetId="16">#REF!</definedName>
    <definedName name="__________________________wbk1">#REF!</definedName>
    <definedName name="__________________________xliuwt54j27" localSheetId="2">#REF!</definedName>
    <definedName name="__________________________xliuwt54j27" localSheetId="4">#REF!</definedName>
    <definedName name="__________________________xliuwt54j27" localSheetId="10">#REF!</definedName>
    <definedName name="__________________________xliuwt54j27" localSheetId="16">#REF!</definedName>
    <definedName name="__________________________xliuwt54j27">#REF!</definedName>
    <definedName name="_________________________wbk1">#REF!</definedName>
    <definedName name="_________________________xliuwt54j27" localSheetId="2">#REF!</definedName>
    <definedName name="_________________________xliuwt54j27" localSheetId="4">#REF!</definedName>
    <definedName name="_________________________xliuwt54j27" localSheetId="10">#REF!</definedName>
    <definedName name="_________________________xliuwt54j27" localSheetId="16">#REF!</definedName>
    <definedName name="_________________________xliuwt54j27">#REF!</definedName>
    <definedName name="________________________wbk1">#N/A</definedName>
    <definedName name="________________________xliuwt54j27" localSheetId="2">#REF!</definedName>
    <definedName name="________________________xliuwt54j27" localSheetId="4">#REF!</definedName>
    <definedName name="________________________xliuwt54j27" localSheetId="10">#REF!</definedName>
    <definedName name="________________________xliuwt54j27" localSheetId="16">#REF!</definedName>
    <definedName name="________________________xliuwt54j27">#REF!</definedName>
    <definedName name="_______________________wbk1">#REF!</definedName>
    <definedName name="_______________________xliuwt54j27" localSheetId="2">#REF!</definedName>
    <definedName name="_______________________xliuwt54j27" localSheetId="4">#REF!</definedName>
    <definedName name="_______________________xliuwt54j27" localSheetId="10">#REF!</definedName>
    <definedName name="_______________________xliuwt54j27" localSheetId="16">#REF!</definedName>
    <definedName name="_______________________xliuwt54j27">#REF!</definedName>
    <definedName name="______________________wbk1">#REF!</definedName>
    <definedName name="______________________xliuwt54j27" localSheetId="2">#REF!</definedName>
    <definedName name="______________________xliuwt54j27" localSheetId="4">#REF!</definedName>
    <definedName name="______________________xliuwt54j27" localSheetId="10">#REF!</definedName>
    <definedName name="______________________xliuwt54j27" localSheetId="16">#REF!</definedName>
    <definedName name="______________________xliuwt54j27">#REF!</definedName>
    <definedName name="_____________________wbk1">#REF!</definedName>
    <definedName name="_____________________xliuwt54j27" localSheetId="2">#REF!</definedName>
    <definedName name="_____________________xliuwt54j27" localSheetId="4">#REF!</definedName>
    <definedName name="_____________________xliuwt54j27" localSheetId="10">#REF!</definedName>
    <definedName name="_____________________xliuwt54j27" localSheetId="16">#REF!</definedName>
    <definedName name="_____________________xliuwt54j27">#REF!</definedName>
    <definedName name="____________________PLQ2" localSheetId="2">#REF!</definedName>
    <definedName name="____________________PLQ2" localSheetId="4">#REF!</definedName>
    <definedName name="____________________PLQ2" localSheetId="10">#REF!</definedName>
    <definedName name="____________________PLQ2" localSheetId="16">#REF!</definedName>
    <definedName name="____________________PLQ2">#REF!</definedName>
    <definedName name="____________________wbk1">#REF!</definedName>
    <definedName name="____________________xliuwt54j27" localSheetId="2">#REF!</definedName>
    <definedName name="____________________xliuwt54j27" localSheetId="4">#REF!</definedName>
    <definedName name="____________________xliuwt54j27" localSheetId="10">#REF!</definedName>
    <definedName name="____________________xliuwt54j27" localSheetId="16">#REF!</definedName>
    <definedName name="____________________xliuwt54j27">#REF!</definedName>
    <definedName name="___________________IAF2005" localSheetId="2">#REF!</definedName>
    <definedName name="___________________IAF2005" localSheetId="4">#REF!</definedName>
    <definedName name="___________________IAF2005" localSheetId="10">#REF!</definedName>
    <definedName name="___________________IAF2005" localSheetId="16">#REF!</definedName>
    <definedName name="___________________IAF2005">#REF!</definedName>
    <definedName name="___________________IAF2006" localSheetId="2">#REF!</definedName>
    <definedName name="___________________IAF2006" localSheetId="4">#REF!</definedName>
    <definedName name="___________________IAF2006" localSheetId="10">#REF!</definedName>
    <definedName name="___________________IAF2006" localSheetId="16">#REF!</definedName>
    <definedName name="___________________IAF2006">#REF!</definedName>
    <definedName name="___________________TW092006" localSheetId="2">#REF!</definedName>
    <definedName name="___________________TW092006" localSheetId="4">#REF!</definedName>
    <definedName name="___________________TW092006" localSheetId="10">#REF!</definedName>
    <definedName name="___________________TW092006" localSheetId="16">#REF!</definedName>
    <definedName name="___________________TW092006">#REF!</definedName>
    <definedName name="___________________TW092007" localSheetId="2">#REF!</definedName>
    <definedName name="___________________TW092007" localSheetId="4">#REF!</definedName>
    <definedName name="___________________TW092007" localSheetId="10">#REF!</definedName>
    <definedName name="___________________TW092007" localSheetId="16">#REF!</definedName>
    <definedName name="___________________TW092007">#REF!</definedName>
    <definedName name="___________________wbk1">#N/A</definedName>
    <definedName name="___________________xliuwt54j27" localSheetId="2">#REF!</definedName>
    <definedName name="___________________xliuwt54j27" localSheetId="4">#REF!</definedName>
    <definedName name="___________________xliuwt54j27" localSheetId="10">#REF!</definedName>
    <definedName name="___________________xliuwt54j27" localSheetId="16">#REF!</definedName>
    <definedName name="___________________xliuwt54j27">#REF!</definedName>
    <definedName name="__________________IAF2005" localSheetId="2">#REF!</definedName>
    <definedName name="__________________IAF2005" localSheetId="4">#REF!</definedName>
    <definedName name="__________________IAF2005" localSheetId="10">#REF!</definedName>
    <definedName name="__________________IAF2005" localSheetId="16">#REF!</definedName>
    <definedName name="__________________IAF2005">#REF!</definedName>
    <definedName name="__________________IAF2006" localSheetId="2">#REF!</definedName>
    <definedName name="__________________IAF2006" localSheetId="4">#REF!</definedName>
    <definedName name="__________________IAF2006" localSheetId="10">#REF!</definedName>
    <definedName name="__________________IAF2006" localSheetId="16">#REF!</definedName>
    <definedName name="__________________IAF2006">#REF!</definedName>
    <definedName name="__________________PLQ2" localSheetId="2">#REF!</definedName>
    <definedName name="__________________PLQ2" localSheetId="4">#REF!</definedName>
    <definedName name="__________________PLQ2" localSheetId="10">#REF!</definedName>
    <definedName name="__________________PLQ2" localSheetId="16">#REF!</definedName>
    <definedName name="__________________PLQ2">#REF!</definedName>
    <definedName name="__________________TW092006" localSheetId="2">#REF!</definedName>
    <definedName name="__________________TW092006" localSheetId="4">#REF!</definedName>
    <definedName name="__________________TW092006" localSheetId="10">#REF!</definedName>
    <definedName name="__________________TW092006" localSheetId="16">#REF!</definedName>
    <definedName name="__________________TW092006">#REF!</definedName>
    <definedName name="__________________TW092007" localSheetId="2">#REF!</definedName>
    <definedName name="__________________TW092007" localSheetId="4">#REF!</definedName>
    <definedName name="__________________TW092007" localSheetId="10">#REF!</definedName>
    <definedName name="__________________TW092007" localSheetId="16">#REF!</definedName>
    <definedName name="__________________TW092007">#REF!</definedName>
    <definedName name="__________________wbk1">#REF!</definedName>
    <definedName name="__________________xliuwt54j27" localSheetId="2">#REF!</definedName>
    <definedName name="__________________xliuwt54j27" localSheetId="4">#REF!</definedName>
    <definedName name="__________________xliuwt54j27" localSheetId="10">#REF!</definedName>
    <definedName name="__________________xliuwt54j27" localSheetId="16">#REF!</definedName>
    <definedName name="__________________xliuwt54j27">#REF!</definedName>
    <definedName name="_________________IAF2005" localSheetId="2">#REF!</definedName>
    <definedName name="_________________IAF2005" localSheetId="4">#REF!</definedName>
    <definedName name="_________________IAF2005" localSheetId="10">#REF!</definedName>
    <definedName name="_________________IAF2005" localSheetId="16">#REF!</definedName>
    <definedName name="_________________IAF2005">#REF!</definedName>
    <definedName name="_________________IAF2006" localSheetId="2">#REF!</definedName>
    <definedName name="_________________IAF2006" localSheetId="4">#REF!</definedName>
    <definedName name="_________________IAF2006" localSheetId="10">#REF!</definedName>
    <definedName name="_________________IAF2006" localSheetId="16">#REF!</definedName>
    <definedName name="_________________IAF2006">#REF!</definedName>
    <definedName name="_________________PLQ2" localSheetId="2">#REF!</definedName>
    <definedName name="_________________PLQ2" localSheetId="4">#REF!</definedName>
    <definedName name="_________________PLQ2" localSheetId="10">#REF!</definedName>
    <definedName name="_________________PLQ2" localSheetId="16">#REF!</definedName>
    <definedName name="_________________PLQ2">#REF!</definedName>
    <definedName name="_________________TW092006" localSheetId="2">#REF!</definedName>
    <definedName name="_________________TW092006" localSheetId="4">#REF!</definedName>
    <definedName name="_________________TW092006" localSheetId="10">#REF!</definedName>
    <definedName name="_________________TW092006" localSheetId="16">#REF!</definedName>
    <definedName name="_________________TW092006">#REF!</definedName>
    <definedName name="_________________TW092007" localSheetId="2">#REF!</definedName>
    <definedName name="_________________TW092007" localSheetId="4">#REF!</definedName>
    <definedName name="_________________TW092007" localSheetId="10">#REF!</definedName>
    <definedName name="_________________TW092007" localSheetId="16">#REF!</definedName>
    <definedName name="_________________TW092007">#REF!</definedName>
    <definedName name="_________________wbk1">#N/A</definedName>
    <definedName name="_________________xliuwt54j27" localSheetId="2">#REF!</definedName>
    <definedName name="_________________xliuwt54j27" localSheetId="4">#REF!</definedName>
    <definedName name="_________________xliuwt54j27" localSheetId="10">#REF!</definedName>
    <definedName name="_________________xliuwt54j27" localSheetId="16">#REF!</definedName>
    <definedName name="_________________xliuwt54j27">#REF!</definedName>
    <definedName name="________________IAF2005" localSheetId="2">#REF!</definedName>
    <definedName name="________________IAF2005" localSheetId="4">#REF!</definedName>
    <definedName name="________________IAF2005" localSheetId="10">#REF!</definedName>
    <definedName name="________________IAF2005" localSheetId="16">#REF!</definedName>
    <definedName name="________________IAF2005">#REF!</definedName>
    <definedName name="________________IAF2006" localSheetId="2">#REF!</definedName>
    <definedName name="________________IAF2006" localSheetId="4">#REF!</definedName>
    <definedName name="________________IAF2006" localSheetId="10">#REF!</definedName>
    <definedName name="________________IAF2006" localSheetId="16">#REF!</definedName>
    <definedName name="________________IAF2006">#REF!</definedName>
    <definedName name="________________PLQ2" localSheetId="2">#REF!</definedName>
    <definedName name="________________PLQ2" localSheetId="4">#REF!</definedName>
    <definedName name="________________PLQ2" localSheetId="10">#REF!</definedName>
    <definedName name="________________PLQ2" localSheetId="16">#REF!</definedName>
    <definedName name="________________PLQ2">#REF!</definedName>
    <definedName name="________________TW092006" localSheetId="2">#REF!</definedName>
    <definedName name="________________TW092006" localSheetId="4">#REF!</definedName>
    <definedName name="________________TW092006" localSheetId="10">#REF!</definedName>
    <definedName name="________________TW092006" localSheetId="16">#REF!</definedName>
    <definedName name="________________TW092006">#REF!</definedName>
    <definedName name="________________TW092007" localSheetId="2">#REF!</definedName>
    <definedName name="________________TW092007" localSheetId="4">#REF!</definedName>
    <definedName name="________________TW092007" localSheetId="10">#REF!</definedName>
    <definedName name="________________TW092007" localSheetId="16">#REF!</definedName>
    <definedName name="________________TW092007">#REF!</definedName>
    <definedName name="________________wbk1">#REF!</definedName>
    <definedName name="________________xliuwt54j27" localSheetId="2">#REF!</definedName>
    <definedName name="________________xliuwt54j27" localSheetId="4">#REF!</definedName>
    <definedName name="________________xliuwt54j27" localSheetId="10">#REF!</definedName>
    <definedName name="________________xliuwt54j27" localSheetId="16">#REF!</definedName>
    <definedName name="________________xliuwt54j27">#REF!</definedName>
    <definedName name="_______________IAF2005" localSheetId="2">#REF!</definedName>
    <definedName name="_______________IAF2005" localSheetId="4">#REF!</definedName>
    <definedName name="_______________IAF2005" localSheetId="10">#REF!</definedName>
    <definedName name="_______________IAF2005" localSheetId="16">#REF!</definedName>
    <definedName name="_______________IAF2005">#REF!</definedName>
    <definedName name="_______________IAF2006" localSheetId="2">#REF!</definedName>
    <definedName name="_______________IAF2006" localSheetId="4">#REF!</definedName>
    <definedName name="_______________IAF2006" localSheetId="10">#REF!</definedName>
    <definedName name="_______________IAF2006" localSheetId="16">#REF!</definedName>
    <definedName name="_______________IAF2006">#REF!</definedName>
    <definedName name="_______________PLQ2" localSheetId="2">#REF!</definedName>
    <definedName name="_______________PLQ2" localSheetId="4">#REF!</definedName>
    <definedName name="_______________PLQ2" localSheetId="10">#REF!</definedName>
    <definedName name="_______________PLQ2" localSheetId="16">#REF!</definedName>
    <definedName name="_______________PLQ2">#REF!</definedName>
    <definedName name="_______________TW092006" localSheetId="2">#REF!</definedName>
    <definedName name="_______________TW092006" localSheetId="4">#REF!</definedName>
    <definedName name="_______________TW092006" localSheetId="10">#REF!</definedName>
    <definedName name="_______________TW092006" localSheetId="16">#REF!</definedName>
    <definedName name="_______________TW092006">#REF!</definedName>
    <definedName name="_______________TW092007" localSheetId="2">#REF!</definedName>
    <definedName name="_______________TW092007" localSheetId="4">#REF!</definedName>
    <definedName name="_______________TW092007" localSheetId="10">#REF!</definedName>
    <definedName name="_______________TW092007" localSheetId="16">#REF!</definedName>
    <definedName name="_______________TW092007">#REF!</definedName>
    <definedName name="_______________wbk1">#REF!</definedName>
    <definedName name="_______________xliuwt54j27" localSheetId="2">#REF!</definedName>
    <definedName name="_______________xliuwt54j27" localSheetId="4">#REF!</definedName>
    <definedName name="_______________xliuwt54j27" localSheetId="10">#REF!</definedName>
    <definedName name="_______________xliuwt54j27" localSheetId="16">#REF!</definedName>
    <definedName name="_______________xliuwt54j27">#REF!</definedName>
    <definedName name="______________IAF2005" localSheetId="2">#REF!</definedName>
    <definedName name="______________IAF2005" localSheetId="4">#REF!</definedName>
    <definedName name="______________IAF2005" localSheetId="10">#REF!</definedName>
    <definedName name="______________IAF2005" localSheetId="16">#REF!</definedName>
    <definedName name="______________IAF2005">#REF!</definedName>
    <definedName name="______________IAF2006" localSheetId="2">#REF!</definedName>
    <definedName name="______________IAF2006" localSheetId="4">#REF!</definedName>
    <definedName name="______________IAF2006" localSheetId="10">#REF!</definedName>
    <definedName name="______________IAF2006" localSheetId="16">#REF!</definedName>
    <definedName name="______________IAF2006">#REF!</definedName>
    <definedName name="______________PLQ2" localSheetId="2">#REF!</definedName>
    <definedName name="______________PLQ2" localSheetId="4">#REF!</definedName>
    <definedName name="______________PLQ2" localSheetId="10">#REF!</definedName>
    <definedName name="______________PLQ2" localSheetId="16">#REF!</definedName>
    <definedName name="______________PLQ2">#REF!</definedName>
    <definedName name="______________TW092006" localSheetId="2">#REF!</definedName>
    <definedName name="______________TW092006" localSheetId="4">#REF!</definedName>
    <definedName name="______________TW092006" localSheetId="10">#REF!</definedName>
    <definedName name="______________TW092006" localSheetId="16">#REF!</definedName>
    <definedName name="______________TW092006">#REF!</definedName>
    <definedName name="______________TW092007" localSheetId="2">#REF!</definedName>
    <definedName name="______________TW092007" localSheetId="4">#REF!</definedName>
    <definedName name="______________TW092007" localSheetId="10">#REF!</definedName>
    <definedName name="______________TW092007" localSheetId="16">#REF!</definedName>
    <definedName name="______________TW092007">#REF!</definedName>
    <definedName name="______________wbk1">#REF!</definedName>
    <definedName name="______________xliuwt54j27" localSheetId="2">#REF!</definedName>
    <definedName name="______________xliuwt54j27" localSheetId="4">#REF!</definedName>
    <definedName name="______________xliuwt54j27" localSheetId="10">#REF!</definedName>
    <definedName name="______________xliuwt54j27" localSheetId="16">#REF!</definedName>
    <definedName name="______________xliuwt54j27">#REF!</definedName>
    <definedName name="_____________IAF2005" localSheetId="2">#REF!</definedName>
    <definedName name="_____________IAF2005" localSheetId="4">#REF!</definedName>
    <definedName name="_____________IAF2005" localSheetId="10">#REF!</definedName>
    <definedName name="_____________IAF2005" localSheetId="16">#REF!</definedName>
    <definedName name="_____________IAF2005">#REF!</definedName>
    <definedName name="_____________IAF2006" localSheetId="2">#REF!</definedName>
    <definedName name="_____________IAF2006" localSheetId="4">#REF!</definedName>
    <definedName name="_____________IAF2006" localSheetId="10">#REF!</definedName>
    <definedName name="_____________IAF2006" localSheetId="16">#REF!</definedName>
    <definedName name="_____________IAF2006">#REF!</definedName>
    <definedName name="_____________PLQ2" localSheetId="2">#REF!</definedName>
    <definedName name="_____________PLQ2" localSheetId="4">#REF!</definedName>
    <definedName name="_____________PLQ2" localSheetId="10">#REF!</definedName>
    <definedName name="_____________PLQ2" localSheetId="16">#REF!</definedName>
    <definedName name="_____________PLQ2">#REF!</definedName>
    <definedName name="_____________TW092006" localSheetId="2">#REF!</definedName>
    <definedName name="_____________TW092006" localSheetId="4">#REF!</definedName>
    <definedName name="_____________TW092006" localSheetId="10">#REF!</definedName>
    <definedName name="_____________TW092006" localSheetId="16">#REF!</definedName>
    <definedName name="_____________TW092006">#REF!</definedName>
    <definedName name="_____________TW092007" localSheetId="2">#REF!</definedName>
    <definedName name="_____________TW092007" localSheetId="4">#REF!</definedName>
    <definedName name="_____________TW092007" localSheetId="10">#REF!</definedName>
    <definedName name="_____________TW092007" localSheetId="16">#REF!</definedName>
    <definedName name="_____________TW092007">#REF!</definedName>
    <definedName name="_____________wbk1">#REF!</definedName>
    <definedName name="_____________xliuwt54j27" localSheetId="2">#REF!</definedName>
    <definedName name="_____________xliuwt54j27" localSheetId="4">#REF!</definedName>
    <definedName name="_____________xliuwt54j27" localSheetId="10">#REF!</definedName>
    <definedName name="_____________xliuwt54j27" localSheetId="16">#REF!</definedName>
    <definedName name="_____________xliuwt54j27">#REF!</definedName>
    <definedName name="____________IAF2005" localSheetId="2">#REF!</definedName>
    <definedName name="____________IAF2005" localSheetId="4">#REF!</definedName>
    <definedName name="____________IAF2005" localSheetId="10">#REF!</definedName>
    <definedName name="____________IAF2005" localSheetId="16">#REF!</definedName>
    <definedName name="____________IAF2005">#REF!</definedName>
    <definedName name="____________IAF2006" localSheetId="2">#REF!</definedName>
    <definedName name="____________IAF2006" localSheetId="4">#REF!</definedName>
    <definedName name="____________IAF2006" localSheetId="10">#REF!</definedName>
    <definedName name="____________IAF2006" localSheetId="16">#REF!</definedName>
    <definedName name="____________IAF2006">#REF!</definedName>
    <definedName name="____________PLQ2" localSheetId="2">#REF!</definedName>
    <definedName name="____________PLQ2" localSheetId="4">#REF!</definedName>
    <definedName name="____________PLQ2" localSheetId="10">#REF!</definedName>
    <definedName name="____________PLQ2" localSheetId="16">#REF!</definedName>
    <definedName name="____________PLQ2">#REF!</definedName>
    <definedName name="____________TW092006" localSheetId="2">#REF!</definedName>
    <definedName name="____________TW092006" localSheetId="4">#REF!</definedName>
    <definedName name="____________TW092006" localSheetId="10">#REF!</definedName>
    <definedName name="____________TW092006" localSheetId="16">#REF!</definedName>
    <definedName name="____________TW092006">#REF!</definedName>
    <definedName name="____________TW092007" localSheetId="2">#REF!</definedName>
    <definedName name="____________TW092007" localSheetId="4">#REF!</definedName>
    <definedName name="____________TW092007" localSheetId="10">#REF!</definedName>
    <definedName name="____________TW092007" localSheetId="16">#REF!</definedName>
    <definedName name="____________TW092007">#REF!</definedName>
    <definedName name="____________wbk1">#N/A</definedName>
    <definedName name="____________xliuwt54j27" localSheetId="2">#REF!</definedName>
    <definedName name="____________xliuwt54j27" localSheetId="4">#REF!</definedName>
    <definedName name="____________xliuwt54j27" localSheetId="10">#REF!</definedName>
    <definedName name="____________xliuwt54j27" localSheetId="16">#REF!</definedName>
    <definedName name="____________xliuwt54j27">#REF!</definedName>
    <definedName name="___________IAF2005" localSheetId="2">#REF!</definedName>
    <definedName name="___________IAF2005" localSheetId="4">#REF!</definedName>
    <definedName name="___________IAF2005" localSheetId="10">#REF!</definedName>
    <definedName name="___________IAF2005" localSheetId="16">#REF!</definedName>
    <definedName name="___________IAF2005">#REF!</definedName>
    <definedName name="___________IAF2006" localSheetId="2">#REF!</definedName>
    <definedName name="___________IAF2006" localSheetId="4">#REF!</definedName>
    <definedName name="___________IAF2006" localSheetId="10">#REF!</definedName>
    <definedName name="___________IAF2006" localSheetId="16">#REF!</definedName>
    <definedName name="___________IAF2006">#REF!</definedName>
    <definedName name="___________PLQ2" localSheetId="2">#REF!</definedName>
    <definedName name="___________PLQ2" localSheetId="4">#REF!</definedName>
    <definedName name="___________PLQ2" localSheetId="10">#REF!</definedName>
    <definedName name="___________PLQ2" localSheetId="16">#REF!</definedName>
    <definedName name="___________PLQ2">#REF!</definedName>
    <definedName name="___________TW092006" localSheetId="2">#REF!</definedName>
    <definedName name="___________TW092006" localSheetId="4">#REF!</definedName>
    <definedName name="___________TW092006" localSheetId="10">#REF!</definedName>
    <definedName name="___________TW092006" localSheetId="16">#REF!</definedName>
    <definedName name="___________TW092006">#REF!</definedName>
    <definedName name="___________TW092007" localSheetId="2">#REF!</definedName>
    <definedName name="___________TW092007" localSheetId="4">#REF!</definedName>
    <definedName name="___________TW092007" localSheetId="10">#REF!</definedName>
    <definedName name="___________TW092007" localSheetId="16">#REF!</definedName>
    <definedName name="___________TW092007">#REF!</definedName>
    <definedName name="___________wbk1">#N/A</definedName>
    <definedName name="___________xliuwt54j27" localSheetId="2">#REF!</definedName>
    <definedName name="___________xliuwt54j27" localSheetId="4">#REF!</definedName>
    <definedName name="___________xliuwt54j27" localSheetId="10">#REF!</definedName>
    <definedName name="___________xliuwt54j27" localSheetId="16">#REF!</definedName>
    <definedName name="___________xliuwt54j27">#REF!</definedName>
    <definedName name="__________IAF2005" localSheetId="2">#REF!</definedName>
    <definedName name="__________IAF2005" localSheetId="4">#REF!</definedName>
    <definedName name="__________IAF2005" localSheetId="10">#REF!</definedName>
    <definedName name="__________IAF2005" localSheetId="16">#REF!</definedName>
    <definedName name="__________IAF2005">#REF!</definedName>
    <definedName name="__________IAF2006" localSheetId="2">#REF!</definedName>
    <definedName name="__________IAF2006" localSheetId="4">#REF!</definedName>
    <definedName name="__________IAF2006" localSheetId="10">#REF!</definedName>
    <definedName name="__________IAF2006" localSheetId="16">#REF!</definedName>
    <definedName name="__________IAF2006">#REF!</definedName>
    <definedName name="__________PLQ2" localSheetId="2">#REF!</definedName>
    <definedName name="__________PLQ2" localSheetId="4">#REF!</definedName>
    <definedName name="__________PLQ2" localSheetId="10">#REF!</definedName>
    <definedName name="__________PLQ2" localSheetId="16">#REF!</definedName>
    <definedName name="__________PLQ2">#REF!</definedName>
    <definedName name="__________TW092006" localSheetId="2">#REF!</definedName>
    <definedName name="__________TW092006" localSheetId="4">#REF!</definedName>
    <definedName name="__________TW092006" localSheetId="10">#REF!</definedName>
    <definedName name="__________TW092006" localSheetId="16">#REF!</definedName>
    <definedName name="__________TW092006">#REF!</definedName>
    <definedName name="__________TW092007" localSheetId="2">#REF!</definedName>
    <definedName name="__________TW092007" localSheetId="4">#REF!</definedName>
    <definedName name="__________TW092007" localSheetId="10">#REF!</definedName>
    <definedName name="__________TW092007" localSheetId="16">#REF!</definedName>
    <definedName name="__________TW092007">#REF!</definedName>
    <definedName name="__________wbk1">#REF!</definedName>
    <definedName name="__________xliuwt54j27" localSheetId="2">#REF!</definedName>
    <definedName name="__________xliuwt54j27" localSheetId="4">#REF!</definedName>
    <definedName name="__________xliuwt54j27" localSheetId="10">#REF!</definedName>
    <definedName name="__________xliuwt54j27" localSheetId="16">#REF!</definedName>
    <definedName name="__________xliuwt54j27">#REF!</definedName>
    <definedName name="_________IAF2005" localSheetId="2">#REF!</definedName>
    <definedName name="_________IAF2005" localSheetId="4">#REF!</definedName>
    <definedName name="_________IAF2005" localSheetId="10">#REF!</definedName>
    <definedName name="_________IAF2005" localSheetId="16">#REF!</definedName>
    <definedName name="_________IAF2005">#REF!</definedName>
    <definedName name="_________IAF2006" localSheetId="2">#REF!</definedName>
    <definedName name="_________IAF2006" localSheetId="4">#REF!</definedName>
    <definedName name="_________IAF2006" localSheetId="10">#REF!</definedName>
    <definedName name="_________IAF2006" localSheetId="16">#REF!</definedName>
    <definedName name="_________IAF2006">#REF!</definedName>
    <definedName name="_________PLQ2" localSheetId="2">#REF!</definedName>
    <definedName name="_________PLQ2" localSheetId="4">#REF!</definedName>
    <definedName name="_________PLQ2" localSheetId="10">#REF!</definedName>
    <definedName name="_________PLQ2" localSheetId="16">#REF!</definedName>
    <definedName name="_________PLQ2">#REF!</definedName>
    <definedName name="_________TW092006" localSheetId="2">#REF!</definedName>
    <definedName name="_________TW092006" localSheetId="4">#REF!</definedName>
    <definedName name="_________TW092006" localSheetId="10">#REF!</definedName>
    <definedName name="_________TW092006" localSheetId="16">#REF!</definedName>
    <definedName name="_________TW092006">#REF!</definedName>
    <definedName name="_________TW092007" localSheetId="2">#REF!</definedName>
    <definedName name="_________TW092007" localSheetId="4">#REF!</definedName>
    <definedName name="_________TW092007" localSheetId="10">#REF!</definedName>
    <definedName name="_________TW092007" localSheetId="16">#REF!</definedName>
    <definedName name="_________TW092007">#REF!</definedName>
    <definedName name="_________wbk1">#REF!</definedName>
    <definedName name="_________xliuwt54j27" localSheetId="2">#REF!</definedName>
    <definedName name="_________xliuwt54j27" localSheetId="4">#REF!</definedName>
    <definedName name="_________xliuwt54j27" localSheetId="10">#REF!</definedName>
    <definedName name="_________xliuwt54j27" localSheetId="16">#REF!</definedName>
    <definedName name="_________xliuwt54j27">#REF!</definedName>
    <definedName name="________IAF2005" localSheetId="2">#REF!</definedName>
    <definedName name="________IAF2005" localSheetId="4">#REF!</definedName>
    <definedName name="________IAF2005" localSheetId="10">#REF!</definedName>
    <definedName name="________IAF2005" localSheetId="16">#REF!</definedName>
    <definedName name="________IAF2005">#REF!</definedName>
    <definedName name="________IAF2006" localSheetId="2">#REF!</definedName>
    <definedName name="________IAF2006" localSheetId="4">#REF!</definedName>
    <definedName name="________IAF2006" localSheetId="10">#REF!</definedName>
    <definedName name="________IAF2006" localSheetId="16">#REF!</definedName>
    <definedName name="________IAF2006">#REF!</definedName>
    <definedName name="________PLQ2" localSheetId="2">#REF!</definedName>
    <definedName name="________PLQ2" localSheetId="4">#REF!</definedName>
    <definedName name="________PLQ2" localSheetId="10">#REF!</definedName>
    <definedName name="________PLQ2" localSheetId="16">#REF!</definedName>
    <definedName name="________PLQ2">#REF!</definedName>
    <definedName name="________TW092006" localSheetId="2">#REF!</definedName>
    <definedName name="________TW092006" localSheetId="4">#REF!</definedName>
    <definedName name="________TW092006" localSheetId="10">#REF!</definedName>
    <definedName name="________TW092006" localSheetId="16">#REF!</definedName>
    <definedName name="________TW092006">#REF!</definedName>
    <definedName name="________TW092007" localSheetId="2">#REF!</definedName>
    <definedName name="________TW092007" localSheetId="4">#REF!</definedName>
    <definedName name="________TW092007" localSheetId="10">#REF!</definedName>
    <definedName name="________TW092007" localSheetId="16">#REF!</definedName>
    <definedName name="________TW092007">#REF!</definedName>
    <definedName name="________wbk1" localSheetId="2">#N/A</definedName>
    <definedName name="________wbk1" localSheetId="1">#N/A</definedName>
    <definedName name="________wbk1" localSheetId="4">'Przychody prowizyjne'!________wbk1</definedName>
    <definedName name="________wbk1" localSheetId="17">#REF!</definedName>
    <definedName name="________wbk1">[0]!________wbk1</definedName>
    <definedName name="________xliuwt54j27" localSheetId="2">#REF!</definedName>
    <definedName name="________xliuwt54j27" localSheetId="4">#REF!</definedName>
    <definedName name="________xliuwt54j27" localSheetId="10">#REF!</definedName>
    <definedName name="________xliuwt54j27" localSheetId="16">#REF!</definedName>
    <definedName name="________xliuwt54j27">#REF!</definedName>
    <definedName name="_______IAF2005" localSheetId="2">#REF!</definedName>
    <definedName name="_______IAF2005" localSheetId="4">#REF!</definedName>
    <definedName name="_______IAF2005" localSheetId="10">#REF!</definedName>
    <definedName name="_______IAF2005" localSheetId="16">#REF!</definedName>
    <definedName name="_______IAF2005">#REF!</definedName>
    <definedName name="_______IAF2006" localSheetId="2">#REF!</definedName>
    <definedName name="_______IAF2006" localSheetId="4">#REF!</definedName>
    <definedName name="_______IAF2006" localSheetId="10">#REF!</definedName>
    <definedName name="_______IAF2006" localSheetId="16">#REF!</definedName>
    <definedName name="_______IAF2006">#REF!</definedName>
    <definedName name="_______PLQ2" localSheetId="2">#REF!</definedName>
    <definedName name="_______PLQ2" localSheetId="4">#REF!</definedName>
    <definedName name="_______PLQ2" localSheetId="10">#REF!</definedName>
    <definedName name="_______PLQ2" localSheetId="16">#REF!</definedName>
    <definedName name="_______PLQ2">#REF!</definedName>
    <definedName name="_______TW092006" localSheetId="2">#REF!</definedName>
    <definedName name="_______TW092006" localSheetId="4">#REF!</definedName>
    <definedName name="_______TW092006" localSheetId="10">#REF!</definedName>
    <definedName name="_______TW092006" localSheetId="16">#REF!</definedName>
    <definedName name="_______TW092006">#REF!</definedName>
    <definedName name="_______TW092007" localSheetId="2">#REF!</definedName>
    <definedName name="_______TW092007" localSheetId="4">#REF!</definedName>
    <definedName name="_______TW092007" localSheetId="10">#REF!</definedName>
    <definedName name="_______TW092007" localSheetId="16">#REF!</definedName>
    <definedName name="_______TW092007">#REF!</definedName>
    <definedName name="_______wbk1" localSheetId="2">#N/A</definedName>
    <definedName name="_______wbk1" localSheetId="1">#N/A</definedName>
    <definedName name="_______wbk1" localSheetId="4">'Przychody prowizyjne'!_______wbk1</definedName>
    <definedName name="_______wbk1" localSheetId="17">#REF!</definedName>
    <definedName name="_______wbk1">[0]!_______wbk1</definedName>
    <definedName name="_______xliuwt54j27" localSheetId="2">#REF!</definedName>
    <definedName name="_______xliuwt54j27" localSheetId="4">#REF!</definedName>
    <definedName name="_______xliuwt54j27" localSheetId="10">#REF!</definedName>
    <definedName name="_______xliuwt54j27" localSheetId="16">#REF!</definedName>
    <definedName name="_______xliuwt54j27">#REF!</definedName>
    <definedName name="______IAF2005" localSheetId="2">#REF!</definedName>
    <definedName name="______IAF2005" localSheetId="4">#REF!</definedName>
    <definedName name="______IAF2005" localSheetId="10">#REF!</definedName>
    <definedName name="______IAF2005" localSheetId="16">#REF!</definedName>
    <definedName name="______IAF2005">#REF!</definedName>
    <definedName name="______IAF2006" localSheetId="2">#REF!</definedName>
    <definedName name="______IAF2006" localSheetId="4">#REF!</definedName>
    <definedName name="______IAF2006" localSheetId="10">#REF!</definedName>
    <definedName name="______IAF2006" localSheetId="16">#REF!</definedName>
    <definedName name="______IAF2006">#REF!</definedName>
    <definedName name="______PLQ2" localSheetId="2">#REF!</definedName>
    <definedName name="______PLQ2" localSheetId="4">#REF!</definedName>
    <definedName name="______PLQ2" localSheetId="10">#REF!</definedName>
    <definedName name="______PLQ2" localSheetId="16">#REF!</definedName>
    <definedName name="______PLQ2">#REF!</definedName>
    <definedName name="______TW092006" localSheetId="2">#REF!</definedName>
    <definedName name="______TW092006" localSheetId="4">#REF!</definedName>
    <definedName name="______TW092006" localSheetId="10">#REF!</definedName>
    <definedName name="______TW092006" localSheetId="16">#REF!</definedName>
    <definedName name="______TW092006">#REF!</definedName>
    <definedName name="______TW092007" localSheetId="2">#REF!</definedName>
    <definedName name="______TW092007" localSheetId="4">#REF!</definedName>
    <definedName name="______TW092007" localSheetId="10">#REF!</definedName>
    <definedName name="______TW092007" localSheetId="16">#REF!</definedName>
    <definedName name="______TW092007">#REF!</definedName>
    <definedName name="______wbk1" localSheetId="2">#N/A</definedName>
    <definedName name="______wbk1" localSheetId="1">#N/A</definedName>
    <definedName name="______wbk1" localSheetId="4">'Przychody prowizyjne'!______wbk1</definedName>
    <definedName name="______wbk1" localSheetId="17">#N/A</definedName>
    <definedName name="______wbk1">[0]!______wbk1</definedName>
    <definedName name="______xliuwt54j27" localSheetId="2">#REF!</definedName>
    <definedName name="______xliuwt54j27" localSheetId="4">#REF!</definedName>
    <definedName name="______xliuwt54j27" localSheetId="10">#REF!</definedName>
    <definedName name="______xliuwt54j27" localSheetId="16">#REF!</definedName>
    <definedName name="______xliuwt54j27" localSheetId="17">#REF!</definedName>
    <definedName name="______xliuwt54j27">#REF!</definedName>
    <definedName name="_____ALI1" localSheetId="2">#REF!</definedName>
    <definedName name="_____ALI1" localSheetId="4">#REF!</definedName>
    <definedName name="_____ALI1" localSheetId="10">#REF!</definedName>
    <definedName name="_____ALI1" localSheetId="16">#REF!</definedName>
    <definedName name="_____ALI1">#REF!</definedName>
    <definedName name="_____ALI2" localSheetId="2">#REF!</definedName>
    <definedName name="_____ALI2" localSheetId="4">#REF!</definedName>
    <definedName name="_____ALI2" localSheetId="10">#REF!</definedName>
    <definedName name="_____ALI2" localSheetId="16">#REF!</definedName>
    <definedName name="_____ALI2">#REF!</definedName>
    <definedName name="_____AMI1" localSheetId="2">#REF!</definedName>
    <definedName name="_____AMI1" localSheetId="4">#REF!</definedName>
    <definedName name="_____AMI1" localSheetId="10">#REF!</definedName>
    <definedName name="_____AMI1" localSheetId="16">#REF!</definedName>
    <definedName name="_____AMI1">#REF!</definedName>
    <definedName name="_____AMI2" localSheetId="2">#REF!</definedName>
    <definedName name="_____AMI2" localSheetId="4">#REF!</definedName>
    <definedName name="_____AMI2" localSheetId="10">#REF!</definedName>
    <definedName name="_____AMI2" localSheetId="16">#REF!</definedName>
    <definedName name="_____AMI2">#REF!</definedName>
    <definedName name="_____AOI1" localSheetId="2">#REF!</definedName>
    <definedName name="_____AOI1" localSheetId="4">#REF!</definedName>
    <definedName name="_____AOI1" localSheetId="10">#REF!</definedName>
    <definedName name="_____AOI1" localSheetId="16">#REF!</definedName>
    <definedName name="_____AOI1">#REF!</definedName>
    <definedName name="_____AOI2" localSheetId="2">#REF!</definedName>
    <definedName name="_____AOI2" localSheetId="4">#REF!</definedName>
    <definedName name="_____AOI2" localSheetId="10">#REF!</definedName>
    <definedName name="_____AOI2" localSheetId="16">#REF!</definedName>
    <definedName name="_____AOI2">#REF!</definedName>
    <definedName name="_____DAI1" localSheetId="2">#REF!</definedName>
    <definedName name="_____DAI1" localSheetId="4">#REF!</definedName>
    <definedName name="_____DAI1" localSheetId="10">#REF!</definedName>
    <definedName name="_____DAI1" localSheetId="16">#REF!</definedName>
    <definedName name="_____DAI1">#REF!</definedName>
    <definedName name="_____DAI2" localSheetId="2">#REF!</definedName>
    <definedName name="_____DAI2" localSheetId="4">#REF!</definedName>
    <definedName name="_____DAI2" localSheetId="10">#REF!</definedName>
    <definedName name="_____DAI2" localSheetId="16">#REF!</definedName>
    <definedName name="_____DAI2">#REF!</definedName>
    <definedName name="_____DCI1" localSheetId="2">#REF!</definedName>
    <definedName name="_____DCI1" localSheetId="4">#REF!</definedName>
    <definedName name="_____DCI1" localSheetId="10">#REF!</definedName>
    <definedName name="_____DCI1" localSheetId="16">#REF!</definedName>
    <definedName name="_____DCI1">#REF!</definedName>
    <definedName name="_____DCI2" localSheetId="2">#REF!</definedName>
    <definedName name="_____DCI2" localSheetId="4">#REF!</definedName>
    <definedName name="_____DCI2" localSheetId="10">#REF!</definedName>
    <definedName name="_____DCI2" localSheetId="16">#REF!</definedName>
    <definedName name="_____DCI2">#REF!</definedName>
    <definedName name="_____ELI1" localSheetId="2">#REF!</definedName>
    <definedName name="_____ELI1" localSheetId="4">#REF!</definedName>
    <definedName name="_____ELI1" localSheetId="10">#REF!</definedName>
    <definedName name="_____ELI1" localSheetId="16">#REF!</definedName>
    <definedName name="_____ELI1">#REF!</definedName>
    <definedName name="_____ELI2" localSheetId="2">#REF!</definedName>
    <definedName name="_____ELI2" localSheetId="4">#REF!</definedName>
    <definedName name="_____ELI2" localSheetId="10">#REF!</definedName>
    <definedName name="_____ELI2" localSheetId="16">#REF!</definedName>
    <definedName name="_____ELI2">#REF!</definedName>
    <definedName name="_____FXI1" localSheetId="2">#REF!</definedName>
    <definedName name="_____FXI1" localSheetId="4">#REF!</definedName>
    <definedName name="_____FXI1" localSheetId="10">#REF!</definedName>
    <definedName name="_____FXI1" localSheetId="16">#REF!</definedName>
    <definedName name="_____FXI1">#REF!</definedName>
    <definedName name="_____FXI2" localSheetId="2">#REF!</definedName>
    <definedName name="_____FXI2" localSheetId="4">#REF!</definedName>
    <definedName name="_____FXI2" localSheetId="10">#REF!</definedName>
    <definedName name="_____FXI2" localSheetId="16">#REF!</definedName>
    <definedName name="_____FXI2">#REF!</definedName>
    <definedName name="_____IAF2005" localSheetId="2">#REF!</definedName>
    <definedName name="_____IAF2005" localSheetId="4">#REF!</definedName>
    <definedName name="_____IAF2005" localSheetId="10">#REF!</definedName>
    <definedName name="_____IAF2005" localSheetId="16">#REF!</definedName>
    <definedName name="_____IAF2005">#REF!</definedName>
    <definedName name="_____IAF2006" localSheetId="2">#REF!</definedName>
    <definedName name="_____IAF2006" localSheetId="4">#REF!</definedName>
    <definedName name="_____IAF2006" localSheetId="10">#REF!</definedName>
    <definedName name="_____IAF2006" localSheetId="16">#REF!</definedName>
    <definedName name="_____IAF2006">#REF!</definedName>
    <definedName name="_____NAN2">#REF!</definedName>
    <definedName name="_____PLQ2" localSheetId="2">#REF!</definedName>
    <definedName name="_____PLQ2" localSheetId="4">#REF!</definedName>
    <definedName name="_____PLQ2" localSheetId="10">#REF!</definedName>
    <definedName name="_____PLQ2" localSheetId="16">#REF!</definedName>
    <definedName name="_____PLQ2">#REF!</definedName>
    <definedName name="_____RAI1" localSheetId="2">#REF!</definedName>
    <definedName name="_____RAI1" localSheetId="4">#REF!</definedName>
    <definedName name="_____RAI1" localSheetId="10">#REF!</definedName>
    <definedName name="_____RAI1" localSheetId="16">#REF!</definedName>
    <definedName name="_____RAI1">#REF!</definedName>
    <definedName name="_____RAI2" localSheetId="2">#REF!</definedName>
    <definedName name="_____RAI2" localSheetId="4">#REF!</definedName>
    <definedName name="_____RAI2" localSheetId="10">#REF!</definedName>
    <definedName name="_____RAI2" localSheetId="16">#REF!</definedName>
    <definedName name="_____RAI2">#REF!</definedName>
    <definedName name="_____scn1" localSheetId="2">#REF!</definedName>
    <definedName name="_____scn1" localSheetId="4">#REF!</definedName>
    <definedName name="_____scn1" localSheetId="10">#REF!</definedName>
    <definedName name="_____scn1" localSheetId="16">#REF!</definedName>
    <definedName name="_____scn1">#REF!</definedName>
    <definedName name="_____TMI1" localSheetId="2">#REF!</definedName>
    <definedName name="_____TMI1" localSheetId="4">#REF!</definedName>
    <definedName name="_____TMI1" localSheetId="10">#REF!</definedName>
    <definedName name="_____TMI1" localSheetId="16">#REF!</definedName>
    <definedName name="_____TMI1">#REF!</definedName>
    <definedName name="_____TMI2" localSheetId="2">#REF!</definedName>
    <definedName name="_____TMI2" localSheetId="4">#REF!</definedName>
    <definedName name="_____TMI2" localSheetId="10">#REF!</definedName>
    <definedName name="_____TMI2" localSheetId="16">#REF!</definedName>
    <definedName name="_____TMI2">#REF!</definedName>
    <definedName name="_____TW092006" localSheetId="2">#REF!</definedName>
    <definedName name="_____TW092006" localSheetId="4">#REF!</definedName>
    <definedName name="_____TW092006" localSheetId="10">#REF!</definedName>
    <definedName name="_____TW092006" localSheetId="16">#REF!</definedName>
    <definedName name="_____TW092006">#REF!</definedName>
    <definedName name="_____TW092007" localSheetId="2">#REF!</definedName>
    <definedName name="_____TW092007" localSheetId="4">#REF!</definedName>
    <definedName name="_____TW092007" localSheetId="10">#REF!</definedName>
    <definedName name="_____TW092007" localSheetId="16">#REF!</definedName>
    <definedName name="_____TW092007">#REF!</definedName>
    <definedName name="_____UNI1" localSheetId="2">#REF!</definedName>
    <definedName name="_____UNI1" localSheetId="4">#REF!</definedName>
    <definedName name="_____UNI1" localSheetId="10">#REF!</definedName>
    <definedName name="_____UNI1" localSheetId="16">#REF!</definedName>
    <definedName name="_____UNI1">#REF!</definedName>
    <definedName name="_____UNI2" localSheetId="2">#REF!</definedName>
    <definedName name="_____UNI2" localSheetId="4">#REF!</definedName>
    <definedName name="_____UNI2" localSheetId="10">#REF!</definedName>
    <definedName name="_____UNI2" localSheetId="16">#REF!</definedName>
    <definedName name="_____UNI2">#REF!</definedName>
    <definedName name="_____wbk1" localSheetId="2">#N/A</definedName>
    <definedName name="_____wbk1" localSheetId="1">#N/A</definedName>
    <definedName name="_____wbk1" localSheetId="4">'Przychody prowizyjne'!_____wbk1</definedName>
    <definedName name="_____wbk1" localSheetId="17">#REF!</definedName>
    <definedName name="_____wbk1">[0]!_____wbk1</definedName>
    <definedName name="_____xliuwt54j27" localSheetId="2">#REF!</definedName>
    <definedName name="_____xliuwt54j27" localSheetId="1">#REF!</definedName>
    <definedName name="_____xliuwt54j27" localSheetId="4">#REF!</definedName>
    <definedName name="_____xliuwt54j27" localSheetId="10">#REF!</definedName>
    <definedName name="_____xliuwt54j27" localSheetId="16">#REF!</definedName>
    <definedName name="_____xliuwt54j27" localSheetId="17">#REF!</definedName>
    <definedName name="_____xliuwt54j27">#REF!</definedName>
    <definedName name="____ALI1" localSheetId="2">#REF!</definedName>
    <definedName name="____ALI1" localSheetId="4">#REF!</definedName>
    <definedName name="____ALI1" localSheetId="10">#REF!</definedName>
    <definedName name="____ALI1" localSheetId="16">#REF!</definedName>
    <definedName name="____ALI1">#REF!</definedName>
    <definedName name="____ALI2" localSheetId="2">#REF!</definedName>
    <definedName name="____ALI2" localSheetId="4">#REF!</definedName>
    <definedName name="____ALI2" localSheetId="10">#REF!</definedName>
    <definedName name="____ALI2" localSheetId="16">#REF!</definedName>
    <definedName name="____ALI2">#REF!</definedName>
    <definedName name="____AMI1" localSheetId="2">#REF!</definedName>
    <definedName name="____AMI1" localSheetId="4">#REF!</definedName>
    <definedName name="____AMI1" localSheetId="10">#REF!</definedName>
    <definedName name="____AMI1" localSheetId="16">#REF!</definedName>
    <definedName name="____AMI1">#REF!</definedName>
    <definedName name="____AMI2" localSheetId="2">#REF!</definedName>
    <definedName name="____AMI2" localSheetId="4">#REF!</definedName>
    <definedName name="____AMI2" localSheetId="10">#REF!</definedName>
    <definedName name="____AMI2" localSheetId="16">#REF!</definedName>
    <definedName name="____AMI2">#REF!</definedName>
    <definedName name="____AOI1" localSheetId="2">#REF!</definedName>
    <definedName name="____AOI1" localSheetId="4">#REF!</definedName>
    <definedName name="____AOI1" localSheetId="10">#REF!</definedName>
    <definedName name="____AOI1" localSheetId="16">#REF!</definedName>
    <definedName name="____AOI1">#REF!</definedName>
    <definedName name="____AOI2" localSheetId="2">#REF!</definedName>
    <definedName name="____AOI2" localSheetId="4">#REF!</definedName>
    <definedName name="____AOI2" localSheetId="10">#REF!</definedName>
    <definedName name="____AOI2" localSheetId="16">#REF!</definedName>
    <definedName name="____AOI2">#REF!</definedName>
    <definedName name="____DAI1" localSheetId="2">#REF!</definedName>
    <definedName name="____DAI1" localSheetId="4">#REF!</definedName>
    <definedName name="____DAI1" localSheetId="10">#REF!</definedName>
    <definedName name="____DAI1" localSheetId="16">#REF!</definedName>
    <definedName name="____DAI1">#REF!</definedName>
    <definedName name="____DAI2" localSheetId="2">#REF!</definedName>
    <definedName name="____DAI2" localSheetId="4">#REF!</definedName>
    <definedName name="____DAI2" localSheetId="10">#REF!</definedName>
    <definedName name="____DAI2" localSheetId="16">#REF!</definedName>
    <definedName name="____DAI2">#REF!</definedName>
    <definedName name="____DCI1" localSheetId="2">#REF!</definedName>
    <definedName name="____DCI1" localSheetId="4">#REF!</definedName>
    <definedName name="____DCI1" localSheetId="10">#REF!</definedName>
    <definedName name="____DCI1" localSheetId="16">#REF!</definedName>
    <definedName name="____DCI1">#REF!</definedName>
    <definedName name="____DCI2" localSheetId="2">#REF!</definedName>
    <definedName name="____DCI2" localSheetId="4">#REF!</definedName>
    <definedName name="____DCI2" localSheetId="10">#REF!</definedName>
    <definedName name="____DCI2" localSheetId="16">#REF!</definedName>
    <definedName name="____DCI2">#REF!</definedName>
    <definedName name="____ELI1" localSheetId="2">#REF!</definedName>
    <definedName name="____ELI1" localSheetId="4">#REF!</definedName>
    <definedName name="____ELI1" localSheetId="10">#REF!</definedName>
    <definedName name="____ELI1" localSheetId="16">#REF!</definedName>
    <definedName name="____ELI1">#REF!</definedName>
    <definedName name="____ELI2" localSheetId="2">#REF!</definedName>
    <definedName name="____ELI2" localSheetId="4">#REF!</definedName>
    <definedName name="____ELI2" localSheetId="10">#REF!</definedName>
    <definedName name="____ELI2" localSheetId="16">#REF!</definedName>
    <definedName name="____ELI2">#REF!</definedName>
    <definedName name="____FXI1" localSheetId="2">#REF!</definedName>
    <definedName name="____FXI1" localSheetId="4">#REF!</definedName>
    <definedName name="____FXI1" localSheetId="10">#REF!</definedName>
    <definedName name="____FXI1" localSheetId="16">#REF!</definedName>
    <definedName name="____FXI1">#REF!</definedName>
    <definedName name="____FXI2" localSheetId="2">#REF!</definedName>
    <definedName name="____FXI2" localSheetId="4">#REF!</definedName>
    <definedName name="____FXI2" localSheetId="10">#REF!</definedName>
    <definedName name="____FXI2" localSheetId="16">#REF!</definedName>
    <definedName name="____FXI2">#REF!</definedName>
    <definedName name="____IAF2005" localSheetId="2">#REF!</definedName>
    <definedName name="____IAF2005" localSheetId="4">#REF!</definedName>
    <definedName name="____IAF2005" localSheetId="10">#REF!</definedName>
    <definedName name="____IAF2005" localSheetId="16">#REF!</definedName>
    <definedName name="____IAF2005">#REF!</definedName>
    <definedName name="____IAF2006" localSheetId="2">#REF!</definedName>
    <definedName name="____IAF2006" localSheetId="4">#REF!</definedName>
    <definedName name="____IAF2006" localSheetId="10">#REF!</definedName>
    <definedName name="____IAF2006" localSheetId="16">#REF!</definedName>
    <definedName name="____IAF2006">#REF!</definedName>
    <definedName name="____NAN2">#REF!</definedName>
    <definedName name="____PLQ2" localSheetId="2">#REF!</definedName>
    <definedName name="____PLQ2" localSheetId="4">#REF!</definedName>
    <definedName name="____PLQ2" localSheetId="10">#REF!</definedName>
    <definedName name="____PLQ2" localSheetId="16">#REF!</definedName>
    <definedName name="____PLQ2">#REF!</definedName>
    <definedName name="____RAI1" localSheetId="2">#REF!</definedName>
    <definedName name="____RAI1" localSheetId="4">#REF!</definedName>
    <definedName name="____RAI1" localSheetId="10">#REF!</definedName>
    <definedName name="____RAI1" localSheetId="16">#REF!</definedName>
    <definedName name="____RAI1">#REF!</definedName>
    <definedName name="____RAI2" localSheetId="2">#REF!</definedName>
    <definedName name="____RAI2" localSheetId="4">#REF!</definedName>
    <definedName name="____RAI2" localSheetId="10">#REF!</definedName>
    <definedName name="____RAI2" localSheetId="16">#REF!</definedName>
    <definedName name="____RAI2">#REF!</definedName>
    <definedName name="____scn1" localSheetId="2">#REF!</definedName>
    <definedName name="____scn1" localSheetId="4">#REF!</definedName>
    <definedName name="____scn1" localSheetId="10">#REF!</definedName>
    <definedName name="____scn1" localSheetId="16">#REF!</definedName>
    <definedName name="____scn1">#REF!</definedName>
    <definedName name="____TMI1" localSheetId="2">#REF!</definedName>
    <definedName name="____TMI1" localSheetId="4">#REF!</definedName>
    <definedName name="____TMI1" localSheetId="10">#REF!</definedName>
    <definedName name="____TMI1" localSheetId="16">#REF!</definedName>
    <definedName name="____TMI1">#REF!</definedName>
    <definedName name="____TMI2" localSheetId="2">#REF!</definedName>
    <definedName name="____TMI2" localSheetId="4">#REF!</definedName>
    <definedName name="____TMI2" localSheetId="10">#REF!</definedName>
    <definedName name="____TMI2" localSheetId="16">#REF!</definedName>
    <definedName name="____TMI2">#REF!</definedName>
    <definedName name="____TW092006" localSheetId="2">#REF!</definedName>
    <definedName name="____TW092006" localSheetId="4">#REF!</definedName>
    <definedName name="____TW092006" localSheetId="10">#REF!</definedName>
    <definedName name="____TW092006" localSheetId="16">#REF!</definedName>
    <definedName name="____TW092006">#REF!</definedName>
    <definedName name="____TW092007" localSheetId="2">#REF!</definedName>
    <definedName name="____TW092007" localSheetId="4">#REF!</definedName>
    <definedName name="____TW092007" localSheetId="10">#REF!</definedName>
    <definedName name="____TW092007" localSheetId="16">#REF!</definedName>
    <definedName name="____TW092007">#REF!</definedName>
    <definedName name="____UNI1" localSheetId="2">#REF!</definedName>
    <definedName name="____UNI1" localSheetId="4">#REF!</definedName>
    <definedName name="____UNI1" localSheetId="10">#REF!</definedName>
    <definedName name="____UNI1" localSheetId="16">#REF!</definedName>
    <definedName name="____UNI1">#REF!</definedName>
    <definedName name="____UNI2" localSheetId="2">#REF!</definedName>
    <definedName name="____UNI2" localSheetId="4">#REF!</definedName>
    <definedName name="____UNI2" localSheetId="10">#REF!</definedName>
    <definedName name="____UNI2" localSheetId="16">#REF!</definedName>
    <definedName name="____UNI2">#REF!</definedName>
    <definedName name="____wbk1" localSheetId="2">#N/A</definedName>
    <definedName name="____wbk1" localSheetId="1">#N/A</definedName>
    <definedName name="____wbk1" localSheetId="4">'Przychody prowizyjne'!____wbk1</definedName>
    <definedName name="____wbk1" localSheetId="17">#N/A</definedName>
    <definedName name="____wbk1">[0]!____wbk1</definedName>
    <definedName name="____xliuwt54j27" localSheetId="2">#REF!</definedName>
    <definedName name="____xliuwt54j27" localSheetId="1">#REF!</definedName>
    <definedName name="____xliuwt54j27" localSheetId="4">#REF!</definedName>
    <definedName name="____xliuwt54j27" localSheetId="10">#REF!</definedName>
    <definedName name="____xliuwt54j27" localSheetId="16">#REF!</definedName>
    <definedName name="____xliuwt54j27" localSheetId="17">#REF!</definedName>
    <definedName name="____xliuwt54j27">#REF!</definedName>
    <definedName name="___ALI1" localSheetId="2">#REF!</definedName>
    <definedName name="___ALI1" localSheetId="4">#REF!</definedName>
    <definedName name="___ALI1" localSheetId="10">#REF!</definedName>
    <definedName name="___ALI1" localSheetId="16">#REF!</definedName>
    <definedName name="___ALI1">#REF!</definedName>
    <definedName name="___ALI2" localSheetId="2">#REF!</definedName>
    <definedName name="___ALI2" localSheetId="4">#REF!</definedName>
    <definedName name="___ALI2" localSheetId="10">#REF!</definedName>
    <definedName name="___ALI2" localSheetId="16">#REF!</definedName>
    <definedName name="___ALI2">#REF!</definedName>
    <definedName name="___AMI1" localSheetId="2">#REF!</definedName>
    <definedName name="___AMI1" localSheetId="4">#REF!</definedName>
    <definedName name="___AMI1" localSheetId="10">#REF!</definedName>
    <definedName name="___AMI1" localSheetId="16">#REF!</definedName>
    <definedName name="___AMI1">#REF!</definedName>
    <definedName name="___AMI2" localSheetId="2">#REF!</definedName>
    <definedName name="___AMI2" localSheetId="4">#REF!</definedName>
    <definedName name="___AMI2" localSheetId="10">#REF!</definedName>
    <definedName name="___AMI2" localSheetId="16">#REF!</definedName>
    <definedName name="___AMI2">#REF!</definedName>
    <definedName name="___AOI1" localSheetId="2">#REF!</definedName>
    <definedName name="___AOI1" localSheetId="4">#REF!</definedName>
    <definedName name="___AOI1" localSheetId="10">#REF!</definedName>
    <definedName name="___AOI1" localSheetId="16">#REF!</definedName>
    <definedName name="___AOI1">#REF!</definedName>
    <definedName name="___AOI2" localSheetId="2">#REF!</definedName>
    <definedName name="___AOI2" localSheetId="4">#REF!</definedName>
    <definedName name="___AOI2" localSheetId="10">#REF!</definedName>
    <definedName name="___AOI2" localSheetId="16">#REF!</definedName>
    <definedName name="___AOI2">#REF!</definedName>
    <definedName name="___DAI1" localSheetId="2">#REF!</definedName>
    <definedName name="___DAI1" localSheetId="4">#REF!</definedName>
    <definedName name="___DAI1" localSheetId="10">#REF!</definedName>
    <definedName name="___DAI1" localSheetId="16">#REF!</definedName>
    <definedName name="___DAI1">#REF!</definedName>
    <definedName name="___DAI2" localSheetId="2">#REF!</definedName>
    <definedName name="___DAI2" localSheetId="4">#REF!</definedName>
    <definedName name="___DAI2" localSheetId="10">#REF!</definedName>
    <definedName name="___DAI2" localSheetId="16">#REF!</definedName>
    <definedName name="___DAI2">#REF!</definedName>
    <definedName name="___DCI1" localSheetId="2">#REF!</definedName>
    <definedName name="___DCI1" localSheetId="4">#REF!</definedName>
    <definedName name="___DCI1" localSheetId="10">#REF!</definedName>
    <definedName name="___DCI1" localSheetId="16">#REF!</definedName>
    <definedName name="___DCI1">#REF!</definedName>
    <definedName name="___DCI2" localSheetId="2">#REF!</definedName>
    <definedName name="___DCI2" localSheetId="4">#REF!</definedName>
    <definedName name="___DCI2" localSheetId="10">#REF!</definedName>
    <definedName name="___DCI2" localSheetId="16">#REF!</definedName>
    <definedName name="___DCI2">#REF!</definedName>
    <definedName name="___ELI1" localSheetId="2">#REF!</definedName>
    <definedName name="___ELI1" localSheetId="4">#REF!</definedName>
    <definedName name="___ELI1" localSheetId="10">#REF!</definedName>
    <definedName name="___ELI1" localSheetId="16">#REF!</definedName>
    <definedName name="___ELI1">#REF!</definedName>
    <definedName name="___ELI2" localSheetId="2">#REF!</definedName>
    <definedName name="___ELI2" localSheetId="4">#REF!</definedName>
    <definedName name="___ELI2" localSheetId="10">#REF!</definedName>
    <definedName name="___ELI2" localSheetId="16">#REF!</definedName>
    <definedName name="___ELI2">#REF!</definedName>
    <definedName name="___FXI1" localSheetId="2">#REF!</definedName>
    <definedName name="___FXI1" localSheetId="4">#REF!</definedName>
    <definedName name="___FXI1" localSheetId="10">#REF!</definedName>
    <definedName name="___FXI1" localSheetId="16">#REF!</definedName>
    <definedName name="___FXI1">#REF!</definedName>
    <definedName name="___FXI2" localSheetId="2">#REF!</definedName>
    <definedName name="___FXI2" localSheetId="4">#REF!</definedName>
    <definedName name="___FXI2" localSheetId="10">#REF!</definedName>
    <definedName name="___FXI2" localSheetId="16">#REF!</definedName>
    <definedName name="___FXI2">#REF!</definedName>
    <definedName name="___IAF2005" localSheetId="2">#REF!</definedName>
    <definedName name="___IAF2005" localSheetId="4">#REF!</definedName>
    <definedName name="___IAF2005" localSheetId="10">#REF!</definedName>
    <definedName name="___IAF2005" localSheetId="16">#REF!</definedName>
    <definedName name="___IAF2005">#REF!</definedName>
    <definedName name="___IAF2006" localSheetId="2">#REF!</definedName>
    <definedName name="___IAF2006" localSheetId="4">#REF!</definedName>
    <definedName name="___IAF2006" localSheetId="10">#REF!</definedName>
    <definedName name="___IAF2006" localSheetId="16">#REF!</definedName>
    <definedName name="___IAF2006">#REF!</definedName>
    <definedName name="___NAN2">#REF!</definedName>
    <definedName name="___PLQ2" localSheetId="2">#REF!</definedName>
    <definedName name="___PLQ2" localSheetId="4">#REF!</definedName>
    <definedName name="___PLQ2" localSheetId="10">#REF!</definedName>
    <definedName name="___PLQ2" localSheetId="16">#REF!</definedName>
    <definedName name="___PLQ2">#REF!</definedName>
    <definedName name="___RAI1" localSheetId="2">#REF!</definedName>
    <definedName name="___RAI1" localSheetId="4">#REF!</definedName>
    <definedName name="___RAI1" localSheetId="10">#REF!</definedName>
    <definedName name="___RAI1" localSheetId="16">#REF!</definedName>
    <definedName name="___RAI1">#REF!</definedName>
    <definedName name="___RAI2" localSheetId="2">#REF!</definedName>
    <definedName name="___RAI2" localSheetId="4">#REF!</definedName>
    <definedName name="___RAI2" localSheetId="10">#REF!</definedName>
    <definedName name="___RAI2" localSheetId="16">#REF!</definedName>
    <definedName name="___RAI2">#REF!</definedName>
    <definedName name="___scn1" localSheetId="2">#REF!</definedName>
    <definedName name="___scn1" localSheetId="4">#REF!</definedName>
    <definedName name="___scn1" localSheetId="10">#REF!</definedName>
    <definedName name="___scn1" localSheetId="16">#REF!</definedName>
    <definedName name="___scn1">#REF!</definedName>
    <definedName name="___TMI1" localSheetId="2">#REF!</definedName>
    <definedName name="___TMI1" localSheetId="4">#REF!</definedName>
    <definedName name="___TMI1" localSheetId="10">#REF!</definedName>
    <definedName name="___TMI1" localSheetId="16">#REF!</definedName>
    <definedName name="___TMI1">#REF!</definedName>
    <definedName name="___TMI2" localSheetId="2">#REF!</definedName>
    <definedName name="___TMI2" localSheetId="4">#REF!</definedName>
    <definedName name="___TMI2" localSheetId="10">#REF!</definedName>
    <definedName name="___TMI2" localSheetId="16">#REF!</definedName>
    <definedName name="___TMI2">#REF!</definedName>
    <definedName name="___TW092006" localSheetId="2">#REF!</definedName>
    <definedName name="___TW092006" localSheetId="4">#REF!</definedName>
    <definedName name="___TW092006" localSheetId="10">#REF!</definedName>
    <definedName name="___TW092006" localSheetId="16">#REF!</definedName>
    <definedName name="___TW092006">#REF!</definedName>
    <definedName name="___TW092007" localSheetId="2">#REF!</definedName>
    <definedName name="___TW092007" localSheetId="4">#REF!</definedName>
    <definedName name="___TW092007" localSheetId="10">#REF!</definedName>
    <definedName name="___TW092007" localSheetId="16">#REF!</definedName>
    <definedName name="___TW092007">#REF!</definedName>
    <definedName name="___UNI1" localSheetId="2">#REF!</definedName>
    <definedName name="___UNI1" localSheetId="4">#REF!</definedName>
    <definedName name="___UNI1" localSheetId="10">#REF!</definedName>
    <definedName name="___UNI1" localSheetId="16">#REF!</definedName>
    <definedName name="___UNI1">#REF!</definedName>
    <definedName name="___UNI2" localSheetId="2">#REF!</definedName>
    <definedName name="___UNI2" localSheetId="4">#REF!</definedName>
    <definedName name="___UNI2" localSheetId="10">#REF!</definedName>
    <definedName name="___UNI2" localSheetId="16">#REF!</definedName>
    <definedName name="___UNI2">#REF!</definedName>
    <definedName name="___wbk1" localSheetId="2">#N/A</definedName>
    <definedName name="___wbk1" localSheetId="1">#N/A</definedName>
    <definedName name="___wbk1" localSheetId="4">'Przychody prowizyjne'!___wbk1</definedName>
    <definedName name="___wbk1" localSheetId="17">#N/A</definedName>
    <definedName name="___wbk1">[0]!___wbk1</definedName>
    <definedName name="___xliuwt54j27" localSheetId="2">#REF!</definedName>
    <definedName name="___xliuwt54j27" localSheetId="1">#REF!</definedName>
    <definedName name="___xliuwt54j27" localSheetId="4">#REF!</definedName>
    <definedName name="___xliuwt54j27" localSheetId="10">#REF!</definedName>
    <definedName name="___xliuwt54j27" localSheetId="16">#REF!</definedName>
    <definedName name="___xliuwt54j27" localSheetId="17">#REF!</definedName>
    <definedName name="___xliuwt54j27">#REF!</definedName>
    <definedName name="__1_0_0mota" localSheetId="2">#REF!</definedName>
    <definedName name="__1_0_0mota" localSheetId="4">#REF!</definedName>
    <definedName name="__1_0_0mota" localSheetId="10">#REF!</definedName>
    <definedName name="__1_0_0mota" localSheetId="16">#REF!</definedName>
    <definedName name="__1_0_0mota">#REF!</definedName>
    <definedName name="__ALI1" localSheetId="2">#REF!</definedName>
    <definedName name="__ALI1" localSheetId="4">#REF!</definedName>
    <definedName name="__ALI1" localSheetId="10">#REF!</definedName>
    <definedName name="__ALI1" localSheetId="16">#REF!</definedName>
    <definedName name="__ALI1">#REF!</definedName>
    <definedName name="__ALI2" localSheetId="2">#REF!</definedName>
    <definedName name="__ALI2" localSheetId="4">#REF!</definedName>
    <definedName name="__ALI2" localSheetId="10">#REF!</definedName>
    <definedName name="__ALI2" localSheetId="16">#REF!</definedName>
    <definedName name="__ALI2">#REF!</definedName>
    <definedName name="__AMI1" localSheetId="2">#REF!</definedName>
    <definedName name="__AMI1" localSheetId="4">#REF!</definedName>
    <definedName name="__AMI1" localSheetId="10">#REF!</definedName>
    <definedName name="__AMI1" localSheetId="16">#REF!</definedName>
    <definedName name="__AMI1">#REF!</definedName>
    <definedName name="__AMI2" localSheetId="2">#REF!</definedName>
    <definedName name="__AMI2" localSheetId="4">#REF!</definedName>
    <definedName name="__AMI2" localSheetId="10">#REF!</definedName>
    <definedName name="__AMI2" localSheetId="16">#REF!</definedName>
    <definedName name="__AMI2">#REF!</definedName>
    <definedName name="__AOI1" localSheetId="2">#REF!</definedName>
    <definedName name="__AOI1" localSheetId="4">#REF!</definedName>
    <definedName name="__AOI1" localSheetId="10">#REF!</definedName>
    <definedName name="__AOI1" localSheetId="16">#REF!</definedName>
    <definedName name="__AOI1">#REF!</definedName>
    <definedName name="__AOI2" localSheetId="2">#REF!</definedName>
    <definedName name="__AOI2" localSheetId="4">#REF!</definedName>
    <definedName name="__AOI2" localSheetId="10">#REF!</definedName>
    <definedName name="__AOI2" localSheetId="16">#REF!</definedName>
    <definedName name="__AOI2">#REF!</definedName>
    <definedName name="__DAI1" localSheetId="2">#REF!</definedName>
    <definedName name="__DAI1" localSheetId="4">#REF!</definedName>
    <definedName name="__DAI1" localSheetId="10">#REF!</definedName>
    <definedName name="__DAI1" localSheetId="16">#REF!</definedName>
    <definedName name="__DAI1">#REF!</definedName>
    <definedName name="__DAI2" localSheetId="2">#REF!</definedName>
    <definedName name="__DAI2" localSheetId="4">#REF!</definedName>
    <definedName name="__DAI2" localSheetId="10">#REF!</definedName>
    <definedName name="__DAI2" localSheetId="16">#REF!</definedName>
    <definedName name="__DAI2">#REF!</definedName>
    <definedName name="__DCI1" localSheetId="2">#REF!</definedName>
    <definedName name="__DCI1" localSheetId="4">#REF!</definedName>
    <definedName name="__DCI1" localSheetId="10">#REF!</definedName>
    <definedName name="__DCI1" localSheetId="16">#REF!</definedName>
    <definedName name="__DCI1">#REF!</definedName>
    <definedName name="__DCI2" localSheetId="2">#REF!</definedName>
    <definedName name="__DCI2" localSheetId="4">#REF!</definedName>
    <definedName name="__DCI2" localSheetId="10">#REF!</definedName>
    <definedName name="__DCI2" localSheetId="16">#REF!</definedName>
    <definedName name="__DCI2">#REF!</definedName>
    <definedName name="__ELI1" localSheetId="2">#REF!</definedName>
    <definedName name="__ELI1" localSheetId="4">#REF!</definedName>
    <definedName name="__ELI1" localSheetId="10">#REF!</definedName>
    <definedName name="__ELI1" localSheetId="16">#REF!</definedName>
    <definedName name="__ELI1">#REF!</definedName>
    <definedName name="__ELI2" localSheetId="2">#REF!</definedName>
    <definedName name="__ELI2" localSheetId="4">#REF!</definedName>
    <definedName name="__ELI2" localSheetId="10">#REF!</definedName>
    <definedName name="__ELI2" localSheetId="16">#REF!</definedName>
    <definedName name="__ELI2">#REF!</definedName>
    <definedName name="__FXI1" localSheetId="2">#REF!</definedName>
    <definedName name="__FXI1" localSheetId="4">#REF!</definedName>
    <definedName name="__FXI1" localSheetId="10">#REF!</definedName>
    <definedName name="__FXI1" localSheetId="16">#REF!</definedName>
    <definedName name="__FXI1">#REF!</definedName>
    <definedName name="__FXI2" localSheetId="2">#REF!</definedName>
    <definedName name="__FXI2" localSheetId="4">#REF!</definedName>
    <definedName name="__FXI2" localSheetId="10">#REF!</definedName>
    <definedName name="__FXI2" localSheetId="16">#REF!</definedName>
    <definedName name="__FXI2">#REF!</definedName>
    <definedName name="__IAF2005" localSheetId="2">#REF!</definedName>
    <definedName name="__IAF2005" localSheetId="4">#REF!</definedName>
    <definedName name="__IAF2005" localSheetId="10">#REF!</definedName>
    <definedName name="__IAF2005" localSheetId="16">#REF!</definedName>
    <definedName name="__IAF2005">#REF!</definedName>
    <definedName name="__IAF2006" localSheetId="2">#REF!</definedName>
    <definedName name="__IAF2006" localSheetId="4">#REF!</definedName>
    <definedName name="__IAF2006" localSheetId="10">#REF!</definedName>
    <definedName name="__IAF2006" localSheetId="16">#REF!</definedName>
    <definedName name="__IAF2006">#REF!</definedName>
    <definedName name="__NAN2">#REF!</definedName>
    <definedName name="__PLQ2" localSheetId="2">#REF!</definedName>
    <definedName name="__PLQ2" localSheetId="4">#REF!</definedName>
    <definedName name="__PLQ2" localSheetId="10">#REF!</definedName>
    <definedName name="__PLQ2" localSheetId="16">#REF!</definedName>
    <definedName name="__PLQ2">#REF!</definedName>
    <definedName name="__RAI1" localSheetId="2">#REF!</definedName>
    <definedName name="__RAI1" localSheetId="4">#REF!</definedName>
    <definedName name="__RAI1" localSheetId="10">#REF!</definedName>
    <definedName name="__RAI1" localSheetId="16">#REF!</definedName>
    <definedName name="__RAI1">#REF!</definedName>
    <definedName name="__RAI2" localSheetId="2">#REF!</definedName>
    <definedName name="__RAI2" localSheetId="4">#REF!</definedName>
    <definedName name="__RAI2" localSheetId="10">#REF!</definedName>
    <definedName name="__RAI2" localSheetId="16">#REF!</definedName>
    <definedName name="__RAI2">#REF!</definedName>
    <definedName name="__scn1" localSheetId="2">#REF!</definedName>
    <definedName name="__scn1" localSheetId="4">#REF!</definedName>
    <definedName name="__scn1" localSheetId="10">#REF!</definedName>
    <definedName name="__scn1" localSheetId="16">#REF!</definedName>
    <definedName name="__scn1">#REF!</definedName>
    <definedName name="__TMI1" localSheetId="2">#REF!</definedName>
    <definedName name="__TMI1" localSheetId="4">#REF!</definedName>
    <definedName name="__TMI1" localSheetId="10">#REF!</definedName>
    <definedName name="__TMI1" localSheetId="16">#REF!</definedName>
    <definedName name="__TMI1">#REF!</definedName>
    <definedName name="__TMI2" localSheetId="2">#REF!</definedName>
    <definedName name="__TMI2" localSheetId="4">#REF!</definedName>
    <definedName name="__TMI2" localSheetId="10">#REF!</definedName>
    <definedName name="__TMI2" localSheetId="16">#REF!</definedName>
    <definedName name="__TMI2">#REF!</definedName>
    <definedName name="__TW092006" localSheetId="2">#REF!</definedName>
    <definedName name="__TW092006" localSheetId="4">#REF!</definedName>
    <definedName name="__TW092006" localSheetId="10">#REF!</definedName>
    <definedName name="__TW092006" localSheetId="16">#REF!</definedName>
    <definedName name="__TW092006">#REF!</definedName>
    <definedName name="__TW092007" localSheetId="2">#REF!</definedName>
    <definedName name="__TW092007" localSheetId="4">#REF!</definedName>
    <definedName name="__TW092007" localSheetId="10">#REF!</definedName>
    <definedName name="__TW092007" localSheetId="16">#REF!</definedName>
    <definedName name="__TW092007">#REF!</definedName>
    <definedName name="__UNI1" localSheetId="2">#REF!</definedName>
    <definedName name="__UNI1" localSheetId="4">#REF!</definedName>
    <definedName name="__UNI1" localSheetId="10">#REF!</definedName>
    <definedName name="__UNI1" localSheetId="16">#REF!</definedName>
    <definedName name="__UNI1">#REF!</definedName>
    <definedName name="__UNI2" localSheetId="2">#REF!</definedName>
    <definedName name="__UNI2" localSheetId="4">#REF!</definedName>
    <definedName name="__UNI2" localSheetId="10">#REF!</definedName>
    <definedName name="__UNI2" localSheetId="16">#REF!</definedName>
    <definedName name="__UNI2">#REF!</definedName>
    <definedName name="__wbk1" localSheetId="2">BS!__wbk1</definedName>
    <definedName name="__wbk1" localSheetId="1">#N/A</definedName>
    <definedName name="__wbk1" localSheetId="4">'Przychody prowizyjne'!__wbk1</definedName>
    <definedName name="__wbk1" localSheetId="17">#N/A</definedName>
    <definedName name="__wbk1">BS!__wbk1</definedName>
    <definedName name="__xliuwt54j27" localSheetId="2">#REF!</definedName>
    <definedName name="__xliuwt54j27" localSheetId="5">#REF!</definedName>
    <definedName name="__xliuwt54j27" localSheetId="1">#REF!</definedName>
    <definedName name="__xliuwt54j27" localSheetId="4">#REF!</definedName>
    <definedName name="__xliuwt54j27" localSheetId="10">#REF!</definedName>
    <definedName name="__xliuwt54j27" localSheetId="16">#REF!</definedName>
    <definedName name="__xliuwt54j27" localSheetId="17">#REF!</definedName>
    <definedName name="__xliuwt54j27">#REF!</definedName>
    <definedName name="_02mwpn50mp" localSheetId="2">#REF!</definedName>
    <definedName name="_02mwpn50mp" localSheetId="5">#REF!</definedName>
    <definedName name="_02mwpn50mp" localSheetId="1">#REF!</definedName>
    <definedName name="_02mwpn50mp" localSheetId="4">#REF!</definedName>
    <definedName name="_02mwpn50mp" localSheetId="10">#REF!</definedName>
    <definedName name="_02mwpn50mp" localSheetId="16">#REF!</definedName>
    <definedName name="_02mwpn50mp" localSheetId="17">#REF!</definedName>
    <definedName name="_02mwpn50mp">#REF!</definedName>
    <definedName name="_081wdr4y2u" localSheetId="2">#REF!</definedName>
    <definedName name="_081wdr4y2u" localSheetId="5">#REF!</definedName>
    <definedName name="_081wdr4y2u" localSheetId="1">#REF!</definedName>
    <definedName name="_081wdr4y2u" localSheetId="4">#REF!</definedName>
    <definedName name="_081wdr4y2u" localSheetId="10">#REF!</definedName>
    <definedName name="_081wdr4y2u" localSheetId="16">#REF!</definedName>
    <definedName name="_081wdr4y2u" localSheetId="17">#REF!</definedName>
    <definedName name="_081wdr4y2u">#REF!</definedName>
    <definedName name="_091uuj50712" localSheetId="2">#REF!</definedName>
    <definedName name="_091uuj50712" localSheetId="5">#REF!</definedName>
    <definedName name="_091uuj50712" localSheetId="1">#REF!</definedName>
    <definedName name="_091uuj50712" localSheetId="4">#REF!</definedName>
    <definedName name="_091uuj50712" localSheetId="10">#REF!</definedName>
    <definedName name="_091uuj50712" localSheetId="16">#REF!</definedName>
    <definedName name="_091uuj50712" localSheetId="17">#REF!</definedName>
    <definedName name="_091uuj50712">#REF!</definedName>
    <definedName name="_0aj44s5072v" localSheetId="2">#REF!</definedName>
    <definedName name="_0aj44s5072v" localSheetId="5">#REF!</definedName>
    <definedName name="_0aj44s5072v" localSheetId="1">#REF!</definedName>
    <definedName name="_0aj44s5072v" localSheetId="4">#REF!</definedName>
    <definedName name="_0aj44s5072v" localSheetId="10">#REF!</definedName>
    <definedName name="_0aj44s5072v" localSheetId="16">#REF!</definedName>
    <definedName name="_0aj44s5072v" localSheetId="17">#REF!</definedName>
    <definedName name="_0aj44s5072v">#REF!</definedName>
    <definedName name="_0f4335536j" localSheetId="2">#REF!</definedName>
    <definedName name="_0f4335536j" localSheetId="5">#REF!</definedName>
    <definedName name="_0f4335536j" localSheetId="1">#REF!</definedName>
    <definedName name="_0f4335536j" localSheetId="4">#REF!</definedName>
    <definedName name="_0f4335536j" localSheetId="10">#REF!</definedName>
    <definedName name="_0f4335536j" localSheetId="16">#REF!</definedName>
    <definedName name="_0f4335536j" localSheetId="17">#REF!</definedName>
    <definedName name="_0f4335536j">#REF!</definedName>
    <definedName name="_0ixk1_qkqnmi1mk8" localSheetId="2">#REF!</definedName>
    <definedName name="_0ixk1_qkqnmi1mk8" localSheetId="5">#REF!</definedName>
    <definedName name="_0ixk1_qkqnmi1mk8" localSheetId="1">#REF!</definedName>
    <definedName name="_0ixk1_qkqnmi1mk8" localSheetId="4">#REF!</definedName>
    <definedName name="_0ixk1_qkqnmi1mk8" localSheetId="10">#REF!</definedName>
    <definedName name="_0ixk1_qkqnmi1mk8" localSheetId="16">#REF!</definedName>
    <definedName name="_0ixk1_qkqnmi1mk8" localSheetId="17">#REF!</definedName>
    <definedName name="_0ixk1_qkqnmi1mk8">#REF!</definedName>
    <definedName name="_0lw8lb51pf" localSheetId="2">#REF!</definedName>
    <definedName name="_0lw8lb51pf" localSheetId="5">#REF!</definedName>
    <definedName name="_0lw8lb51pf" localSheetId="1">#REF!</definedName>
    <definedName name="_0lw8lb51pf" localSheetId="4">#REF!</definedName>
    <definedName name="_0lw8lb51pf" localSheetId="10">#REF!</definedName>
    <definedName name="_0lw8lb51pf" localSheetId="16">#REF!</definedName>
    <definedName name="_0lw8lb51pf" localSheetId="17">#REF!</definedName>
    <definedName name="_0lw8lb51pf">#REF!</definedName>
    <definedName name="_0ntf0354j21" localSheetId="2">#REF!</definedName>
    <definedName name="_0ntf0354j21" localSheetId="5">#REF!</definedName>
    <definedName name="_0ntf0354j21" localSheetId="1">#REF!</definedName>
    <definedName name="_0ntf0354j21" localSheetId="4">#REF!</definedName>
    <definedName name="_0ntf0354j21" localSheetId="10">#REF!</definedName>
    <definedName name="_0ntf0354j21" localSheetId="16">#REF!</definedName>
    <definedName name="_0ntf0354j21" localSheetId="17">#REF!</definedName>
    <definedName name="_0ntf0354j21">#REF!</definedName>
    <definedName name="_0qlxsw507v" localSheetId="2">#REF!</definedName>
    <definedName name="_0qlxsw507v" localSheetId="5">#REF!</definedName>
    <definedName name="_0qlxsw507v" localSheetId="1">#REF!</definedName>
    <definedName name="_0qlxsw507v" localSheetId="4">#REF!</definedName>
    <definedName name="_0qlxsw507v" localSheetId="10">#REF!</definedName>
    <definedName name="_0qlxsw507v" localSheetId="16">#REF!</definedName>
    <definedName name="_0qlxsw507v" localSheetId="17">#REF!</definedName>
    <definedName name="_0qlxsw507v">#REF!</definedName>
    <definedName name="_0qv6155181w" localSheetId="2">#REF!</definedName>
    <definedName name="_0qv6155181w" localSheetId="5">#REF!</definedName>
    <definedName name="_0qv6155181w" localSheetId="1">#REF!</definedName>
    <definedName name="_0qv6155181w" localSheetId="4">#REF!</definedName>
    <definedName name="_0qv6155181w" localSheetId="10">#REF!</definedName>
    <definedName name="_0qv6155181w" localSheetId="16">#REF!</definedName>
    <definedName name="_0qv6155181w" localSheetId="17">#REF!</definedName>
    <definedName name="_0qv6155181w">#REF!</definedName>
    <definedName name="_0smkof4zl10" localSheetId="2">#REF!</definedName>
    <definedName name="_0smkof4zl10" localSheetId="5">#REF!</definedName>
    <definedName name="_0smkof4zl10" localSheetId="1">#REF!</definedName>
    <definedName name="_0smkof4zl10" localSheetId="4">#REF!</definedName>
    <definedName name="_0smkof4zl10" localSheetId="10">#REF!</definedName>
    <definedName name="_0smkof4zl10" localSheetId="16">#REF!</definedName>
    <definedName name="_0smkof4zl10" localSheetId="17">#REF!</definedName>
    <definedName name="_0smkof4zl10">#REF!</definedName>
    <definedName name="_0sv6e754j2l" localSheetId="2">#REF!</definedName>
    <definedName name="_0sv6e754j2l" localSheetId="5">#REF!</definedName>
    <definedName name="_0sv6e754j2l" localSheetId="1">#REF!</definedName>
    <definedName name="_0sv6e754j2l" localSheetId="4">#REF!</definedName>
    <definedName name="_0sv6e754j2l" localSheetId="10">#REF!</definedName>
    <definedName name="_0sv6e754j2l" localSheetId="16">#REF!</definedName>
    <definedName name="_0sv6e754j2l" localSheetId="17">#REF!</definedName>
    <definedName name="_0sv6e754j2l">#REF!</definedName>
    <definedName name="_0tt34x53q28" localSheetId="2">#REF!</definedName>
    <definedName name="_0tt34x53q28" localSheetId="5">#REF!</definedName>
    <definedName name="_0tt34x53q28" localSheetId="1">#REF!</definedName>
    <definedName name="_0tt34x53q28" localSheetId="4">#REF!</definedName>
    <definedName name="_0tt34x53q28" localSheetId="10">#REF!</definedName>
    <definedName name="_0tt34x53q28" localSheetId="16">#REF!</definedName>
    <definedName name="_0tt34x53q28" localSheetId="17">#REF!</definedName>
    <definedName name="_0tt34x53q28">#REF!</definedName>
    <definedName name="_0uf19a54j19" localSheetId="2">#REF!</definedName>
    <definedName name="_0uf19a54j19" localSheetId="5">#REF!</definedName>
    <definedName name="_0uf19a54j19" localSheetId="1">#REF!</definedName>
    <definedName name="_0uf19a54j19" localSheetId="4">#REF!</definedName>
    <definedName name="_0uf19a54j19" localSheetId="10">#REF!</definedName>
    <definedName name="_0uf19a54j19" localSheetId="16">#REF!</definedName>
    <definedName name="_0uf19a54j19" localSheetId="17">#REF!</definedName>
    <definedName name="_0uf19a54j19">#REF!</definedName>
    <definedName name="_0zy53w50mo" localSheetId="2">#REF!</definedName>
    <definedName name="_0zy53w50mo" localSheetId="5">#REF!</definedName>
    <definedName name="_0zy53w50mo" localSheetId="1">#REF!</definedName>
    <definedName name="_0zy53w50mo" localSheetId="4">#REF!</definedName>
    <definedName name="_0zy53w50mo" localSheetId="10">#REF!</definedName>
    <definedName name="_0zy53w50mo" localSheetId="16">#REF!</definedName>
    <definedName name="_0zy53w50mo" localSheetId="17">#REF!</definedName>
    <definedName name="_0zy53w50mo">#REF!</definedName>
    <definedName name="_1______mota" localSheetId="2">#REF!</definedName>
    <definedName name="_1_0_0mota" localSheetId="2">#REF!</definedName>
    <definedName name="_1_0_0mota" localSheetId="4">#REF!</definedName>
    <definedName name="_1_0_0mota" localSheetId="10">#REF!</definedName>
    <definedName name="_1_0_0mota" localSheetId="16">#REF!</definedName>
    <definedName name="_1_0_0mota">#REF!</definedName>
    <definedName name="_10_____mota" localSheetId="2">#REF!</definedName>
    <definedName name="_10_____mota" localSheetId="4">#REF!</definedName>
    <definedName name="_10_____mota" localSheetId="10">#REF!</definedName>
    <definedName name="_10_____mota" localSheetId="16">#REF!</definedName>
    <definedName name="_10_____mota">#REF!</definedName>
    <definedName name="_11_0_0mota" localSheetId="2">#REF!</definedName>
    <definedName name="_122006" localSheetId="2">#REF!</definedName>
    <definedName name="_122006" localSheetId="4">#REF!</definedName>
    <definedName name="_122006" localSheetId="10">#REF!</definedName>
    <definedName name="_122006" localSheetId="16">#REF!</definedName>
    <definedName name="_122006">#REF!</definedName>
    <definedName name="_12jb805072c" localSheetId="2">#REF!</definedName>
    <definedName name="_12jb805072c" localSheetId="5">#REF!</definedName>
    <definedName name="_12jb805072c" localSheetId="1">#REF!</definedName>
    <definedName name="_12jb805072c" localSheetId="4">#REF!</definedName>
    <definedName name="_12jb805072c" localSheetId="10">#REF!</definedName>
    <definedName name="_12jb805072c" localSheetId="16">#REF!</definedName>
    <definedName name="_12jb805072c" localSheetId="17">#REF!</definedName>
    <definedName name="_12jb805072c">#REF!</definedName>
    <definedName name="_14_0_0mota" localSheetId="1">#REF!</definedName>
    <definedName name="_15_0_0mota" localSheetId="2">#REF!</definedName>
    <definedName name="_15_0_0mota" localSheetId="4">#REF!</definedName>
    <definedName name="_15_0_0mota" localSheetId="10">#REF!</definedName>
    <definedName name="_15_0_0mota" localSheetId="16">#REF!</definedName>
    <definedName name="_15_0_0mota">#REF!</definedName>
    <definedName name="_15hyhl54j1h" localSheetId="2">#REF!</definedName>
    <definedName name="_15hyhl54j1h" localSheetId="5">#REF!</definedName>
    <definedName name="_15hyhl54j1h" localSheetId="1">#REF!</definedName>
    <definedName name="_15hyhl54j1h" localSheetId="4">#REF!</definedName>
    <definedName name="_15hyhl54j1h" localSheetId="10">#REF!</definedName>
    <definedName name="_15hyhl54j1h" localSheetId="16">#REF!</definedName>
    <definedName name="_15hyhl54j1h" localSheetId="17">#REF!</definedName>
    <definedName name="_15hyhl54j1h">#REF!</definedName>
    <definedName name="_16____mota" localSheetId="2">#REF!</definedName>
    <definedName name="_17k5f55361l" localSheetId="2">#REF!</definedName>
    <definedName name="_17k5f55361l" localSheetId="5">#REF!</definedName>
    <definedName name="_17k5f55361l" localSheetId="1">#REF!</definedName>
    <definedName name="_17k5f55361l" localSheetId="4">#REF!</definedName>
    <definedName name="_17k5f55361l" localSheetId="10">#REF!</definedName>
    <definedName name="_17k5f55361l" localSheetId="16">#REF!</definedName>
    <definedName name="_17k5f55361l" localSheetId="17">#REF!</definedName>
    <definedName name="_17k5f55361l">#REF!</definedName>
    <definedName name="_18mota" localSheetId="2">#REF!</definedName>
    <definedName name="_18mota" localSheetId="4">#REF!</definedName>
    <definedName name="_18mota" localSheetId="10">#REF!</definedName>
    <definedName name="_18mota" localSheetId="16">#REF!</definedName>
    <definedName name="_18mota">#REF!</definedName>
    <definedName name="_19____mota" localSheetId="1">#REF!</definedName>
    <definedName name="_19e3w353q25" localSheetId="2">#REF!</definedName>
    <definedName name="_19e3w353q25" localSheetId="5">#REF!</definedName>
    <definedName name="_19e3w353q25" localSheetId="1">#REF!</definedName>
    <definedName name="_19e3w353q25" localSheetId="4">#REF!</definedName>
    <definedName name="_19e3w353q25" localSheetId="10">#REF!</definedName>
    <definedName name="_19e3w353q25" localSheetId="16">#REF!</definedName>
    <definedName name="_19e3w353q25" localSheetId="17">#REF!</definedName>
    <definedName name="_19e3w353q25">#REF!</definedName>
    <definedName name="_19ocdm4ysc" localSheetId="2">#REF!</definedName>
    <definedName name="_19ocdm4ysc" localSheetId="5">#REF!</definedName>
    <definedName name="_19ocdm4ysc" localSheetId="1">#REF!</definedName>
    <definedName name="_19ocdm4ysc" localSheetId="4">#REF!</definedName>
    <definedName name="_19ocdm4ysc" localSheetId="10">#REF!</definedName>
    <definedName name="_19ocdm4ysc" localSheetId="16">#REF!</definedName>
    <definedName name="_19ocdm4ysc" localSheetId="17">#REF!</definedName>
    <definedName name="_19ocdm4ysc">#REF!</definedName>
    <definedName name="_1d6meg4ysl" localSheetId="2">#REF!</definedName>
    <definedName name="_1d6meg4ysl" localSheetId="5">#REF!</definedName>
    <definedName name="_1d6meg4ysl" localSheetId="1">#REF!</definedName>
    <definedName name="_1d6meg4ysl" localSheetId="4">#REF!</definedName>
    <definedName name="_1d6meg4ysl" localSheetId="10">#REF!</definedName>
    <definedName name="_1d6meg4ysl" localSheetId="16">#REF!</definedName>
    <definedName name="_1d6meg4ysl" localSheetId="17">#REF!</definedName>
    <definedName name="_1d6meg4ysl">#REF!</definedName>
    <definedName name="_1dtemi4x9e" localSheetId="2">#REF!</definedName>
    <definedName name="_1dtemi4x9e" localSheetId="5">#REF!</definedName>
    <definedName name="_1dtemi4x9e" localSheetId="1">#REF!</definedName>
    <definedName name="_1dtemi4x9e" localSheetId="4">#REF!</definedName>
    <definedName name="_1dtemi4x9e" localSheetId="10">#REF!</definedName>
    <definedName name="_1dtemi4x9e" localSheetId="16">#REF!</definedName>
    <definedName name="_1dtemi4x9e" localSheetId="17">#REF!</definedName>
    <definedName name="_1dtemi4x9e">#REF!</definedName>
    <definedName name="_1eaf1l536n" localSheetId="2">#REF!</definedName>
    <definedName name="_1eaf1l536n" localSheetId="5">#REF!</definedName>
    <definedName name="_1eaf1l536n" localSheetId="1">#REF!</definedName>
    <definedName name="_1eaf1l536n" localSheetId="4">#REF!</definedName>
    <definedName name="_1eaf1l536n" localSheetId="10">#REF!</definedName>
    <definedName name="_1eaf1l536n" localSheetId="16">#REF!</definedName>
    <definedName name="_1eaf1l536n" localSheetId="17">#REF!</definedName>
    <definedName name="_1eaf1l536n">#REF!</definedName>
    <definedName name="_1en6ry50m23" localSheetId="2">#REF!</definedName>
    <definedName name="_1en6ry50m23" localSheetId="5">#REF!</definedName>
    <definedName name="_1en6ry50m23" localSheetId="1">#REF!</definedName>
    <definedName name="_1en6ry50m23" localSheetId="4">#REF!</definedName>
    <definedName name="_1en6ry50m23" localSheetId="10">#REF!</definedName>
    <definedName name="_1en6ry50m23" localSheetId="16">#REF!</definedName>
    <definedName name="_1en6ry50m23" localSheetId="17">#REF!</definedName>
    <definedName name="_1en6ry50m23">#REF!</definedName>
    <definedName name="_1hqb5k4x9i" localSheetId="2">#REF!</definedName>
    <definedName name="_1hqb5k4x9i" localSheetId="5">#REF!</definedName>
    <definedName name="_1hqb5k4x9i" localSheetId="1">#REF!</definedName>
    <definedName name="_1hqb5k4x9i" localSheetId="4">#REF!</definedName>
    <definedName name="_1hqb5k4x9i" localSheetId="10">#REF!</definedName>
    <definedName name="_1hqb5k4x9i" localSheetId="16">#REF!</definedName>
    <definedName name="_1hqb5k4x9i" localSheetId="17">#REF!</definedName>
    <definedName name="_1hqb5k4x9i">#REF!</definedName>
    <definedName name="_1iaqow4y222" localSheetId="2">#REF!</definedName>
    <definedName name="_1iaqow4y222" localSheetId="5">#REF!</definedName>
    <definedName name="_1iaqow4y222" localSheetId="1">#REF!</definedName>
    <definedName name="_1iaqow4y222" localSheetId="4">#REF!</definedName>
    <definedName name="_1iaqow4y222" localSheetId="10">#REF!</definedName>
    <definedName name="_1iaqow4y222" localSheetId="16">#REF!</definedName>
    <definedName name="_1iaqow4y222" localSheetId="17">#REF!</definedName>
    <definedName name="_1iaqow4y222">#REF!</definedName>
    <definedName name="_1jmfus5071m" localSheetId="2">#REF!</definedName>
    <definedName name="_1jmfus5071m" localSheetId="5">#REF!</definedName>
    <definedName name="_1jmfus5071m" localSheetId="1">#REF!</definedName>
    <definedName name="_1jmfus5071m" localSheetId="4">#REF!</definedName>
    <definedName name="_1jmfus5071m" localSheetId="10">#REF!</definedName>
    <definedName name="_1jmfus5071m" localSheetId="16">#REF!</definedName>
    <definedName name="_1jmfus5071m" localSheetId="17">#REF!</definedName>
    <definedName name="_1jmfus5071m">#REF!</definedName>
    <definedName name="_1mknu25071u" localSheetId="2">#REF!</definedName>
    <definedName name="_1mknu25071u" localSheetId="5">#REF!</definedName>
    <definedName name="_1mknu25071u" localSheetId="1">#REF!</definedName>
    <definedName name="_1mknu25071u" localSheetId="4">#REF!</definedName>
    <definedName name="_1mknu25071u" localSheetId="10">#REF!</definedName>
    <definedName name="_1mknu25071u" localSheetId="16">#REF!</definedName>
    <definedName name="_1mknu25071u" localSheetId="17">#REF!</definedName>
    <definedName name="_1mknu25071u">#REF!</definedName>
    <definedName name="_1mota" localSheetId="2">#REF!</definedName>
    <definedName name="_1mota" localSheetId="4">#REF!</definedName>
    <definedName name="_1mota" localSheetId="10">#REF!</definedName>
    <definedName name="_1mota" localSheetId="16">#REF!</definedName>
    <definedName name="_1mota">#REF!</definedName>
    <definedName name="_1nuci854j18" localSheetId="2">#REF!</definedName>
    <definedName name="_1nuci854j18" localSheetId="5">#REF!</definedName>
    <definedName name="_1nuci854j18" localSheetId="1">#REF!</definedName>
    <definedName name="_1nuci854j18" localSheetId="4">#REF!</definedName>
    <definedName name="_1nuci854j18" localSheetId="10">#REF!</definedName>
    <definedName name="_1nuci854j18" localSheetId="16">#REF!</definedName>
    <definedName name="_1nuci854j18" localSheetId="17">#REF!</definedName>
    <definedName name="_1nuci854j18">#REF!</definedName>
    <definedName name="_1qslkq4zlk" localSheetId="2">#REF!</definedName>
    <definedName name="_1qslkq4zlk" localSheetId="5">#REF!</definedName>
    <definedName name="_1qslkq4zlk" localSheetId="1">#REF!</definedName>
    <definedName name="_1qslkq4zlk" localSheetId="4">#REF!</definedName>
    <definedName name="_1qslkq4zlk" localSheetId="10">#REF!</definedName>
    <definedName name="_1qslkq4zlk" localSheetId="16">#REF!</definedName>
    <definedName name="_1qslkq4zlk" localSheetId="17">#REF!</definedName>
    <definedName name="_1qslkq4zlk">#REF!</definedName>
    <definedName name="_1s9mok50mb" localSheetId="2">#REF!</definedName>
    <definedName name="_1s9mok50mb" localSheetId="5">#REF!</definedName>
    <definedName name="_1s9mok50mb" localSheetId="1">#REF!</definedName>
    <definedName name="_1s9mok50mb" localSheetId="4">#REF!</definedName>
    <definedName name="_1s9mok50mb" localSheetId="10">#REF!</definedName>
    <definedName name="_1s9mok50mb" localSheetId="16">#REF!</definedName>
    <definedName name="_1s9mok50mb" localSheetId="17">#REF!</definedName>
    <definedName name="_1s9mok50mb">#REF!</definedName>
    <definedName name="_1szrlc4zl1j" localSheetId="2">#REF!</definedName>
    <definedName name="_1szrlc4zl1j" localSheetId="5">#REF!</definedName>
    <definedName name="_1szrlc4zl1j" localSheetId="1">#REF!</definedName>
    <definedName name="_1szrlc4zl1j" localSheetId="4">#REF!</definedName>
    <definedName name="_1szrlc4zl1j" localSheetId="10">#REF!</definedName>
    <definedName name="_1szrlc4zl1j" localSheetId="16">#REF!</definedName>
    <definedName name="_1szrlc4zl1j" localSheetId="17">#REF!</definedName>
    <definedName name="_1szrlc4zl1j">#REF!</definedName>
    <definedName name="_1tdr6j5182e" localSheetId="2">#REF!</definedName>
    <definedName name="_1tdr6j5182e" localSheetId="5">#REF!</definedName>
    <definedName name="_1tdr6j5182e" localSheetId="1">#REF!</definedName>
    <definedName name="_1tdr6j5182e" localSheetId="4">#REF!</definedName>
    <definedName name="_1tdr6j5182e" localSheetId="10">#REF!</definedName>
    <definedName name="_1tdr6j5182e" localSheetId="16">#REF!</definedName>
    <definedName name="_1tdr6j5182e" localSheetId="17">#REF!</definedName>
    <definedName name="_1tdr6j5182e">#REF!</definedName>
    <definedName name="_1tgunx50m1h" localSheetId="2">#REF!</definedName>
    <definedName name="_1tgunx50m1h" localSheetId="5">#REF!</definedName>
    <definedName name="_1tgunx50m1h" localSheetId="1">#REF!</definedName>
    <definedName name="_1tgunx50m1h" localSheetId="4">#REF!</definedName>
    <definedName name="_1tgunx50m1h" localSheetId="10">#REF!</definedName>
    <definedName name="_1tgunx50m1h" localSheetId="16">#REF!</definedName>
    <definedName name="_1tgunx50m1h" localSheetId="17">#REF!</definedName>
    <definedName name="_1tgunx50m1h">#REF!</definedName>
    <definedName name="_1vsmdh4y21u" localSheetId="2">#REF!</definedName>
    <definedName name="_1vsmdh4y21u" localSheetId="5">#REF!</definedName>
    <definedName name="_1vsmdh4y21u" localSheetId="1">#REF!</definedName>
    <definedName name="_1vsmdh4y21u" localSheetId="4">#REF!</definedName>
    <definedName name="_1vsmdh4y21u" localSheetId="10">#REF!</definedName>
    <definedName name="_1vsmdh4y21u" localSheetId="16">#REF!</definedName>
    <definedName name="_1vsmdh4y21u" localSheetId="17">#REF!</definedName>
    <definedName name="_1vsmdh4y21u">#REF!</definedName>
    <definedName name="_1xum7z5071q" localSheetId="2">#REF!</definedName>
    <definedName name="_1xum7z5071q" localSheetId="5">#REF!</definedName>
    <definedName name="_1xum7z5071q" localSheetId="1">#REF!</definedName>
    <definedName name="_1xum7z5071q" localSheetId="4">#REF!</definedName>
    <definedName name="_1xum7z5071q" localSheetId="10">#REF!</definedName>
    <definedName name="_1xum7z5071q" localSheetId="16">#REF!</definedName>
    <definedName name="_1xum7z5071q" localSheetId="17">#REF!</definedName>
    <definedName name="_1xum7z5071q">#REF!</definedName>
    <definedName name="_1zcnpj507w" localSheetId="2">#REF!</definedName>
    <definedName name="_1zcnpj507w" localSheetId="5">#REF!</definedName>
    <definedName name="_1zcnpj507w" localSheetId="1">#REF!</definedName>
    <definedName name="_1zcnpj507w" localSheetId="4">#REF!</definedName>
    <definedName name="_1zcnpj507w" localSheetId="10">#REF!</definedName>
    <definedName name="_1zcnpj507w" localSheetId="16">#REF!</definedName>
    <definedName name="_1zcnpj507w" localSheetId="17">#REF!</definedName>
    <definedName name="_1zcnpj507w">#REF!</definedName>
    <definedName name="_1zkowf4x9c" localSheetId="2">#REF!</definedName>
    <definedName name="_1zkowf4x9c" localSheetId="4">#REF!</definedName>
    <definedName name="_1zkowf4x9c" localSheetId="10">#REF!</definedName>
    <definedName name="_1zkowf4x9c" localSheetId="16">#REF!</definedName>
    <definedName name="_1zkowf4x9c">#REF!</definedName>
    <definedName name="_2_0_0mota" localSheetId="2">#REF!</definedName>
    <definedName name="_2_0_0mota" localSheetId="4">#REF!</definedName>
    <definedName name="_2_0_0mota" localSheetId="10">#REF!</definedName>
    <definedName name="_2_0_0mota" localSheetId="16">#REF!</definedName>
    <definedName name="_2_0_0mota">#REF!</definedName>
    <definedName name="_20____mota" localSheetId="2">#REF!</definedName>
    <definedName name="_20____mota" localSheetId="4">#REF!</definedName>
    <definedName name="_20____mota" localSheetId="10">#REF!</definedName>
    <definedName name="_20____mota" localSheetId="16">#REF!</definedName>
    <definedName name="_20____mota">#REF!</definedName>
    <definedName name="_21_0_0mota" localSheetId="4">#REF!</definedName>
    <definedName name="_22_0_0mota" localSheetId="4">#REF!</definedName>
    <definedName name="_23_0_0mota" localSheetId="4">#REF!</definedName>
    <definedName name="_23c64i5072g" localSheetId="2">#REF!</definedName>
    <definedName name="_23c64i5072g" localSheetId="5">#REF!</definedName>
    <definedName name="_23c64i5072g" localSheetId="1">#REF!</definedName>
    <definedName name="_23c64i5072g" localSheetId="4">#REF!</definedName>
    <definedName name="_23c64i5072g" localSheetId="10">#REF!</definedName>
    <definedName name="_23c64i5072g" localSheetId="16">#REF!</definedName>
    <definedName name="_23c64i5072g" localSheetId="17">#REF!</definedName>
    <definedName name="_23c64i5072g">#REF!</definedName>
    <definedName name="_24_0_0mota" localSheetId="4">#REF!</definedName>
    <definedName name="_244fo14zl1c" localSheetId="2">#REF!</definedName>
    <definedName name="_244fo14zl1c" localSheetId="5">#REF!</definedName>
    <definedName name="_244fo14zl1c" localSheetId="1">#REF!</definedName>
    <definedName name="_244fo14zl1c" localSheetId="4">#REF!</definedName>
    <definedName name="_244fo14zl1c" localSheetId="10">#REF!</definedName>
    <definedName name="_244fo14zl1c" localSheetId="16">#REF!</definedName>
    <definedName name="_244fo14zl1c" localSheetId="17">#REF!</definedName>
    <definedName name="_244fo14zl1c">#REF!</definedName>
    <definedName name="_25_0_0mota" localSheetId="4">#REF!</definedName>
    <definedName name="_25r2z150m1u" localSheetId="2">#REF!</definedName>
    <definedName name="_25r2z150m1u" localSheetId="5">#REF!</definedName>
    <definedName name="_25r2z150m1u" localSheetId="1">#REF!</definedName>
    <definedName name="_25r2z150m1u" localSheetId="4">#REF!</definedName>
    <definedName name="_25r2z150m1u" localSheetId="10">#REF!</definedName>
    <definedName name="_25r2z150m1u" localSheetId="16">#REF!</definedName>
    <definedName name="_25r2z150m1u" localSheetId="17">#REF!</definedName>
    <definedName name="_25r2z150m1u">#REF!</definedName>
    <definedName name="_26_0_0mota" localSheetId="4">#REF!</definedName>
    <definedName name="_27_0_0mota" localSheetId="4">#REF!</definedName>
    <definedName name="_28_0_0mota" localSheetId="5">#REF!</definedName>
    <definedName name="_29_0_0mota" localSheetId="5">#REF!</definedName>
    <definedName name="_29t7n74y211" localSheetId="2">#REF!</definedName>
    <definedName name="_29t7n74y211" localSheetId="5">#REF!</definedName>
    <definedName name="_29t7n74y211" localSheetId="1">#REF!</definedName>
    <definedName name="_29t7n74y211" localSheetId="4">#REF!</definedName>
    <definedName name="_29t7n74y211" localSheetId="10">#REF!</definedName>
    <definedName name="_29t7n74y211" localSheetId="16">#REF!</definedName>
    <definedName name="_29t7n74y211" localSheetId="17">#REF!</definedName>
    <definedName name="_29t7n74y211">#REF!</definedName>
    <definedName name="_2acnkb50m11" localSheetId="2">#REF!</definedName>
    <definedName name="_2acnkb50m11" localSheetId="5">#REF!</definedName>
    <definedName name="_2acnkb50m11" localSheetId="1">#REF!</definedName>
    <definedName name="_2acnkb50m11" localSheetId="4">#REF!</definedName>
    <definedName name="_2acnkb50m11" localSheetId="10">#REF!</definedName>
    <definedName name="_2acnkb50m11" localSheetId="16">#REF!</definedName>
    <definedName name="_2acnkb50m11" localSheetId="17">#REF!</definedName>
    <definedName name="_2acnkb50m11">#REF!</definedName>
    <definedName name="_2e12uq51pi" localSheetId="2">#REF!</definedName>
    <definedName name="_2e12uq51pi" localSheetId="5">#REF!</definedName>
    <definedName name="_2e12uq51pi" localSheetId="1">#REF!</definedName>
    <definedName name="_2e12uq51pi" localSheetId="4">#REF!</definedName>
    <definedName name="_2e12uq51pi" localSheetId="10">#REF!</definedName>
    <definedName name="_2e12uq51pi" localSheetId="16">#REF!</definedName>
    <definedName name="_2e12uq51pi" localSheetId="17">#REF!</definedName>
    <definedName name="_2e12uq51pi">#REF!</definedName>
    <definedName name="_2ead0w50m2o" localSheetId="2">#REF!</definedName>
    <definedName name="_2ead0w50m2o" localSheetId="5">#REF!</definedName>
    <definedName name="_2ead0w50m2o" localSheetId="1">#REF!</definedName>
    <definedName name="_2ead0w50m2o" localSheetId="4">#REF!</definedName>
    <definedName name="_2ead0w50m2o" localSheetId="10">#REF!</definedName>
    <definedName name="_2ead0w50m2o" localSheetId="16">#REF!</definedName>
    <definedName name="_2ead0w50m2o" localSheetId="17">#REF!</definedName>
    <definedName name="_2ead0w50m2o">#REF!</definedName>
    <definedName name="_2i8xjx5072o" localSheetId="2">#REF!</definedName>
    <definedName name="_2i8xjx5072o" localSheetId="5">#REF!</definedName>
    <definedName name="_2i8xjx5072o" localSheetId="1">#REF!</definedName>
    <definedName name="_2i8xjx5072o" localSheetId="4">#REF!</definedName>
    <definedName name="_2i8xjx5072o" localSheetId="10">#REF!</definedName>
    <definedName name="_2i8xjx5072o" localSheetId="16">#REF!</definedName>
    <definedName name="_2i8xjx5072o" localSheetId="17">#REF!</definedName>
    <definedName name="_2i8xjx5072o">#REF!</definedName>
    <definedName name="_2ixt1_v7azxgrvx1i" localSheetId="2">#REF!</definedName>
    <definedName name="_2ixt1_v7azxgrvx1i" localSheetId="5">#REF!</definedName>
    <definedName name="_2ixt1_v7azxgrvx1i" localSheetId="1">#REF!</definedName>
    <definedName name="_2ixt1_v7azxgrvx1i" localSheetId="4">#REF!</definedName>
    <definedName name="_2ixt1_v7azxgrvx1i" localSheetId="10">#REF!</definedName>
    <definedName name="_2ixt1_v7azxgrvx1i" localSheetId="16">#REF!</definedName>
    <definedName name="_2ixt1_v7azxgrvx1i" localSheetId="17">#REF!</definedName>
    <definedName name="_2ixt1_v7azxgrvx1i">#REF!</definedName>
    <definedName name="_2kbf3v53q2l" localSheetId="2">#REF!</definedName>
    <definedName name="_2kbf3v53q2l" localSheetId="5">#REF!</definedName>
    <definedName name="_2kbf3v53q2l" localSheetId="1">#REF!</definedName>
    <definedName name="_2kbf3v53q2l" localSheetId="4">#REF!</definedName>
    <definedName name="_2kbf3v53q2l" localSheetId="10">#REF!</definedName>
    <definedName name="_2kbf3v53q2l" localSheetId="16">#REF!</definedName>
    <definedName name="_2kbf3v53q2l" localSheetId="17">#REF!</definedName>
    <definedName name="_2kbf3v53q2l">#REF!</definedName>
    <definedName name="_2n8c8u4y2f" localSheetId="2">#REF!</definedName>
    <definedName name="_2n8c8u4y2f" localSheetId="5">#REF!</definedName>
    <definedName name="_2n8c8u4y2f" localSheetId="1">#REF!</definedName>
    <definedName name="_2n8c8u4y2f" localSheetId="4">#REF!</definedName>
    <definedName name="_2n8c8u4y2f" localSheetId="10">#REF!</definedName>
    <definedName name="_2n8c8u4y2f" localSheetId="16">#REF!</definedName>
    <definedName name="_2n8c8u4y2f" localSheetId="17">#REF!</definedName>
    <definedName name="_2n8c8u4y2f">#REF!</definedName>
    <definedName name="_2pfrw54zlb" localSheetId="2">#REF!</definedName>
    <definedName name="_2pfrw54zlb" localSheetId="5">#REF!</definedName>
    <definedName name="_2pfrw54zlb" localSheetId="1">#REF!</definedName>
    <definedName name="_2pfrw54zlb" localSheetId="4">#REF!</definedName>
    <definedName name="_2pfrw54zlb" localSheetId="10">#REF!</definedName>
    <definedName name="_2pfrw54zlb" localSheetId="16">#REF!</definedName>
    <definedName name="_2pfrw54zlb" localSheetId="17">#REF!</definedName>
    <definedName name="_2pfrw54zlb">#REF!</definedName>
    <definedName name="_2tqywg54j15" localSheetId="2">#REF!</definedName>
    <definedName name="_2tqywg54j15" localSheetId="5">#REF!</definedName>
    <definedName name="_2tqywg54j15" localSheetId="1">#REF!</definedName>
    <definedName name="_2tqywg54j15" localSheetId="4">#REF!</definedName>
    <definedName name="_2tqywg54j15" localSheetId="10">#REF!</definedName>
    <definedName name="_2tqywg54j15" localSheetId="16">#REF!</definedName>
    <definedName name="_2tqywg54j15" localSheetId="17">#REF!</definedName>
    <definedName name="_2tqywg54j15">#REF!</definedName>
    <definedName name="_2vc21_p79tfavc32t" localSheetId="2">#REF!</definedName>
    <definedName name="_2vc21_p79tfavc32t" localSheetId="4">#REF!</definedName>
    <definedName name="_2vc21_p79tfavc32t" localSheetId="10">#REF!</definedName>
    <definedName name="_2vc21_p79tfavc32t" localSheetId="16">#REF!</definedName>
    <definedName name="_2vc21_p79tfavc32t">#REF!</definedName>
    <definedName name="_2zna1_8ebqbygi1d" localSheetId="2">#REF!</definedName>
    <definedName name="_2zna1_8ebqbygi1d" localSheetId="5">#REF!</definedName>
    <definedName name="_2zna1_8ebqbygi1d" localSheetId="1">#REF!</definedName>
    <definedName name="_2zna1_8ebqbygi1d" localSheetId="4">#REF!</definedName>
    <definedName name="_2zna1_8ebqbygi1d" localSheetId="10">#REF!</definedName>
    <definedName name="_2zna1_8ebqbygi1d" localSheetId="16">#REF!</definedName>
    <definedName name="_2zna1_8ebqbygi1d" localSheetId="17">#REF!</definedName>
    <definedName name="_2zna1_8ebqbygi1d">#REF!</definedName>
    <definedName name="_3_0_0mota" localSheetId="2">#REF!</definedName>
    <definedName name="_3_0_0mota" localSheetId="4">#REF!</definedName>
    <definedName name="_3_0_0mota" localSheetId="10">#REF!</definedName>
    <definedName name="_3_0_0mota" localSheetId="16">#REF!</definedName>
    <definedName name="_3_0_0mota">#REF!</definedName>
    <definedName name="_30_0_0mota" localSheetId="5">#REF!</definedName>
    <definedName name="_31.03.2007" localSheetId="2">#REF!</definedName>
    <definedName name="_31.03.2007" localSheetId="4">#REF!</definedName>
    <definedName name="_31.03.2007" localSheetId="10">#REF!</definedName>
    <definedName name="_31.03.2007" localSheetId="16">#REF!</definedName>
    <definedName name="_31.03.2007">#REF!</definedName>
    <definedName name="_31.12.2006" localSheetId="2">#REF!</definedName>
    <definedName name="_31.12.2006" localSheetId="4">#REF!</definedName>
    <definedName name="_31.12.2006" localSheetId="10">#REF!</definedName>
    <definedName name="_31.12.2006" localSheetId="16">#REF!</definedName>
    <definedName name="_31.12.2006">#REF!</definedName>
    <definedName name="_31_0_0mota" localSheetId="5">#REF!</definedName>
    <definedName name="_32_0_0mota" localSheetId="5">#REF!</definedName>
    <definedName name="_32nt4z54jg" localSheetId="2">#REF!</definedName>
    <definedName name="_32nt4z54jg" localSheetId="5">#REF!</definedName>
    <definedName name="_32nt4z54jg" localSheetId="1">#REF!</definedName>
    <definedName name="_32nt4z54jg" localSheetId="4">#REF!</definedName>
    <definedName name="_32nt4z54jg" localSheetId="10">#REF!</definedName>
    <definedName name="_32nt4z54jg" localSheetId="16">#REF!</definedName>
    <definedName name="_32nt4z54jg" localSheetId="17">#REF!</definedName>
    <definedName name="_32nt4z54jg">#REF!</definedName>
    <definedName name="_33_0_0mota" localSheetId="5">#REF!</definedName>
    <definedName name="_33ecxs5361d" localSheetId="2">#REF!</definedName>
    <definedName name="_33ecxs5361d" localSheetId="5">#REF!</definedName>
    <definedName name="_33ecxs5361d" localSheetId="1">#REF!</definedName>
    <definedName name="_33ecxs5361d" localSheetId="4">#REF!</definedName>
    <definedName name="_33ecxs5361d" localSheetId="10">#REF!</definedName>
    <definedName name="_33ecxs5361d" localSheetId="16">#REF!</definedName>
    <definedName name="_33ecxs5361d" localSheetId="17">#REF!</definedName>
    <definedName name="_33ecxs5361d">#REF!</definedName>
    <definedName name="_33pb955182b" localSheetId="2">#REF!</definedName>
    <definedName name="_33pb955182b" localSheetId="5">#REF!</definedName>
    <definedName name="_33pb955182b" localSheetId="1">#REF!</definedName>
    <definedName name="_33pb955182b" localSheetId="4">#REF!</definedName>
    <definedName name="_33pb955182b" localSheetId="10">#REF!</definedName>
    <definedName name="_33pb955182b" localSheetId="16">#REF!</definedName>
    <definedName name="_33pb955182b" localSheetId="17">#REF!</definedName>
    <definedName name="_33pb955182b">#REF!</definedName>
    <definedName name="_34_0_0mota" localSheetId="5">#REF!</definedName>
    <definedName name="_35_0_0mota" localSheetId="2">#REF!</definedName>
    <definedName name="_35_0_0mota" localSheetId="4">#REF!</definedName>
    <definedName name="_35_0_0mota" localSheetId="10">#REF!</definedName>
    <definedName name="_35_0_0mota" localSheetId="16">#REF!</definedName>
    <definedName name="_35_0_0mota">#REF!</definedName>
    <definedName name="_353bpu4y22g" localSheetId="2">#REF!</definedName>
    <definedName name="_353bpu4y22g" localSheetId="5">#REF!</definedName>
    <definedName name="_353bpu4y22g" localSheetId="1">#REF!</definedName>
    <definedName name="_353bpu4y22g" localSheetId="4">#REF!</definedName>
    <definedName name="_353bpu4y22g" localSheetId="10">#REF!</definedName>
    <definedName name="_353bpu4y22g" localSheetId="16">#REF!</definedName>
    <definedName name="_353bpu4y22g" localSheetId="17">#REF!</definedName>
    <definedName name="_353bpu4y22g">#REF!</definedName>
    <definedName name="_364kiv4x9g" localSheetId="2">#REF!</definedName>
    <definedName name="_364kiv4x9g" localSheetId="4">#REF!</definedName>
    <definedName name="_364kiv4x9g" localSheetId="10">#REF!</definedName>
    <definedName name="_364kiv4x9g" localSheetId="16">#REF!</definedName>
    <definedName name="_364kiv4x9g">#REF!</definedName>
    <definedName name="_36p8034y219" localSheetId="2">#REF!</definedName>
    <definedName name="_36p8034y219" localSheetId="5">#REF!</definedName>
    <definedName name="_36p8034y219" localSheetId="1">#REF!</definedName>
    <definedName name="_36p8034y219" localSheetId="4">#REF!</definedName>
    <definedName name="_36p8034y219" localSheetId="10">#REF!</definedName>
    <definedName name="_36p8034y219" localSheetId="16">#REF!</definedName>
    <definedName name="_36p8034y219" localSheetId="17">#REF!</definedName>
    <definedName name="_36p8034y219">#REF!</definedName>
    <definedName name="_37ivr4536p" localSheetId="2">#REF!</definedName>
    <definedName name="_37ivr4536p" localSheetId="5">#REF!</definedName>
    <definedName name="_37ivr4536p" localSheetId="1">#REF!</definedName>
    <definedName name="_37ivr4536p" localSheetId="4">#REF!</definedName>
    <definedName name="_37ivr4536p" localSheetId="10">#REF!</definedName>
    <definedName name="_37ivr4536p" localSheetId="16">#REF!</definedName>
    <definedName name="_37ivr4536p" localSheetId="17">#REF!</definedName>
    <definedName name="_37ivr4536p">#REF!</definedName>
    <definedName name="_384pu6518r" localSheetId="2">#REF!</definedName>
    <definedName name="_384pu6518r" localSheetId="5">#REF!</definedName>
    <definedName name="_384pu6518r" localSheetId="1">#REF!</definedName>
    <definedName name="_384pu6518r" localSheetId="4">#REF!</definedName>
    <definedName name="_384pu6518r" localSheetId="10">#REF!</definedName>
    <definedName name="_384pu6518r" localSheetId="16">#REF!</definedName>
    <definedName name="_384pu6518r" localSheetId="17">#REF!</definedName>
    <definedName name="_384pu6518r">#REF!</definedName>
    <definedName name="_3891ir5072p" localSheetId="2">#REF!</definedName>
    <definedName name="_3891ir5072p" localSheetId="5">#REF!</definedName>
    <definedName name="_3891ir5072p" localSheetId="1">#REF!</definedName>
    <definedName name="_3891ir5072p" localSheetId="4">#REF!</definedName>
    <definedName name="_3891ir5072p" localSheetId="10">#REF!</definedName>
    <definedName name="_3891ir5072p" localSheetId="16">#REF!</definedName>
    <definedName name="_3891ir5072p" localSheetId="17">#REF!</definedName>
    <definedName name="_3891ir5072p">#REF!</definedName>
    <definedName name="_3gbj194x9b" localSheetId="2">#REF!</definedName>
    <definedName name="_3gbj194x9b" localSheetId="4">#REF!</definedName>
    <definedName name="_3gbj194x9b" localSheetId="10">#REF!</definedName>
    <definedName name="_3gbj194x9b" localSheetId="16">#REF!</definedName>
    <definedName name="_3gbj194x9b">#REF!</definedName>
    <definedName name="_3h4k1951pl" localSheetId="2">#REF!</definedName>
    <definedName name="_3h4k1951pl" localSheetId="5">#REF!</definedName>
    <definedName name="_3h4k1951pl" localSheetId="1">#REF!</definedName>
    <definedName name="_3h4k1951pl" localSheetId="4">#REF!</definedName>
    <definedName name="_3h4k1951pl" localSheetId="10">#REF!</definedName>
    <definedName name="_3h4k1951pl" localSheetId="16">#REF!</definedName>
    <definedName name="_3h4k1951pl" localSheetId="17">#REF!</definedName>
    <definedName name="_3h4k1951pl">#REF!</definedName>
    <definedName name="_3mota" localSheetId="2">#REF!</definedName>
    <definedName name="_3mota" localSheetId="4">#REF!</definedName>
    <definedName name="_3mota" localSheetId="10">#REF!</definedName>
    <definedName name="_3mota" localSheetId="16">#REF!</definedName>
    <definedName name="_3mota">#REF!</definedName>
    <definedName name="_3p1ype4y2v" localSheetId="2">#REF!</definedName>
    <definedName name="_3p1ype4y2v" localSheetId="5">#REF!</definedName>
    <definedName name="_3p1ype4y2v" localSheetId="1">#REF!</definedName>
    <definedName name="_3p1ype4y2v" localSheetId="4">#REF!</definedName>
    <definedName name="_3p1ype4y2v" localSheetId="10">#REF!</definedName>
    <definedName name="_3p1ype4y2v" localSheetId="16">#REF!</definedName>
    <definedName name="_3p1ype4y2v" localSheetId="17">#REF!</definedName>
    <definedName name="_3p1ype4y2v">#REF!</definedName>
    <definedName name="_3u6y005188" localSheetId="2">#REF!</definedName>
    <definedName name="_3u6y005188" localSheetId="5">#REF!</definedName>
    <definedName name="_3u6y005188" localSheetId="1">#REF!</definedName>
    <definedName name="_3u6y005188" localSheetId="4">#REF!</definedName>
    <definedName name="_3u6y005188" localSheetId="10">#REF!</definedName>
    <definedName name="_3u6y005188" localSheetId="16">#REF!</definedName>
    <definedName name="_3u6y005188" localSheetId="17">#REF!</definedName>
    <definedName name="_3u6y005188">#REF!</definedName>
    <definedName name="_3v1atj50my" localSheetId="2">#REF!</definedName>
    <definedName name="_3v1atj50my" localSheetId="5">#REF!</definedName>
    <definedName name="_3v1atj50my" localSheetId="1">#REF!</definedName>
    <definedName name="_3v1atj50my" localSheetId="4">#REF!</definedName>
    <definedName name="_3v1atj50my" localSheetId="10">#REF!</definedName>
    <definedName name="_3v1atj50my" localSheetId="16">#REF!</definedName>
    <definedName name="_3v1atj50my" localSheetId="17">#REF!</definedName>
    <definedName name="_3v1atj50my">#REF!</definedName>
    <definedName name="_3x2cul5361e" localSheetId="2">#REF!</definedName>
    <definedName name="_3x2cul5361e" localSheetId="5">#REF!</definedName>
    <definedName name="_3x2cul5361e" localSheetId="1">#REF!</definedName>
    <definedName name="_3x2cul5361e" localSheetId="4">#REF!</definedName>
    <definedName name="_3x2cul5361e" localSheetId="10">#REF!</definedName>
    <definedName name="_3x2cul5361e" localSheetId="16">#REF!</definedName>
    <definedName name="_3x2cul5361e" localSheetId="17">#REF!</definedName>
    <definedName name="_3x2cul5361e">#REF!</definedName>
    <definedName name="_3xfmel518i" localSheetId="2">#REF!</definedName>
    <definedName name="_3xfmel518i" localSheetId="5">#REF!</definedName>
    <definedName name="_3xfmel518i" localSheetId="1">#REF!</definedName>
    <definedName name="_3xfmel518i" localSheetId="4">#REF!</definedName>
    <definedName name="_3xfmel518i" localSheetId="10">#REF!</definedName>
    <definedName name="_3xfmel518i" localSheetId="16">#REF!</definedName>
    <definedName name="_3xfmel518i" localSheetId="17">#REF!</definedName>
    <definedName name="_3xfmel518i">#REF!</definedName>
    <definedName name="_3xvum854jl" localSheetId="2">#REF!</definedName>
    <definedName name="_3xvum854jl" localSheetId="5">#REF!</definedName>
    <definedName name="_3xvum854jl" localSheetId="1">#REF!</definedName>
    <definedName name="_3xvum854jl" localSheetId="4">#REF!</definedName>
    <definedName name="_3xvum854jl" localSheetId="10">#REF!</definedName>
    <definedName name="_3xvum854jl" localSheetId="16">#REF!</definedName>
    <definedName name="_3xvum854jl" localSheetId="17">#REF!</definedName>
    <definedName name="_3xvum854jl">#REF!</definedName>
    <definedName name="_3yg24p5181f" localSheetId="2">#REF!</definedName>
    <definedName name="_3yg24p5181f" localSheetId="5">#REF!</definedName>
    <definedName name="_3yg24p5181f" localSheetId="1">#REF!</definedName>
    <definedName name="_3yg24p5181f" localSheetId="4">#REF!</definedName>
    <definedName name="_3yg24p5181f" localSheetId="10">#REF!</definedName>
    <definedName name="_3yg24p5181f" localSheetId="16">#REF!</definedName>
    <definedName name="_3yg24p5181f" localSheetId="17">#REF!</definedName>
    <definedName name="_3yg24p5181f">#REF!</definedName>
    <definedName name="_3yrlgz53qi" localSheetId="2">#REF!</definedName>
    <definedName name="_3yrlgz53qi" localSheetId="5">#REF!</definedName>
    <definedName name="_3yrlgz53qi" localSheetId="1">#REF!</definedName>
    <definedName name="_3yrlgz53qi" localSheetId="4">#REF!</definedName>
    <definedName name="_3yrlgz53qi" localSheetId="10">#REF!</definedName>
    <definedName name="_3yrlgz53qi" localSheetId="16">#REF!</definedName>
    <definedName name="_3yrlgz53qi" localSheetId="17">#REF!</definedName>
    <definedName name="_3yrlgz53qi">#REF!</definedName>
    <definedName name="_4______mota" localSheetId="1">#REF!</definedName>
    <definedName name="_4_0_0mota" localSheetId="2">#REF!</definedName>
    <definedName name="_4_0_0mota" localSheetId="4">#REF!</definedName>
    <definedName name="_4_0_0mota" localSheetId="10">#REF!</definedName>
    <definedName name="_4_0_0mota" localSheetId="16">#REF!</definedName>
    <definedName name="_4_0_0mota">#REF!</definedName>
    <definedName name="_42f6294y22z" localSheetId="2">#REF!</definedName>
    <definedName name="_42f6294y22z" localSheetId="5">#REF!</definedName>
    <definedName name="_42f6294y22z" localSheetId="1">#REF!</definedName>
    <definedName name="_42f6294y22z" localSheetId="4">#REF!</definedName>
    <definedName name="_42f6294y22z" localSheetId="10">#REF!</definedName>
    <definedName name="_42f6294y22z" localSheetId="16">#REF!</definedName>
    <definedName name="_42f6294y22z" localSheetId="17">#REF!</definedName>
    <definedName name="_42f6294y22z">#REF!</definedName>
    <definedName name="_45atdp5078" localSheetId="2">#REF!</definedName>
    <definedName name="_45atdp5078" localSheetId="5">#REF!</definedName>
    <definedName name="_45atdp5078" localSheetId="1">#REF!</definedName>
    <definedName name="_45atdp5078" localSheetId="4">#REF!</definedName>
    <definedName name="_45atdp5078" localSheetId="10">#REF!</definedName>
    <definedName name="_45atdp5078" localSheetId="16">#REF!</definedName>
    <definedName name="_45atdp5078" localSheetId="17">#REF!</definedName>
    <definedName name="_45atdp5078">#REF!</definedName>
    <definedName name="_45lk7s54j14" localSheetId="2">#REF!</definedName>
    <definedName name="_45lk7s54j14" localSheetId="5">#REF!</definedName>
    <definedName name="_45lk7s54j14" localSheetId="1">#REF!</definedName>
    <definedName name="_45lk7s54j14" localSheetId="4">#REF!</definedName>
    <definedName name="_45lk7s54j14" localSheetId="10">#REF!</definedName>
    <definedName name="_45lk7s54j14" localSheetId="16">#REF!</definedName>
    <definedName name="_45lk7s54j14" localSheetId="17">#REF!</definedName>
    <definedName name="_45lk7s54j14">#REF!</definedName>
    <definedName name="_47k76o53q2v" localSheetId="2">#REF!</definedName>
    <definedName name="_47k76o53q2v" localSheetId="5">#REF!</definedName>
    <definedName name="_47k76o53q2v" localSheetId="1">#REF!</definedName>
    <definedName name="_47k76o53q2v" localSheetId="4">#REF!</definedName>
    <definedName name="_47k76o53q2v" localSheetId="10">#REF!</definedName>
    <definedName name="_47k76o53q2v" localSheetId="16">#REF!</definedName>
    <definedName name="_47k76o53q2v" localSheetId="17">#REF!</definedName>
    <definedName name="_47k76o53q2v">#REF!</definedName>
    <definedName name="_47s36w54jf" localSheetId="2">#REF!</definedName>
    <definedName name="_47s36w54jf" localSheetId="5">#REF!</definedName>
    <definedName name="_47s36w54jf" localSheetId="1">#REF!</definedName>
    <definedName name="_47s36w54jf" localSheetId="4">#REF!</definedName>
    <definedName name="_47s36w54jf" localSheetId="10">#REF!</definedName>
    <definedName name="_47s36w54jf" localSheetId="16">#REF!</definedName>
    <definedName name="_47s36w54jf" localSheetId="17">#REF!</definedName>
    <definedName name="_47s36w54jf">#REF!</definedName>
    <definedName name="_47vjyx54j11" localSheetId="2">#REF!</definedName>
    <definedName name="_47vjyx54j11" localSheetId="5">#REF!</definedName>
    <definedName name="_47vjyx54j11" localSheetId="1">#REF!</definedName>
    <definedName name="_47vjyx54j11" localSheetId="4">#REF!</definedName>
    <definedName name="_47vjyx54j11" localSheetId="10">#REF!</definedName>
    <definedName name="_47vjyx54j11" localSheetId="16">#REF!</definedName>
    <definedName name="_47vjyx54j11" localSheetId="17">#REF!</definedName>
    <definedName name="_47vjyx54j11">#REF!</definedName>
    <definedName name="_48k62n518b" localSheetId="2">#REF!</definedName>
    <definedName name="_48k62n518b" localSheetId="5">#REF!</definedName>
    <definedName name="_48k62n518b" localSheetId="1">#REF!</definedName>
    <definedName name="_48k62n518b" localSheetId="4">#REF!</definedName>
    <definedName name="_48k62n518b" localSheetId="10">#REF!</definedName>
    <definedName name="_48k62n518b" localSheetId="16">#REF!</definedName>
    <definedName name="_48k62n518b" localSheetId="17">#REF!</definedName>
    <definedName name="_48k62n518b">#REF!</definedName>
    <definedName name="_49g0e954j13" localSheetId="2">#REF!</definedName>
    <definedName name="_49g0e954j13" localSheetId="5">#REF!</definedName>
    <definedName name="_49g0e954j13" localSheetId="1">#REF!</definedName>
    <definedName name="_49g0e954j13" localSheetId="4">#REF!</definedName>
    <definedName name="_49g0e954j13" localSheetId="10">#REF!</definedName>
    <definedName name="_49g0e954j13" localSheetId="16">#REF!</definedName>
    <definedName name="_49g0e954j13" localSheetId="17">#REF!</definedName>
    <definedName name="_49g0e954j13">#REF!</definedName>
    <definedName name="_4am23l54j2a" localSheetId="2">#REF!</definedName>
    <definedName name="_4am23l54j2a" localSheetId="5">#REF!</definedName>
    <definedName name="_4am23l54j2a" localSheetId="1">#REF!</definedName>
    <definedName name="_4am23l54j2a" localSheetId="4">#REF!</definedName>
    <definedName name="_4am23l54j2a" localSheetId="10">#REF!</definedName>
    <definedName name="_4am23l54j2a" localSheetId="16">#REF!</definedName>
    <definedName name="_4am23l54j2a" localSheetId="17">#REF!</definedName>
    <definedName name="_4am23l54j2a">#REF!</definedName>
    <definedName name="_4f69to54j1v" localSheetId="2">#REF!</definedName>
    <definedName name="_4f69to54j1v" localSheetId="5">#REF!</definedName>
    <definedName name="_4f69to54j1v" localSheetId="1">#REF!</definedName>
    <definedName name="_4f69to54j1v" localSheetId="4">#REF!</definedName>
    <definedName name="_4f69to54j1v" localSheetId="10">#REF!</definedName>
    <definedName name="_4f69to54j1v" localSheetId="16">#REF!</definedName>
    <definedName name="_4f69to54j1v" localSheetId="17">#REF!</definedName>
    <definedName name="_4f69to54j1v">#REF!</definedName>
    <definedName name="_4fabj44y2p" localSheetId="2">#REF!</definedName>
    <definedName name="_4fabj44y2p" localSheetId="5">#REF!</definedName>
    <definedName name="_4fabj44y2p" localSheetId="1">#REF!</definedName>
    <definedName name="_4fabj44y2p" localSheetId="4">#REF!</definedName>
    <definedName name="_4fabj44y2p" localSheetId="10">#REF!</definedName>
    <definedName name="_4fabj44y2p" localSheetId="16">#REF!</definedName>
    <definedName name="_4fabj44y2p" localSheetId="17">#REF!</definedName>
    <definedName name="_4fabj44y2p">#REF!</definedName>
    <definedName name="_4i41sb4zl1n" localSheetId="2">#REF!</definedName>
    <definedName name="_4i41sb4zl1n" localSheetId="5">#REF!</definedName>
    <definedName name="_4i41sb4zl1n" localSheetId="1">#REF!</definedName>
    <definedName name="_4i41sb4zl1n" localSheetId="4">#REF!</definedName>
    <definedName name="_4i41sb4zl1n" localSheetId="10">#REF!</definedName>
    <definedName name="_4i41sb4zl1n" localSheetId="16">#REF!</definedName>
    <definedName name="_4i41sb4zl1n" localSheetId="17">#REF!</definedName>
    <definedName name="_4i41sb4zl1n">#REF!</definedName>
    <definedName name="_4i60sg50m1t" localSheetId="2">#REF!</definedName>
    <definedName name="_4i60sg50m1t" localSheetId="5">#REF!</definedName>
    <definedName name="_4i60sg50m1t" localSheetId="1">#REF!</definedName>
    <definedName name="_4i60sg50m1t" localSheetId="4">#REF!</definedName>
    <definedName name="_4i60sg50m1t" localSheetId="10">#REF!</definedName>
    <definedName name="_4i60sg50m1t" localSheetId="16">#REF!</definedName>
    <definedName name="_4i60sg50m1t" localSheetId="17">#REF!</definedName>
    <definedName name="_4i60sg50m1t">#REF!</definedName>
    <definedName name="_4iy81_twov7zvg04v" localSheetId="2">#REF!</definedName>
    <definedName name="_4iy81_twov7zvg04v" localSheetId="5">#REF!</definedName>
    <definedName name="_4iy81_twov7zvg04v" localSheetId="1">#REF!</definedName>
    <definedName name="_4iy81_twov7zvg04v" localSheetId="4">#REF!</definedName>
    <definedName name="_4iy81_twov7zvg04v" localSheetId="10">#REF!</definedName>
    <definedName name="_4iy81_twov7zvg04v" localSheetId="16">#REF!</definedName>
    <definedName name="_4iy81_twov7zvg04v" localSheetId="17">#REF!</definedName>
    <definedName name="_4iy81_twov7zvg04v">#REF!</definedName>
    <definedName name="_4jl2j24y2y" localSheetId="2">#REF!</definedName>
    <definedName name="_4jl2j24y2y" localSheetId="5">#REF!</definedName>
    <definedName name="_4jl2j24y2y" localSheetId="1">#REF!</definedName>
    <definedName name="_4jl2j24y2y" localSheetId="4">#REF!</definedName>
    <definedName name="_4jl2j24y2y" localSheetId="10">#REF!</definedName>
    <definedName name="_4jl2j24y2y" localSheetId="16">#REF!</definedName>
    <definedName name="_4jl2j24y2y" localSheetId="17">#REF!</definedName>
    <definedName name="_4jl2j24y2y">#REF!</definedName>
    <definedName name="_4phscc518q" localSheetId="2">#REF!</definedName>
    <definedName name="_4phscc518q" localSheetId="5">#REF!</definedName>
    <definedName name="_4phscc518q" localSheetId="1">#REF!</definedName>
    <definedName name="_4phscc518q" localSheetId="4">#REF!</definedName>
    <definedName name="_4phscc518q" localSheetId="10">#REF!</definedName>
    <definedName name="_4phscc518q" localSheetId="16">#REF!</definedName>
    <definedName name="_4phscc518q" localSheetId="17">#REF!</definedName>
    <definedName name="_4phscc518q">#REF!</definedName>
    <definedName name="_4u35og54jh" localSheetId="2">#REF!</definedName>
    <definedName name="_4u35og54jh" localSheetId="5">#REF!</definedName>
    <definedName name="_4u35og54jh" localSheetId="1">#REF!</definedName>
    <definedName name="_4u35og54jh" localSheetId="4">#REF!</definedName>
    <definedName name="_4u35og54jh" localSheetId="10">#REF!</definedName>
    <definedName name="_4u35og54jh" localSheetId="16">#REF!</definedName>
    <definedName name="_4u35og54jh" localSheetId="17">#REF!</definedName>
    <definedName name="_4u35og54jh">#REF!</definedName>
    <definedName name="_4uq3d44x9u" localSheetId="2">#REF!</definedName>
    <definedName name="_4uq3d44x9u" localSheetId="4">#REF!</definedName>
    <definedName name="_4uq3d44x9u" localSheetId="10">#REF!</definedName>
    <definedName name="_4uq3d44x9u" localSheetId="16">#REF!</definedName>
    <definedName name="_4uq3d44x9u">#REF!</definedName>
    <definedName name="_4x2xkk50722" localSheetId="2">#REF!</definedName>
    <definedName name="_4x2xkk50722" localSheetId="5">#REF!</definedName>
    <definedName name="_4x2xkk50722" localSheetId="1">#REF!</definedName>
    <definedName name="_4x2xkk50722" localSheetId="4">#REF!</definedName>
    <definedName name="_4x2xkk50722" localSheetId="10">#REF!</definedName>
    <definedName name="_4x2xkk50722" localSheetId="16">#REF!</definedName>
    <definedName name="_4x2xkk50722" localSheetId="17">#REF!</definedName>
    <definedName name="_4x2xkk50722">#REF!</definedName>
    <definedName name="_4xmmb95071c" localSheetId="2">#REF!</definedName>
    <definedName name="_4xmmb95071c" localSheetId="5">#REF!</definedName>
    <definedName name="_4xmmb95071c" localSheetId="1">#REF!</definedName>
    <definedName name="_4xmmb95071c" localSheetId="4">#REF!</definedName>
    <definedName name="_4xmmb95071c" localSheetId="10">#REF!</definedName>
    <definedName name="_4xmmb95071c" localSheetId="16">#REF!</definedName>
    <definedName name="_4xmmb95071c" localSheetId="17">#REF!</definedName>
    <definedName name="_4xmmb95071c">#REF!</definedName>
    <definedName name="_5______mota" localSheetId="2">#REF!</definedName>
    <definedName name="_5______mota" localSheetId="4">#REF!</definedName>
    <definedName name="_5______mota" localSheetId="10">#REF!</definedName>
    <definedName name="_5______mota" localSheetId="16">#REF!</definedName>
    <definedName name="_5______mota">#REF!</definedName>
    <definedName name="_5014iy4y22b" localSheetId="2">#REF!</definedName>
    <definedName name="_5014iy4y22b" localSheetId="5">#REF!</definedName>
    <definedName name="_5014iy4y22b" localSheetId="1">#REF!</definedName>
    <definedName name="_5014iy4y22b" localSheetId="4">#REF!</definedName>
    <definedName name="_5014iy4y22b" localSheetId="10">#REF!</definedName>
    <definedName name="_5014iy4y22b" localSheetId="16">#REF!</definedName>
    <definedName name="_5014iy4y22b" localSheetId="17">#REF!</definedName>
    <definedName name="_5014iy4y22b">#REF!</definedName>
    <definedName name="_50ttpq54jz" localSheetId="2">#REF!</definedName>
    <definedName name="_50ttpq54jz" localSheetId="5">#REF!</definedName>
    <definedName name="_50ttpq54jz" localSheetId="1">#REF!</definedName>
    <definedName name="_50ttpq54jz" localSheetId="4">#REF!</definedName>
    <definedName name="_50ttpq54jz" localSheetId="10">#REF!</definedName>
    <definedName name="_50ttpq54jz" localSheetId="16">#REF!</definedName>
    <definedName name="_50ttpq54jz" localSheetId="17">#REF!</definedName>
    <definedName name="_50ttpq54jz">#REF!</definedName>
    <definedName name="_52h6i050m1i" localSheetId="2">#REF!</definedName>
    <definedName name="_52h6i050m1i" localSheetId="5">#REF!</definedName>
    <definedName name="_52h6i050m1i" localSheetId="1">#REF!</definedName>
    <definedName name="_52h6i050m1i" localSheetId="4">#REF!</definedName>
    <definedName name="_52h6i050m1i" localSheetId="10">#REF!</definedName>
    <definedName name="_52h6i050m1i" localSheetId="16">#REF!</definedName>
    <definedName name="_52h6i050m1i" localSheetId="17">#REF!</definedName>
    <definedName name="_52h6i050m1i">#REF!</definedName>
    <definedName name="_53327x4y21o" localSheetId="2">#REF!</definedName>
    <definedName name="_53327x4y21o" localSheetId="5">#REF!</definedName>
    <definedName name="_53327x4y21o" localSheetId="1">#REF!</definedName>
    <definedName name="_53327x4y21o" localSheetId="4">#REF!</definedName>
    <definedName name="_53327x4y21o" localSheetId="10">#REF!</definedName>
    <definedName name="_53327x4y21o" localSheetId="16">#REF!</definedName>
    <definedName name="_53327x4y21o" localSheetId="17">#REF!</definedName>
    <definedName name="_53327x4y21o">#REF!</definedName>
    <definedName name="_54u8vp5072b" localSheetId="2">#REF!</definedName>
    <definedName name="_54u8vp5072b" localSheetId="5">#REF!</definedName>
    <definedName name="_54u8vp5072b" localSheetId="1">#REF!</definedName>
    <definedName name="_54u8vp5072b" localSheetId="4">#REF!</definedName>
    <definedName name="_54u8vp5072b" localSheetId="10">#REF!</definedName>
    <definedName name="_54u8vp5072b" localSheetId="16">#REF!</definedName>
    <definedName name="_54u8vp5072b" localSheetId="17">#REF!</definedName>
    <definedName name="_54u8vp5072b">#REF!</definedName>
    <definedName name="_55l68y53q2d" localSheetId="2">#REF!</definedName>
    <definedName name="_55l68y53q2d" localSheetId="5">#REF!</definedName>
    <definedName name="_55l68y53q2d" localSheetId="1">#REF!</definedName>
    <definedName name="_55l68y53q2d" localSheetId="4">#REF!</definedName>
    <definedName name="_55l68y53q2d" localSheetId="10">#REF!</definedName>
    <definedName name="_55l68y53q2d" localSheetId="16">#REF!</definedName>
    <definedName name="_55l68y53q2d" localSheetId="17">#REF!</definedName>
    <definedName name="_55l68y53q2d">#REF!</definedName>
    <definedName name="_562vfr5072s" localSheetId="2">#REF!</definedName>
    <definedName name="_562vfr5072s" localSheetId="5">#REF!</definedName>
    <definedName name="_562vfr5072s" localSheetId="1">#REF!</definedName>
    <definedName name="_562vfr5072s" localSheetId="4">#REF!</definedName>
    <definedName name="_562vfr5072s" localSheetId="10">#REF!</definedName>
    <definedName name="_562vfr5072s" localSheetId="16">#REF!</definedName>
    <definedName name="_562vfr5072s" localSheetId="17">#REF!</definedName>
    <definedName name="_562vfr5072s">#REF!</definedName>
    <definedName name="_56h41h51815" localSheetId="2">#REF!</definedName>
    <definedName name="_56h41h51815" localSheetId="5">#REF!</definedName>
    <definedName name="_56h41h51815" localSheetId="1">#REF!</definedName>
    <definedName name="_56h41h51815" localSheetId="4">#REF!</definedName>
    <definedName name="_56h41h51815" localSheetId="10">#REF!</definedName>
    <definedName name="_56h41h51815" localSheetId="16">#REF!</definedName>
    <definedName name="_56h41h51815" localSheetId="17">#REF!</definedName>
    <definedName name="_56h41h51815">#REF!</definedName>
    <definedName name="_5axvgn53qa" localSheetId="2">#REF!</definedName>
    <definedName name="_5axvgn53qa" localSheetId="5">#REF!</definedName>
    <definedName name="_5axvgn53qa" localSheetId="1">#REF!</definedName>
    <definedName name="_5axvgn53qa" localSheetId="4">#REF!</definedName>
    <definedName name="_5axvgn53qa" localSheetId="10">#REF!</definedName>
    <definedName name="_5axvgn53qa" localSheetId="16">#REF!</definedName>
    <definedName name="_5axvgn53qa" localSheetId="17">#REF!</definedName>
    <definedName name="_5axvgn53qa">#REF!</definedName>
    <definedName name="_5bijic4zlu" localSheetId="2">#REF!</definedName>
    <definedName name="_5bijic4zlu" localSheetId="5">#REF!</definedName>
    <definedName name="_5bijic4zlu" localSheetId="1">#REF!</definedName>
    <definedName name="_5bijic4zlu" localSheetId="4">#REF!</definedName>
    <definedName name="_5bijic4zlu" localSheetId="10">#REF!</definedName>
    <definedName name="_5bijic4zlu" localSheetId="16">#REF!</definedName>
    <definedName name="_5bijic4zlu" localSheetId="17">#REF!</definedName>
    <definedName name="_5bijic4zlu">#REF!</definedName>
    <definedName name="_5drw1c50m29" localSheetId="2">#REF!</definedName>
    <definedName name="_5drw1c50m29" localSheetId="5">#REF!</definedName>
    <definedName name="_5drw1c50m29" localSheetId="1">#REF!</definedName>
    <definedName name="_5drw1c50m29" localSheetId="4">#REF!</definedName>
    <definedName name="_5drw1c50m29" localSheetId="10">#REF!</definedName>
    <definedName name="_5drw1c50m29" localSheetId="16">#REF!</definedName>
    <definedName name="_5drw1c50m29" localSheetId="17">#REF!</definedName>
    <definedName name="_5drw1c50m29">#REF!</definedName>
    <definedName name="_5fms2d50m22" localSheetId="2">#REF!</definedName>
    <definedName name="_5fms2d50m22" localSheetId="5">#REF!</definedName>
    <definedName name="_5fms2d50m22" localSheetId="1">#REF!</definedName>
    <definedName name="_5fms2d50m22" localSheetId="4">#REF!</definedName>
    <definedName name="_5fms2d50m22" localSheetId="10">#REF!</definedName>
    <definedName name="_5fms2d50m22" localSheetId="16">#REF!</definedName>
    <definedName name="_5fms2d50m22" localSheetId="17">#REF!</definedName>
    <definedName name="_5fms2d50m22">#REF!</definedName>
    <definedName name="_5fsmm250m26" localSheetId="2">#REF!</definedName>
    <definedName name="_5fsmm250m26" localSheetId="5">#REF!</definedName>
    <definedName name="_5fsmm250m26" localSheetId="1">#REF!</definedName>
    <definedName name="_5fsmm250m26" localSheetId="4">#REF!</definedName>
    <definedName name="_5fsmm250m26" localSheetId="10">#REF!</definedName>
    <definedName name="_5fsmm250m26" localSheetId="16">#REF!</definedName>
    <definedName name="_5fsmm250m26" localSheetId="17">#REF!</definedName>
    <definedName name="_5fsmm250m26">#REF!</definedName>
    <definedName name="_5gc84n50m16" localSheetId="2">#REF!</definedName>
    <definedName name="_5gc84n50m16" localSheetId="5">#REF!</definedName>
    <definedName name="_5gc84n50m16" localSheetId="1">#REF!</definedName>
    <definedName name="_5gc84n50m16" localSheetId="4">#REF!</definedName>
    <definedName name="_5gc84n50m16" localSheetId="10">#REF!</definedName>
    <definedName name="_5gc84n50m16" localSheetId="16">#REF!</definedName>
    <definedName name="_5gc84n50m16" localSheetId="17">#REF!</definedName>
    <definedName name="_5gc84n50m16">#REF!</definedName>
    <definedName name="_5icx4n53q14" localSheetId="2">#REF!</definedName>
    <definedName name="_5icx4n53q14" localSheetId="5">#REF!</definedName>
    <definedName name="_5icx4n53q14" localSheetId="1">#REF!</definedName>
    <definedName name="_5icx4n53q14" localSheetId="4">#REF!</definedName>
    <definedName name="_5icx4n53q14" localSheetId="10">#REF!</definedName>
    <definedName name="_5icx4n53q14" localSheetId="16">#REF!</definedName>
    <definedName name="_5icx4n53q14" localSheetId="17">#REF!</definedName>
    <definedName name="_5icx4n53q14">#REF!</definedName>
    <definedName name="_5ks0lx50m1y" localSheetId="2">#REF!</definedName>
    <definedName name="_5ks0lx50m1y" localSheetId="5">#REF!</definedName>
    <definedName name="_5ks0lx50m1y" localSheetId="1">#REF!</definedName>
    <definedName name="_5ks0lx50m1y" localSheetId="4">#REF!</definedName>
    <definedName name="_5ks0lx50m1y" localSheetId="10">#REF!</definedName>
    <definedName name="_5ks0lx50m1y" localSheetId="16">#REF!</definedName>
    <definedName name="_5ks0lx50m1y" localSheetId="17">#REF!</definedName>
    <definedName name="_5ks0lx50m1y">#REF!</definedName>
    <definedName name="_5lz2jp4y21h" localSheetId="2">#REF!</definedName>
    <definedName name="_5lz2jp4y21h" localSheetId="5">#REF!</definedName>
    <definedName name="_5lz2jp4y21h" localSheetId="1">#REF!</definedName>
    <definedName name="_5lz2jp4y21h" localSheetId="4">#REF!</definedName>
    <definedName name="_5lz2jp4y21h" localSheetId="10">#REF!</definedName>
    <definedName name="_5lz2jp4y21h" localSheetId="16">#REF!</definedName>
    <definedName name="_5lz2jp4y21h" localSheetId="17">#REF!</definedName>
    <definedName name="_5lz2jp4y21h">#REF!</definedName>
    <definedName name="_5mpyt850m8" localSheetId="2">#REF!</definedName>
    <definedName name="_5mpyt850m8" localSheetId="5">#REF!</definedName>
    <definedName name="_5mpyt850m8" localSheetId="1">#REF!</definedName>
    <definedName name="_5mpyt850m8" localSheetId="4">#REF!</definedName>
    <definedName name="_5mpyt850m8" localSheetId="10">#REF!</definedName>
    <definedName name="_5mpyt850m8" localSheetId="16">#REF!</definedName>
    <definedName name="_5mpyt850m8" localSheetId="17">#REF!</definedName>
    <definedName name="_5mpyt850m8">#REF!</definedName>
    <definedName name="_5nu0pd53q2o" localSheetId="2">#REF!</definedName>
    <definedName name="_5nu0pd53q2o" localSheetId="5">#REF!</definedName>
    <definedName name="_5nu0pd53q2o" localSheetId="1">#REF!</definedName>
    <definedName name="_5nu0pd53q2o" localSheetId="4">#REF!</definedName>
    <definedName name="_5nu0pd53q2o" localSheetId="10">#REF!</definedName>
    <definedName name="_5nu0pd53q2o" localSheetId="16">#REF!</definedName>
    <definedName name="_5nu0pd53q2o" localSheetId="17">#REF!</definedName>
    <definedName name="_5nu0pd53q2o">#REF!</definedName>
    <definedName name="_5qx4q95072f" localSheetId="2">#REF!</definedName>
    <definedName name="_5qx4q95072f" localSheetId="5">#REF!</definedName>
    <definedName name="_5qx4q95072f" localSheetId="1">#REF!</definedName>
    <definedName name="_5qx4q95072f" localSheetId="4">#REF!</definedName>
    <definedName name="_5qx4q95072f" localSheetId="10">#REF!</definedName>
    <definedName name="_5qx4q95072f" localSheetId="16">#REF!</definedName>
    <definedName name="_5qx4q95072f" localSheetId="17">#REF!</definedName>
    <definedName name="_5qx4q95072f">#REF!</definedName>
    <definedName name="_5v0u2n518m" localSheetId="2">#REF!</definedName>
    <definedName name="_5v0u2n518m" localSheetId="5">#REF!</definedName>
    <definedName name="_5v0u2n518m" localSheetId="1">#REF!</definedName>
    <definedName name="_5v0u2n518m" localSheetId="4">#REF!</definedName>
    <definedName name="_5v0u2n518m" localSheetId="10">#REF!</definedName>
    <definedName name="_5v0u2n518m" localSheetId="16">#REF!</definedName>
    <definedName name="_5v0u2n518m" localSheetId="17">#REF!</definedName>
    <definedName name="_5v0u2n518m">#REF!</definedName>
    <definedName name="_5vy82y4zln" localSheetId="2">#REF!</definedName>
    <definedName name="_5vy82y4zln" localSheetId="5">#REF!</definedName>
    <definedName name="_5vy82y4zln" localSheetId="1">#REF!</definedName>
    <definedName name="_5vy82y4zln" localSheetId="4">#REF!</definedName>
    <definedName name="_5vy82y4zln" localSheetId="10">#REF!</definedName>
    <definedName name="_5vy82y4zln" localSheetId="16">#REF!</definedName>
    <definedName name="_5vy82y4zln" localSheetId="17">#REF!</definedName>
    <definedName name="_5vy82y4zln">#REF!</definedName>
    <definedName name="_5wcsyt53q1g" localSheetId="2">#REF!</definedName>
    <definedName name="_5wcsyt53q1g" localSheetId="5">#REF!</definedName>
    <definedName name="_5wcsyt53q1g" localSheetId="1">#REF!</definedName>
    <definedName name="_5wcsyt53q1g" localSheetId="4">#REF!</definedName>
    <definedName name="_5wcsyt53q1g" localSheetId="10">#REF!</definedName>
    <definedName name="_5wcsyt53q1g" localSheetId="16">#REF!</definedName>
    <definedName name="_5wcsyt53q1g" localSheetId="17">#REF!</definedName>
    <definedName name="_5wcsyt53q1g">#REF!</definedName>
    <definedName name="_5we0zl50726" localSheetId="2">#REF!</definedName>
    <definedName name="_5we0zl50726" localSheetId="5">#REF!</definedName>
    <definedName name="_5we0zl50726" localSheetId="1">#REF!</definedName>
    <definedName name="_5we0zl50726" localSheetId="4">#REF!</definedName>
    <definedName name="_5we0zl50726" localSheetId="10">#REF!</definedName>
    <definedName name="_5we0zl50726" localSheetId="16">#REF!</definedName>
    <definedName name="_5we0zl50726" localSheetId="17">#REF!</definedName>
    <definedName name="_5we0zl50726">#REF!</definedName>
    <definedName name="_5zxb4e536y" localSheetId="2">#REF!</definedName>
    <definedName name="_5zxb4e536y" localSheetId="5">#REF!</definedName>
    <definedName name="_5zxb4e536y" localSheetId="1">#REF!</definedName>
    <definedName name="_5zxb4e536y" localSheetId="4">#REF!</definedName>
    <definedName name="_5zxb4e536y" localSheetId="10">#REF!</definedName>
    <definedName name="_5zxb4e536y" localSheetId="16">#REF!</definedName>
    <definedName name="_5zxb4e536y" localSheetId="17">#REF!</definedName>
    <definedName name="_5zxb4e536y">#REF!</definedName>
    <definedName name="_6_____mota" localSheetId="2">#REF!</definedName>
    <definedName name="_624n09536i" localSheetId="2">#REF!</definedName>
    <definedName name="_624n09536i" localSheetId="5">#REF!</definedName>
    <definedName name="_624n09536i" localSheetId="1">#REF!</definedName>
    <definedName name="_624n09536i" localSheetId="4">#REF!</definedName>
    <definedName name="_624n09536i" localSheetId="10">#REF!</definedName>
    <definedName name="_624n09536i" localSheetId="16">#REF!</definedName>
    <definedName name="_624n09536i" localSheetId="17">#REF!</definedName>
    <definedName name="_624n09536i">#REF!</definedName>
    <definedName name="_62ux0u54j1q" localSheetId="2">#REF!</definedName>
    <definedName name="_62ux0u54j1q" localSheetId="5">#REF!</definedName>
    <definedName name="_62ux0u54j1q" localSheetId="1">#REF!</definedName>
    <definedName name="_62ux0u54j1q" localSheetId="4">#REF!</definedName>
    <definedName name="_62ux0u54j1q" localSheetId="10">#REF!</definedName>
    <definedName name="_62ux0u54j1q" localSheetId="16">#REF!</definedName>
    <definedName name="_62ux0u54j1q" localSheetId="17">#REF!</definedName>
    <definedName name="_62ux0u54j1q">#REF!</definedName>
    <definedName name="_642tw950mh" localSheetId="2">#REF!</definedName>
    <definedName name="_642tw950mh" localSheetId="5">#REF!</definedName>
    <definedName name="_642tw950mh" localSheetId="1">#REF!</definedName>
    <definedName name="_642tw950mh" localSheetId="4">#REF!</definedName>
    <definedName name="_642tw950mh" localSheetId="10">#REF!</definedName>
    <definedName name="_642tw950mh" localSheetId="16">#REF!</definedName>
    <definedName name="_642tw950mh" localSheetId="17">#REF!</definedName>
    <definedName name="_642tw950mh">#REF!</definedName>
    <definedName name="_64ilkv4y22c" localSheetId="2">#REF!</definedName>
    <definedName name="_64ilkv4y22c" localSheetId="5">#REF!</definedName>
    <definedName name="_64ilkv4y22c" localSheetId="1">#REF!</definedName>
    <definedName name="_64ilkv4y22c" localSheetId="4">#REF!</definedName>
    <definedName name="_64ilkv4y22c" localSheetId="10">#REF!</definedName>
    <definedName name="_64ilkv4y22c" localSheetId="16">#REF!</definedName>
    <definedName name="_64ilkv4y22c" localSheetId="17">#REF!</definedName>
    <definedName name="_64ilkv4y22c">#REF!</definedName>
    <definedName name="_655eg753q23" localSheetId="2">#REF!</definedName>
    <definedName name="_655eg753q23" localSheetId="5">#REF!</definedName>
    <definedName name="_655eg753q23" localSheetId="1">#REF!</definedName>
    <definedName name="_655eg753q23" localSheetId="4">#REF!</definedName>
    <definedName name="_655eg753q23" localSheetId="10">#REF!</definedName>
    <definedName name="_655eg753q23" localSheetId="16">#REF!</definedName>
    <definedName name="_655eg753q23" localSheetId="17">#REF!</definedName>
    <definedName name="_655eg753q23">#REF!</definedName>
    <definedName name="_65sgoe53q1q" localSheetId="2">#REF!</definedName>
    <definedName name="_65sgoe53q1q" localSheetId="5">#REF!</definedName>
    <definedName name="_65sgoe53q1q" localSheetId="1">#REF!</definedName>
    <definedName name="_65sgoe53q1q" localSheetId="4">#REF!</definedName>
    <definedName name="_65sgoe53q1q" localSheetId="10">#REF!</definedName>
    <definedName name="_65sgoe53q1q" localSheetId="16">#REF!</definedName>
    <definedName name="_65sgoe53q1q" localSheetId="17">#REF!</definedName>
    <definedName name="_65sgoe53q1q">#REF!</definedName>
    <definedName name="_667c2w4y21k" localSheetId="2">#REF!</definedName>
    <definedName name="_667c2w4y21k" localSheetId="5">#REF!</definedName>
    <definedName name="_667c2w4y21k" localSheetId="1">#REF!</definedName>
    <definedName name="_667c2w4y21k" localSheetId="4">#REF!</definedName>
    <definedName name="_667c2w4y21k" localSheetId="10">#REF!</definedName>
    <definedName name="_667c2w4y21k" localSheetId="16">#REF!</definedName>
    <definedName name="_667c2w4y21k" localSheetId="17">#REF!</definedName>
    <definedName name="_667c2w4y21k">#REF!</definedName>
    <definedName name="_66uf3t5182a" localSheetId="2">#REF!</definedName>
    <definedName name="_66uf3t5182a" localSheetId="5">#REF!</definedName>
    <definedName name="_66uf3t5182a" localSheetId="1">#REF!</definedName>
    <definedName name="_66uf3t5182a" localSheetId="4">#REF!</definedName>
    <definedName name="_66uf3t5182a" localSheetId="10">#REF!</definedName>
    <definedName name="_66uf3t5182a" localSheetId="16">#REF!</definedName>
    <definedName name="_66uf3t5182a" localSheetId="17">#REF!</definedName>
    <definedName name="_66uf3t5182a">#REF!</definedName>
    <definedName name="_67r20k518j" localSheetId="2">#REF!</definedName>
    <definedName name="_67r20k518j" localSheetId="5">#REF!</definedName>
    <definedName name="_67r20k518j" localSheetId="1">#REF!</definedName>
    <definedName name="_67r20k518j" localSheetId="4">#REF!</definedName>
    <definedName name="_67r20k518j" localSheetId="10">#REF!</definedName>
    <definedName name="_67r20k518j" localSheetId="16">#REF!</definedName>
    <definedName name="_67r20k518j" localSheetId="17">#REF!</definedName>
    <definedName name="_67r20k518j">#REF!</definedName>
    <definedName name="_67ymp3536b" localSheetId="2">#REF!</definedName>
    <definedName name="_67ymp3536b" localSheetId="5">#REF!</definedName>
    <definedName name="_67ymp3536b" localSheetId="1">#REF!</definedName>
    <definedName name="_67ymp3536b" localSheetId="4">#REF!</definedName>
    <definedName name="_67ymp3536b" localSheetId="10">#REF!</definedName>
    <definedName name="_67ymp3536b" localSheetId="16">#REF!</definedName>
    <definedName name="_67ymp3536b" localSheetId="17">#REF!</definedName>
    <definedName name="_67ymp3536b">#REF!</definedName>
    <definedName name="_6ahs4l50m14" localSheetId="2">#REF!</definedName>
    <definedName name="_6ahs4l50m14" localSheetId="5">#REF!</definedName>
    <definedName name="_6ahs4l50m14" localSheetId="1">#REF!</definedName>
    <definedName name="_6ahs4l50m14" localSheetId="4">#REF!</definedName>
    <definedName name="_6ahs4l50m14" localSheetId="10">#REF!</definedName>
    <definedName name="_6ahs4l50m14" localSheetId="16">#REF!</definedName>
    <definedName name="_6ahs4l50m14" localSheetId="17">#REF!</definedName>
    <definedName name="_6ahs4l50m14">#REF!</definedName>
    <definedName name="_6e48ia4yse" localSheetId="2">#REF!</definedName>
    <definedName name="_6e48ia4yse" localSheetId="5">#REF!</definedName>
    <definedName name="_6e48ia4yse" localSheetId="1">#REF!</definedName>
    <definedName name="_6e48ia4yse" localSheetId="4">#REF!</definedName>
    <definedName name="_6e48ia4yse" localSheetId="10">#REF!</definedName>
    <definedName name="_6e48ia4yse" localSheetId="16">#REF!</definedName>
    <definedName name="_6e48ia4yse" localSheetId="17">#REF!</definedName>
    <definedName name="_6e48ia4yse">#REF!</definedName>
    <definedName name="_6fphj24ysk" localSheetId="2">#REF!</definedName>
    <definedName name="_6fphj24ysk" localSheetId="5">#REF!</definedName>
    <definedName name="_6fphj24ysk" localSheetId="1">#REF!</definedName>
    <definedName name="_6fphj24ysk" localSheetId="4">#REF!</definedName>
    <definedName name="_6fphj24ysk" localSheetId="10">#REF!</definedName>
    <definedName name="_6fphj24ysk" localSheetId="16">#REF!</definedName>
    <definedName name="_6fphj24ysk" localSheetId="17">#REF!</definedName>
    <definedName name="_6fphj24ysk">#REF!</definedName>
    <definedName name="_6giqzq518f" localSheetId="2">#REF!</definedName>
    <definedName name="_6giqzq518f" localSheetId="5">#REF!</definedName>
    <definedName name="_6giqzq518f" localSheetId="1">#REF!</definedName>
    <definedName name="_6giqzq518f" localSheetId="4">#REF!</definedName>
    <definedName name="_6giqzq518f" localSheetId="10">#REF!</definedName>
    <definedName name="_6giqzq518f" localSheetId="16">#REF!</definedName>
    <definedName name="_6giqzq518f" localSheetId="17">#REF!</definedName>
    <definedName name="_6giqzq518f">#REF!</definedName>
    <definedName name="_6gmuts4y22r" localSheetId="2">#REF!</definedName>
    <definedName name="_6gmuts4y22r" localSheetId="5">#REF!</definedName>
    <definedName name="_6gmuts4y22r" localSheetId="1">#REF!</definedName>
    <definedName name="_6gmuts4y22r" localSheetId="4">#REF!</definedName>
    <definedName name="_6gmuts4y22r" localSheetId="10">#REF!</definedName>
    <definedName name="_6gmuts4y22r" localSheetId="16">#REF!</definedName>
    <definedName name="_6gmuts4y22r" localSheetId="17">#REF!</definedName>
    <definedName name="_6gmuts4y22r">#REF!</definedName>
    <definedName name="_6gpqyb50713" localSheetId="2">#REF!</definedName>
    <definedName name="_6gpqyb50713" localSheetId="5">#REF!</definedName>
    <definedName name="_6gpqyb50713" localSheetId="1">#REF!</definedName>
    <definedName name="_6gpqyb50713" localSheetId="4">#REF!</definedName>
    <definedName name="_6gpqyb50713" localSheetId="10">#REF!</definedName>
    <definedName name="_6gpqyb50713" localSheetId="16">#REF!</definedName>
    <definedName name="_6gpqyb50713" localSheetId="17">#REF!</definedName>
    <definedName name="_6gpqyb50713">#REF!</definedName>
    <definedName name="_6hvh7v50mf" localSheetId="2">#REF!</definedName>
    <definedName name="_6hvh7v50mf" localSheetId="5">#REF!</definedName>
    <definedName name="_6hvh7v50mf" localSheetId="1">#REF!</definedName>
    <definedName name="_6hvh7v50mf" localSheetId="4">#REF!</definedName>
    <definedName name="_6hvh7v50mf" localSheetId="10">#REF!</definedName>
    <definedName name="_6hvh7v50mf" localSheetId="16">#REF!</definedName>
    <definedName name="_6hvh7v50mf" localSheetId="17">#REF!</definedName>
    <definedName name="_6hvh7v50mf">#REF!</definedName>
    <definedName name="_6lhk8150m2s" localSheetId="2">#REF!</definedName>
    <definedName name="_6lhk8150m2s" localSheetId="5">#REF!</definedName>
    <definedName name="_6lhk8150m2s" localSheetId="1">#REF!</definedName>
    <definedName name="_6lhk8150m2s" localSheetId="4">#REF!</definedName>
    <definedName name="_6lhk8150m2s" localSheetId="10">#REF!</definedName>
    <definedName name="_6lhk8150m2s" localSheetId="16">#REF!</definedName>
    <definedName name="_6lhk8150m2s" localSheetId="17">#REF!</definedName>
    <definedName name="_6lhk8150m2s">#REF!</definedName>
    <definedName name="_6md39d4zl1k" localSheetId="2">#REF!</definedName>
    <definedName name="_6md39d4zl1k" localSheetId="5">#REF!</definedName>
    <definedName name="_6md39d4zl1k" localSheetId="1">#REF!</definedName>
    <definedName name="_6md39d4zl1k" localSheetId="4">#REF!</definedName>
    <definedName name="_6md39d4zl1k" localSheetId="10">#REF!</definedName>
    <definedName name="_6md39d4zl1k" localSheetId="16">#REF!</definedName>
    <definedName name="_6md39d4zl1k" localSheetId="17">#REF!</definedName>
    <definedName name="_6md39d4zl1k">#REF!</definedName>
    <definedName name="_6mgj6150m2k" localSheetId="2">#REF!</definedName>
    <definedName name="_6mgj6150m2k" localSheetId="5">#REF!</definedName>
    <definedName name="_6mgj6150m2k" localSheetId="1">#REF!</definedName>
    <definedName name="_6mgj6150m2k" localSheetId="4">#REF!</definedName>
    <definedName name="_6mgj6150m2k" localSheetId="10">#REF!</definedName>
    <definedName name="_6mgj6150m2k" localSheetId="16">#REF!</definedName>
    <definedName name="_6mgj6150m2k" localSheetId="17">#REF!</definedName>
    <definedName name="_6mgj6150m2k">#REF!</definedName>
    <definedName name="_6obdyt54j1d" localSheetId="2">#REF!</definedName>
    <definedName name="_6obdyt54j1d" localSheetId="5">#REF!</definedName>
    <definedName name="_6obdyt54j1d" localSheetId="1">#REF!</definedName>
    <definedName name="_6obdyt54j1d" localSheetId="4">#REF!</definedName>
    <definedName name="_6obdyt54j1d" localSheetId="10">#REF!</definedName>
    <definedName name="_6obdyt54j1d" localSheetId="16">#REF!</definedName>
    <definedName name="_6obdyt54j1d" localSheetId="17">#REF!</definedName>
    <definedName name="_6obdyt54j1d">#REF!</definedName>
    <definedName name="_6qwmt04ys9" localSheetId="2">#REF!</definedName>
    <definedName name="_6qwmt04ys9" localSheetId="5">#REF!</definedName>
    <definedName name="_6qwmt04ys9" localSheetId="1">#REF!</definedName>
    <definedName name="_6qwmt04ys9" localSheetId="4">#REF!</definedName>
    <definedName name="_6qwmt04ys9" localSheetId="10">#REF!</definedName>
    <definedName name="_6qwmt04ys9" localSheetId="16">#REF!</definedName>
    <definedName name="_6qwmt04ys9" localSheetId="17">#REF!</definedName>
    <definedName name="_6qwmt04ys9">#REF!</definedName>
    <definedName name="_6sft3w53q1z" localSheetId="2">#REF!</definedName>
    <definedName name="_6sft3w53q1z" localSheetId="5">#REF!</definedName>
    <definedName name="_6sft3w53q1z" localSheetId="1">#REF!</definedName>
    <definedName name="_6sft3w53q1z" localSheetId="4">#REF!</definedName>
    <definedName name="_6sft3w53q1z" localSheetId="10">#REF!</definedName>
    <definedName name="_6sft3w53q1z" localSheetId="16">#REF!</definedName>
    <definedName name="_6sft3w53q1z" localSheetId="17">#REF!</definedName>
    <definedName name="_6sft3w53q1z">#REF!</definedName>
    <definedName name="_6tumn54y21r" localSheetId="2">#REF!</definedName>
    <definedName name="_6tumn54y21r" localSheetId="5">#REF!</definedName>
    <definedName name="_6tumn54y21r" localSheetId="1">#REF!</definedName>
    <definedName name="_6tumn54y21r" localSheetId="4">#REF!</definedName>
    <definedName name="_6tumn54y21r" localSheetId="10">#REF!</definedName>
    <definedName name="_6tumn54y21r" localSheetId="16">#REF!</definedName>
    <definedName name="_6tumn54y21r" localSheetId="17">#REF!</definedName>
    <definedName name="_6tumn54y21r">#REF!</definedName>
    <definedName name="_6va5r24y215" localSheetId="2">#REF!</definedName>
    <definedName name="_6va5r24y215" localSheetId="5">#REF!</definedName>
    <definedName name="_6va5r24y215" localSheetId="1">#REF!</definedName>
    <definedName name="_6va5r24y215" localSheetId="4">#REF!</definedName>
    <definedName name="_6va5r24y215" localSheetId="10">#REF!</definedName>
    <definedName name="_6va5r24y215" localSheetId="16">#REF!</definedName>
    <definedName name="_6va5r24y215" localSheetId="17">#REF!</definedName>
    <definedName name="_6va5r24y215">#REF!</definedName>
    <definedName name="_6vwr7r518x" localSheetId="2">#REF!</definedName>
    <definedName name="_6vwr7r518x" localSheetId="5">#REF!</definedName>
    <definedName name="_6vwr7r518x" localSheetId="1">#REF!</definedName>
    <definedName name="_6vwr7r518x" localSheetId="4">#REF!</definedName>
    <definedName name="_6vwr7r518x" localSheetId="10">#REF!</definedName>
    <definedName name="_6vwr7r518x" localSheetId="16">#REF!</definedName>
    <definedName name="_6vwr7r518x" localSheetId="17">#REF!</definedName>
    <definedName name="_6vwr7r518x">#REF!</definedName>
    <definedName name="_6xo50y4y2n" localSheetId="2">#REF!</definedName>
    <definedName name="_6xo50y4y2n" localSheetId="5">#REF!</definedName>
    <definedName name="_6xo50y4y2n" localSheetId="1">#REF!</definedName>
    <definedName name="_6xo50y4y2n" localSheetId="4">#REF!</definedName>
    <definedName name="_6xo50y4y2n" localSheetId="10">#REF!</definedName>
    <definedName name="_6xo50y4y2n" localSheetId="16">#REF!</definedName>
    <definedName name="_6xo50y4y2n" localSheetId="17">#REF!</definedName>
    <definedName name="_6xo50y4y2n">#REF!</definedName>
    <definedName name="_7_0_0mota" localSheetId="2">#REF!</definedName>
    <definedName name="_7_0_0mota" localSheetId="4">#REF!</definedName>
    <definedName name="_7_0_0mota" localSheetId="10">#REF!</definedName>
    <definedName name="_7_0_0mota" localSheetId="16">#REF!</definedName>
    <definedName name="_7_0_0mota">#REF!</definedName>
    <definedName name="_71g1sw54j1x" localSheetId="2">#REF!</definedName>
    <definedName name="_71g1sw54j1x" localSheetId="5">#REF!</definedName>
    <definedName name="_71g1sw54j1x" localSheetId="1">#REF!</definedName>
    <definedName name="_71g1sw54j1x" localSheetId="4">#REF!</definedName>
    <definedName name="_71g1sw54j1x" localSheetId="10">#REF!</definedName>
    <definedName name="_71g1sw54j1x" localSheetId="16">#REF!</definedName>
    <definedName name="_71g1sw54j1x" localSheetId="17">#REF!</definedName>
    <definedName name="_71g1sw54j1x">#REF!</definedName>
    <definedName name="_74dpxa4zl11" localSheetId="2">#REF!</definedName>
    <definedName name="_74dpxa4zl11" localSheetId="5">#REF!</definedName>
    <definedName name="_74dpxa4zl11" localSheetId="1">#REF!</definedName>
    <definedName name="_74dpxa4zl11" localSheetId="4">#REF!</definedName>
    <definedName name="_74dpxa4zl11" localSheetId="10">#REF!</definedName>
    <definedName name="_74dpxa4zl11" localSheetId="16">#REF!</definedName>
    <definedName name="_74dpxa4zl11" localSheetId="17">#REF!</definedName>
    <definedName name="_74dpxa4zl11">#REF!</definedName>
    <definedName name="_74yhx853qu" localSheetId="2">#REF!</definedName>
    <definedName name="_74yhx853qu" localSheetId="5">#REF!</definedName>
    <definedName name="_74yhx853qu" localSheetId="1">#REF!</definedName>
    <definedName name="_74yhx853qu" localSheetId="4">#REF!</definedName>
    <definedName name="_74yhx853qu" localSheetId="10">#REF!</definedName>
    <definedName name="_74yhx853qu" localSheetId="16">#REF!</definedName>
    <definedName name="_74yhx853qu" localSheetId="17">#REF!</definedName>
    <definedName name="_74yhx853qu">#REF!</definedName>
    <definedName name="_76zhox54j2n" localSheetId="2">#REF!</definedName>
    <definedName name="_76zhox54j2n" localSheetId="5">#REF!</definedName>
    <definedName name="_76zhox54j2n" localSheetId="1">#REF!</definedName>
    <definedName name="_76zhox54j2n" localSheetId="4">#REF!</definedName>
    <definedName name="_76zhox54j2n" localSheetId="10">#REF!</definedName>
    <definedName name="_76zhox54j2n" localSheetId="16">#REF!</definedName>
    <definedName name="_76zhox54j2n" localSheetId="17">#REF!</definedName>
    <definedName name="_76zhox54j2n">#REF!</definedName>
    <definedName name="_78oahv53q1v" localSheetId="2">#REF!</definedName>
    <definedName name="_78oahv53q1v" localSheetId="5">#REF!</definedName>
    <definedName name="_78oahv53q1v" localSheetId="1">#REF!</definedName>
    <definedName name="_78oahv53q1v" localSheetId="4">#REF!</definedName>
    <definedName name="_78oahv53q1v" localSheetId="10">#REF!</definedName>
    <definedName name="_78oahv53q1v" localSheetId="16">#REF!</definedName>
    <definedName name="_78oahv53q1v" localSheetId="17">#REF!</definedName>
    <definedName name="_78oahv53q1v">#REF!</definedName>
    <definedName name="_7a89c75071n" localSheetId="2">#REF!</definedName>
    <definedName name="_7a89c75071n" localSheetId="5">#REF!</definedName>
    <definedName name="_7a89c75071n" localSheetId="1">#REF!</definedName>
    <definedName name="_7a89c75071n" localSheetId="4">#REF!</definedName>
    <definedName name="_7a89c75071n" localSheetId="10">#REF!</definedName>
    <definedName name="_7a89c75071n" localSheetId="16">#REF!</definedName>
    <definedName name="_7a89c75071n" localSheetId="17">#REF!</definedName>
    <definedName name="_7a89c75071n">#REF!</definedName>
    <definedName name="_7ej20d5071i" localSheetId="2">#REF!</definedName>
    <definedName name="_7ej20d5071i" localSheetId="5">#REF!</definedName>
    <definedName name="_7ej20d5071i" localSheetId="1">#REF!</definedName>
    <definedName name="_7ej20d5071i" localSheetId="4">#REF!</definedName>
    <definedName name="_7ej20d5071i" localSheetId="10">#REF!</definedName>
    <definedName name="_7ej20d5071i" localSheetId="16">#REF!</definedName>
    <definedName name="_7ej20d5071i" localSheetId="17">#REF!</definedName>
    <definedName name="_7ej20d5071i">#REF!</definedName>
    <definedName name="_7gq0ov5071v" localSheetId="2">#REF!</definedName>
    <definedName name="_7gq0ov5071v" localSheetId="5">#REF!</definedName>
    <definedName name="_7gq0ov5071v" localSheetId="1">#REF!</definedName>
    <definedName name="_7gq0ov5071v" localSheetId="4">#REF!</definedName>
    <definedName name="_7gq0ov5071v" localSheetId="10">#REF!</definedName>
    <definedName name="_7gq0ov5071v" localSheetId="16">#REF!</definedName>
    <definedName name="_7gq0ov5071v" localSheetId="17">#REF!</definedName>
    <definedName name="_7gq0ov5071v">#REF!</definedName>
    <definedName name="_7icqee54j1o" localSheetId="2">#REF!</definedName>
    <definedName name="_7icqee54j1o" localSheetId="5">#REF!</definedName>
    <definedName name="_7icqee54j1o" localSheetId="1">#REF!</definedName>
    <definedName name="_7icqee54j1o" localSheetId="4">#REF!</definedName>
    <definedName name="_7icqee54j1o" localSheetId="10">#REF!</definedName>
    <definedName name="_7icqee54j1o" localSheetId="16">#REF!</definedName>
    <definedName name="_7icqee54j1o" localSheetId="17">#REF!</definedName>
    <definedName name="_7icqee54j1o">#REF!</definedName>
    <definedName name="_7mvbdo507x" localSheetId="2">#REF!</definedName>
    <definedName name="_7mvbdo507x" localSheetId="5">#REF!</definedName>
    <definedName name="_7mvbdo507x" localSheetId="1">#REF!</definedName>
    <definedName name="_7mvbdo507x" localSheetId="4">#REF!</definedName>
    <definedName name="_7mvbdo507x" localSheetId="10">#REF!</definedName>
    <definedName name="_7mvbdo507x" localSheetId="16">#REF!</definedName>
    <definedName name="_7mvbdo507x" localSheetId="17">#REF!</definedName>
    <definedName name="_7mvbdo507x">#REF!</definedName>
    <definedName name="_7nr6tg518t" localSheetId="2">#REF!</definedName>
    <definedName name="_7nr6tg518t" localSheetId="5">#REF!</definedName>
    <definedName name="_7nr6tg518t" localSheetId="1">#REF!</definedName>
    <definedName name="_7nr6tg518t" localSheetId="4">#REF!</definedName>
    <definedName name="_7nr6tg518t" localSheetId="10">#REF!</definedName>
    <definedName name="_7nr6tg518t" localSheetId="16">#REF!</definedName>
    <definedName name="_7nr6tg518t" localSheetId="17">#REF!</definedName>
    <definedName name="_7nr6tg518t">#REF!</definedName>
    <definedName name="_7ppgv35072h" localSheetId="2">#REF!</definedName>
    <definedName name="_7ppgv35072h" localSheetId="5">#REF!</definedName>
    <definedName name="_7ppgv35072h" localSheetId="1">#REF!</definedName>
    <definedName name="_7ppgv35072h" localSheetId="4">#REF!</definedName>
    <definedName name="_7ppgv35072h" localSheetId="10">#REF!</definedName>
    <definedName name="_7ppgv35072h" localSheetId="16">#REF!</definedName>
    <definedName name="_7ppgv35072h" localSheetId="17">#REF!</definedName>
    <definedName name="_7ppgv35072h">#REF!</definedName>
    <definedName name="_7rlbip507h" localSheetId="2">#REF!</definedName>
    <definedName name="_7rlbip507h" localSheetId="5">#REF!</definedName>
    <definedName name="_7rlbip507h" localSheetId="1">#REF!</definedName>
    <definedName name="_7rlbip507h" localSheetId="4">#REF!</definedName>
    <definedName name="_7rlbip507h" localSheetId="10">#REF!</definedName>
    <definedName name="_7rlbip507h" localSheetId="16">#REF!</definedName>
    <definedName name="_7rlbip507h" localSheetId="17">#REF!</definedName>
    <definedName name="_7rlbip507h">#REF!</definedName>
    <definedName name="_7sslre53qm" localSheetId="2">#REF!</definedName>
    <definedName name="_7sslre53qm" localSheetId="5">#REF!</definedName>
    <definedName name="_7sslre53qm" localSheetId="1">#REF!</definedName>
    <definedName name="_7sslre53qm" localSheetId="4">#REF!</definedName>
    <definedName name="_7sslre53qm" localSheetId="10">#REF!</definedName>
    <definedName name="_7sslre53qm" localSheetId="16">#REF!</definedName>
    <definedName name="_7sslre53qm" localSheetId="17">#REF!</definedName>
    <definedName name="_7sslre53qm">#REF!</definedName>
    <definedName name="_7tmpch4zlg" localSheetId="2">#REF!</definedName>
    <definedName name="_7tmpch4zlg" localSheetId="5">#REF!</definedName>
    <definedName name="_7tmpch4zlg" localSheetId="1">#REF!</definedName>
    <definedName name="_7tmpch4zlg" localSheetId="4">#REF!</definedName>
    <definedName name="_7tmpch4zlg" localSheetId="10">#REF!</definedName>
    <definedName name="_7tmpch4zlg" localSheetId="16">#REF!</definedName>
    <definedName name="_7tmpch4zlg" localSheetId="17">#REF!</definedName>
    <definedName name="_7tmpch4zlg">#REF!</definedName>
    <definedName name="_7u3jp3518s" localSheetId="2">#REF!</definedName>
    <definedName name="_7u3jp3518s" localSheetId="5">#REF!</definedName>
    <definedName name="_7u3jp3518s" localSheetId="1">#REF!</definedName>
    <definedName name="_7u3jp3518s" localSheetId="4">#REF!</definedName>
    <definedName name="_7u3jp3518s" localSheetId="10">#REF!</definedName>
    <definedName name="_7u3jp3518s" localSheetId="16">#REF!</definedName>
    <definedName name="_7u3jp3518s" localSheetId="17">#REF!</definedName>
    <definedName name="_7u3jp3518s">#REF!</definedName>
    <definedName name="_7wbvm14x910" localSheetId="2">#REF!</definedName>
    <definedName name="_7wbvm14x910" localSheetId="5">#REF!</definedName>
    <definedName name="_7wbvm14x910" localSheetId="1">#REF!</definedName>
    <definedName name="_7wbvm14x910" localSheetId="4">#REF!</definedName>
    <definedName name="_7wbvm14x910" localSheetId="10">#REF!</definedName>
    <definedName name="_7wbvm14x910" localSheetId="16">#REF!</definedName>
    <definedName name="_7wbvm14x910" localSheetId="17">#REF!</definedName>
    <definedName name="_7wbvm14x910">#REF!</definedName>
    <definedName name="_7y2jrc53610" localSheetId="2">#REF!</definedName>
    <definedName name="_7y2jrc53610" localSheetId="5">#REF!</definedName>
    <definedName name="_7y2jrc53610" localSheetId="1">#REF!</definedName>
    <definedName name="_7y2jrc53610" localSheetId="4">#REF!</definedName>
    <definedName name="_7y2jrc53610" localSheetId="10">#REF!</definedName>
    <definedName name="_7y2jrc53610" localSheetId="16">#REF!</definedName>
    <definedName name="_7y2jrc53610" localSheetId="17">#REF!</definedName>
    <definedName name="_7y2jrc53610">#REF!</definedName>
    <definedName name="_8_0_0mota" localSheetId="2">#REF!</definedName>
    <definedName name="_8_0_0mota" localSheetId="4">#REF!</definedName>
    <definedName name="_8_0_0mota" localSheetId="10">#REF!</definedName>
    <definedName name="_8_0_0mota" localSheetId="16">#REF!</definedName>
    <definedName name="_8_0_0mota">#REF!</definedName>
    <definedName name="_825qcp4y216" localSheetId="2">#REF!</definedName>
    <definedName name="_825qcp4y216" localSheetId="5">#REF!</definedName>
    <definedName name="_825qcp4y216" localSheetId="1">#REF!</definedName>
    <definedName name="_825qcp4y216" localSheetId="4">#REF!</definedName>
    <definedName name="_825qcp4y216" localSheetId="10">#REF!</definedName>
    <definedName name="_825qcp4y216" localSheetId="16">#REF!</definedName>
    <definedName name="_825qcp4y216" localSheetId="17">#REF!</definedName>
    <definedName name="_825qcp4y216">#REF!</definedName>
    <definedName name="_846iq454jo" localSheetId="2">#REF!</definedName>
    <definedName name="_846iq454jo" localSheetId="5">#REF!</definedName>
    <definedName name="_846iq454jo" localSheetId="1">#REF!</definedName>
    <definedName name="_846iq454jo" localSheetId="4">#REF!</definedName>
    <definedName name="_846iq454jo" localSheetId="10">#REF!</definedName>
    <definedName name="_846iq454jo" localSheetId="16">#REF!</definedName>
    <definedName name="_846iq454jo" localSheetId="17">#REF!</definedName>
    <definedName name="_846iq454jo">#REF!</definedName>
    <definedName name="_89c4jx4y21i" localSheetId="2">#REF!</definedName>
    <definedName name="_89c4jx4y21i" localSheetId="5">#REF!</definedName>
    <definedName name="_89c4jx4y21i" localSheetId="1">#REF!</definedName>
    <definedName name="_89c4jx4y21i" localSheetId="4">#REF!</definedName>
    <definedName name="_89c4jx4y21i" localSheetId="10">#REF!</definedName>
    <definedName name="_89c4jx4y21i" localSheetId="16">#REF!</definedName>
    <definedName name="_89c4jx4y21i" localSheetId="17">#REF!</definedName>
    <definedName name="_89c4jx4y21i">#REF!</definedName>
    <definedName name="_8beuwr50mv" localSheetId="2">#REF!</definedName>
    <definedName name="_8beuwr50mv" localSheetId="5">#REF!</definedName>
    <definedName name="_8beuwr50mv" localSheetId="1">#REF!</definedName>
    <definedName name="_8beuwr50mv" localSheetId="4">#REF!</definedName>
    <definedName name="_8beuwr50mv" localSheetId="10">#REF!</definedName>
    <definedName name="_8beuwr50mv" localSheetId="16">#REF!</definedName>
    <definedName name="_8beuwr50mv" localSheetId="17">#REF!</definedName>
    <definedName name="_8beuwr50mv">#REF!</definedName>
    <definedName name="_8cxlul50m1q" localSheetId="2">#REF!</definedName>
    <definedName name="_8cxlul50m1q" localSheetId="5">#REF!</definedName>
    <definedName name="_8cxlul50m1q" localSheetId="1">#REF!</definedName>
    <definedName name="_8cxlul50m1q" localSheetId="4">#REF!</definedName>
    <definedName name="_8cxlul50m1q" localSheetId="10">#REF!</definedName>
    <definedName name="_8cxlul50m1q" localSheetId="16">#REF!</definedName>
    <definedName name="_8cxlul50m1q" localSheetId="17">#REF!</definedName>
    <definedName name="_8cxlul50m1q">#REF!</definedName>
    <definedName name="_8hfuju50m2h" localSheetId="2">#REF!</definedName>
    <definedName name="_8hfuju50m2h" localSheetId="5">#REF!</definedName>
    <definedName name="_8hfuju50m2h" localSheetId="1">#REF!</definedName>
    <definedName name="_8hfuju50m2h" localSheetId="4">#REF!</definedName>
    <definedName name="_8hfuju50m2h" localSheetId="10">#REF!</definedName>
    <definedName name="_8hfuju50m2h" localSheetId="16">#REF!</definedName>
    <definedName name="_8hfuju50m2h" localSheetId="17">#REF!</definedName>
    <definedName name="_8hfuju50m2h">#REF!</definedName>
    <definedName name="_8idedh4x9r" localSheetId="2">#REF!</definedName>
    <definedName name="_8idedh4x9r" localSheetId="4">#REF!</definedName>
    <definedName name="_8idedh4x9r" localSheetId="10">#REF!</definedName>
    <definedName name="_8idedh4x9r" localSheetId="16">#REF!</definedName>
    <definedName name="_8idedh4x9r">#REF!</definedName>
    <definedName name="_8iencb53q2i" localSheetId="2">#REF!</definedName>
    <definedName name="_8iencb53q2i" localSheetId="5">#REF!</definedName>
    <definedName name="_8iencb53q2i" localSheetId="1">#REF!</definedName>
    <definedName name="_8iencb53q2i" localSheetId="4">#REF!</definedName>
    <definedName name="_8iencb53q2i" localSheetId="10">#REF!</definedName>
    <definedName name="_8iencb53q2i" localSheetId="16">#REF!</definedName>
    <definedName name="_8iencb53q2i" localSheetId="17">#REF!</definedName>
    <definedName name="_8iencb53q2i">#REF!</definedName>
    <definedName name="_8iqvew4zl1i" localSheetId="2">#REF!</definedName>
    <definedName name="_8iqvew4zl1i" localSheetId="5">#REF!</definedName>
    <definedName name="_8iqvew4zl1i" localSheetId="1">#REF!</definedName>
    <definedName name="_8iqvew4zl1i" localSheetId="4">#REF!</definedName>
    <definedName name="_8iqvew4zl1i" localSheetId="10">#REF!</definedName>
    <definedName name="_8iqvew4zl1i" localSheetId="16">#REF!</definedName>
    <definedName name="_8iqvew4zl1i" localSheetId="17">#REF!</definedName>
    <definedName name="_8iqvew4zl1i">#REF!</definedName>
    <definedName name="_8jdwxz4y28" localSheetId="2">#REF!</definedName>
    <definedName name="_8jdwxz4y28" localSheetId="5">#REF!</definedName>
    <definedName name="_8jdwxz4y28" localSheetId="1">#REF!</definedName>
    <definedName name="_8jdwxz4y28" localSheetId="4">#REF!</definedName>
    <definedName name="_8jdwxz4y28" localSheetId="10">#REF!</definedName>
    <definedName name="_8jdwxz4y28" localSheetId="16">#REF!</definedName>
    <definedName name="_8jdwxz4y28" localSheetId="17">#REF!</definedName>
    <definedName name="_8jdwxz4y28">#REF!</definedName>
    <definedName name="_8kfjak5071k" localSheetId="2">#REF!</definedName>
    <definedName name="_8kfjak5071k" localSheetId="5">#REF!</definedName>
    <definedName name="_8kfjak5071k" localSheetId="1">#REF!</definedName>
    <definedName name="_8kfjak5071k" localSheetId="4">#REF!</definedName>
    <definedName name="_8kfjak5071k" localSheetId="10">#REF!</definedName>
    <definedName name="_8kfjak5071k" localSheetId="16">#REF!</definedName>
    <definedName name="_8kfjak5071k" localSheetId="17">#REF!</definedName>
    <definedName name="_8kfjak5071k">#REF!</definedName>
    <definedName name="_8ld9ix54j26" localSheetId="2">#REF!</definedName>
    <definedName name="_8ld9ix54j26" localSheetId="5">#REF!</definedName>
    <definedName name="_8ld9ix54j26" localSheetId="1">#REF!</definedName>
    <definedName name="_8ld9ix54j26" localSheetId="4">#REF!</definedName>
    <definedName name="_8ld9ix54j26" localSheetId="10">#REF!</definedName>
    <definedName name="_8ld9ix54j26" localSheetId="16">#REF!</definedName>
    <definedName name="_8ld9ix54j26" localSheetId="17">#REF!</definedName>
    <definedName name="_8ld9ix54j26">#REF!</definedName>
    <definedName name="_8lym9g54jy" localSheetId="2">#REF!</definedName>
    <definedName name="_8lym9g54jy" localSheetId="5">#REF!</definedName>
    <definedName name="_8lym9g54jy" localSheetId="1">#REF!</definedName>
    <definedName name="_8lym9g54jy" localSheetId="4">#REF!</definedName>
    <definedName name="_8lym9g54jy" localSheetId="10">#REF!</definedName>
    <definedName name="_8lym9g54jy" localSheetId="16">#REF!</definedName>
    <definedName name="_8lym9g54jy" localSheetId="17">#REF!</definedName>
    <definedName name="_8lym9g54jy">#REF!</definedName>
    <definedName name="_8m5wdn4y21s" localSheetId="2">#REF!</definedName>
    <definedName name="_8m5wdn4y21s" localSheetId="5">#REF!</definedName>
    <definedName name="_8m5wdn4y21s" localSheetId="1">#REF!</definedName>
    <definedName name="_8m5wdn4y21s" localSheetId="4">#REF!</definedName>
    <definedName name="_8m5wdn4y21s" localSheetId="10">#REF!</definedName>
    <definedName name="_8m5wdn4y21s" localSheetId="16">#REF!</definedName>
    <definedName name="_8m5wdn4y21s" localSheetId="17">#REF!</definedName>
    <definedName name="_8m5wdn4y21s">#REF!</definedName>
    <definedName name="_8n28zj53q2b" localSheetId="2">#REF!</definedName>
    <definedName name="_8n28zj53q2b" localSheetId="5">#REF!</definedName>
    <definedName name="_8n28zj53q2b" localSheetId="1">#REF!</definedName>
    <definedName name="_8n28zj53q2b" localSheetId="4">#REF!</definedName>
    <definedName name="_8n28zj53q2b" localSheetId="10">#REF!</definedName>
    <definedName name="_8n28zj53q2b" localSheetId="16">#REF!</definedName>
    <definedName name="_8n28zj53q2b" localSheetId="17">#REF!</definedName>
    <definedName name="_8n28zj53q2b">#REF!</definedName>
    <definedName name="_8o3da25181t" localSheetId="2">#REF!</definedName>
    <definedName name="_8o3da25181t" localSheetId="5">#REF!</definedName>
    <definedName name="_8o3da25181t" localSheetId="1">#REF!</definedName>
    <definedName name="_8o3da25181t" localSheetId="4">#REF!</definedName>
    <definedName name="_8o3da25181t" localSheetId="10">#REF!</definedName>
    <definedName name="_8o3da25181t" localSheetId="16">#REF!</definedName>
    <definedName name="_8o3da25181t" localSheetId="17">#REF!</definedName>
    <definedName name="_8o3da25181t">#REF!</definedName>
    <definedName name="_8ockt153qg" localSheetId="2">#REF!</definedName>
    <definedName name="_8ockt153qg" localSheetId="5">#REF!</definedName>
    <definedName name="_8ockt153qg" localSheetId="1">#REF!</definedName>
    <definedName name="_8ockt153qg" localSheetId="4">#REF!</definedName>
    <definedName name="_8ockt153qg" localSheetId="10">#REF!</definedName>
    <definedName name="_8ockt153qg" localSheetId="16">#REF!</definedName>
    <definedName name="_8ockt153qg" localSheetId="17">#REF!</definedName>
    <definedName name="_8ockt153qg">#REF!</definedName>
    <definedName name="_8onocr4y232" localSheetId="2">#REF!</definedName>
    <definedName name="_8onocr4y232" localSheetId="5">#REF!</definedName>
    <definedName name="_8onocr4y232" localSheetId="1">#REF!</definedName>
    <definedName name="_8onocr4y232" localSheetId="4">#REF!</definedName>
    <definedName name="_8onocr4y232" localSheetId="10">#REF!</definedName>
    <definedName name="_8onocr4y232" localSheetId="16">#REF!</definedName>
    <definedName name="_8onocr4y232" localSheetId="17">#REF!</definedName>
    <definedName name="_8onocr4y232">#REF!</definedName>
    <definedName name="_8qgn4i4zlr" localSheetId="2">#REF!</definedName>
    <definedName name="_8qgn4i4zlr" localSheetId="5">#REF!</definedName>
    <definedName name="_8qgn4i4zlr" localSheetId="1">#REF!</definedName>
    <definedName name="_8qgn4i4zlr" localSheetId="4">#REF!</definedName>
    <definedName name="_8qgn4i4zlr" localSheetId="10">#REF!</definedName>
    <definedName name="_8qgn4i4zlr" localSheetId="16">#REF!</definedName>
    <definedName name="_8qgn4i4zlr" localSheetId="17">#REF!</definedName>
    <definedName name="_8qgn4i4zlr">#REF!</definedName>
    <definedName name="_8rrhn74y237" localSheetId="2">#REF!</definedName>
    <definedName name="_8rrhn74y237" localSheetId="5">#REF!</definedName>
    <definedName name="_8rrhn74y237" localSheetId="1">#REF!</definedName>
    <definedName name="_8rrhn74y237" localSheetId="4">#REF!</definedName>
    <definedName name="_8rrhn74y237" localSheetId="10">#REF!</definedName>
    <definedName name="_8rrhn74y237" localSheetId="16">#REF!</definedName>
    <definedName name="_8rrhn74y237" localSheetId="17">#REF!</definedName>
    <definedName name="_8rrhn74y237">#REF!</definedName>
    <definedName name="_8ruzvf54j20" localSheetId="2">#REF!</definedName>
    <definedName name="_8ruzvf54j20" localSheetId="5">#REF!</definedName>
    <definedName name="_8ruzvf54j20" localSheetId="1">#REF!</definedName>
    <definedName name="_8ruzvf54j20" localSheetId="4">#REF!</definedName>
    <definedName name="_8ruzvf54j20" localSheetId="10">#REF!</definedName>
    <definedName name="_8ruzvf54j20" localSheetId="16">#REF!</definedName>
    <definedName name="_8ruzvf54j20" localSheetId="17">#REF!</definedName>
    <definedName name="_8ruzvf54j20">#REF!</definedName>
    <definedName name="_8t3fqk51819" localSheetId="2">#REF!</definedName>
    <definedName name="_8t3fqk51819" localSheetId="5">#REF!</definedName>
    <definedName name="_8t3fqk51819" localSheetId="1">#REF!</definedName>
    <definedName name="_8t3fqk51819" localSheetId="4">#REF!</definedName>
    <definedName name="_8t3fqk51819" localSheetId="10">#REF!</definedName>
    <definedName name="_8t3fqk51819" localSheetId="16">#REF!</definedName>
    <definedName name="_8t3fqk51819" localSheetId="17">#REF!</definedName>
    <definedName name="_8t3fqk51819">#REF!</definedName>
    <definedName name="_8wici354j2k" localSheetId="2">#REF!</definedName>
    <definedName name="_8wici354j2k" localSheetId="5">#REF!</definedName>
    <definedName name="_8wici354j2k" localSheetId="1">#REF!</definedName>
    <definedName name="_8wici354j2k" localSheetId="4">#REF!</definedName>
    <definedName name="_8wici354j2k" localSheetId="10">#REF!</definedName>
    <definedName name="_8wici354j2k" localSheetId="16">#REF!</definedName>
    <definedName name="_8wici354j2k" localSheetId="17">#REF!</definedName>
    <definedName name="_8wici354j2k">#REF!</definedName>
    <definedName name="_9_____mota" localSheetId="1">#REF!</definedName>
    <definedName name="_92e7kj53q1i" localSheetId="2">#REF!</definedName>
    <definedName name="_92e7kj53q1i" localSheetId="5">#REF!</definedName>
    <definedName name="_92e7kj53q1i" localSheetId="1">#REF!</definedName>
    <definedName name="_92e7kj53q1i" localSheetId="4">#REF!</definedName>
    <definedName name="_92e7kj53q1i" localSheetId="10">#REF!</definedName>
    <definedName name="_92e7kj53q1i" localSheetId="16">#REF!</definedName>
    <definedName name="_92e7kj53q1i" localSheetId="17">#REF!</definedName>
    <definedName name="_92e7kj53q1i">#REF!</definedName>
    <definedName name="_92q6gz51818" localSheetId="2">#REF!</definedName>
    <definedName name="_92q6gz51818" localSheetId="5">#REF!</definedName>
    <definedName name="_92q6gz51818" localSheetId="1">#REF!</definedName>
    <definedName name="_92q6gz51818" localSheetId="4">#REF!</definedName>
    <definedName name="_92q6gz51818" localSheetId="10">#REF!</definedName>
    <definedName name="_92q6gz51818" localSheetId="16">#REF!</definedName>
    <definedName name="_92q6gz51818" localSheetId="17">#REF!</definedName>
    <definedName name="_92q6gz51818">#REF!</definedName>
    <definedName name="_931oqc50m28" localSheetId="2">#REF!</definedName>
    <definedName name="_931oqc50m28" localSheetId="5">#REF!</definedName>
    <definedName name="_931oqc50m28" localSheetId="1">#REF!</definedName>
    <definedName name="_931oqc50m28" localSheetId="4">#REF!</definedName>
    <definedName name="_931oqc50m28" localSheetId="10">#REF!</definedName>
    <definedName name="_931oqc50m28" localSheetId="16">#REF!</definedName>
    <definedName name="_931oqc50m28" localSheetId="17">#REF!</definedName>
    <definedName name="_931oqc50m28">#REF!</definedName>
    <definedName name="_940t3o518e" localSheetId="2">#REF!</definedName>
    <definedName name="_940t3o518e" localSheetId="5">#REF!</definedName>
    <definedName name="_940t3o518e" localSheetId="1">#REF!</definedName>
    <definedName name="_940t3o518e" localSheetId="4">#REF!</definedName>
    <definedName name="_940t3o518e" localSheetId="10">#REF!</definedName>
    <definedName name="_940t3o518e" localSheetId="16">#REF!</definedName>
    <definedName name="_940t3o518e" localSheetId="17">#REF!</definedName>
    <definedName name="_940t3o518e">#REF!</definedName>
    <definedName name="_973bfx4y22s" localSheetId="2">#REF!</definedName>
    <definedName name="_973bfx4y22s" localSheetId="5">#REF!</definedName>
    <definedName name="_973bfx4y22s" localSheetId="1">#REF!</definedName>
    <definedName name="_973bfx4y22s" localSheetId="4">#REF!</definedName>
    <definedName name="_973bfx4y22s" localSheetId="10">#REF!</definedName>
    <definedName name="_973bfx4y22s" localSheetId="16">#REF!</definedName>
    <definedName name="_973bfx4y22s" localSheetId="17">#REF!</definedName>
    <definedName name="_973bfx4y22s">#REF!</definedName>
    <definedName name="_9cqbv74y21l" localSheetId="2">#REF!</definedName>
    <definedName name="_9cqbv74y21l" localSheetId="5">#REF!</definedName>
    <definedName name="_9cqbv74y21l" localSheetId="1">#REF!</definedName>
    <definedName name="_9cqbv74y21l" localSheetId="4">#REF!</definedName>
    <definedName name="_9cqbv74y21l" localSheetId="10">#REF!</definedName>
    <definedName name="_9cqbv74y21l" localSheetId="16">#REF!</definedName>
    <definedName name="_9cqbv74y21l" localSheetId="17">#REF!</definedName>
    <definedName name="_9cqbv74y21l">#REF!</definedName>
    <definedName name="_9fzab95181u" localSheetId="2">#REF!</definedName>
    <definedName name="_9fzab95181u" localSheetId="5">#REF!</definedName>
    <definedName name="_9fzab95181u" localSheetId="1">#REF!</definedName>
    <definedName name="_9fzab95181u" localSheetId="4">#REF!</definedName>
    <definedName name="_9fzab95181u" localSheetId="10">#REF!</definedName>
    <definedName name="_9fzab95181u" localSheetId="16">#REF!</definedName>
    <definedName name="_9fzab95181u" localSheetId="17">#REF!</definedName>
    <definedName name="_9fzab95181u">#REF!</definedName>
    <definedName name="_9j2fbv507r" localSheetId="2">#REF!</definedName>
    <definedName name="_9j2fbv507r" localSheetId="5">#REF!</definedName>
    <definedName name="_9j2fbv507r" localSheetId="1">#REF!</definedName>
    <definedName name="_9j2fbv507r" localSheetId="4">#REF!</definedName>
    <definedName name="_9j2fbv507r" localSheetId="10">#REF!</definedName>
    <definedName name="_9j2fbv507r" localSheetId="16">#REF!</definedName>
    <definedName name="_9j2fbv507r" localSheetId="17">#REF!</definedName>
    <definedName name="_9j2fbv507r">#REF!</definedName>
    <definedName name="_9ka1b453q20" localSheetId="2">#REF!</definedName>
    <definedName name="_9ka1b453q20" localSheetId="5">#REF!</definedName>
    <definedName name="_9ka1b453q20" localSheetId="1">#REF!</definedName>
    <definedName name="_9ka1b453q20" localSheetId="4">#REF!</definedName>
    <definedName name="_9ka1b453q20" localSheetId="10">#REF!</definedName>
    <definedName name="_9ka1b453q20" localSheetId="16">#REF!</definedName>
    <definedName name="_9ka1b453q20" localSheetId="17">#REF!</definedName>
    <definedName name="_9ka1b453q20">#REF!</definedName>
    <definedName name="_9obk1g4x9f" localSheetId="2">#REF!</definedName>
    <definedName name="_9obk1g4x9f" localSheetId="4">#REF!</definedName>
    <definedName name="_9obk1g4x9f" localSheetId="10">#REF!</definedName>
    <definedName name="_9obk1g4x9f" localSheetId="16">#REF!</definedName>
    <definedName name="_9obk1g4x9f">#REF!</definedName>
    <definedName name="_9uhxjw4y2k" localSheetId="2">#REF!</definedName>
    <definedName name="_9uhxjw4y2k" localSheetId="5">#REF!</definedName>
    <definedName name="_9uhxjw4y2k" localSheetId="1">#REF!</definedName>
    <definedName name="_9uhxjw4y2k" localSheetId="4">#REF!</definedName>
    <definedName name="_9uhxjw4y2k" localSheetId="10">#REF!</definedName>
    <definedName name="_9uhxjw4y2k" localSheetId="16">#REF!</definedName>
    <definedName name="_9uhxjw4y2k" localSheetId="17">#REF!</definedName>
    <definedName name="_9uhxjw4y2k">#REF!</definedName>
    <definedName name="_9uombz4x98" localSheetId="2">#REF!</definedName>
    <definedName name="_9uombz4x98" localSheetId="4">#REF!</definedName>
    <definedName name="_9uombz4x98" localSheetId="10">#REF!</definedName>
    <definedName name="_9uombz4x98" localSheetId="16">#REF!</definedName>
    <definedName name="_9uombz4x98">#REF!</definedName>
    <definedName name="_9xtk0n507l" localSheetId="2">#REF!</definedName>
    <definedName name="_9xtk0n507l" localSheetId="5">#REF!</definedName>
    <definedName name="_9xtk0n507l" localSheetId="1">#REF!</definedName>
    <definedName name="_9xtk0n507l" localSheetId="4">#REF!</definedName>
    <definedName name="_9xtk0n507l" localSheetId="10">#REF!</definedName>
    <definedName name="_9xtk0n507l" localSheetId="16">#REF!</definedName>
    <definedName name="_9xtk0n507l" localSheetId="17">#REF!</definedName>
    <definedName name="_9xtk0n507l">#REF!</definedName>
    <definedName name="_a09hj153619" localSheetId="2">#REF!</definedName>
    <definedName name="_a09hj153619" localSheetId="5">#REF!</definedName>
    <definedName name="_a09hj153619" localSheetId="1">#REF!</definedName>
    <definedName name="_a09hj153619" localSheetId="4">#REF!</definedName>
    <definedName name="_a09hj153619" localSheetId="10">#REF!</definedName>
    <definedName name="_a09hj153619" localSheetId="16">#REF!</definedName>
    <definedName name="_a09hj153619" localSheetId="17">#REF!</definedName>
    <definedName name="_a09hj153619">#REF!</definedName>
    <definedName name="_a2y7hx4y22v" localSheetId="2">#REF!</definedName>
    <definedName name="_a2y7hx4y22v" localSheetId="5">#REF!</definedName>
    <definedName name="_a2y7hx4y22v" localSheetId="1">#REF!</definedName>
    <definedName name="_a2y7hx4y22v" localSheetId="4">#REF!</definedName>
    <definedName name="_a2y7hx4y22v" localSheetId="10">#REF!</definedName>
    <definedName name="_a2y7hx4y22v" localSheetId="16">#REF!</definedName>
    <definedName name="_a2y7hx4y22v" localSheetId="17">#REF!</definedName>
    <definedName name="_a2y7hx4y22v">#REF!</definedName>
    <definedName name="_a3fjmr5071g" localSheetId="2">#REF!</definedName>
    <definedName name="_a3fjmr5071g" localSheetId="5">#REF!</definedName>
    <definedName name="_a3fjmr5071g" localSheetId="1">#REF!</definedName>
    <definedName name="_a3fjmr5071g" localSheetId="4">#REF!</definedName>
    <definedName name="_a3fjmr5071g" localSheetId="10">#REF!</definedName>
    <definedName name="_a3fjmr5071g" localSheetId="16">#REF!</definedName>
    <definedName name="_a3fjmr5071g" localSheetId="17">#REF!</definedName>
    <definedName name="_a3fjmr5071g">#REF!</definedName>
    <definedName name="_a55tnw54j25" localSheetId="2">#REF!</definedName>
    <definedName name="_a55tnw54j25" localSheetId="5">#REF!</definedName>
    <definedName name="_a55tnw54j25" localSheetId="1">#REF!</definedName>
    <definedName name="_a55tnw54j25" localSheetId="4">#REF!</definedName>
    <definedName name="_a55tnw54j25" localSheetId="10">#REF!</definedName>
    <definedName name="_a55tnw54j25" localSheetId="16">#REF!</definedName>
    <definedName name="_a55tnw54j25" localSheetId="17">#REF!</definedName>
    <definedName name="_a55tnw54j25">#REF!</definedName>
    <definedName name="_a854yq54j2c" localSheetId="2">#REF!</definedName>
    <definedName name="_a854yq54j2c" localSheetId="5">#REF!</definedName>
    <definedName name="_a854yq54j2c" localSheetId="1">#REF!</definedName>
    <definedName name="_a854yq54j2c" localSheetId="4">#REF!</definedName>
    <definedName name="_a854yq54j2c" localSheetId="10">#REF!</definedName>
    <definedName name="_a854yq54j2c" localSheetId="16">#REF!</definedName>
    <definedName name="_a854yq54j2c" localSheetId="17">#REF!</definedName>
    <definedName name="_a854yq54j2c">#REF!</definedName>
    <definedName name="_a9nai354ja" localSheetId="2">#REF!</definedName>
    <definedName name="_a9nai354ja" localSheetId="5">#REF!</definedName>
    <definedName name="_a9nai354ja" localSheetId="1">#REF!</definedName>
    <definedName name="_a9nai354ja" localSheetId="4">#REF!</definedName>
    <definedName name="_a9nai354ja" localSheetId="10">#REF!</definedName>
    <definedName name="_a9nai354ja" localSheetId="16">#REF!</definedName>
    <definedName name="_a9nai354ja" localSheetId="17">#REF!</definedName>
    <definedName name="_a9nai354ja">#REF!</definedName>
    <definedName name="_aa97mp53q1c" localSheetId="2">#REF!</definedName>
    <definedName name="_aa97mp53q1c" localSheetId="5">#REF!</definedName>
    <definedName name="_aa97mp53q1c" localSheetId="1">#REF!</definedName>
    <definedName name="_aa97mp53q1c" localSheetId="4">#REF!</definedName>
    <definedName name="_aa97mp53q1c" localSheetId="10">#REF!</definedName>
    <definedName name="_aa97mp53q1c" localSheetId="16">#REF!</definedName>
    <definedName name="_aa97mp53q1c" localSheetId="17">#REF!</definedName>
    <definedName name="_aa97mp53q1c">#REF!</definedName>
    <definedName name="_ab4xfo54jw" localSheetId="2">#REF!</definedName>
    <definedName name="_ab4xfo54jw" localSheetId="5">#REF!</definedName>
    <definedName name="_ab4xfo54jw" localSheetId="1">#REF!</definedName>
    <definedName name="_ab4xfo54jw" localSheetId="4">#REF!</definedName>
    <definedName name="_ab4xfo54jw" localSheetId="10">#REF!</definedName>
    <definedName name="_ab4xfo54jw" localSheetId="16">#REF!</definedName>
    <definedName name="_ab4xfo54jw" localSheetId="17">#REF!</definedName>
    <definedName name="_ab4xfo54jw">#REF!</definedName>
    <definedName name="_abref054j1s" localSheetId="2">#REF!</definedName>
    <definedName name="_abref054j1s" localSheetId="5">#REF!</definedName>
    <definedName name="_abref054j1s" localSheetId="1">#REF!</definedName>
    <definedName name="_abref054j1s" localSheetId="4">#REF!</definedName>
    <definedName name="_abref054j1s" localSheetId="10">#REF!</definedName>
    <definedName name="_abref054j1s" localSheetId="16">#REF!</definedName>
    <definedName name="_abref054j1s" localSheetId="17">#REF!</definedName>
    <definedName name="_abref054j1s">#REF!</definedName>
    <definedName name="_ac25lb50mc" localSheetId="2">#REF!</definedName>
    <definedName name="_ac25lb50mc" localSheetId="5">#REF!</definedName>
    <definedName name="_ac25lb50mc" localSheetId="1">#REF!</definedName>
    <definedName name="_ac25lb50mc" localSheetId="4">#REF!</definedName>
    <definedName name="_ac25lb50mc" localSheetId="10">#REF!</definedName>
    <definedName name="_ac25lb50mc" localSheetId="16">#REF!</definedName>
    <definedName name="_ac25lb50mc" localSheetId="17">#REF!</definedName>
    <definedName name="_ac25lb50mc">#REF!</definedName>
    <definedName name="_add58f54j2d" localSheetId="2">#REF!</definedName>
    <definedName name="_add58f54j2d" localSheetId="5">#REF!</definedName>
    <definedName name="_add58f54j2d" localSheetId="1">#REF!</definedName>
    <definedName name="_add58f54j2d" localSheetId="4">#REF!</definedName>
    <definedName name="_add58f54j2d" localSheetId="10">#REF!</definedName>
    <definedName name="_add58f54j2d" localSheetId="16">#REF!</definedName>
    <definedName name="_add58f54j2d" localSheetId="17">#REF!</definedName>
    <definedName name="_add58f54j2d">#REF!</definedName>
    <definedName name="_adnssb4y213" localSheetId="2">#REF!</definedName>
    <definedName name="_adnssb4y213" localSheetId="5">#REF!</definedName>
    <definedName name="_adnssb4y213" localSheetId="1">#REF!</definedName>
    <definedName name="_adnssb4y213" localSheetId="4">#REF!</definedName>
    <definedName name="_adnssb4y213" localSheetId="10">#REF!</definedName>
    <definedName name="_adnssb4y213" localSheetId="16">#REF!</definedName>
    <definedName name="_adnssb4y213" localSheetId="17">#REF!</definedName>
    <definedName name="_adnssb4y213">#REF!</definedName>
    <definedName name="_ah6z4b54j1a" localSheetId="2">#REF!</definedName>
    <definedName name="_ah6z4b54j1a" localSheetId="5">#REF!</definedName>
    <definedName name="_ah6z4b54j1a" localSheetId="1">#REF!</definedName>
    <definedName name="_ah6z4b54j1a" localSheetId="4">#REF!</definedName>
    <definedName name="_ah6z4b54j1a" localSheetId="10">#REF!</definedName>
    <definedName name="_ah6z4b54j1a" localSheetId="16">#REF!</definedName>
    <definedName name="_ah6z4b54j1a" localSheetId="17">#REF!</definedName>
    <definedName name="_ah6z4b54j1a">#REF!</definedName>
    <definedName name="_alg88351po" localSheetId="2">#REF!</definedName>
    <definedName name="_alg88351po" localSheetId="5">#REF!</definedName>
    <definedName name="_alg88351po" localSheetId="1">#REF!</definedName>
    <definedName name="_alg88351po" localSheetId="4">#REF!</definedName>
    <definedName name="_alg88351po" localSheetId="10">#REF!</definedName>
    <definedName name="_alg88351po" localSheetId="16">#REF!</definedName>
    <definedName name="_alg88351po" localSheetId="17">#REF!</definedName>
    <definedName name="_alg88351po">#REF!</definedName>
    <definedName name="_ALI1" localSheetId="2">#REF!</definedName>
    <definedName name="_ALI1" localSheetId="4">#REF!</definedName>
    <definedName name="_ALI1" localSheetId="10">#REF!</definedName>
    <definedName name="_ALI1" localSheetId="16">#REF!</definedName>
    <definedName name="_ALI1">#REF!</definedName>
    <definedName name="_ALI2" localSheetId="2">#REF!</definedName>
    <definedName name="_ALI2" localSheetId="4">#REF!</definedName>
    <definedName name="_ALI2" localSheetId="10">#REF!</definedName>
    <definedName name="_ALI2" localSheetId="16">#REF!</definedName>
    <definedName name="_ALI2">#REF!</definedName>
    <definedName name="_alm9sd507b" localSheetId="2">#REF!</definedName>
    <definedName name="_alm9sd507b" localSheetId="5">#REF!</definedName>
    <definedName name="_alm9sd507b" localSheetId="1">#REF!</definedName>
    <definedName name="_alm9sd507b" localSheetId="4">#REF!</definedName>
    <definedName name="_alm9sd507b" localSheetId="10">#REF!</definedName>
    <definedName name="_alm9sd507b" localSheetId="16">#REF!</definedName>
    <definedName name="_alm9sd507b" localSheetId="17">#REF!</definedName>
    <definedName name="_alm9sd507b">#REF!</definedName>
    <definedName name="_AMI1" localSheetId="2">#REF!</definedName>
    <definedName name="_AMI1" localSheetId="4">#REF!</definedName>
    <definedName name="_AMI1" localSheetId="10">#REF!</definedName>
    <definedName name="_AMI1" localSheetId="16">#REF!</definedName>
    <definedName name="_AMI1">#REF!</definedName>
    <definedName name="_AMI2" localSheetId="2">#REF!</definedName>
    <definedName name="_AMI2" localSheetId="4">#REF!</definedName>
    <definedName name="_AMI2" localSheetId="10">#REF!</definedName>
    <definedName name="_AMI2" localSheetId="16">#REF!</definedName>
    <definedName name="_AMI2">#REF!</definedName>
    <definedName name="_ano1or507a" localSheetId="2">#REF!</definedName>
    <definedName name="_ano1or507a" localSheetId="5">#REF!</definedName>
    <definedName name="_ano1or507a" localSheetId="1">#REF!</definedName>
    <definedName name="_ano1or507a" localSheetId="4">#REF!</definedName>
    <definedName name="_ano1or507a" localSheetId="10">#REF!</definedName>
    <definedName name="_ano1or507a" localSheetId="16">#REF!</definedName>
    <definedName name="_ano1or507a" localSheetId="17">#REF!</definedName>
    <definedName name="_ano1or507a">#REF!</definedName>
    <definedName name="_AOI1" localSheetId="2">#REF!</definedName>
    <definedName name="_AOI1" localSheetId="4">#REF!</definedName>
    <definedName name="_AOI1" localSheetId="10">#REF!</definedName>
    <definedName name="_AOI1" localSheetId="16">#REF!</definedName>
    <definedName name="_AOI1">#REF!</definedName>
    <definedName name="_AOI2" localSheetId="2">#REF!</definedName>
    <definedName name="_AOI2" localSheetId="4">#REF!</definedName>
    <definedName name="_AOI2" localSheetId="10">#REF!</definedName>
    <definedName name="_AOI2" localSheetId="16">#REF!</definedName>
    <definedName name="_AOI2">#REF!</definedName>
    <definedName name="_aplzg65181k" localSheetId="2">#REF!</definedName>
    <definedName name="_aplzg65181k" localSheetId="5">#REF!</definedName>
    <definedName name="_aplzg65181k" localSheetId="1">#REF!</definedName>
    <definedName name="_aplzg65181k" localSheetId="4">#REF!</definedName>
    <definedName name="_aplzg65181k" localSheetId="10">#REF!</definedName>
    <definedName name="_aplzg65181k" localSheetId="16">#REF!</definedName>
    <definedName name="_aplzg65181k" localSheetId="17">#REF!</definedName>
    <definedName name="_aplzg65181k">#REF!</definedName>
    <definedName name="_aq9xl24ysj" localSheetId="2">#REF!</definedName>
    <definedName name="_aq9xl24ysj" localSheetId="5">#REF!</definedName>
    <definedName name="_aq9xl24ysj" localSheetId="1">#REF!</definedName>
    <definedName name="_aq9xl24ysj" localSheetId="4">#REF!</definedName>
    <definedName name="_aq9xl24ysj" localSheetId="10">#REF!</definedName>
    <definedName name="_aq9xl24ysj" localSheetId="16">#REF!</definedName>
    <definedName name="_aq9xl24ysj" localSheetId="17">#REF!</definedName>
    <definedName name="_aq9xl24ysj">#REF!</definedName>
    <definedName name="_aqazn654jd" localSheetId="2">#REF!</definedName>
    <definedName name="_aqazn654jd" localSheetId="5">#REF!</definedName>
    <definedName name="_aqazn654jd" localSheetId="1">#REF!</definedName>
    <definedName name="_aqazn654jd" localSheetId="4">#REF!</definedName>
    <definedName name="_aqazn654jd" localSheetId="10">#REF!</definedName>
    <definedName name="_aqazn654jd" localSheetId="16">#REF!</definedName>
    <definedName name="_aqazn654jd" localSheetId="17">#REF!</definedName>
    <definedName name="_aqazn654jd">#REF!</definedName>
    <definedName name="_au9s9051821" localSheetId="2">#REF!</definedName>
    <definedName name="_au9s9051821" localSheetId="5">#REF!</definedName>
    <definedName name="_au9s9051821" localSheetId="1">#REF!</definedName>
    <definedName name="_au9s9051821" localSheetId="4">#REF!</definedName>
    <definedName name="_au9s9051821" localSheetId="10">#REF!</definedName>
    <definedName name="_au9s9051821" localSheetId="16">#REF!</definedName>
    <definedName name="_au9s9051821" localSheetId="17">#REF!</definedName>
    <definedName name="_au9s9051821">#REF!</definedName>
    <definedName name="_ax1feu4zlj" localSheetId="2">#REF!</definedName>
    <definedName name="_ax1feu4zlj" localSheetId="5">#REF!</definedName>
    <definedName name="_ax1feu4zlj" localSheetId="1">#REF!</definedName>
    <definedName name="_ax1feu4zlj" localSheetId="4">#REF!</definedName>
    <definedName name="_ax1feu4zlj" localSheetId="10">#REF!</definedName>
    <definedName name="_ax1feu4zlj" localSheetId="16">#REF!</definedName>
    <definedName name="_ax1feu4zlj" localSheetId="17">#REF!</definedName>
    <definedName name="_ax1feu4zlj">#REF!</definedName>
    <definedName name="_ay1qzp4zl1o" localSheetId="2">#REF!</definedName>
    <definedName name="_ay1qzp4zl1o" localSheetId="5">#REF!</definedName>
    <definedName name="_ay1qzp4zl1o" localSheetId="1">#REF!</definedName>
    <definedName name="_ay1qzp4zl1o" localSheetId="4">#REF!</definedName>
    <definedName name="_ay1qzp4zl1o" localSheetId="10">#REF!</definedName>
    <definedName name="_ay1qzp4zl1o" localSheetId="16">#REF!</definedName>
    <definedName name="_ay1qzp4zl1o" localSheetId="17">#REF!</definedName>
    <definedName name="_ay1qzp4zl1o">#REF!</definedName>
    <definedName name="_az9g1_95hezpfuu2" localSheetId="2">#REF!</definedName>
    <definedName name="_az9g1_95hezpfuu2" localSheetId="5">#REF!</definedName>
    <definedName name="_az9g1_95hezpfuu2" localSheetId="1">#REF!</definedName>
    <definedName name="_az9g1_95hezpfuu2" localSheetId="4">#REF!</definedName>
    <definedName name="_az9g1_95hezpfuu2" localSheetId="10">#REF!</definedName>
    <definedName name="_az9g1_95hezpfuu2" localSheetId="16">#REF!</definedName>
    <definedName name="_az9g1_95hezpfuu2" localSheetId="17">#REF!</definedName>
    <definedName name="_az9g1_95hezpfuu2">#REF!</definedName>
    <definedName name="_az9hi34zl19" localSheetId="2">#REF!</definedName>
    <definedName name="_az9hi34zl19" localSheetId="5">#REF!</definedName>
    <definedName name="_az9hi34zl19" localSheetId="1">#REF!</definedName>
    <definedName name="_az9hi34zl19" localSheetId="4">#REF!</definedName>
    <definedName name="_az9hi34zl19" localSheetId="10">#REF!</definedName>
    <definedName name="_az9hi34zl19" localSheetId="16">#REF!</definedName>
    <definedName name="_az9hi34zl19" localSheetId="17">#REF!</definedName>
    <definedName name="_az9hi34zl19">#REF!</definedName>
    <definedName name="_b4sc6850mj" localSheetId="2">#REF!</definedName>
    <definedName name="_b4sc6850mj" localSheetId="5">#REF!</definedName>
    <definedName name="_b4sc6850mj" localSheetId="1">#REF!</definedName>
    <definedName name="_b4sc6850mj" localSheetId="4">#REF!</definedName>
    <definedName name="_b4sc6850mj" localSheetId="10">#REF!</definedName>
    <definedName name="_b4sc6850mj" localSheetId="16">#REF!</definedName>
    <definedName name="_b4sc6850mj" localSheetId="17">#REF!</definedName>
    <definedName name="_b4sc6850mj">#REF!</definedName>
    <definedName name="_b4ymqi4zl1h" localSheetId="2">#REF!</definedName>
    <definedName name="_b4ymqi4zl1h" localSheetId="5">#REF!</definedName>
    <definedName name="_b4ymqi4zl1h" localSheetId="1">#REF!</definedName>
    <definedName name="_b4ymqi4zl1h" localSheetId="4">#REF!</definedName>
    <definedName name="_b4ymqi4zl1h" localSheetId="10">#REF!</definedName>
    <definedName name="_b4ymqi4zl1h" localSheetId="16">#REF!</definedName>
    <definedName name="_b4ymqi4zl1h" localSheetId="17">#REF!</definedName>
    <definedName name="_b4ymqi4zl1h">#REF!</definedName>
    <definedName name="_b9mrb6507u" localSheetId="2">#REF!</definedName>
    <definedName name="_b9mrb6507u" localSheetId="5">#REF!</definedName>
    <definedName name="_b9mrb6507u" localSheetId="1">#REF!</definedName>
    <definedName name="_b9mrb6507u" localSheetId="4">#REF!</definedName>
    <definedName name="_b9mrb6507u" localSheetId="10">#REF!</definedName>
    <definedName name="_b9mrb6507u" localSheetId="16">#REF!</definedName>
    <definedName name="_b9mrb6507u" localSheetId="17">#REF!</definedName>
    <definedName name="_b9mrb6507u">#REF!</definedName>
    <definedName name="_ba030s51811" localSheetId="2">#REF!</definedName>
    <definedName name="_ba030s51811" localSheetId="5">#REF!</definedName>
    <definedName name="_ba030s51811" localSheetId="1">#REF!</definedName>
    <definedName name="_ba030s51811" localSheetId="4">#REF!</definedName>
    <definedName name="_ba030s51811" localSheetId="10">#REF!</definedName>
    <definedName name="_ba030s51811" localSheetId="16">#REF!</definedName>
    <definedName name="_ba030s51811" localSheetId="17">#REF!</definedName>
    <definedName name="_ba030s51811">#REF!</definedName>
    <definedName name="_bcv4fh50m21" localSheetId="2">#REF!</definedName>
    <definedName name="_bcv4fh50m21" localSheetId="5">#REF!</definedName>
    <definedName name="_bcv4fh50m21" localSheetId="1">#REF!</definedName>
    <definedName name="_bcv4fh50m21" localSheetId="4">#REF!</definedName>
    <definedName name="_bcv4fh50m21" localSheetId="10">#REF!</definedName>
    <definedName name="_bcv4fh50m21" localSheetId="16">#REF!</definedName>
    <definedName name="_bcv4fh50m21" localSheetId="17">#REF!</definedName>
    <definedName name="_bcv4fh50m21">#REF!</definedName>
    <definedName name="_beoxxt4zl1s" localSheetId="2">#REF!</definedName>
    <definedName name="_beoxxt4zl1s" localSheetId="5">#REF!</definedName>
    <definedName name="_beoxxt4zl1s" localSheetId="1">#REF!</definedName>
    <definedName name="_beoxxt4zl1s" localSheetId="4">#REF!</definedName>
    <definedName name="_beoxxt4zl1s" localSheetId="10">#REF!</definedName>
    <definedName name="_beoxxt4zl1s" localSheetId="16">#REF!</definedName>
    <definedName name="_beoxxt4zl1s" localSheetId="17">#REF!</definedName>
    <definedName name="_beoxxt4zl1s">#REF!</definedName>
    <definedName name="_bf4lm750718" localSheetId="2">#REF!</definedName>
    <definedName name="_bf4lm750718" localSheetId="5">#REF!</definedName>
    <definedName name="_bf4lm750718" localSheetId="1">#REF!</definedName>
    <definedName name="_bf4lm750718" localSheetId="4">#REF!</definedName>
    <definedName name="_bf4lm750718" localSheetId="10">#REF!</definedName>
    <definedName name="_bf4lm750718" localSheetId="16">#REF!</definedName>
    <definedName name="_bf4lm750718" localSheetId="17">#REF!</definedName>
    <definedName name="_bf4lm750718">#REF!</definedName>
    <definedName name="_bjcssd4zlo" localSheetId="2">#REF!</definedName>
    <definedName name="_bjcssd4zlo" localSheetId="5">#REF!</definedName>
    <definedName name="_bjcssd4zlo" localSheetId="1">#REF!</definedName>
    <definedName name="_bjcssd4zlo" localSheetId="4">#REF!</definedName>
    <definedName name="_bjcssd4zlo" localSheetId="10">#REF!</definedName>
    <definedName name="_bjcssd4zlo" localSheetId="16">#REF!</definedName>
    <definedName name="_bjcssd4zlo" localSheetId="17">#REF!</definedName>
    <definedName name="_bjcssd4zlo">#REF!</definedName>
    <definedName name="_bjiia153q11" localSheetId="2">#REF!</definedName>
    <definedName name="_bjiia153q11" localSheetId="5">#REF!</definedName>
    <definedName name="_bjiia153q11" localSheetId="1">#REF!</definedName>
    <definedName name="_bjiia153q11" localSheetId="4">#REF!</definedName>
    <definedName name="_bjiia153q11" localSheetId="10">#REF!</definedName>
    <definedName name="_bjiia153q11" localSheetId="16">#REF!</definedName>
    <definedName name="_bjiia153q11" localSheetId="17">#REF!</definedName>
    <definedName name="_bjiia153q11">#REF!</definedName>
    <definedName name="_btblij4zla" localSheetId="2">#REF!</definedName>
    <definedName name="_btblij4zla" localSheetId="5">#REF!</definedName>
    <definedName name="_btblij4zla" localSheetId="1">#REF!</definedName>
    <definedName name="_btblij4zla" localSheetId="4">#REF!</definedName>
    <definedName name="_btblij4zla" localSheetId="10">#REF!</definedName>
    <definedName name="_btblij4zla" localSheetId="16">#REF!</definedName>
    <definedName name="_btblij4zla" localSheetId="17">#REF!</definedName>
    <definedName name="_btblij4zla">#REF!</definedName>
    <definedName name="_bxw28v4x9o" localSheetId="2">#REF!</definedName>
    <definedName name="_bxw28v4x9o" localSheetId="4">#REF!</definedName>
    <definedName name="_bxw28v4x9o" localSheetId="10">#REF!</definedName>
    <definedName name="_bxw28v4x9o" localSheetId="16">#REF!</definedName>
    <definedName name="_bxw28v4x9o">#REF!</definedName>
    <definedName name="_bzhhsd53q1o" localSheetId="2">#REF!</definedName>
    <definedName name="_bzhhsd53q1o" localSheetId="5">#REF!</definedName>
    <definedName name="_bzhhsd53q1o" localSheetId="1">#REF!</definedName>
    <definedName name="_bzhhsd53q1o" localSheetId="4">#REF!</definedName>
    <definedName name="_bzhhsd53q1o" localSheetId="10">#REF!</definedName>
    <definedName name="_bzhhsd53q1o" localSheetId="16">#REF!</definedName>
    <definedName name="_bzhhsd53q1o" localSheetId="17">#REF!</definedName>
    <definedName name="_bzhhsd53q1o">#REF!</definedName>
    <definedName name="_bzk2kn53qv" localSheetId="2">#REF!</definedName>
    <definedName name="_bzk2kn53qv" localSheetId="5">#REF!</definedName>
    <definedName name="_bzk2kn53qv" localSheetId="1">#REF!</definedName>
    <definedName name="_bzk2kn53qv" localSheetId="4">#REF!</definedName>
    <definedName name="_bzk2kn53qv" localSheetId="10">#REF!</definedName>
    <definedName name="_bzk2kn53qv" localSheetId="16">#REF!</definedName>
    <definedName name="_bzk2kn53qv" localSheetId="17">#REF!</definedName>
    <definedName name="_bzk2kn53qv">#REF!</definedName>
    <definedName name="_c00puh51823" localSheetId="2">#REF!</definedName>
    <definedName name="_c00puh51823" localSheetId="5">#REF!</definedName>
    <definedName name="_c00puh51823" localSheetId="1">#REF!</definedName>
    <definedName name="_c00puh51823" localSheetId="4">#REF!</definedName>
    <definedName name="_c00puh51823" localSheetId="10">#REF!</definedName>
    <definedName name="_c00puh51823" localSheetId="16">#REF!</definedName>
    <definedName name="_c00puh51823" localSheetId="17">#REF!</definedName>
    <definedName name="_c00puh51823">#REF!</definedName>
    <definedName name="_c49dm54y225" localSheetId="2">#REF!</definedName>
    <definedName name="_c49dm54y225" localSheetId="5">#REF!</definedName>
    <definedName name="_c49dm54y225" localSheetId="1">#REF!</definedName>
    <definedName name="_c49dm54y225" localSheetId="4">#REF!</definedName>
    <definedName name="_c49dm54y225" localSheetId="10">#REF!</definedName>
    <definedName name="_c49dm54y225" localSheetId="16">#REF!</definedName>
    <definedName name="_c49dm54y225" localSheetId="17">#REF!</definedName>
    <definedName name="_c49dm54y225">#REF!</definedName>
    <definedName name="_c93krs5071s" localSheetId="2">#REF!</definedName>
    <definedName name="_c93krs5071s" localSheetId="5">#REF!</definedName>
    <definedName name="_c93krs5071s" localSheetId="1">#REF!</definedName>
    <definedName name="_c93krs5071s" localSheetId="4">#REF!</definedName>
    <definedName name="_c93krs5071s" localSheetId="10">#REF!</definedName>
    <definedName name="_c93krs5071s" localSheetId="16">#REF!</definedName>
    <definedName name="_c93krs5071s" localSheetId="17">#REF!</definedName>
    <definedName name="_c93krs5071s">#REF!</definedName>
    <definedName name="_cbpmtw5072d" localSheetId="2">#REF!</definedName>
    <definedName name="_cbpmtw5072d" localSheetId="5">#REF!</definedName>
    <definedName name="_cbpmtw5072d" localSheetId="1">#REF!</definedName>
    <definedName name="_cbpmtw5072d" localSheetId="4">#REF!</definedName>
    <definedName name="_cbpmtw5072d" localSheetId="10">#REF!</definedName>
    <definedName name="_cbpmtw5072d" localSheetId="16">#REF!</definedName>
    <definedName name="_cbpmtw5072d" localSheetId="17">#REF!</definedName>
    <definedName name="_cbpmtw5072d">#REF!</definedName>
    <definedName name="_cc4q584y217" localSheetId="2">#REF!</definedName>
    <definedName name="_cc4q584y217" localSheetId="5">#REF!</definedName>
    <definedName name="_cc4q584y217" localSheetId="1">#REF!</definedName>
    <definedName name="_cc4q584y217" localSheetId="4">#REF!</definedName>
    <definedName name="_cc4q584y217" localSheetId="10">#REF!</definedName>
    <definedName name="_cc4q584y217" localSheetId="16">#REF!</definedName>
    <definedName name="_cc4q584y217" localSheetId="17">#REF!</definedName>
    <definedName name="_cc4q584y217">#REF!</definedName>
    <definedName name="_cew3u153q1l" localSheetId="2">#REF!</definedName>
    <definedName name="_cew3u153q1l" localSheetId="5">#REF!</definedName>
    <definedName name="_cew3u153q1l" localSheetId="1">#REF!</definedName>
    <definedName name="_cew3u153q1l" localSheetId="4">#REF!</definedName>
    <definedName name="_cew3u153q1l" localSheetId="10">#REF!</definedName>
    <definedName name="_cew3u153q1l" localSheetId="16">#REF!</definedName>
    <definedName name="_cew3u153q1l" localSheetId="17">#REF!</definedName>
    <definedName name="_cew3u153q1l">#REF!</definedName>
    <definedName name="_cohjqg50728" localSheetId="2">#REF!</definedName>
    <definedName name="_cohjqg50728" localSheetId="5">#REF!</definedName>
    <definedName name="_cohjqg50728" localSheetId="1">#REF!</definedName>
    <definedName name="_cohjqg50728" localSheetId="4">#REF!</definedName>
    <definedName name="_cohjqg50728" localSheetId="10">#REF!</definedName>
    <definedName name="_cohjqg50728" localSheetId="16">#REF!</definedName>
    <definedName name="_cohjqg50728" localSheetId="17">#REF!</definedName>
    <definedName name="_cohjqg50728">#REF!</definedName>
    <definedName name="_cp1usj50m2b" localSheetId="2">#REF!</definedName>
    <definedName name="_cp1usj50m2b" localSheetId="5">#REF!</definedName>
    <definedName name="_cp1usj50m2b" localSheetId="1">#REF!</definedName>
    <definedName name="_cp1usj50m2b" localSheetId="4">#REF!</definedName>
    <definedName name="_cp1usj50m2b" localSheetId="10">#REF!</definedName>
    <definedName name="_cp1usj50m2b" localSheetId="16">#REF!</definedName>
    <definedName name="_cp1usj50m2b" localSheetId="17">#REF!</definedName>
    <definedName name="_cp1usj50m2b">#REF!</definedName>
    <definedName name="_cufmxh4ysm" localSheetId="2">#REF!</definedName>
    <definedName name="_cufmxh4ysm" localSheetId="5">#REF!</definedName>
    <definedName name="_cufmxh4ysm" localSheetId="1">#REF!</definedName>
    <definedName name="_cufmxh4ysm" localSheetId="4">#REF!</definedName>
    <definedName name="_cufmxh4ysm" localSheetId="10">#REF!</definedName>
    <definedName name="_cufmxh4ysm" localSheetId="16">#REF!</definedName>
    <definedName name="_cufmxh4ysm" localSheetId="17">#REF!</definedName>
    <definedName name="_cufmxh4ysm">#REF!</definedName>
    <definedName name="_cx6l69536o" localSheetId="2">#REF!</definedName>
    <definedName name="_cx6l69536o" localSheetId="5">#REF!</definedName>
    <definedName name="_cx6l69536o" localSheetId="1">#REF!</definedName>
    <definedName name="_cx6l69536o" localSheetId="4">#REF!</definedName>
    <definedName name="_cx6l69536o" localSheetId="10">#REF!</definedName>
    <definedName name="_cx6l69536o" localSheetId="16">#REF!</definedName>
    <definedName name="_cx6l69536o" localSheetId="17">#REF!</definedName>
    <definedName name="_cx6l69536o">#REF!</definedName>
    <definedName name="_cxm2xi53q13" localSheetId="2">#REF!</definedName>
    <definedName name="_cxm2xi53q13" localSheetId="5">#REF!</definedName>
    <definedName name="_cxm2xi53q13" localSheetId="1">#REF!</definedName>
    <definedName name="_cxm2xi53q13" localSheetId="4">#REF!</definedName>
    <definedName name="_cxm2xi53q13" localSheetId="10">#REF!</definedName>
    <definedName name="_cxm2xi53q13" localSheetId="16">#REF!</definedName>
    <definedName name="_cxm2xi53q13" localSheetId="17">#REF!</definedName>
    <definedName name="_cxm2xi53q13">#REF!</definedName>
    <definedName name="_cxzk2w5072l" localSheetId="2">#REF!</definedName>
    <definedName name="_cxzk2w5072l" localSheetId="5">#REF!</definedName>
    <definedName name="_cxzk2w5072l" localSheetId="1">#REF!</definedName>
    <definedName name="_cxzk2w5072l" localSheetId="4">#REF!</definedName>
    <definedName name="_cxzk2w5072l" localSheetId="10">#REF!</definedName>
    <definedName name="_cxzk2w5072l" localSheetId="16">#REF!</definedName>
    <definedName name="_cxzk2w5072l" localSheetId="17">#REF!</definedName>
    <definedName name="_cxzk2w5072l">#REF!</definedName>
    <definedName name="_d1byk151pd" localSheetId="2">#REF!</definedName>
    <definedName name="_d1byk151pd" localSheetId="5">#REF!</definedName>
    <definedName name="_d1byk151pd" localSheetId="1">#REF!</definedName>
    <definedName name="_d1byk151pd" localSheetId="4">#REF!</definedName>
    <definedName name="_d1byk151pd" localSheetId="10">#REF!</definedName>
    <definedName name="_d1byk151pd" localSheetId="16">#REF!</definedName>
    <definedName name="_d1byk151pd" localSheetId="17">#REF!</definedName>
    <definedName name="_d1byk151pd">#REF!</definedName>
    <definedName name="_d4a0km4zl12" localSheetId="2">#REF!</definedName>
    <definedName name="_d4a0km4zl12" localSheetId="5">#REF!</definedName>
    <definedName name="_d4a0km4zl12" localSheetId="1">#REF!</definedName>
    <definedName name="_d4a0km4zl12" localSheetId="4">#REF!</definedName>
    <definedName name="_d4a0km4zl12" localSheetId="10">#REF!</definedName>
    <definedName name="_d4a0km4zl12" localSheetId="16">#REF!</definedName>
    <definedName name="_d4a0km4zl12" localSheetId="17">#REF!</definedName>
    <definedName name="_d4a0km4zl12">#REF!</definedName>
    <definedName name="_d4dy3j4zl1d" localSheetId="2">#REF!</definedName>
    <definedName name="_d4dy3j4zl1d" localSheetId="5">#REF!</definedName>
    <definedName name="_d4dy3j4zl1d" localSheetId="1">#REF!</definedName>
    <definedName name="_d4dy3j4zl1d" localSheetId="4">#REF!</definedName>
    <definedName name="_d4dy3j4zl1d" localSheetId="10">#REF!</definedName>
    <definedName name="_d4dy3j4zl1d" localSheetId="16">#REF!</definedName>
    <definedName name="_d4dy3j4zl1d" localSheetId="17">#REF!</definedName>
    <definedName name="_d4dy3j4zl1d">#REF!</definedName>
    <definedName name="_d7n43d50m1f" localSheetId="2">#REF!</definedName>
    <definedName name="_d7n43d50m1f" localSheetId="5">#REF!</definedName>
    <definedName name="_d7n43d50m1f" localSheetId="1">#REF!</definedName>
    <definedName name="_d7n43d50m1f" localSheetId="4">#REF!</definedName>
    <definedName name="_d7n43d50m1f" localSheetId="10">#REF!</definedName>
    <definedName name="_d7n43d50m1f" localSheetId="16">#REF!</definedName>
    <definedName name="_d7n43d50m1f" localSheetId="17">#REF!</definedName>
    <definedName name="_d7n43d50m1f">#REF!</definedName>
    <definedName name="_d8il095181v" localSheetId="2">#REF!</definedName>
    <definedName name="_d8il095181v" localSheetId="5">#REF!</definedName>
    <definedName name="_d8il095181v" localSheetId="1">#REF!</definedName>
    <definedName name="_d8il095181v" localSheetId="4">#REF!</definedName>
    <definedName name="_d8il095181v" localSheetId="10">#REF!</definedName>
    <definedName name="_d8il095181v" localSheetId="16">#REF!</definedName>
    <definedName name="_d8il095181v" localSheetId="17">#REF!</definedName>
    <definedName name="_d8il095181v">#REF!</definedName>
    <definedName name="_d9zpz453q17" localSheetId="2">#REF!</definedName>
    <definedName name="_d9zpz453q17" localSheetId="5">#REF!</definedName>
    <definedName name="_d9zpz453q17" localSheetId="1">#REF!</definedName>
    <definedName name="_d9zpz453q17" localSheetId="4">#REF!</definedName>
    <definedName name="_d9zpz453q17" localSheetId="10">#REF!</definedName>
    <definedName name="_d9zpz453q17" localSheetId="16">#REF!</definedName>
    <definedName name="_d9zpz453q17" localSheetId="17">#REF!</definedName>
    <definedName name="_d9zpz453q17">#REF!</definedName>
    <definedName name="_da3sip4x9y" localSheetId="2">#REF!</definedName>
    <definedName name="_da3sip4x9y" localSheetId="4">#REF!</definedName>
    <definedName name="_da3sip4x9y" localSheetId="10">#REF!</definedName>
    <definedName name="_da3sip4x9y" localSheetId="16">#REF!</definedName>
    <definedName name="_da3sip4x9y">#REF!</definedName>
    <definedName name="_DAI1" localSheetId="2">#REF!</definedName>
    <definedName name="_DAI1" localSheetId="4">#REF!</definedName>
    <definedName name="_DAI1" localSheetId="10">#REF!</definedName>
    <definedName name="_DAI1" localSheetId="16">#REF!</definedName>
    <definedName name="_DAI1">#REF!</definedName>
    <definedName name="_DAI2" localSheetId="2">#REF!</definedName>
    <definedName name="_DAI2" localSheetId="4">#REF!</definedName>
    <definedName name="_DAI2" localSheetId="10">#REF!</definedName>
    <definedName name="_DAI2" localSheetId="16">#REF!</definedName>
    <definedName name="_DAI2">#REF!</definedName>
    <definedName name="_DCI1" localSheetId="2">#REF!</definedName>
    <definedName name="_DCI1" localSheetId="4">#REF!</definedName>
    <definedName name="_DCI1" localSheetId="10">#REF!</definedName>
    <definedName name="_DCI1" localSheetId="16">#REF!</definedName>
    <definedName name="_DCI1">#REF!</definedName>
    <definedName name="_DCI2" localSheetId="2">#REF!</definedName>
    <definedName name="_DCI2" localSheetId="4">#REF!</definedName>
    <definedName name="_DCI2" localSheetId="10">#REF!</definedName>
    <definedName name="_DCI2" localSheetId="16">#REF!</definedName>
    <definedName name="_DCI2">#REF!</definedName>
    <definedName name="_dfrs1q5181i" localSheetId="2">#REF!</definedName>
    <definedName name="_dfrs1q5181i" localSheetId="5">#REF!</definedName>
    <definedName name="_dfrs1q5181i" localSheetId="1">#REF!</definedName>
    <definedName name="_dfrs1q5181i" localSheetId="4">#REF!</definedName>
    <definedName name="_dfrs1q5181i" localSheetId="10">#REF!</definedName>
    <definedName name="_dfrs1q5181i" localSheetId="16">#REF!</definedName>
    <definedName name="_dfrs1q5181i" localSheetId="17">#REF!</definedName>
    <definedName name="_dfrs1q5181i">#REF!</definedName>
    <definedName name="_dfuiln50m20" localSheetId="2">#REF!</definedName>
    <definedName name="_dfuiln50m20" localSheetId="5">#REF!</definedName>
    <definedName name="_dfuiln50m20" localSheetId="1">#REF!</definedName>
    <definedName name="_dfuiln50m20" localSheetId="4">#REF!</definedName>
    <definedName name="_dfuiln50m20" localSheetId="10">#REF!</definedName>
    <definedName name="_dfuiln50m20" localSheetId="16">#REF!</definedName>
    <definedName name="_dfuiln50m20" localSheetId="17">#REF!</definedName>
    <definedName name="_dfuiln50m20">#REF!</definedName>
    <definedName name="_dhwk4l50m13" localSheetId="2">#REF!</definedName>
    <definedName name="_dhwk4l50m13" localSheetId="5">#REF!</definedName>
    <definedName name="_dhwk4l50m13" localSheetId="1">#REF!</definedName>
    <definedName name="_dhwk4l50m13" localSheetId="4">#REF!</definedName>
    <definedName name="_dhwk4l50m13" localSheetId="10">#REF!</definedName>
    <definedName name="_dhwk4l50m13" localSheetId="16">#REF!</definedName>
    <definedName name="_dhwk4l50m13" localSheetId="17">#REF!</definedName>
    <definedName name="_dhwk4l50m13">#REF!</definedName>
    <definedName name="_djnp9v4zl16" localSheetId="2">#REF!</definedName>
    <definedName name="_djnp9v4zl16" localSheetId="5">#REF!</definedName>
    <definedName name="_djnp9v4zl16" localSheetId="1">#REF!</definedName>
    <definedName name="_djnp9v4zl16" localSheetId="4">#REF!</definedName>
    <definedName name="_djnp9v4zl16" localSheetId="10">#REF!</definedName>
    <definedName name="_djnp9v4zl16" localSheetId="16">#REF!</definedName>
    <definedName name="_djnp9v4zl16" localSheetId="17">#REF!</definedName>
    <definedName name="_djnp9v4zl16">#REF!</definedName>
    <definedName name="_dlztx24y220" localSheetId="2">#REF!</definedName>
    <definedName name="_dlztx24y220" localSheetId="5">#REF!</definedName>
    <definedName name="_dlztx24y220" localSheetId="1">#REF!</definedName>
    <definedName name="_dlztx24y220" localSheetId="4">#REF!</definedName>
    <definedName name="_dlztx24y220" localSheetId="10">#REF!</definedName>
    <definedName name="_dlztx24y220" localSheetId="16">#REF!</definedName>
    <definedName name="_dlztx24y220" localSheetId="17">#REF!</definedName>
    <definedName name="_dlztx24y220">#REF!</definedName>
    <definedName name="_dpaojn53q2t" localSheetId="2">#REF!</definedName>
    <definedName name="_dpaojn53q2t" localSheetId="5">#REF!</definedName>
    <definedName name="_dpaojn53q2t" localSheetId="1">#REF!</definedName>
    <definedName name="_dpaojn53q2t" localSheetId="4">#REF!</definedName>
    <definedName name="_dpaojn53q2t" localSheetId="10">#REF!</definedName>
    <definedName name="_dpaojn53q2t" localSheetId="16">#REF!</definedName>
    <definedName name="_dpaojn53q2t" localSheetId="17">#REF!</definedName>
    <definedName name="_dpaojn53q2t">#REF!</definedName>
    <definedName name="_dtkx2v4y21a" localSheetId="2">#REF!</definedName>
    <definedName name="_dtkx2v4y21a" localSheetId="5">#REF!</definedName>
    <definedName name="_dtkx2v4y21a" localSheetId="1">#REF!</definedName>
    <definedName name="_dtkx2v4y21a" localSheetId="4">#REF!</definedName>
    <definedName name="_dtkx2v4y21a" localSheetId="10">#REF!</definedName>
    <definedName name="_dtkx2v4y21a" localSheetId="16">#REF!</definedName>
    <definedName name="_dtkx2v4y21a" localSheetId="17">#REF!</definedName>
    <definedName name="_dtkx2v4y21a">#REF!</definedName>
    <definedName name="_dv7oj753ql" localSheetId="2">#REF!</definedName>
    <definedName name="_dv7oj753ql" localSheetId="5">#REF!</definedName>
    <definedName name="_dv7oj753ql" localSheetId="1">#REF!</definedName>
    <definedName name="_dv7oj753ql" localSheetId="4">#REF!</definedName>
    <definedName name="_dv7oj753ql" localSheetId="10">#REF!</definedName>
    <definedName name="_dv7oj753ql" localSheetId="16">#REF!</definedName>
    <definedName name="_dv7oj753ql" localSheetId="17">#REF!</definedName>
    <definedName name="_dv7oj753ql">#REF!</definedName>
    <definedName name="_dxa2yj53qc" localSheetId="2">#REF!</definedName>
    <definedName name="_dxa2yj53qc" localSheetId="5">#REF!</definedName>
    <definedName name="_dxa2yj53qc" localSheetId="1">#REF!</definedName>
    <definedName name="_dxa2yj53qc" localSheetId="4">#REF!</definedName>
    <definedName name="_dxa2yj53qc" localSheetId="10">#REF!</definedName>
    <definedName name="_dxa2yj53qc" localSheetId="16">#REF!</definedName>
    <definedName name="_dxa2yj53qc" localSheetId="17">#REF!</definedName>
    <definedName name="_dxa2yj53qc">#REF!</definedName>
    <definedName name="_dysnqb5071p" localSheetId="2">#REF!</definedName>
    <definedName name="_dysnqb5071p" localSheetId="5">#REF!</definedName>
    <definedName name="_dysnqb5071p" localSheetId="1">#REF!</definedName>
    <definedName name="_dysnqb5071p" localSheetId="4">#REF!</definedName>
    <definedName name="_dysnqb5071p" localSheetId="10">#REF!</definedName>
    <definedName name="_dysnqb5071p" localSheetId="16">#REF!</definedName>
    <definedName name="_dysnqb5071p" localSheetId="17">#REF!</definedName>
    <definedName name="_dysnqb5071p">#REF!</definedName>
    <definedName name="_e3waao54jn" localSheetId="2">#REF!</definedName>
    <definedName name="_e3waao54jn" localSheetId="5">#REF!</definedName>
    <definedName name="_e3waao54jn" localSheetId="1">#REF!</definedName>
    <definedName name="_e3waao54jn" localSheetId="4">#REF!</definedName>
    <definedName name="_e3waao54jn" localSheetId="10">#REF!</definedName>
    <definedName name="_e3waao54jn" localSheetId="16">#REF!</definedName>
    <definedName name="_e3waao54jn" localSheetId="17">#REF!</definedName>
    <definedName name="_e3waao54jn">#REF!</definedName>
    <definedName name="_e58d3n507d" localSheetId="2">#REF!</definedName>
    <definedName name="_e58d3n507d" localSheetId="5">#REF!</definedName>
    <definedName name="_e58d3n507d" localSheetId="1">#REF!</definedName>
    <definedName name="_e58d3n507d" localSheetId="4">#REF!</definedName>
    <definedName name="_e58d3n507d" localSheetId="10">#REF!</definedName>
    <definedName name="_e58d3n507d" localSheetId="16">#REF!</definedName>
    <definedName name="_e58d3n507d" localSheetId="17">#REF!</definedName>
    <definedName name="_e58d3n507d">#REF!</definedName>
    <definedName name="_e893nm4y210" localSheetId="2">#REF!</definedName>
    <definedName name="_e893nm4y210" localSheetId="5">#REF!</definedName>
    <definedName name="_e893nm4y210" localSheetId="1">#REF!</definedName>
    <definedName name="_e893nm4y210" localSheetId="4">#REF!</definedName>
    <definedName name="_e893nm4y210" localSheetId="10">#REF!</definedName>
    <definedName name="_e893nm4y210" localSheetId="16">#REF!</definedName>
    <definedName name="_e893nm4y210" localSheetId="17">#REF!</definedName>
    <definedName name="_e893nm4y210">#REF!</definedName>
    <definedName name="_e8axrz4ysh" localSheetId="2">#REF!</definedName>
    <definedName name="_e8axrz4ysh" localSheetId="5">#REF!</definedName>
    <definedName name="_e8axrz4ysh" localSheetId="1">#REF!</definedName>
    <definedName name="_e8axrz4ysh" localSheetId="4">#REF!</definedName>
    <definedName name="_e8axrz4ysh" localSheetId="10">#REF!</definedName>
    <definedName name="_e8axrz4ysh" localSheetId="16">#REF!</definedName>
    <definedName name="_e8axrz4ysh" localSheetId="17">#REF!</definedName>
    <definedName name="_e8axrz4ysh">#REF!</definedName>
    <definedName name="_eb2diu4zl1a" localSheetId="2">#REF!</definedName>
    <definedName name="_eb2diu4zl1a" localSheetId="5">#REF!</definedName>
    <definedName name="_eb2diu4zl1a" localSheetId="1">#REF!</definedName>
    <definedName name="_eb2diu4zl1a" localSheetId="4">#REF!</definedName>
    <definedName name="_eb2diu4zl1a" localSheetId="10">#REF!</definedName>
    <definedName name="_eb2diu4zl1a" localSheetId="16">#REF!</definedName>
    <definedName name="_eb2diu4zl1a" localSheetId="17">#REF!</definedName>
    <definedName name="_eb2diu4zl1a">#REF!</definedName>
    <definedName name="_edd52d5072r" localSheetId="2">#REF!</definedName>
    <definedName name="_edd52d5072r" localSheetId="5">#REF!</definedName>
    <definedName name="_edd52d5072r" localSheetId="1">#REF!</definedName>
    <definedName name="_edd52d5072r" localSheetId="4">#REF!</definedName>
    <definedName name="_edd52d5072r" localSheetId="10">#REF!</definedName>
    <definedName name="_edd52d5072r" localSheetId="16">#REF!</definedName>
    <definedName name="_edd52d5072r" localSheetId="17">#REF!</definedName>
    <definedName name="_edd52d5072r">#REF!</definedName>
    <definedName name="_edz6tg50729" localSheetId="2">#REF!</definedName>
    <definedName name="_edz6tg50729" localSheetId="5">#REF!</definedName>
    <definedName name="_edz6tg50729" localSheetId="1">#REF!</definedName>
    <definedName name="_edz6tg50729" localSheetId="4">#REF!</definedName>
    <definedName name="_edz6tg50729" localSheetId="10">#REF!</definedName>
    <definedName name="_edz6tg50729" localSheetId="16">#REF!</definedName>
    <definedName name="_edz6tg50729" localSheetId="17">#REF!</definedName>
    <definedName name="_edz6tg50729">#REF!</definedName>
    <definedName name="_eemf0254jt" localSheetId="2">#REF!</definedName>
    <definedName name="_eemf0254jt" localSheetId="5">#REF!</definedName>
    <definedName name="_eemf0254jt" localSheetId="1">#REF!</definedName>
    <definedName name="_eemf0254jt" localSheetId="4">#REF!</definedName>
    <definedName name="_eemf0254jt" localSheetId="10">#REF!</definedName>
    <definedName name="_eemf0254jt" localSheetId="16">#REF!</definedName>
    <definedName name="_eemf0254jt" localSheetId="17">#REF!</definedName>
    <definedName name="_eemf0254jt">#REF!</definedName>
    <definedName name="_ef8xt454j1z" localSheetId="2">#REF!</definedName>
    <definedName name="_ef8xt454j1z" localSheetId="5">#REF!</definedName>
    <definedName name="_ef8xt454j1z" localSheetId="1">#REF!</definedName>
    <definedName name="_ef8xt454j1z" localSheetId="4">#REF!</definedName>
    <definedName name="_ef8xt454j1z" localSheetId="10">#REF!</definedName>
    <definedName name="_ef8xt454j1z" localSheetId="16">#REF!</definedName>
    <definedName name="_ef8xt454j1z" localSheetId="17">#REF!</definedName>
    <definedName name="_ef8xt454j1z">#REF!</definedName>
    <definedName name="_eg8sxt53qd" localSheetId="2">#REF!</definedName>
    <definedName name="_eg8sxt53qd" localSheetId="5">#REF!</definedName>
    <definedName name="_eg8sxt53qd" localSheetId="1">#REF!</definedName>
    <definedName name="_eg8sxt53qd" localSheetId="4">#REF!</definedName>
    <definedName name="_eg8sxt53qd" localSheetId="10">#REF!</definedName>
    <definedName name="_eg8sxt53qd" localSheetId="16">#REF!</definedName>
    <definedName name="_eg8sxt53qd" localSheetId="17">#REF!</definedName>
    <definedName name="_eg8sxt53qd">#REF!</definedName>
    <definedName name="_egr5ex4y22t" localSheetId="2">#REF!</definedName>
    <definedName name="_egr5ex4y22t" localSheetId="5">#REF!</definedName>
    <definedName name="_egr5ex4y22t" localSheetId="1">#REF!</definedName>
    <definedName name="_egr5ex4y22t" localSheetId="4">#REF!</definedName>
    <definedName name="_egr5ex4y22t" localSheetId="10">#REF!</definedName>
    <definedName name="_egr5ex4y22t" localSheetId="16">#REF!</definedName>
    <definedName name="_egr5ex4y22t" localSheetId="17">#REF!</definedName>
    <definedName name="_egr5ex4y22t">#REF!</definedName>
    <definedName name="_ek8f1753q1e" localSheetId="2">#REF!</definedName>
    <definedName name="_ek8f1753q1e" localSheetId="5">#REF!</definedName>
    <definedName name="_ek8f1753q1e" localSheetId="1">#REF!</definedName>
    <definedName name="_ek8f1753q1e" localSheetId="4">#REF!</definedName>
    <definedName name="_ek8f1753q1e" localSheetId="10">#REF!</definedName>
    <definedName name="_ek8f1753q1e" localSheetId="16">#REF!</definedName>
    <definedName name="_ek8f1753q1e" localSheetId="17">#REF!</definedName>
    <definedName name="_ek8f1753q1e">#REF!</definedName>
    <definedName name="_ELI1" localSheetId="2">#REF!</definedName>
    <definedName name="_ELI1" localSheetId="4">#REF!</definedName>
    <definedName name="_ELI1" localSheetId="10">#REF!</definedName>
    <definedName name="_ELI1" localSheetId="16">#REF!</definedName>
    <definedName name="_ELI1">#REF!</definedName>
    <definedName name="_ELI2" localSheetId="2">#REF!</definedName>
    <definedName name="_ELI2" localSheetId="4">#REF!</definedName>
    <definedName name="_ELI2" localSheetId="10">#REF!</definedName>
    <definedName name="_ELI2" localSheetId="16">#REF!</definedName>
    <definedName name="_ELI2">#REF!</definedName>
    <definedName name="_endtbl" localSheetId="2">#REF!</definedName>
    <definedName name="_endtbl" localSheetId="5">#REF!</definedName>
    <definedName name="_endtbl" localSheetId="1">#REF!</definedName>
    <definedName name="_endtbl" localSheetId="4">#REF!</definedName>
    <definedName name="_endtbl" localSheetId="10">#REF!</definedName>
    <definedName name="_endtbl" localSheetId="16">#REF!</definedName>
    <definedName name="_endtbl" localSheetId="17">#REF!</definedName>
    <definedName name="_endtbl">#REF!</definedName>
    <definedName name="_endtbl10" localSheetId="2">#REF!</definedName>
    <definedName name="_endtbl10" localSheetId="5">#REF!</definedName>
    <definedName name="_endtbl10" localSheetId="1">#REF!</definedName>
    <definedName name="_endtbl10" localSheetId="4">#REF!</definedName>
    <definedName name="_endtbl10" localSheetId="10">#REF!</definedName>
    <definedName name="_endtbl10" localSheetId="16">#REF!</definedName>
    <definedName name="_endtbl10" localSheetId="17">#REF!</definedName>
    <definedName name="_endtbl10">#REF!</definedName>
    <definedName name="_endtbl11" localSheetId="2">#REF!</definedName>
    <definedName name="_endtbl11" localSheetId="5">#REF!</definedName>
    <definedName name="_endtbl11" localSheetId="1">#REF!</definedName>
    <definedName name="_endtbl11" localSheetId="4">#REF!</definedName>
    <definedName name="_endtbl11" localSheetId="10">#REF!</definedName>
    <definedName name="_endtbl11" localSheetId="16">#REF!</definedName>
    <definedName name="_endtbl11" localSheetId="17">#REF!</definedName>
    <definedName name="_endtbl11">#REF!</definedName>
    <definedName name="_endtbl12" localSheetId="2">#REF!</definedName>
    <definedName name="_endtbl12" localSheetId="5">#REF!</definedName>
    <definedName name="_endtbl12" localSheetId="1">#REF!</definedName>
    <definedName name="_endtbl12" localSheetId="4">#REF!</definedName>
    <definedName name="_endtbl12" localSheetId="10">#REF!</definedName>
    <definedName name="_endtbl12" localSheetId="16">#REF!</definedName>
    <definedName name="_endtbl12" localSheetId="17">#REF!</definedName>
    <definedName name="_endtbl12">#REF!</definedName>
    <definedName name="_endtbl13" localSheetId="2">#REF!</definedName>
    <definedName name="_endtbl13" localSheetId="5">#REF!</definedName>
    <definedName name="_endtbl13" localSheetId="1">#REF!</definedName>
    <definedName name="_endtbl13" localSheetId="4">#REF!</definedName>
    <definedName name="_endtbl13" localSheetId="10">#REF!</definedName>
    <definedName name="_endtbl13" localSheetId="16">#REF!</definedName>
    <definedName name="_endtbl13" localSheetId="17">#REF!</definedName>
    <definedName name="_endtbl13">#REF!</definedName>
    <definedName name="_endtbl2" localSheetId="2">#REF!</definedName>
    <definedName name="_endtbl2" localSheetId="4">#REF!</definedName>
    <definedName name="_endtbl2" localSheetId="10">#REF!</definedName>
    <definedName name="_endtbl2" localSheetId="16">#REF!</definedName>
    <definedName name="_endtbl2">#REF!</definedName>
    <definedName name="_endtbl4" localSheetId="2">#REF!</definedName>
    <definedName name="_endtbl4" localSheetId="5">#REF!</definedName>
    <definedName name="_endtbl4" localSheetId="1">#REF!</definedName>
    <definedName name="_endtbl4" localSheetId="4">#REF!</definedName>
    <definedName name="_endtbl4" localSheetId="10">#REF!</definedName>
    <definedName name="_endtbl4" localSheetId="16">#REF!</definedName>
    <definedName name="_endtbl4" localSheetId="17">#REF!</definedName>
    <definedName name="_endtbl4">#REF!</definedName>
    <definedName name="_endtbl5" localSheetId="2">#REF!</definedName>
    <definedName name="_endtbl5" localSheetId="5">#REF!</definedName>
    <definedName name="_endtbl5" localSheetId="1">#REF!</definedName>
    <definedName name="_endtbl5" localSheetId="4">#REF!</definedName>
    <definedName name="_endtbl5" localSheetId="10">#REF!</definedName>
    <definedName name="_endtbl5" localSheetId="16">#REF!</definedName>
    <definedName name="_endtbl5" localSheetId="17">#REF!</definedName>
    <definedName name="_endtbl5">#REF!</definedName>
    <definedName name="_endtbl6" localSheetId="2">#REF!</definedName>
    <definedName name="_endtbl6" localSheetId="5">#REF!</definedName>
    <definedName name="_endtbl6" localSheetId="1">#REF!</definedName>
    <definedName name="_endtbl6" localSheetId="4">#REF!</definedName>
    <definedName name="_endtbl6" localSheetId="10">#REF!</definedName>
    <definedName name="_endtbl6" localSheetId="16">#REF!</definedName>
    <definedName name="_endtbl6" localSheetId="17">#REF!</definedName>
    <definedName name="_endtbl6">#REF!</definedName>
    <definedName name="_endtbl7" localSheetId="2">#REF!</definedName>
    <definedName name="_endtbl7" localSheetId="5">#REF!</definedName>
    <definedName name="_endtbl7" localSheetId="1">#REF!</definedName>
    <definedName name="_endtbl7" localSheetId="4">#REF!</definedName>
    <definedName name="_endtbl7" localSheetId="10">#REF!</definedName>
    <definedName name="_endtbl7" localSheetId="16">#REF!</definedName>
    <definedName name="_endtbl7" localSheetId="17">#REF!</definedName>
    <definedName name="_endtbl7">#REF!</definedName>
    <definedName name="_endtbl8" localSheetId="2">#REF!</definedName>
    <definedName name="_endtbl8" localSheetId="5">#REF!</definedName>
    <definedName name="_endtbl8" localSheetId="1">#REF!</definedName>
    <definedName name="_endtbl8" localSheetId="4">#REF!</definedName>
    <definedName name="_endtbl8" localSheetId="10">#REF!</definedName>
    <definedName name="_endtbl8" localSheetId="16">#REF!</definedName>
    <definedName name="_endtbl8" localSheetId="17">#REF!</definedName>
    <definedName name="_endtbl8">#REF!</definedName>
    <definedName name="_endtbl9" localSheetId="2">#REF!</definedName>
    <definedName name="_endtbl9" localSheetId="5">#REF!</definedName>
    <definedName name="_endtbl9" localSheetId="1">#REF!</definedName>
    <definedName name="_endtbl9" localSheetId="4">#REF!</definedName>
    <definedName name="_endtbl9" localSheetId="10">#REF!</definedName>
    <definedName name="_endtbl9" localSheetId="16">#REF!</definedName>
    <definedName name="_endtbl9" localSheetId="17">#REF!</definedName>
    <definedName name="_endtbl9">#REF!</definedName>
    <definedName name="_eppk7550717" localSheetId="2">#REF!</definedName>
    <definedName name="_eppk7550717" localSheetId="5">#REF!</definedName>
    <definedName name="_eppk7550717" localSheetId="1">#REF!</definedName>
    <definedName name="_eppk7550717" localSheetId="4">#REF!</definedName>
    <definedName name="_eppk7550717" localSheetId="10">#REF!</definedName>
    <definedName name="_eppk7550717" localSheetId="16">#REF!</definedName>
    <definedName name="_eppk7550717" localSheetId="17">#REF!</definedName>
    <definedName name="_eppk7550717">#REF!</definedName>
    <definedName name="_eqpiq94y21y" localSheetId="2">#REF!</definedName>
    <definedName name="_eqpiq94y21y" localSheetId="5">#REF!</definedName>
    <definedName name="_eqpiq94y21y" localSheetId="1">#REF!</definedName>
    <definedName name="_eqpiq94y21y" localSheetId="4">#REF!</definedName>
    <definedName name="_eqpiq94y21y" localSheetId="10">#REF!</definedName>
    <definedName name="_eqpiq94y21y" localSheetId="16">#REF!</definedName>
    <definedName name="_eqpiq94y21y" localSheetId="17">#REF!</definedName>
    <definedName name="_eqpiq94y21y">#REF!</definedName>
    <definedName name="_es09xg51817" localSheetId="2">#REF!</definedName>
    <definedName name="_es09xg51817" localSheetId="5">#REF!</definedName>
    <definedName name="_es09xg51817" localSheetId="1">#REF!</definedName>
    <definedName name="_es09xg51817" localSheetId="4">#REF!</definedName>
    <definedName name="_es09xg51817" localSheetId="10">#REF!</definedName>
    <definedName name="_es09xg51817" localSheetId="16">#REF!</definedName>
    <definedName name="_es09xg51817" localSheetId="17">#REF!</definedName>
    <definedName name="_es09xg51817">#REF!</definedName>
    <definedName name="_esi2kv53qy" localSheetId="2">#REF!</definedName>
    <definedName name="_esi2kv53qy" localSheetId="5">#REF!</definedName>
    <definedName name="_esi2kv53qy" localSheetId="1">#REF!</definedName>
    <definedName name="_esi2kv53qy" localSheetId="4">#REF!</definedName>
    <definedName name="_esi2kv53qy" localSheetId="10">#REF!</definedName>
    <definedName name="_esi2kv53qy" localSheetId="16">#REF!</definedName>
    <definedName name="_esi2kv53qy" localSheetId="17">#REF!</definedName>
    <definedName name="_esi2kv53qy">#REF!</definedName>
    <definedName name="_etx8tb51pk" localSheetId="2">#REF!</definedName>
    <definedName name="_etx8tb51pk" localSheetId="5">#REF!</definedName>
    <definedName name="_etx8tb51pk" localSheetId="1">#REF!</definedName>
    <definedName name="_etx8tb51pk" localSheetId="4">#REF!</definedName>
    <definedName name="_etx8tb51pk" localSheetId="10">#REF!</definedName>
    <definedName name="_etx8tb51pk" localSheetId="16">#REF!</definedName>
    <definedName name="_etx8tb51pk" localSheetId="17">#REF!</definedName>
    <definedName name="_etx8tb51pk">#REF!</definedName>
    <definedName name="_ew6mn75181m" localSheetId="2">#REF!</definedName>
    <definedName name="_ew6mn75181m" localSheetId="5">#REF!</definedName>
    <definedName name="_ew6mn75181m" localSheetId="1">#REF!</definedName>
    <definedName name="_ew6mn75181m" localSheetId="4">#REF!</definedName>
    <definedName name="_ew6mn75181m" localSheetId="10">#REF!</definedName>
    <definedName name="_ew6mn75181m" localSheetId="16">#REF!</definedName>
    <definedName name="_ew6mn75181m" localSheetId="17">#REF!</definedName>
    <definedName name="_ew6mn75181m">#REF!</definedName>
    <definedName name="_ezb82w50m2i" localSheetId="2">#REF!</definedName>
    <definedName name="_ezb82w50m2i" localSheetId="5">#REF!</definedName>
    <definedName name="_ezb82w50m2i" localSheetId="1">#REF!</definedName>
    <definedName name="_ezb82w50m2i" localSheetId="4">#REF!</definedName>
    <definedName name="_ezb82w50m2i" localSheetId="10">#REF!</definedName>
    <definedName name="_ezb82w50m2i" localSheetId="16">#REF!</definedName>
    <definedName name="_ezb82w50m2i" localSheetId="17">#REF!</definedName>
    <definedName name="_ezb82w50m2i">#REF!</definedName>
    <definedName name="_f0f41650m2j" localSheetId="2">#REF!</definedName>
    <definedName name="_f0f41650m2j" localSheetId="5">#REF!</definedName>
    <definedName name="_f0f41650m2j" localSheetId="1">#REF!</definedName>
    <definedName name="_f0f41650m2j" localSheetId="4">#REF!</definedName>
    <definedName name="_f0f41650m2j" localSheetId="10">#REF!</definedName>
    <definedName name="_f0f41650m2j" localSheetId="16">#REF!</definedName>
    <definedName name="_f0f41650m2j" localSheetId="17">#REF!</definedName>
    <definedName name="_f0f41650m2j">#REF!</definedName>
    <definedName name="_f1l2n853qn" localSheetId="2">#REF!</definedName>
    <definedName name="_f1l2n853qn" localSheetId="5">#REF!</definedName>
    <definedName name="_f1l2n853qn" localSheetId="1">#REF!</definedName>
    <definedName name="_f1l2n853qn" localSheetId="4">#REF!</definedName>
    <definedName name="_f1l2n853qn" localSheetId="10">#REF!</definedName>
    <definedName name="_f1l2n853qn" localSheetId="16">#REF!</definedName>
    <definedName name="_f1l2n853qn" localSheetId="17">#REF!</definedName>
    <definedName name="_f1l2n853qn">#REF!</definedName>
    <definedName name="_f1pn4v50m17" localSheetId="2">#REF!</definedName>
    <definedName name="_f1pn4v50m17" localSheetId="5">#REF!</definedName>
    <definedName name="_f1pn4v50m17" localSheetId="1">#REF!</definedName>
    <definedName name="_f1pn4v50m17" localSheetId="4">#REF!</definedName>
    <definedName name="_f1pn4v50m17" localSheetId="10">#REF!</definedName>
    <definedName name="_f1pn4v50m17" localSheetId="16">#REF!</definedName>
    <definedName name="_f1pn4v50m17" localSheetId="17">#REF!</definedName>
    <definedName name="_f1pn4v50m17">#REF!</definedName>
    <definedName name="_f51tul50710" localSheetId="2">#REF!</definedName>
    <definedName name="_f51tul50710" localSheetId="5">#REF!</definedName>
    <definedName name="_f51tul50710" localSheetId="1">#REF!</definedName>
    <definedName name="_f51tul50710" localSheetId="4">#REF!</definedName>
    <definedName name="_f51tul50710" localSheetId="10">#REF!</definedName>
    <definedName name="_f51tul50710" localSheetId="16">#REF!</definedName>
    <definedName name="_f51tul50710" localSheetId="17">#REF!</definedName>
    <definedName name="_f51tul50710">#REF!</definedName>
    <definedName name="_f61ave50m2c" localSheetId="2">#REF!</definedName>
    <definedName name="_f61ave50m2c" localSheetId="5">#REF!</definedName>
    <definedName name="_f61ave50m2c" localSheetId="1">#REF!</definedName>
    <definedName name="_f61ave50m2c" localSheetId="4">#REF!</definedName>
    <definedName name="_f61ave50m2c" localSheetId="10">#REF!</definedName>
    <definedName name="_f61ave50m2c" localSheetId="16">#REF!</definedName>
    <definedName name="_f61ave50m2c" localSheetId="17">#REF!</definedName>
    <definedName name="_f61ave50m2c">#REF!</definedName>
    <definedName name="_f6y0z0536w" localSheetId="2">#REF!</definedName>
    <definedName name="_f6y0z0536w" localSheetId="5">#REF!</definedName>
    <definedName name="_f6y0z0536w" localSheetId="1">#REF!</definedName>
    <definedName name="_f6y0z0536w" localSheetId="4">#REF!</definedName>
    <definedName name="_f6y0z0536w" localSheetId="10">#REF!</definedName>
    <definedName name="_f6y0z0536w" localSheetId="16">#REF!</definedName>
    <definedName name="_f6y0z0536w" localSheetId="17">#REF!</definedName>
    <definedName name="_f6y0z0536w">#REF!</definedName>
    <definedName name="_f7vh1654jq" localSheetId="2">#REF!</definedName>
    <definedName name="_f7vh1654jq" localSheetId="5">#REF!</definedName>
    <definedName name="_f7vh1654jq" localSheetId="1">#REF!</definedName>
    <definedName name="_f7vh1654jq" localSheetId="4">#REF!</definedName>
    <definedName name="_f7vh1654jq" localSheetId="10">#REF!</definedName>
    <definedName name="_f7vh1654jq" localSheetId="16">#REF!</definedName>
    <definedName name="_f7vh1654jq" localSheetId="17">#REF!</definedName>
    <definedName name="_f7vh1654jq">#REF!</definedName>
    <definedName name="_fag8614y22k" localSheetId="2">#REF!</definedName>
    <definedName name="_fag8614y22k" localSheetId="5">#REF!</definedName>
    <definedName name="_fag8614y22k" localSheetId="1">#REF!</definedName>
    <definedName name="_fag8614y22k" localSheetId="4">#REF!</definedName>
    <definedName name="_fag8614y22k" localSheetId="10">#REF!</definedName>
    <definedName name="_fag8614y22k" localSheetId="16">#REF!</definedName>
    <definedName name="_fag8614y22k" localSheetId="17">#REF!</definedName>
    <definedName name="_fag8614y22k">#REF!</definedName>
    <definedName name="_fffn8t536z" localSheetId="2">#REF!</definedName>
    <definedName name="_fffn8t536z" localSheetId="5">#REF!</definedName>
    <definedName name="_fffn8t536z" localSheetId="1">#REF!</definedName>
    <definedName name="_fffn8t536z" localSheetId="4">#REF!</definedName>
    <definedName name="_fffn8t536z" localSheetId="10">#REF!</definedName>
    <definedName name="_fffn8t536z" localSheetId="16">#REF!</definedName>
    <definedName name="_fffn8t536z" localSheetId="17">#REF!</definedName>
    <definedName name="_fffn8t536z">#REF!</definedName>
    <definedName name="_fforr54ysn" localSheetId="2">#REF!</definedName>
    <definedName name="_fforr54ysn" localSheetId="5">#REF!</definedName>
    <definedName name="_fforr54ysn" localSheetId="1">#REF!</definedName>
    <definedName name="_fforr54ysn" localSheetId="4">#REF!</definedName>
    <definedName name="_fforr54ysn" localSheetId="10">#REF!</definedName>
    <definedName name="_fforr54ysn" localSheetId="16">#REF!</definedName>
    <definedName name="_fforr54ysn" localSheetId="17">#REF!</definedName>
    <definedName name="_fforr54ysn">#REF!</definedName>
    <definedName name="_fg9whv54j28" localSheetId="2">#REF!</definedName>
    <definedName name="_fg9whv54j28" localSheetId="5">#REF!</definedName>
    <definedName name="_fg9whv54j28" localSheetId="1">#REF!</definedName>
    <definedName name="_fg9whv54j28" localSheetId="4">#REF!</definedName>
    <definedName name="_fg9whv54j28" localSheetId="10">#REF!</definedName>
    <definedName name="_fg9whv54j28" localSheetId="16">#REF!</definedName>
    <definedName name="_fg9whv54j28" localSheetId="17">#REF!</definedName>
    <definedName name="_fg9whv54j28">#REF!</definedName>
    <definedName name="_xlnm._FilterDatabase" localSheetId="2">#REF!</definedName>
    <definedName name="_xlnm._FilterDatabase" localSheetId="4">#REF!</definedName>
    <definedName name="_xlnm._FilterDatabase" localSheetId="10">#REF!</definedName>
    <definedName name="_xlnm._FilterDatabase" localSheetId="16">#REF!</definedName>
    <definedName name="_xlnm._FilterDatabase">#REF!</definedName>
    <definedName name="_fjoxwy5181b" localSheetId="2">#REF!</definedName>
    <definedName name="_fjoxwy5181b" localSheetId="5">#REF!</definedName>
    <definedName name="_fjoxwy5181b" localSheetId="1">#REF!</definedName>
    <definedName name="_fjoxwy5181b" localSheetId="4">#REF!</definedName>
    <definedName name="_fjoxwy5181b" localSheetId="10">#REF!</definedName>
    <definedName name="_fjoxwy5181b" localSheetId="16">#REF!</definedName>
    <definedName name="_fjoxwy5181b" localSheetId="17">#REF!</definedName>
    <definedName name="_fjoxwy5181b">#REF!</definedName>
    <definedName name="_flzkb64y2j" localSheetId="2">#REF!</definedName>
    <definedName name="_flzkb64y2j" localSheetId="5">#REF!</definedName>
    <definedName name="_flzkb64y2j" localSheetId="1">#REF!</definedName>
    <definedName name="_flzkb64y2j" localSheetId="4">#REF!</definedName>
    <definedName name="_flzkb64y2j" localSheetId="10">#REF!</definedName>
    <definedName name="_flzkb64y2j" localSheetId="16">#REF!</definedName>
    <definedName name="_flzkb64y2j" localSheetId="17">#REF!</definedName>
    <definedName name="_flzkb64y2j">#REF!</definedName>
    <definedName name="_fnrxdu518o" localSheetId="2">#REF!</definedName>
    <definedName name="_fnrxdu518o" localSheetId="5">#REF!</definedName>
    <definedName name="_fnrxdu518o" localSheetId="1">#REF!</definedName>
    <definedName name="_fnrxdu518o" localSheetId="4">#REF!</definedName>
    <definedName name="_fnrxdu518o" localSheetId="10">#REF!</definedName>
    <definedName name="_fnrxdu518o" localSheetId="16">#REF!</definedName>
    <definedName name="_fnrxdu518o" localSheetId="17">#REF!</definedName>
    <definedName name="_fnrxdu518o">#REF!</definedName>
    <definedName name="_fo0mzb4x9p" localSheetId="2">#REF!</definedName>
    <definedName name="_fo0mzb4x9p" localSheetId="4">#REF!</definedName>
    <definedName name="_fo0mzb4x9p" localSheetId="10">#REF!</definedName>
    <definedName name="_fo0mzb4x9p" localSheetId="16">#REF!</definedName>
    <definedName name="_fo0mzb4x9p">#REF!</definedName>
    <definedName name="_foc5pv50m2d" localSheetId="2">#REF!</definedName>
    <definedName name="_foc5pv50m2d" localSheetId="5">#REF!</definedName>
    <definedName name="_foc5pv50m2d" localSheetId="1">#REF!</definedName>
    <definedName name="_foc5pv50m2d" localSheetId="4">#REF!</definedName>
    <definedName name="_foc5pv50m2d" localSheetId="10">#REF!</definedName>
    <definedName name="_foc5pv50m2d" localSheetId="16">#REF!</definedName>
    <definedName name="_foc5pv50m2d" localSheetId="17">#REF!</definedName>
    <definedName name="_foc5pv50m2d">#REF!</definedName>
    <definedName name="_fpnnme4y221" localSheetId="2">#REF!</definedName>
    <definedName name="_fpnnme4y221" localSheetId="5">#REF!</definedName>
    <definedName name="_fpnnme4y221" localSheetId="1">#REF!</definedName>
    <definedName name="_fpnnme4y221" localSheetId="4">#REF!</definedName>
    <definedName name="_fpnnme4y221" localSheetId="10">#REF!</definedName>
    <definedName name="_fpnnme4y221" localSheetId="16">#REF!</definedName>
    <definedName name="_fpnnme4y221" localSheetId="17">#REF!</definedName>
    <definedName name="_fpnnme4y221">#REF!</definedName>
    <definedName name="_fpoxsx4y223" localSheetId="2">#REF!</definedName>
    <definedName name="_fpoxsx4y223" localSheetId="5">#REF!</definedName>
    <definedName name="_fpoxsx4y223" localSheetId="1">#REF!</definedName>
    <definedName name="_fpoxsx4y223" localSheetId="4">#REF!</definedName>
    <definedName name="_fpoxsx4y223" localSheetId="10">#REF!</definedName>
    <definedName name="_fpoxsx4y223" localSheetId="16">#REF!</definedName>
    <definedName name="_fpoxsx4y223" localSheetId="17">#REF!</definedName>
    <definedName name="_fpoxsx4y223">#REF!</definedName>
    <definedName name="_fsm5j850716" localSheetId="2">#REF!</definedName>
    <definedName name="_fsm5j850716" localSheetId="5">#REF!</definedName>
    <definedName name="_fsm5j850716" localSheetId="1">#REF!</definedName>
    <definedName name="_fsm5j850716" localSheetId="4">#REF!</definedName>
    <definedName name="_fsm5j850716" localSheetId="10">#REF!</definedName>
    <definedName name="_fsm5j850716" localSheetId="16">#REF!</definedName>
    <definedName name="_fsm5j850716" localSheetId="17">#REF!</definedName>
    <definedName name="_fsm5j850716">#REF!</definedName>
    <definedName name="_ft7n6n54j1r" localSheetId="2">#REF!</definedName>
    <definedName name="_ft7n6n54j1r" localSheetId="5">#REF!</definedName>
    <definedName name="_ft7n6n54j1r" localSheetId="1">#REF!</definedName>
    <definedName name="_ft7n6n54j1r" localSheetId="4">#REF!</definedName>
    <definedName name="_ft7n6n54j1r" localSheetId="10">#REF!</definedName>
    <definedName name="_ft7n6n54j1r" localSheetId="16">#REF!</definedName>
    <definedName name="_ft7n6n54j1r" localSheetId="17">#REF!</definedName>
    <definedName name="_ft7n6n54j1r">#REF!</definedName>
    <definedName name="_ft8u7q5072k" localSheetId="2">#REF!</definedName>
    <definedName name="_ft8u7q5072k" localSheetId="5">#REF!</definedName>
    <definedName name="_ft8u7q5072k" localSheetId="1">#REF!</definedName>
    <definedName name="_ft8u7q5072k" localSheetId="4">#REF!</definedName>
    <definedName name="_ft8u7q5072k" localSheetId="10">#REF!</definedName>
    <definedName name="_ft8u7q5072k" localSheetId="16">#REF!</definedName>
    <definedName name="_ft8u7q5072k" localSheetId="17">#REF!</definedName>
    <definedName name="_ft8u7q5072k">#REF!</definedName>
    <definedName name="_ftnref1_50" localSheetId="2">#REF!</definedName>
    <definedName name="_ftnref1_50" localSheetId="4">#REF!</definedName>
    <definedName name="_ftnref1_50" localSheetId="10">#REF!</definedName>
    <definedName name="_ftnref1_50" localSheetId="16">#REF!</definedName>
    <definedName name="_ftnref1_50">#REF!</definedName>
    <definedName name="_ftnref1_50_10" localSheetId="2">#REF!</definedName>
    <definedName name="_ftnref1_50_10" localSheetId="4">#REF!</definedName>
    <definedName name="_ftnref1_50_10" localSheetId="10">#REF!</definedName>
    <definedName name="_ftnref1_50_10" localSheetId="16">#REF!</definedName>
    <definedName name="_ftnref1_50_10">#REF!</definedName>
    <definedName name="_ftnref1_50_15" localSheetId="2">#REF!</definedName>
    <definedName name="_ftnref1_50_15" localSheetId="4">#REF!</definedName>
    <definedName name="_ftnref1_50_15" localSheetId="10">#REF!</definedName>
    <definedName name="_ftnref1_50_15" localSheetId="16">#REF!</definedName>
    <definedName name="_ftnref1_50_15">#REF!</definedName>
    <definedName name="_ftnref1_50_18" localSheetId="2">#REF!</definedName>
    <definedName name="_ftnref1_50_18" localSheetId="4">#REF!</definedName>
    <definedName name="_ftnref1_50_18" localSheetId="10">#REF!</definedName>
    <definedName name="_ftnref1_50_18" localSheetId="16">#REF!</definedName>
    <definedName name="_ftnref1_50_18">#REF!</definedName>
    <definedName name="_ftnref1_50_19" localSheetId="2">#REF!</definedName>
    <definedName name="_ftnref1_50_19" localSheetId="4">#REF!</definedName>
    <definedName name="_ftnref1_50_19" localSheetId="10">#REF!</definedName>
    <definedName name="_ftnref1_50_19" localSheetId="16">#REF!</definedName>
    <definedName name="_ftnref1_50_19">#REF!</definedName>
    <definedName name="_ftnref1_50_20" localSheetId="2">#REF!</definedName>
    <definedName name="_ftnref1_50_20" localSheetId="4">#REF!</definedName>
    <definedName name="_ftnref1_50_20" localSheetId="10">#REF!</definedName>
    <definedName name="_ftnref1_50_20" localSheetId="16">#REF!</definedName>
    <definedName name="_ftnref1_50_20">#REF!</definedName>
    <definedName name="_ftnref1_50_21" localSheetId="2">#REF!</definedName>
    <definedName name="_ftnref1_50_21" localSheetId="4">#REF!</definedName>
    <definedName name="_ftnref1_50_21" localSheetId="10">#REF!</definedName>
    <definedName name="_ftnref1_50_21" localSheetId="16">#REF!</definedName>
    <definedName name="_ftnref1_50_21">#REF!</definedName>
    <definedName name="_ftnref1_50_23" localSheetId="2">#REF!</definedName>
    <definedName name="_ftnref1_50_23" localSheetId="4">#REF!</definedName>
    <definedName name="_ftnref1_50_23" localSheetId="10">#REF!</definedName>
    <definedName name="_ftnref1_50_23" localSheetId="16">#REF!</definedName>
    <definedName name="_ftnref1_50_23">#REF!</definedName>
    <definedName name="_ftnref1_50_24" localSheetId="2">#REF!</definedName>
    <definedName name="_ftnref1_50_24" localSheetId="4">#REF!</definedName>
    <definedName name="_ftnref1_50_24" localSheetId="10">#REF!</definedName>
    <definedName name="_ftnref1_50_24" localSheetId="16">#REF!</definedName>
    <definedName name="_ftnref1_50_24">#REF!</definedName>
    <definedName name="_ftnref1_50_27" localSheetId="2">#REF!</definedName>
    <definedName name="_ftnref1_50_27" localSheetId="4">#REF!</definedName>
    <definedName name="_ftnref1_50_27" localSheetId="10">#REF!</definedName>
    <definedName name="_ftnref1_50_27" localSheetId="16">#REF!</definedName>
    <definedName name="_ftnref1_50_27">#REF!</definedName>
    <definedName name="_ftnref1_50_28" localSheetId="2">#REF!</definedName>
    <definedName name="_ftnref1_50_28" localSheetId="4">#REF!</definedName>
    <definedName name="_ftnref1_50_28" localSheetId="10">#REF!</definedName>
    <definedName name="_ftnref1_50_28" localSheetId="16">#REF!</definedName>
    <definedName name="_ftnref1_50_28">#REF!</definedName>
    <definedName name="_ftnref1_50_4" localSheetId="2">#REF!</definedName>
    <definedName name="_ftnref1_50_4" localSheetId="4">#REF!</definedName>
    <definedName name="_ftnref1_50_4" localSheetId="10">#REF!</definedName>
    <definedName name="_ftnref1_50_4" localSheetId="16">#REF!</definedName>
    <definedName name="_ftnref1_50_4">#REF!</definedName>
    <definedName name="_ftnref1_50_5" localSheetId="2">#REF!</definedName>
    <definedName name="_ftnref1_50_5" localSheetId="4">#REF!</definedName>
    <definedName name="_ftnref1_50_5" localSheetId="10">#REF!</definedName>
    <definedName name="_ftnref1_50_5" localSheetId="16">#REF!</definedName>
    <definedName name="_ftnref1_50_5">#REF!</definedName>
    <definedName name="_ftnref1_50_9" localSheetId="2">#REF!</definedName>
    <definedName name="_ftnref1_50_9" localSheetId="4">#REF!</definedName>
    <definedName name="_ftnref1_50_9" localSheetId="10">#REF!</definedName>
    <definedName name="_ftnref1_50_9" localSheetId="16">#REF!</definedName>
    <definedName name="_ftnref1_50_9">#REF!</definedName>
    <definedName name="_ftnref1_51" localSheetId="2">#REF!</definedName>
    <definedName name="_ftnref1_51" localSheetId="4">#REF!</definedName>
    <definedName name="_ftnref1_51" localSheetId="10">#REF!</definedName>
    <definedName name="_ftnref1_51" localSheetId="16">#REF!</definedName>
    <definedName name="_ftnref1_51">#REF!</definedName>
    <definedName name="_ftnref1_51_10" localSheetId="2">#REF!</definedName>
    <definedName name="_ftnref1_51_10" localSheetId="4">#REF!</definedName>
    <definedName name="_ftnref1_51_10" localSheetId="10">#REF!</definedName>
    <definedName name="_ftnref1_51_10" localSheetId="16">#REF!</definedName>
    <definedName name="_ftnref1_51_10">#REF!</definedName>
    <definedName name="_ftnref1_51_15" localSheetId="2">#REF!</definedName>
    <definedName name="_ftnref1_51_15" localSheetId="4">#REF!</definedName>
    <definedName name="_ftnref1_51_15" localSheetId="10">#REF!</definedName>
    <definedName name="_ftnref1_51_15" localSheetId="16">#REF!</definedName>
    <definedName name="_ftnref1_51_15">#REF!</definedName>
    <definedName name="_ftnref1_51_18" localSheetId="2">#REF!</definedName>
    <definedName name="_ftnref1_51_18" localSheetId="4">#REF!</definedName>
    <definedName name="_ftnref1_51_18" localSheetId="10">#REF!</definedName>
    <definedName name="_ftnref1_51_18" localSheetId="16">#REF!</definedName>
    <definedName name="_ftnref1_51_18">#REF!</definedName>
    <definedName name="_ftnref1_51_19" localSheetId="2">#REF!</definedName>
    <definedName name="_ftnref1_51_19" localSheetId="4">#REF!</definedName>
    <definedName name="_ftnref1_51_19" localSheetId="10">#REF!</definedName>
    <definedName name="_ftnref1_51_19" localSheetId="16">#REF!</definedName>
    <definedName name="_ftnref1_51_19">#REF!</definedName>
    <definedName name="_ftnref1_51_20" localSheetId="2">#REF!</definedName>
    <definedName name="_ftnref1_51_20" localSheetId="4">#REF!</definedName>
    <definedName name="_ftnref1_51_20" localSheetId="10">#REF!</definedName>
    <definedName name="_ftnref1_51_20" localSheetId="16">#REF!</definedName>
    <definedName name="_ftnref1_51_20">#REF!</definedName>
    <definedName name="_ftnref1_51_21" localSheetId="2">#REF!</definedName>
    <definedName name="_ftnref1_51_21" localSheetId="4">#REF!</definedName>
    <definedName name="_ftnref1_51_21" localSheetId="10">#REF!</definedName>
    <definedName name="_ftnref1_51_21" localSheetId="16">#REF!</definedName>
    <definedName name="_ftnref1_51_21">#REF!</definedName>
    <definedName name="_ftnref1_51_23" localSheetId="2">#REF!</definedName>
    <definedName name="_ftnref1_51_23" localSheetId="4">#REF!</definedName>
    <definedName name="_ftnref1_51_23" localSheetId="10">#REF!</definedName>
    <definedName name="_ftnref1_51_23" localSheetId="16">#REF!</definedName>
    <definedName name="_ftnref1_51_23">#REF!</definedName>
    <definedName name="_ftnref1_51_24" localSheetId="2">#REF!</definedName>
    <definedName name="_ftnref1_51_24" localSheetId="4">#REF!</definedName>
    <definedName name="_ftnref1_51_24" localSheetId="10">#REF!</definedName>
    <definedName name="_ftnref1_51_24" localSheetId="16">#REF!</definedName>
    <definedName name="_ftnref1_51_24">#REF!</definedName>
    <definedName name="_ftnref1_51_4" localSheetId="2">#REF!</definedName>
    <definedName name="_ftnref1_51_4" localSheetId="4">#REF!</definedName>
    <definedName name="_ftnref1_51_4" localSheetId="10">#REF!</definedName>
    <definedName name="_ftnref1_51_4" localSheetId="16">#REF!</definedName>
    <definedName name="_ftnref1_51_4">#REF!</definedName>
    <definedName name="_ftnref1_51_5" localSheetId="2">#REF!</definedName>
    <definedName name="_ftnref1_51_5" localSheetId="4">#REF!</definedName>
    <definedName name="_ftnref1_51_5" localSheetId="10">#REF!</definedName>
    <definedName name="_ftnref1_51_5" localSheetId="16">#REF!</definedName>
    <definedName name="_ftnref1_51_5">#REF!</definedName>
    <definedName name="_ftref1_50" localSheetId="2">#REF!</definedName>
    <definedName name="_ftref1_50" localSheetId="4">#REF!</definedName>
    <definedName name="_ftref1_50" localSheetId="10">#REF!</definedName>
    <definedName name="_ftref1_50" localSheetId="16">#REF!</definedName>
    <definedName name="_ftref1_50">#REF!</definedName>
    <definedName name="_fu2x09518z" localSheetId="2">#REF!</definedName>
    <definedName name="_fu2x09518z" localSheetId="5">#REF!</definedName>
    <definedName name="_fu2x09518z" localSheetId="1">#REF!</definedName>
    <definedName name="_fu2x09518z" localSheetId="4">#REF!</definedName>
    <definedName name="_fu2x09518z" localSheetId="10">#REF!</definedName>
    <definedName name="_fu2x09518z" localSheetId="16">#REF!</definedName>
    <definedName name="_fu2x09518z" localSheetId="17">#REF!</definedName>
    <definedName name="_fu2x09518z">#REF!</definedName>
    <definedName name="_fudv2f50720" localSheetId="2">#REF!</definedName>
    <definedName name="_fudv2f50720" localSheetId="5">#REF!</definedName>
    <definedName name="_fudv2f50720" localSheetId="1">#REF!</definedName>
    <definedName name="_fudv2f50720" localSheetId="4">#REF!</definedName>
    <definedName name="_fudv2f50720" localSheetId="10">#REF!</definedName>
    <definedName name="_fudv2f50720" localSheetId="16">#REF!</definedName>
    <definedName name="_fudv2f50720" localSheetId="17">#REF!</definedName>
    <definedName name="_fudv2f50720">#REF!</definedName>
    <definedName name="_fwn7gi5072e" localSheetId="2">#REF!</definedName>
    <definedName name="_fwn7gi5072e" localSheetId="5">#REF!</definedName>
    <definedName name="_fwn7gi5072e" localSheetId="1">#REF!</definedName>
    <definedName name="_fwn7gi5072e" localSheetId="4">#REF!</definedName>
    <definedName name="_fwn7gi5072e" localSheetId="10">#REF!</definedName>
    <definedName name="_fwn7gi5072e" localSheetId="16">#REF!</definedName>
    <definedName name="_fwn7gi5072e" localSheetId="17">#REF!</definedName>
    <definedName name="_fwn7gi5072e">#REF!</definedName>
    <definedName name="_fwz5uq53q22" localSheetId="2">#REF!</definedName>
    <definedName name="_fwz5uq53q22" localSheetId="5">#REF!</definedName>
    <definedName name="_fwz5uq53q22" localSheetId="1">#REF!</definedName>
    <definedName name="_fwz5uq53q22" localSheetId="4">#REF!</definedName>
    <definedName name="_fwz5uq53q22" localSheetId="10">#REF!</definedName>
    <definedName name="_fwz5uq53q22" localSheetId="16">#REF!</definedName>
    <definedName name="_fwz5uq53q22" localSheetId="17">#REF!</definedName>
    <definedName name="_fwz5uq53q22">#REF!</definedName>
    <definedName name="_FXI1" localSheetId="2">#REF!</definedName>
    <definedName name="_FXI1" localSheetId="4">#REF!</definedName>
    <definedName name="_FXI1" localSheetId="10">#REF!</definedName>
    <definedName name="_FXI1" localSheetId="16">#REF!</definedName>
    <definedName name="_FXI1">#REF!</definedName>
    <definedName name="_FXI2" localSheetId="2">#REF!</definedName>
    <definedName name="_FXI2" localSheetId="4">#REF!</definedName>
    <definedName name="_FXI2" localSheetId="10">#REF!</definedName>
    <definedName name="_FXI2" localSheetId="16">#REF!</definedName>
    <definedName name="_FXI2">#REF!</definedName>
    <definedName name="_g00bl94y21n" localSheetId="2">#REF!</definedName>
    <definedName name="_g00bl94y21n" localSheetId="5">#REF!</definedName>
    <definedName name="_g00bl94y21n" localSheetId="1">#REF!</definedName>
    <definedName name="_g00bl94y21n" localSheetId="4">#REF!</definedName>
    <definedName name="_g00bl94y21n" localSheetId="10">#REF!</definedName>
    <definedName name="_g00bl94y21n" localSheetId="16">#REF!</definedName>
    <definedName name="_g00bl94y21n" localSheetId="17">#REF!</definedName>
    <definedName name="_g00bl94y21n">#REF!</definedName>
    <definedName name="_g14mhi4y2x" localSheetId="2">#REF!</definedName>
    <definedName name="_g14mhi4y2x" localSheetId="5">#REF!</definedName>
    <definedName name="_g14mhi4y2x" localSheetId="1">#REF!</definedName>
    <definedName name="_g14mhi4y2x" localSheetId="4">#REF!</definedName>
    <definedName name="_g14mhi4y2x" localSheetId="10">#REF!</definedName>
    <definedName name="_g14mhi4y2x" localSheetId="16">#REF!</definedName>
    <definedName name="_g14mhi4y2x" localSheetId="17">#REF!</definedName>
    <definedName name="_g14mhi4y2x">#REF!</definedName>
    <definedName name="_g2u68c5181h" localSheetId="2">#REF!</definedName>
    <definedName name="_g2u68c5181h" localSheetId="5">#REF!</definedName>
    <definedName name="_g2u68c5181h" localSheetId="1">#REF!</definedName>
    <definedName name="_g2u68c5181h" localSheetId="4">#REF!</definedName>
    <definedName name="_g2u68c5181h" localSheetId="10">#REF!</definedName>
    <definedName name="_g2u68c5181h" localSheetId="16">#REF!</definedName>
    <definedName name="_g2u68c5181h" localSheetId="17">#REF!</definedName>
    <definedName name="_g2u68c5181h">#REF!</definedName>
    <definedName name="_g841g74zl1e" localSheetId="2">#REF!</definedName>
    <definedName name="_g841g74zl1e" localSheetId="5">#REF!</definedName>
    <definedName name="_g841g74zl1e" localSheetId="1">#REF!</definedName>
    <definedName name="_g841g74zl1e" localSheetId="4">#REF!</definedName>
    <definedName name="_g841g74zl1e" localSheetId="10">#REF!</definedName>
    <definedName name="_g841g74zl1e" localSheetId="16">#REF!</definedName>
    <definedName name="_g841g74zl1e" localSheetId="17">#REF!</definedName>
    <definedName name="_g841g74zl1e">#REF!</definedName>
    <definedName name="_g9isme51828" localSheetId="2">#REF!</definedName>
    <definedName name="_g9isme51828" localSheetId="5">#REF!</definedName>
    <definedName name="_g9isme51828" localSheetId="1">#REF!</definedName>
    <definedName name="_g9isme51828" localSheetId="4">#REF!</definedName>
    <definedName name="_g9isme51828" localSheetId="10">#REF!</definedName>
    <definedName name="_g9isme51828" localSheetId="16">#REF!</definedName>
    <definedName name="_g9isme51828" localSheetId="17">#REF!</definedName>
    <definedName name="_g9isme51828">#REF!</definedName>
    <definedName name="_g9n6vq50mk" localSheetId="2">#REF!</definedName>
    <definedName name="_g9n6vq50mk" localSheetId="5">#REF!</definedName>
    <definedName name="_g9n6vq50mk" localSheetId="1">#REF!</definedName>
    <definedName name="_g9n6vq50mk" localSheetId="4">#REF!</definedName>
    <definedName name="_g9n6vq50mk" localSheetId="10">#REF!</definedName>
    <definedName name="_g9n6vq50mk" localSheetId="16">#REF!</definedName>
    <definedName name="_g9n6vq50mk" localSheetId="17">#REF!</definedName>
    <definedName name="_g9n6vq50mk">#REF!</definedName>
    <definedName name="_gft3zs536s" localSheetId="2">#REF!</definedName>
    <definedName name="_gft3zs536s" localSheetId="5">#REF!</definedName>
    <definedName name="_gft3zs536s" localSheetId="1">#REF!</definedName>
    <definedName name="_gft3zs536s" localSheetId="4">#REF!</definedName>
    <definedName name="_gft3zs536s" localSheetId="10">#REF!</definedName>
    <definedName name="_gft3zs536s" localSheetId="16">#REF!</definedName>
    <definedName name="_gft3zs536s" localSheetId="17">#REF!</definedName>
    <definedName name="_gft3zs536s">#REF!</definedName>
    <definedName name="_gh446v5072m" localSheetId="2">#REF!</definedName>
    <definedName name="_gh446v5072m" localSheetId="5">#REF!</definedName>
    <definedName name="_gh446v5072m" localSheetId="1">#REF!</definedName>
    <definedName name="_gh446v5072m" localSheetId="4">#REF!</definedName>
    <definedName name="_gh446v5072m" localSheetId="10">#REF!</definedName>
    <definedName name="_gh446v5072m" localSheetId="16">#REF!</definedName>
    <definedName name="_gh446v5072m" localSheetId="17">#REF!</definedName>
    <definedName name="_gh446v5072m">#REF!</definedName>
    <definedName name="_gijl1t4y229" localSheetId="2">#REF!</definedName>
    <definedName name="_gijl1t4y229" localSheetId="5">#REF!</definedName>
    <definedName name="_gijl1t4y229" localSheetId="1">#REF!</definedName>
    <definedName name="_gijl1t4y229" localSheetId="4">#REF!</definedName>
    <definedName name="_gijl1t4y229" localSheetId="10">#REF!</definedName>
    <definedName name="_gijl1t4y229" localSheetId="16">#REF!</definedName>
    <definedName name="_gijl1t4y229" localSheetId="17">#REF!</definedName>
    <definedName name="_gijl1t4y229">#REF!</definedName>
    <definedName name="_gisl6u518l" localSheetId="2">#REF!</definedName>
    <definedName name="_gisl6u518l" localSheetId="5">#REF!</definedName>
    <definedName name="_gisl6u518l" localSheetId="1">#REF!</definedName>
    <definedName name="_gisl6u518l" localSheetId="4">#REF!</definedName>
    <definedName name="_gisl6u518l" localSheetId="10">#REF!</definedName>
    <definedName name="_gisl6u518l" localSheetId="16">#REF!</definedName>
    <definedName name="_gisl6u518l" localSheetId="17">#REF!</definedName>
    <definedName name="_gisl6u518l">#REF!</definedName>
    <definedName name="_glao4p53qq" localSheetId="2">#REF!</definedName>
    <definedName name="_glao4p53qq" localSheetId="5">#REF!</definedName>
    <definedName name="_glao4p53qq" localSheetId="1">#REF!</definedName>
    <definedName name="_glao4p53qq" localSheetId="4">#REF!</definedName>
    <definedName name="_glao4p53qq" localSheetId="10">#REF!</definedName>
    <definedName name="_glao4p53qq" localSheetId="16">#REF!</definedName>
    <definedName name="_glao4p53qq" localSheetId="17">#REF!</definedName>
    <definedName name="_glao4p53qq">#REF!</definedName>
    <definedName name="_glz9qc54j22" localSheetId="2">#REF!</definedName>
    <definedName name="_glz9qc54j22" localSheetId="5">#REF!</definedName>
    <definedName name="_glz9qc54j22" localSheetId="1">#REF!</definedName>
    <definedName name="_glz9qc54j22" localSheetId="4">#REF!</definedName>
    <definedName name="_glz9qc54j22" localSheetId="10">#REF!</definedName>
    <definedName name="_glz9qc54j22" localSheetId="16">#REF!</definedName>
    <definedName name="_glz9qc54j22" localSheetId="17">#REF!</definedName>
    <definedName name="_glz9qc54j22">#REF!</definedName>
    <definedName name="_gogv6q50m1x" localSheetId="2">#REF!</definedName>
    <definedName name="_gogv6q50m1x" localSheetId="5">#REF!</definedName>
    <definedName name="_gogv6q50m1x" localSheetId="1">#REF!</definedName>
    <definedName name="_gogv6q50m1x" localSheetId="4">#REF!</definedName>
    <definedName name="_gogv6q50m1x" localSheetId="10">#REF!</definedName>
    <definedName name="_gogv6q50m1x" localSheetId="16">#REF!</definedName>
    <definedName name="_gogv6q50m1x" localSheetId="17">#REF!</definedName>
    <definedName name="_gogv6q50m1x">#REF!</definedName>
    <definedName name="_gpdggp50715" localSheetId="2">#REF!</definedName>
    <definedName name="_gpdggp50715" localSheetId="5">#REF!</definedName>
    <definedName name="_gpdggp50715" localSheetId="1">#REF!</definedName>
    <definedName name="_gpdggp50715" localSheetId="4">#REF!</definedName>
    <definedName name="_gpdggp50715" localSheetId="10">#REF!</definedName>
    <definedName name="_gpdggp50715" localSheetId="16">#REF!</definedName>
    <definedName name="_gpdggp50715" localSheetId="17">#REF!</definedName>
    <definedName name="_gpdggp50715">#REF!</definedName>
    <definedName name="_gpxtkz5181l" localSheetId="2">#REF!</definedName>
    <definedName name="_gpxtkz5181l" localSheetId="5">#REF!</definedName>
    <definedName name="_gpxtkz5181l" localSheetId="1">#REF!</definedName>
    <definedName name="_gpxtkz5181l" localSheetId="4">#REF!</definedName>
    <definedName name="_gpxtkz5181l" localSheetId="10">#REF!</definedName>
    <definedName name="_gpxtkz5181l" localSheetId="16">#REF!</definedName>
    <definedName name="_gpxtkz5181l" localSheetId="17">#REF!</definedName>
    <definedName name="_gpxtkz5181l">#REF!</definedName>
    <definedName name="_gs5k3g5181y" localSheetId="2">#REF!</definedName>
    <definedName name="_gs5k3g5181y" localSheetId="5">#REF!</definedName>
    <definedName name="_gs5k3g5181y" localSheetId="1">#REF!</definedName>
    <definedName name="_gs5k3g5181y" localSheetId="4">#REF!</definedName>
    <definedName name="_gs5k3g5181y" localSheetId="10">#REF!</definedName>
    <definedName name="_gs5k3g5181y" localSheetId="16">#REF!</definedName>
    <definedName name="_gs5k3g5181y" localSheetId="17">#REF!</definedName>
    <definedName name="_gs5k3g5181y">#REF!</definedName>
    <definedName name="_gxkuii4ysa" localSheetId="2">#REF!</definedName>
    <definedName name="_gxkuii4ysa" localSheetId="5">#REF!</definedName>
    <definedName name="_gxkuii4ysa" localSheetId="1">#REF!</definedName>
    <definedName name="_gxkuii4ysa" localSheetId="4">#REF!</definedName>
    <definedName name="_gxkuii4ysa" localSheetId="10">#REF!</definedName>
    <definedName name="_gxkuii4ysa" localSheetId="16">#REF!</definedName>
    <definedName name="_gxkuii4ysa" localSheetId="17">#REF!</definedName>
    <definedName name="_gxkuii4ysa">#REF!</definedName>
    <definedName name="_gxtt2z50m1s" localSheetId="2">#REF!</definedName>
    <definedName name="_gxtt2z50m1s" localSheetId="5">#REF!</definedName>
    <definedName name="_gxtt2z50m1s" localSheetId="1">#REF!</definedName>
    <definedName name="_gxtt2z50m1s" localSheetId="4">#REF!</definedName>
    <definedName name="_gxtt2z50m1s" localSheetId="10">#REF!</definedName>
    <definedName name="_gxtt2z50m1s" localSheetId="16">#REF!</definedName>
    <definedName name="_gxtt2z50m1s" localSheetId="17">#REF!</definedName>
    <definedName name="_gxtt2z50m1s">#REF!</definedName>
    <definedName name="_h" localSheetId="2">#REF!</definedName>
    <definedName name="_h" localSheetId="4">#REF!</definedName>
    <definedName name="_h" localSheetId="10">#REF!</definedName>
    <definedName name="_h" localSheetId="16">#REF!</definedName>
    <definedName name="_h">#REF!</definedName>
    <definedName name="_h9eklb50m25" localSheetId="2">#REF!</definedName>
    <definedName name="_h9eklb50m25" localSheetId="5">#REF!</definedName>
    <definedName name="_h9eklb50m25" localSheetId="1">#REF!</definedName>
    <definedName name="_h9eklb50m25" localSheetId="4">#REF!</definedName>
    <definedName name="_h9eklb50m25" localSheetId="10">#REF!</definedName>
    <definedName name="_h9eklb50m25" localSheetId="16">#REF!</definedName>
    <definedName name="_h9eklb50m25" localSheetId="17">#REF!</definedName>
    <definedName name="_h9eklb50m25">#REF!</definedName>
    <definedName name="_hb2rv85072t" localSheetId="2">#REF!</definedName>
    <definedName name="_hb2rv85072t" localSheetId="5">#REF!</definedName>
    <definedName name="_hb2rv85072t" localSheetId="1">#REF!</definedName>
    <definedName name="_hb2rv85072t" localSheetId="4">#REF!</definedName>
    <definedName name="_hb2rv85072t" localSheetId="10">#REF!</definedName>
    <definedName name="_hb2rv85072t" localSheetId="16">#REF!</definedName>
    <definedName name="_hb2rv85072t" localSheetId="17">#REF!</definedName>
    <definedName name="_hb2rv85072t">#REF!</definedName>
    <definedName name="_hdeb7e507s" localSheetId="2">#REF!</definedName>
    <definedName name="_hdeb7e507s" localSheetId="5">#REF!</definedName>
    <definedName name="_hdeb7e507s" localSheetId="1">#REF!</definedName>
    <definedName name="_hdeb7e507s" localSheetId="4">#REF!</definedName>
    <definedName name="_hdeb7e507s" localSheetId="10">#REF!</definedName>
    <definedName name="_hdeb7e507s" localSheetId="16">#REF!</definedName>
    <definedName name="_hdeb7e507s" localSheetId="17">#REF!</definedName>
    <definedName name="_hdeb7e507s">#REF!</definedName>
    <definedName name="_hf0h0950711" localSheetId="2">#REF!</definedName>
    <definedName name="_hf0h0950711" localSheetId="5">#REF!</definedName>
    <definedName name="_hf0h0950711" localSheetId="1">#REF!</definedName>
    <definedName name="_hf0h0950711" localSheetId="4">#REF!</definedName>
    <definedName name="_hf0h0950711" localSheetId="10">#REF!</definedName>
    <definedName name="_hf0h0950711" localSheetId="16">#REF!</definedName>
    <definedName name="_hf0h0950711" localSheetId="17">#REF!</definedName>
    <definedName name="_hf0h0950711">#REF!</definedName>
    <definedName name="_hhkd5f53q2a" localSheetId="2">#REF!</definedName>
    <definedName name="_hhkd5f53q2a" localSheetId="5">#REF!</definedName>
    <definedName name="_hhkd5f53q2a" localSheetId="1">#REF!</definedName>
    <definedName name="_hhkd5f53q2a" localSheetId="4">#REF!</definedName>
    <definedName name="_hhkd5f53q2a" localSheetId="10">#REF!</definedName>
    <definedName name="_hhkd5f53q2a" localSheetId="16">#REF!</definedName>
    <definedName name="_hhkd5f53q2a" localSheetId="17">#REF!</definedName>
    <definedName name="_hhkd5f53q2a">#REF!</definedName>
    <definedName name="_hix51_8fuiuc27oj" localSheetId="2">#REF!</definedName>
    <definedName name="_hix51_8fuiuc27oj" localSheetId="5">#REF!</definedName>
    <definedName name="_hix51_8fuiuc27oj" localSheetId="1">#REF!</definedName>
    <definedName name="_hix51_8fuiuc27oj" localSheetId="4">#REF!</definedName>
    <definedName name="_hix51_8fuiuc27oj" localSheetId="10">#REF!</definedName>
    <definedName name="_hix51_8fuiuc27oj" localSheetId="16">#REF!</definedName>
    <definedName name="_hix51_8fuiuc27oj" localSheetId="17">#REF!</definedName>
    <definedName name="_hix51_8fuiuc27oj">#REF!</definedName>
    <definedName name="_hjtq6353q19" localSheetId="2">#REF!</definedName>
    <definedName name="_hjtq6353q19" localSheetId="5">#REF!</definedName>
    <definedName name="_hjtq6353q19" localSheetId="1">#REF!</definedName>
    <definedName name="_hjtq6353q19" localSheetId="4">#REF!</definedName>
    <definedName name="_hjtq6353q19" localSheetId="10">#REF!</definedName>
    <definedName name="_hjtq6353q19" localSheetId="16">#REF!</definedName>
    <definedName name="_hjtq6353q19" localSheetId="17">#REF!</definedName>
    <definedName name="_hjtq6353q19">#REF!</definedName>
    <definedName name="_hk2h5x4y2c" localSheetId="2">#REF!</definedName>
    <definedName name="_hk2h5x4y2c" localSheetId="5">#REF!</definedName>
    <definedName name="_hk2h5x4y2c" localSheetId="1">#REF!</definedName>
    <definedName name="_hk2h5x4y2c" localSheetId="4">#REF!</definedName>
    <definedName name="_hk2h5x4y2c" localSheetId="10">#REF!</definedName>
    <definedName name="_hk2h5x4y2c" localSheetId="16">#REF!</definedName>
    <definedName name="_hk2h5x4y2c" localSheetId="17">#REF!</definedName>
    <definedName name="_hk2h5x4y2c">#REF!</definedName>
    <definedName name="_hlw7t34zli" localSheetId="2">#REF!</definedName>
    <definedName name="_hlw7t34zli" localSheetId="5">#REF!</definedName>
    <definedName name="_hlw7t34zli" localSheetId="1">#REF!</definedName>
    <definedName name="_hlw7t34zli" localSheetId="4">#REF!</definedName>
    <definedName name="_hlw7t34zli" localSheetId="10">#REF!</definedName>
    <definedName name="_hlw7t34zli" localSheetId="16">#REF!</definedName>
    <definedName name="_hlw7t34zli" localSheetId="17">#REF!</definedName>
    <definedName name="_hlw7t34zli">#REF!</definedName>
    <definedName name="_hnc6cj51pb" localSheetId="2">#REF!</definedName>
    <definedName name="_hnc6cj51pb" localSheetId="5">#REF!</definedName>
    <definedName name="_hnc6cj51pb" localSheetId="1">#REF!</definedName>
    <definedName name="_hnc6cj51pb" localSheetId="4">#REF!</definedName>
    <definedName name="_hnc6cj51pb" localSheetId="10">#REF!</definedName>
    <definedName name="_hnc6cj51pb" localSheetId="16">#REF!</definedName>
    <definedName name="_hnc6cj51pb" localSheetId="17">#REF!</definedName>
    <definedName name="_hnc6cj51pb">#REF!</definedName>
    <definedName name="_hobqp454j16" localSheetId="2">#REF!</definedName>
    <definedName name="_hobqp454j16" localSheetId="5">#REF!</definedName>
    <definedName name="_hobqp454j16" localSheetId="1">#REF!</definedName>
    <definedName name="_hobqp454j16" localSheetId="4">#REF!</definedName>
    <definedName name="_hobqp454j16" localSheetId="10">#REF!</definedName>
    <definedName name="_hobqp454j16" localSheetId="16">#REF!</definedName>
    <definedName name="_hobqp454j16" localSheetId="17">#REF!</definedName>
    <definedName name="_hobqp454j16">#REF!</definedName>
    <definedName name="_hol7sp536x" localSheetId="2">#REF!</definedName>
    <definedName name="_hol7sp536x" localSheetId="5">#REF!</definedName>
    <definedName name="_hol7sp536x" localSheetId="1">#REF!</definedName>
    <definedName name="_hol7sp536x" localSheetId="4">#REF!</definedName>
    <definedName name="_hol7sp536x" localSheetId="10">#REF!</definedName>
    <definedName name="_hol7sp536x" localSheetId="16">#REF!</definedName>
    <definedName name="_hol7sp536x" localSheetId="17">#REF!</definedName>
    <definedName name="_hol7sp536x">#REF!</definedName>
    <definedName name="_hpkv5h5072i" localSheetId="2">#REF!</definedName>
    <definedName name="_hpkv5h5072i" localSheetId="5">#REF!</definedName>
    <definedName name="_hpkv5h5072i" localSheetId="1">#REF!</definedName>
    <definedName name="_hpkv5h5072i" localSheetId="4">#REF!</definedName>
    <definedName name="_hpkv5h5072i" localSheetId="10">#REF!</definedName>
    <definedName name="_hpkv5h5072i" localSheetId="16">#REF!</definedName>
    <definedName name="_hpkv5h5072i" localSheetId="17">#REF!</definedName>
    <definedName name="_hpkv5h5072i">#REF!</definedName>
    <definedName name="_hsag1t4y22j" localSheetId="2">#REF!</definedName>
    <definedName name="_hsag1t4y22j" localSheetId="5">#REF!</definedName>
    <definedName name="_hsag1t4y22j" localSheetId="1">#REF!</definedName>
    <definedName name="_hsag1t4y22j" localSheetId="4">#REF!</definedName>
    <definedName name="_hsag1t4y22j" localSheetId="10">#REF!</definedName>
    <definedName name="_hsag1t4y22j" localSheetId="16">#REF!</definedName>
    <definedName name="_hsag1t4y22j" localSheetId="17">#REF!</definedName>
    <definedName name="_hsag1t4y22j">#REF!</definedName>
    <definedName name="_ht4vuj5181g" localSheetId="2">#REF!</definedName>
    <definedName name="_ht4vuj5181g" localSheetId="5">#REF!</definedName>
    <definedName name="_ht4vuj5181g" localSheetId="1">#REF!</definedName>
    <definedName name="_ht4vuj5181g" localSheetId="4">#REF!</definedName>
    <definedName name="_ht4vuj5181g" localSheetId="10">#REF!</definedName>
    <definedName name="_ht4vuj5181g" localSheetId="16">#REF!</definedName>
    <definedName name="_ht4vuj5181g" localSheetId="17">#REF!</definedName>
    <definedName name="_ht4vuj5181g">#REF!</definedName>
    <definedName name="_huf9wp4y21m" localSheetId="2">#REF!</definedName>
    <definedName name="_huf9wp4y21m" localSheetId="5">#REF!</definedName>
    <definedName name="_huf9wp4y21m" localSheetId="1">#REF!</definedName>
    <definedName name="_huf9wp4y21m" localSheetId="4">#REF!</definedName>
    <definedName name="_huf9wp4y21m" localSheetId="10">#REF!</definedName>
    <definedName name="_huf9wp4y21m" localSheetId="16">#REF!</definedName>
    <definedName name="_huf9wp4y21m" localSheetId="17">#REF!</definedName>
    <definedName name="_huf9wp4y21m">#REF!</definedName>
    <definedName name="_huwigj54j2m" localSheetId="2">#REF!</definedName>
    <definedName name="_huwigj54j2m" localSheetId="5">#REF!</definedName>
    <definedName name="_huwigj54j2m" localSheetId="1">#REF!</definedName>
    <definedName name="_huwigj54j2m" localSheetId="4">#REF!</definedName>
    <definedName name="_huwigj54j2m" localSheetId="10">#REF!</definedName>
    <definedName name="_huwigj54j2m" localSheetId="16">#REF!</definedName>
    <definedName name="_huwigj54j2m" localSheetId="17">#REF!</definedName>
    <definedName name="_huwigj54j2m">#REF!</definedName>
    <definedName name="_hv53kj4ys8" localSheetId="2">#REF!</definedName>
    <definedName name="_hv53kj4ys8" localSheetId="5">#REF!</definedName>
    <definedName name="_hv53kj4ys8" localSheetId="1">#REF!</definedName>
    <definedName name="_hv53kj4ys8" localSheetId="4">#REF!</definedName>
    <definedName name="_hv53kj4ys8" localSheetId="10">#REF!</definedName>
    <definedName name="_hv53kj4ys8" localSheetId="16">#REF!</definedName>
    <definedName name="_hv53kj4ys8" localSheetId="17">#REF!</definedName>
    <definedName name="_hv53kj4ys8">#REF!</definedName>
    <definedName name="_hvx78p4x9l" localSheetId="2">#REF!</definedName>
    <definedName name="_hvx78p4x9l" localSheetId="4">#REF!</definedName>
    <definedName name="_hvx78p4x9l" localSheetId="10">#REF!</definedName>
    <definedName name="_hvx78p4x9l" localSheetId="16">#REF!</definedName>
    <definedName name="_hvx78p4x9l">#REF!</definedName>
    <definedName name="_hwl4l753q15" localSheetId="2">#REF!</definedName>
    <definedName name="_hwl4l753q15" localSheetId="5">#REF!</definedName>
    <definedName name="_hwl4l753q15" localSheetId="1">#REF!</definedName>
    <definedName name="_hwl4l753q15" localSheetId="4">#REF!</definedName>
    <definedName name="_hwl4l753q15" localSheetId="10">#REF!</definedName>
    <definedName name="_hwl4l753q15" localSheetId="16">#REF!</definedName>
    <definedName name="_hwl4l753q15" localSheetId="17">#REF!</definedName>
    <definedName name="_hwl4l753q15">#REF!</definedName>
    <definedName name="_hxqi2l507q" localSheetId="2">#REF!</definedName>
    <definedName name="_hxqi2l507q" localSheetId="5">#REF!</definedName>
    <definedName name="_hxqi2l507q" localSheetId="1">#REF!</definedName>
    <definedName name="_hxqi2l507q" localSheetId="4">#REF!</definedName>
    <definedName name="_hxqi2l507q" localSheetId="10">#REF!</definedName>
    <definedName name="_hxqi2l507q" localSheetId="16">#REF!</definedName>
    <definedName name="_hxqi2l507q" localSheetId="17">#REF!</definedName>
    <definedName name="_hxqi2l507q">#REF!</definedName>
    <definedName name="_hz6at251pc" localSheetId="2">#REF!</definedName>
    <definedName name="_hz6at251pc" localSheetId="5">#REF!</definedName>
    <definedName name="_hz6at251pc" localSheetId="1">#REF!</definedName>
    <definedName name="_hz6at251pc" localSheetId="4">#REF!</definedName>
    <definedName name="_hz6at251pc" localSheetId="10">#REF!</definedName>
    <definedName name="_hz6at251pc" localSheetId="16">#REF!</definedName>
    <definedName name="_hz6at251pc" localSheetId="17">#REF!</definedName>
    <definedName name="_hz6at251pc">#REF!</definedName>
    <definedName name="_hzc04c50m2r" localSheetId="2">#REF!</definedName>
    <definedName name="_hzc04c50m2r" localSheetId="5">#REF!</definedName>
    <definedName name="_hzc04c50m2r" localSheetId="1">#REF!</definedName>
    <definedName name="_hzc04c50m2r" localSheetId="4">#REF!</definedName>
    <definedName name="_hzc04c50m2r" localSheetId="10">#REF!</definedName>
    <definedName name="_hzc04c50m2r" localSheetId="16">#REF!</definedName>
    <definedName name="_hzc04c50m2r" localSheetId="17">#REF!</definedName>
    <definedName name="_hzc04c50m2r">#REF!</definedName>
    <definedName name="_i0qrxf4y22e" localSheetId="2">#REF!</definedName>
    <definedName name="_i0qrxf4y22e" localSheetId="5">#REF!</definedName>
    <definedName name="_i0qrxf4y22e" localSheetId="1">#REF!</definedName>
    <definedName name="_i0qrxf4y22e" localSheetId="4">#REF!</definedName>
    <definedName name="_i0qrxf4y22e" localSheetId="10">#REF!</definedName>
    <definedName name="_i0qrxf4y22e" localSheetId="16">#REF!</definedName>
    <definedName name="_i0qrxf4y22e" localSheetId="17">#REF!</definedName>
    <definedName name="_i0qrxf4y22e">#REF!</definedName>
    <definedName name="_i8vp57518d" localSheetId="2">#REF!</definedName>
    <definedName name="_i8vp57518d" localSheetId="5">#REF!</definedName>
    <definedName name="_i8vp57518d" localSheetId="1">#REF!</definedName>
    <definedName name="_i8vp57518d" localSheetId="4">#REF!</definedName>
    <definedName name="_i8vp57518d" localSheetId="10">#REF!</definedName>
    <definedName name="_i8vp57518d" localSheetId="16">#REF!</definedName>
    <definedName name="_i8vp57518d" localSheetId="17">#REF!</definedName>
    <definedName name="_i8vp57518d">#REF!</definedName>
    <definedName name="_i9fvmg4y21w" localSheetId="2">#REF!</definedName>
    <definedName name="_i9fvmg4y21w" localSheetId="5">#REF!</definedName>
    <definedName name="_i9fvmg4y21w" localSheetId="1">#REF!</definedName>
    <definedName name="_i9fvmg4y21w" localSheetId="4">#REF!</definedName>
    <definedName name="_i9fvmg4y21w" localSheetId="10">#REF!</definedName>
    <definedName name="_i9fvmg4y21w" localSheetId="16">#REF!</definedName>
    <definedName name="_i9fvmg4y21w" localSheetId="17">#REF!</definedName>
    <definedName name="_i9fvmg4y21w">#REF!</definedName>
    <definedName name="_IAF2005" localSheetId="2">#REF!</definedName>
    <definedName name="_IAF2005" localSheetId="4">#REF!</definedName>
    <definedName name="_IAF2005" localSheetId="10">#REF!</definedName>
    <definedName name="_IAF2005" localSheetId="16">#REF!</definedName>
    <definedName name="_IAF2005">#REF!</definedName>
    <definedName name="_IAF2006" localSheetId="2">#REF!</definedName>
    <definedName name="_IAF2006" localSheetId="4">#REF!</definedName>
    <definedName name="_IAF2006" localSheetId="10">#REF!</definedName>
    <definedName name="_IAF2006" localSheetId="16">#REF!</definedName>
    <definedName name="_IAF2006">#REF!</definedName>
    <definedName name="_icr5su4y22w" localSheetId="2">#REF!</definedName>
    <definedName name="_icr5su4y22w" localSheetId="5">#REF!</definedName>
    <definedName name="_icr5su4y22w" localSheetId="1">#REF!</definedName>
    <definedName name="_icr5su4y22w" localSheetId="4">#REF!</definedName>
    <definedName name="_icr5su4y22w" localSheetId="10">#REF!</definedName>
    <definedName name="_icr5su4y22w" localSheetId="16">#REF!</definedName>
    <definedName name="_icr5su4y22w" localSheetId="17">#REF!</definedName>
    <definedName name="_icr5su4y22w">#REF!</definedName>
    <definedName name="_ifwf6h51810" localSheetId="2">#REF!</definedName>
    <definedName name="_ifwf6h51810" localSheetId="5">#REF!</definedName>
    <definedName name="_ifwf6h51810" localSheetId="1">#REF!</definedName>
    <definedName name="_ifwf6h51810" localSheetId="4">#REF!</definedName>
    <definedName name="_ifwf6h51810" localSheetId="10">#REF!</definedName>
    <definedName name="_ifwf6h51810" localSheetId="16">#REF!</definedName>
    <definedName name="_ifwf6h51810" localSheetId="17">#REF!</definedName>
    <definedName name="_ifwf6h51810">#REF!</definedName>
    <definedName name="_iggmr354j29" localSheetId="2">#REF!</definedName>
    <definedName name="_iggmr354j29" localSheetId="5">#REF!</definedName>
    <definedName name="_iggmr354j29" localSheetId="1">#REF!</definedName>
    <definedName name="_iggmr354j29" localSheetId="4">#REF!</definedName>
    <definedName name="_iggmr354j29" localSheetId="10">#REF!</definedName>
    <definedName name="_iggmr354j29" localSheetId="16">#REF!</definedName>
    <definedName name="_iggmr354j29" localSheetId="17">#REF!</definedName>
    <definedName name="_iggmr354j29">#REF!</definedName>
    <definedName name="_igrrkp53qz" localSheetId="2">#REF!</definedName>
    <definedName name="_igrrkp53qz" localSheetId="5">#REF!</definedName>
    <definedName name="_igrrkp53qz" localSheetId="1">#REF!</definedName>
    <definedName name="_igrrkp53qz" localSheetId="4">#REF!</definedName>
    <definedName name="_igrrkp53qz" localSheetId="10">#REF!</definedName>
    <definedName name="_igrrkp53qz" localSheetId="16">#REF!</definedName>
    <definedName name="_igrrkp53qz" localSheetId="17">#REF!</definedName>
    <definedName name="_igrrkp53qz">#REF!</definedName>
    <definedName name="_iht3u250721" localSheetId="2">#REF!</definedName>
    <definedName name="_iht3u250721" localSheetId="5">#REF!</definedName>
    <definedName name="_iht3u250721" localSheetId="1">#REF!</definedName>
    <definedName name="_iht3u250721" localSheetId="4">#REF!</definedName>
    <definedName name="_iht3u250721" localSheetId="10">#REF!</definedName>
    <definedName name="_iht3u250721" localSheetId="16">#REF!</definedName>
    <definedName name="_iht3u250721" localSheetId="17">#REF!</definedName>
    <definedName name="_iht3u250721">#REF!</definedName>
    <definedName name="_ikwpsb50m27" localSheetId="2">#REF!</definedName>
    <definedName name="_ikwpsb50m27" localSheetId="5">#REF!</definedName>
    <definedName name="_ikwpsb50m27" localSheetId="1">#REF!</definedName>
    <definedName name="_ikwpsb50m27" localSheetId="4">#REF!</definedName>
    <definedName name="_ikwpsb50m27" localSheetId="10">#REF!</definedName>
    <definedName name="_ikwpsb50m27" localSheetId="16">#REF!</definedName>
    <definedName name="_ikwpsb50m27" localSheetId="17">#REF!</definedName>
    <definedName name="_ikwpsb50m27">#REF!</definedName>
    <definedName name="_im8zjf54j2j" localSheetId="2">#REF!</definedName>
    <definedName name="_im8zjf54j2j" localSheetId="5">#REF!</definedName>
    <definedName name="_im8zjf54j2j" localSheetId="1">#REF!</definedName>
    <definedName name="_im8zjf54j2j" localSheetId="4">#REF!</definedName>
    <definedName name="_im8zjf54j2j" localSheetId="10">#REF!</definedName>
    <definedName name="_im8zjf54j2j" localSheetId="16">#REF!</definedName>
    <definedName name="_im8zjf54j2j" localSheetId="17">#REF!</definedName>
    <definedName name="_im8zjf54j2j">#REF!</definedName>
    <definedName name="_imsfb75182c" localSheetId="2">#REF!</definedName>
    <definedName name="_imsfb75182c" localSheetId="5">#REF!</definedName>
    <definedName name="_imsfb75182c" localSheetId="1">#REF!</definedName>
    <definedName name="_imsfb75182c" localSheetId="4">#REF!</definedName>
    <definedName name="_imsfb75182c" localSheetId="10">#REF!</definedName>
    <definedName name="_imsfb75182c" localSheetId="16">#REF!</definedName>
    <definedName name="_imsfb75182c" localSheetId="17">#REF!</definedName>
    <definedName name="_imsfb75182c">#REF!</definedName>
    <definedName name="_isu41o50m1d" localSheetId="2">#REF!</definedName>
    <definedName name="_isu41o50m1d" localSheetId="5">#REF!</definedName>
    <definedName name="_isu41o50m1d" localSheetId="1">#REF!</definedName>
    <definedName name="_isu41o50m1d" localSheetId="4">#REF!</definedName>
    <definedName name="_isu41o50m1d" localSheetId="10">#REF!</definedName>
    <definedName name="_isu41o50m1d" localSheetId="16">#REF!</definedName>
    <definedName name="_isu41o50m1d" localSheetId="17">#REF!</definedName>
    <definedName name="_isu41o50m1d">#REF!</definedName>
    <definedName name="_iub8cr53q1p" localSheetId="2">#REF!</definedName>
    <definedName name="_iub8cr53q1p" localSheetId="5">#REF!</definedName>
    <definedName name="_iub8cr53q1p" localSheetId="1">#REF!</definedName>
    <definedName name="_iub8cr53q1p" localSheetId="4">#REF!</definedName>
    <definedName name="_iub8cr53q1p" localSheetId="10">#REF!</definedName>
    <definedName name="_iub8cr53q1p" localSheetId="16">#REF!</definedName>
    <definedName name="_iub8cr53q1p" localSheetId="17">#REF!</definedName>
    <definedName name="_iub8cr53q1p">#REF!</definedName>
    <definedName name="_j0ir984zl14" localSheetId="2">#REF!</definedName>
    <definedName name="_j0ir984zl14" localSheetId="5">#REF!</definedName>
    <definedName name="_j0ir984zl14" localSheetId="1">#REF!</definedName>
    <definedName name="_j0ir984zl14" localSheetId="4">#REF!</definedName>
    <definedName name="_j0ir984zl14" localSheetId="10">#REF!</definedName>
    <definedName name="_j0ir984zl14" localSheetId="16">#REF!</definedName>
    <definedName name="_j0ir984zl14" localSheetId="17">#REF!</definedName>
    <definedName name="_j0ir984zl14">#REF!</definedName>
    <definedName name="_j6ax3k50m1v" localSheetId="2">#REF!</definedName>
    <definedName name="_j6ax3k50m1v" localSheetId="5">#REF!</definedName>
    <definedName name="_j6ax3k50m1v" localSheetId="1">#REF!</definedName>
    <definedName name="_j6ax3k50m1v" localSheetId="4">#REF!</definedName>
    <definedName name="_j6ax3k50m1v" localSheetId="10">#REF!</definedName>
    <definedName name="_j6ax3k50m1v" localSheetId="16">#REF!</definedName>
    <definedName name="_j6ax3k50m1v" localSheetId="17">#REF!</definedName>
    <definedName name="_j6ax3k50m1v">#REF!</definedName>
    <definedName name="_j6yq0m4x9w" localSheetId="2">#REF!</definedName>
    <definedName name="_j6yq0m4x9w" localSheetId="4">#REF!</definedName>
    <definedName name="_j6yq0m4x9w" localSheetId="10">#REF!</definedName>
    <definedName name="_j6yq0m4x9w" localSheetId="16">#REF!</definedName>
    <definedName name="_j6yq0m4x9w">#REF!</definedName>
    <definedName name="_j7x7cr54j24" localSheetId="2">#REF!</definedName>
    <definedName name="_j7x7cr54j24" localSheetId="5">#REF!</definedName>
    <definedName name="_j7x7cr54j24" localSheetId="1">#REF!</definedName>
    <definedName name="_j7x7cr54j24" localSheetId="4">#REF!</definedName>
    <definedName name="_j7x7cr54j24" localSheetId="10">#REF!</definedName>
    <definedName name="_j7x7cr54j24" localSheetId="16">#REF!</definedName>
    <definedName name="_j7x7cr54j24" localSheetId="17">#REF!</definedName>
    <definedName name="_j7x7cr54j24">#REF!</definedName>
    <definedName name="_j8k56o536f" localSheetId="2">#REF!</definedName>
    <definedName name="_j8k56o536f" localSheetId="5">#REF!</definedName>
    <definedName name="_j8k56o536f" localSheetId="1">#REF!</definedName>
    <definedName name="_j8k56o536f" localSheetId="4">#REF!</definedName>
    <definedName name="_j8k56o536f" localSheetId="10">#REF!</definedName>
    <definedName name="_j8k56o536f" localSheetId="16">#REF!</definedName>
    <definedName name="_j8k56o536f" localSheetId="17">#REF!</definedName>
    <definedName name="_j8k56o536f">#REF!</definedName>
    <definedName name="_jasap953q1n" localSheetId="2">#REF!</definedName>
    <definedName name="_jasap953q1n" localSheetId="5">#REF!</definedName>
    <definedName name="_jasap953q1n" localSheetId="1">#REF!</definedName>
    <definedName name="_jasap953q1n" localSheetId="4">#REF!</definedName>
    <definedName name="_jasap953q1n" localSheetId="10">#REF!</definedName>
    <definedName name="_jasap953q1n" localSheetId="16">#REF!</definedName>
    <definedName name="_jasap953q1n" localSheetId="17">#REF!</definedName>
    <definedName name="_jasap953q1n">#REF!</definedName>
    <definedName name="_jh2w3v53q2j" localSheetId="2">#REF!</definedName>
    <definedName name="_jh2w3v53q2j" localSheetId="5">#REF!</definedName>
    <definedName name="_jh2w3v53q2j" localSheetId="1">#REF!</definedName>
    <definedName name="_jh2w3v53q2j" localSheetId="4">#REF!</definedName>
    <definedName name="_jh2w3v53q2j" localSheetId="10">#REF!</definedName>
    <definedName name="_jh2w3v53q2j" localSheetId="16">#REF!</definedName>
    <definedName name="_jh2w3v53q2j" localSheetId="17">#REF!</definedName>
    <definedName name="_jh2w3v53q2j">#REF!</definedName>
    <definedName name="_ji9h0k53q10" localSheetId="2">#REF!</definedName>
    <definedName name="_ji9h0k53q10" localSheetId="5">#REF!</definedName>
    <definedName name="_ji9h0k53q10" localSheetId="1">#REF!</definedName>
    <definedName name="_ji9h0k53q10" localSheetId="4">#REF!</definedName>
    <definedName name="_ji9h0k53q10" localSheetId="10">#REF!</definedName>
    <definedName name="_ji9h0k53q10" localSheetId="16">#REF!</definedName>
    <definedName name="_ji9h0k53q10" localSheetId="17">#REF!</definedName>
    <definedName name="_ji9h0k53q10">#REF!</definedName>
    <definedName name="_jnk0hu5072j" localSheetId="2">#REF!</definedName>
    <definedName name="_jnk0hu5072j" localSheetId="5">#REF!</definedName>
    <definedName name="_jnk0hu5072j" localSheetId="1">#REF!</definedName>
    <definedName name="_jnk0hu5072j" localSheetId="4">#REF!</definedName>
    <definedName name="_jnk0hu5072j" localSheetId="10">#REF!</definedName>
    <definedName name="_jnk0hu5072j" localSheetId="16">#REF!</definedName>
    <definedName name="_jnk0hu5072j" localSheetId="17">#REF!</definedName>
    <definedName name="_jnk0hu5072j">#REF!</definedName>
    <definedName name="_jnv2jq4y2r" localSheetId="2">#REF!</definedName>
    <definedName name="_jnv2jq4y2r" localSheetId="5">#REF!</definedName>
    <definedName name="_jnv2jq4y2r" localSheetId="1">#REF!</definedName>
    <definedName name="_jnv2jq4y2r" localSheetId="4">#REF!</definedName>
    <definedName name="_jnv2jq4y2r" localSheetId="10">#REF!</definedName>
    <definedName name="_jnv2jq4y2r" localSheetId="16">#REF!</definedName>
    <definedName name="_jnv2jq4y2r" localSheetId="17">#REF!</definedName>
    <definedName name="_jnv2jq4y2r">#REF!</definedName>
    <definedName name="_jo1bh75181q" localSheetId="2">#REF!</definedName>
    <definedName name="_jo1bh75181q" localSheetId="5">#REF!</definedName>
    <definedName name="_jo1bh75181q" localSheetId="1">#REF!</definedName>
    <definedName name="_jo1bh75181q" localSheetId="4">#REF!</definedName>
    <definedName name="_jo1bh75181q" localSheetId="10">#REF!</definedName>
    <definedName name="_jo1bh75181q" localSheetId="16">#REF!</definedName>
    <definedName name="_jo1bh75181q" localSheetId="17">#REF!</definedName>
    <definedName name="_jo1bh75181q">#REF!</definedName>
    <definedName name="_jp1osx53q1h" localSheetId="2">#REF!</definedName>
    <definedName name="_jp1osx53q1h" localSheetId="5">#REF!</definedName>
    <definedName name="_jp1osx53q1h" localSheetId="1">#REF!</definedName>
    <definedName name="_jp1osx53q1h" localSheetId="4">#REF!</definedName>
    <definedName name="_jp1osx53q1h" localSheetId="10">#REF!</definedName>
    <definedName name="_jp1osx53q1h" localSheetId="16">#REF!</definedName>
    <definedName name="_jp1osx53q1h" localSheetId="17">#REF!</definedName>
    <definedName name="_jp1osx53q1h">#REF!</definedName>
    <definedName name="_jpdm7053q12" localSheetId="2">#REF!</definedName>
    <definedName name="_jpdm7053q12" localSheetId="5">#REF!</definedName>
    <definedName name="_jpdm7053q12" localSheetId="1">#REF!</definedName>
    <definedName name="_jpdm7053q12" localSheetId="4">#REF!</definedName>
    <definedName name="_jpdm7053q12" localSheetId="10">#REF!</definedName>
    <definedName name="_jpdm7053q12" localSheetId="16">#REF!</definedName>
    <definedName name="_jpdm7053q12" localSheetId="17">#REF!</definedName>
    <definedName name="_jpdm7053q12">#REF!</definedName>
    <definedName name="_jpfoas536a" localSheetId="2">#REF!</definedName>
    <definedName name="_jpfoas536a" localSheetId="5">#REF!</definedName>
    <definedName name="_jpfoas536a" localSheetId="1">#REF!</definedName>
    <definedName name="_jpfoas536a" localSheetId="4">#REF!</definedName>
    <definedName name="_jpfoas536a" localSheetId="10">#REF!</definedName>
    <definedName name="_jpfoas536a" localSheetId="16">#REF!</definedName>
    <definedName name="_jpfoas536a" localSheetId="17">#REF!</definedName>
    <definedName name="_jpfoas536a">#REF!</definedName>
    <definedName name="_jrn5fj54j2f" localSheetId="2">#REF!</definedName>
    <definedName name="_jrn5fj54j2f" localSheetId="5">#REF!</definedName>
    <definedName name="_jrn5fj54j2f" localSheetId="1">#REF!</definedName>
    <definedName name="_jrn5fj54j2f" localSheetId="4">#REF!</definedName>
    <definedName name="_jrn5fj54j2f" localSheetId="10">#REF!</definedName>
    <definedName name="_jrn5fj54j2f" localSheetId="16">#REF!</definedName>
    <definedName name="_jrn5fj54j2f" localSheetId="17">#REF!</definedName>
    <definedName name="_jrn5fj54j2f">#REF!</definedName>
    <definedName name="_jrnx3351pa" localSheetId="2">#REF!</definedName>
    <definedName name="_jrnx3351pa" localSheetId="5">#REF!</definedName>
    <definedName name="_jrnx3351pa" localSheetId="1">#REF!</definedName>
    <definedName name="_jrnx3351pa" localSheetId="4">#REF!</definedName>
    <definedName name="_jrnx3351pa" localSheetId="10">#REF!</definedName>
    <definedName name="_jrnx3351pa" localSheetId="16">#REF!</definedName>
    <definedName name="_jrnx3351pa" localSheetId="17">#REF!</definedName>
    <definedName name="_jrnx3351pa">#REF!</definedName>
    <definedName name="_jsuxbq50mz" localSheetId="2">#REF!</definedName>
    <definedName name="_jsuxbq50mz" localSheetId="5">#REF!</definedName>
    <definedName name="_jsuxbq50mz" localSheetId="1">#REF!</definedName>
    <definedName name="_jsuxbq50mz" localSheetId="4">#REF!</definedName>
    <definedName name="_jsuxbq50mz" localSheetId="10">#REF!</definedName>
    <definedName name="_jsuxbq50mz" localSheetId="16">#REF!</definedName>
    <definedName name="_jsuxbq50mz" localSheetId="17">#REF!</definedName>
    <definedName name="_jsuxbq50mz">#REF!</definedName>
    <definedName name="_jtrcgf53q1s" localSheetId="2">#REF!</definedName>
    <definedName name="_jtrcgf53q1s" localSheetId="5">#REF!</definedName>
    <definedName name="_jtrcgf53q1s" localSheetId="1">#REF!</definedName>
    <definedName name="_jtrcgf53q1s" localSheetId="4">#REF!</definedName>
    <definedName name="_jtrcgf53q1s" localSheetId="10">#REF!</definedName>
    <definedName name="_jtrcgf53q1s" localSheetId="16">#REF!</definedName>
    <definedName name="_jtrcgf53q1s" localSheetId="17">#REF!</definedName>
    <definedName name="_jtrcgf53q1s">#REF!</definedName>
    <definedName name="_ju7bzi54j1f" localSheetId="2">#REF!</definedName>
    <definedName name="_ju7bzi54j1f" localSheetId="5">#REF!</definedName>
    <definedName name="_ju7bzi54j1f" localSheetId="1">#REF!</definedName>
    <definedName name="_ju7bzi54j1f" localSheetId="4">#REF!</definedName>
    <definedName name="_ju7bzi54j1f" localSheetId="10">#REF!</definedName>
    <definedName name="_ju7bzi54j1f" localSheetId="16">#REF!</definedName>
    <definedName name="_ju7bzi54j1f" localSheetId="17">#REF!</definedName>
    <definedName name="_ju7bzi54j1f">#REF!</definedName>
    <definedName name="_jvlnu45071f" localSheetId="2">#REF!</definedName>
    <definedName name="_jvlnu45071f" localSheetId="5">#REF!</definedName>
    <definedName name="_jvlnu45071f" localSheetId="1">#REF!</definedName>
    <definedName name="_jvlnu45071f" localSheetId="4">#REF!</definedName>
    <definedName name="_jvlnu45071f" localSheetId="10">#REF!</definedName>
    <definedName name="_jvlnu45071f" localSheetId="16">#REF!</definedName>
    <definedName name="_jvlnu45071f" localSheetId="17">#REF!</definedName>
    <definedName name="_jvlnu45071f">#REF!</definedName>
    <definedName name="_jwpbtn5361f" localSheetId="2">#REF!</definedName>
    <definedName name="_jwpbtn5361f" localSheetId="5">#REF!</definedName>
    <definedName name="_jwpbtn5361f" localSheetId="1">#REF!</definedName>
    <definedName name="_jwpbtn5361f" localSheetId="4">#REF!</definedName>
    <definedName name="_jwpbtn5361f" localSheetId="10">#REF!</definedName>
    <definedName name="_jwpbtn5361f" localSheetId="16">#REF!</definedName>
    <definedName name="_jwpbtn5361f" localSheetId="17">#REF!</definedName>
    <definedName name="_jwpbtn5361f">#REF!</definedName>
    <definedName name="_jxbpc75072q" localSheetId="2">#REF!</definedName>
    <definedName name="_jxbpc75072q" localSheetId="5">#REF!</definedName>
    <definedName name="_jxbpc75072q" localSheetId="1">#REF!</definedName>
    <definedName name="_jxbpc75072q" localSheetId="4">#REF!</definedName>
    <definedName name="_jxbpc75072q" localSheetId="10">#REF!</definedName>
    <definedName name="_jxbpc75072q" localSheetId="16">#REF!</definedName>
    <definedName name="_jxbpc75072q" localSheetId="17">#REF!</definedName>
    <definedName name="_jxbpc75072q">#REF!</definedName>
    <definedName name="_jzd0go54jr" localSheetId="2">#REF!</definedName>
    <definedName name="_jzd0go54jr" localSheetId="5">#REF!</definedName>
    <definedName name="_jzd0go54jr" localSheetId="1">#REF!</definedName>
    <definedName name="_jzd0go54jr" localSheetId="4">#REF!</definedName>
    <definedName name="_jzd0go54jr" localSheetId="10">#REF!</definedName>
    <definedName name="_jzd0go54jr" localSheetId="16">#REF!</definedName>
    <definedName name="_jzd0go54jr" localSheetId="17">#REF!</definedName>
    <definedName name="_jzd0go54jr">#REF!</definedName>
    <definedName name="_jzhvj554jc" localSheetId="2">#REF!</definedName>
    <definedName name="_jzhvj554jc" localSheetId="5">#REF!</definedName>
    <definedName name="_jzhvj554jc" localSheetId="1">#REF!</definedName>
    <definedName name="_jzhvj554jc" localSheetId="4">#REF!</definedName>
    <definedName name="_jzhvj554jc" localSheetId="10">#REF!</definedName>
    <definedName name="_jzhvj554jc" localSheetId="16">#REF!</definedName>
    <definedName name="_jzhvj554jc" localSheetId="17">#REF!</definedName>
    <definedName name="_jzhvj554jc">#REF!</definedName>
    <definedName name="_jzl41_vq03clgge1u" localSheetId="2">#REF!</definedName>
    <definedName name="_jzl41_vq03clgge1u" localSheetId="5">#REF!</definedName>
    <definedName name="_jzl41_vq03clgge1u" localSheetId="1">#REF!</definedName>
    <definedName name="_jzl41_vq03clgge1u" localSheetId="4">#REF!</definedName>
    <definedName name="_jzl41_vq03clgge1u" localSheetId="10">#REF!</definedName>
    <definedName name="_jzl41_vq03clgge1u" localSheetId="16">#REF!</definedName>
    <definedName name="_jzl41_vq03clgge1u" localSheetId="17">#REF!</definedName>
    <definedName name="_jzl41_vq03clgge1u">#REF!</definedName>
    <definedName name="_jzx2n64y2h" localSheetId="2">#REF!</definedName>
    <definedName name="_jzx2n64y2h" localSheetId="5">#REF!</definedName>
    <definedName name="_jzx2n64y2h" localSheetId="1">#REF!</definedName>
    <definedName name="_jzx2n64y2h" localSheetId="4">#REF!</definedName>
    <definedName name="_jzx2n64y2h" localSheetId="10">#REF!</definedName>
    <definedName name="_jzx2n64y2h" localSheetId="16">#REF!</definedName>
    <definedName name="_jzx2n64y2h" localSheetId="17">#REF!</definedName>
    <definedName name="_jzx2n64y2h">#REF!</definedName>
    <definedName name="_k1b5f1507m" localSheetId="2">#REF!</definedName>
    <definedName name="_k1b5f1507m" localSheetId="5">#REF!</definedName>
    <definedName name="_k1b5f1507m" localSheetId="1">#REF!</definedName>
    <definedName name="_k1b5f1507m" localSheetId="4">#REF!</definedName>
    <definedName name="_k1b5f1507m" localSheetId="10">#REF!</definedName>
    <definedName name="_k1b5f1507m" localSheetId="16">#REF!</definedName>
    <definedName name="_k1b5f1507m" localSheetId="17">#REF!</definedName>
    <definedName name="_k1b5f1507m">#REF!</definedName>
    <definedName name="_k2b19o4y29" localSheetId="2">#REF!</definedName>
    <definedName name="_k2b19o4y29" localSheetId="5">#REF!</definedName>
    <definedName name="_k2b19o4y29" localSheetId="1">#REF!</definedName>
    <definedName name="_k2b19o4y29" localSheetId="4">#REF!</definedName>
    <definedName name="_k2b19o4y29" localSheetId="10">#REF!</definedName>
    <definedName name="_k2b19o4y29" localSheetId="16">#REF!</definedName>
    <definedName name="_k2b19o4y29" localSheetId="17">#REF!</definedName>
    <definedName name="_k2b19o4y29">#REF!</definedName>
    <definedName name="_k2tuh65181p" localSheetId="2">#REF!</definedName>
    <definedName name="_k2tuh65181p" localSheetId="5">#REF!</definedName>
    <definedName name="_k2tuh65181p" localSheetId="1">#REF!</definedName>
    <definedName name="_k2tuh65181p" localSheetId="4">#REF!</definedName>
    <definedName name="_k2tuh65181p" localSheetId="10">#REF!</definedName>
    <definedName name="_k2tuh65181p" localSheetId="16">#REF!</definedName>
    <definedName name="_k2tuh65181p" localSheetId="17">#REF!</definedName>
    <definedName name="_k2tuh65181p">#REF!</definedName>
    <definedName name="_k38y6i536q" localSheetId="2">#REF!</definedName>
    <definedName name="_k38y6i536q" localSheetId="5">#REF!</definedName>
    <definedName name="_k38y6i536q" localSheetId="1">#REF!</definedName>
    <definedName name="_k38y6i536q" localSheetId="4">#REF!</definedName>
    <definedName name="_k38y6i536q" localSheetId="10">#REF!</definedName>
    <definedName name="_k38y6i536q" localSheetId="16">#REF!</definedName>
    <definedName name="_k38y6i536q" localSheetId="17">#REF!</definedName>
    <definedName name="_k38y6i536q">#REF!</definedName>
    <definedName name="_k6wi705181r" localSheetId="2">#REF!</definedName>
    <definedName name="_k6wi705181r" localSheetId="5">#REF!</definedName>
    <definedName name="_k6wi705181r" localSheetId="1">#REF!</definedName>
    <definedName name="_k6wi705181r" localSheetId="4">#REF!</definedName>
    <definedName name="_k6wi705181r" localSheetId="10">#REF!</definedName>
    <definedName name="_k6wi705181r" localSheetId="16">#REF!</definedName>
    <definedName name="_k6wi705181r" localSheetId="17">#REF!</definedName>
    <definedName name="_k6wi705181r">#REF!</definedName>
    <definedName name="_k7k4fi5181n" localSheetId="2">#REF!</definedName>
    <definedName name="_k7k4fi5181n" localSheetId="5">#REF!</definedName>
    <definedName name="_k7k4fi5181n" localSheetId="1">#REF!</definedName>
    <definedName name="_k7k4fi5181n" localSheetId="4">#REF!</definedName>
    <definedName name="_k7k4fi5181n" localSheetId="10">#REF!</definedName>
    <definedName name="_k7k4fi5181n" localSheetId="16">#REF!</definedName>
    <definedName name="_k7k4fi5181n" localSheetId="17">#REF!</definedName>
    <definedName name="_k7k4fi5181n">#REF!</definedName>
    <definedName name="_k7p6h0b5l7" localSheetId="2">#REF!</definedName>
    <definedName name="_k7p6h0b5l7" localSheetId="5">#REF!</definedName>
    <definedName name="_k7p6h0b5l7" localSheetId="1">#REF!</definedName>
    <definedName name="_k7p6h0b5l7" localSheetId="4">#REF!</definedName>
    <definedName name="_k7p6h0b5l7" localSheetId="10">#REF!</definedName>
    <definedName name="_k7p6h0b5l7" localSheetId="16">#REF!</definedName>
    <definedName name="_k7p6h0b5l7" localSheetId="17">#REF!</definedName>
    <definedName name="_k7p6h0b5l7">#REF!</definedName>
    <definedName name="_k82sm65181a" localSheetId="2">#REF!</definedName>
    <definedName name="_k82sm65181a" localSheetId="5">#REF!</definedName>
    <definedName name="_k82sm65181a" localSheetId="1">#REF!</definedName>
    <definedName name="_k82sm65181a" localSheetId="4">#REF!</definedName>
    <definedName name="_k82sm65181a" localSheetId="10">#REF!</definedName>
    <definedName name="_k82sm65181a" localSheetId="16">#REF!</definedName>
    <definedName name="_k82sm65181a" localSheetId="17">#REF!</definedName>
    <definedName name="_k82sm65181a">#REF!</definedName>
    <definedName name="_k92s2f4ysg" localSheetId="2">#REF!</definedName>
    <definedName name="_k92s2f4ysg" localSheetId="5">#REF!</definedName>
    <definedName name="_k92s2f4ysg" localSheetId="1">#REF!</definedName>
    <definedName name="_k92s2f4ysg" localSheetId="4">#REF!</definedName>
    <definedName name="_k92s2f4ysg" localSheetId="10">#REF!</definedName>
    <definedName name="_k92s2f4ysg" localSheetId="16">#REF!</definedName>
    <definedName name="_k92s2f4ysg" localSheetId="17">#REF!</definedName>
    <definedName name="_k92s2f4ysg">#REF!</definedName>
    <definedName name="_kac01e4y22a" localSheetId="2">#REF!</definedName>
    <definedName name="_kac01e4y22a" localSheetId="5">#REF!</definedName>
    <definedName name="_kac01e4y22a" localSheetId="1">#REF!</definedName>
    <definedName name="_kac01e4y22a" localSheetId="4">#REF!</definedName>
    <definedName name="_kac01e4y22a" localSheetId="10">#REF!</definedName>
    <definedName name="_kac01e4y22a" localSheetId="16">#REF!</definedName>
    <definedName name="_kac01e4y22a" localSheetId="17">#REF!</definedName>
    <definedName name="_kac01e4y22a">#REF!</definedName>
    <definedName name="_kdlrv64x9t" localSheetId="2">#REF!</definedName>
    <definedName name="_kdlrv64x9t" localSheetId="4">#REF!</definedName>
    <definedName name="_kdlrv64x9t" localSheetId="10">#REF!</definedName>
    <definedName name="_kdlrv64x9t" localSheetId="16">#REF!</definedName>
    <definedName name="_kdlrv64x9t">#REF!</definedName>
    <definedName name="_kg81ov536e" localSheetId="2">#REF!</definedName>
    <definedName name="_kg81ov536e" localSheetId="5">#REF!</definedName>
    <definedName name="_kg81ov536e" localSheetId="1">#REF!</definedName>
    <definedName name="_kg81ov536e" localSheetId="4">#REF!</definedName>
    <definedName name="_kg81ov536e" localSheetId="10">#REF!</definedName>
    <definedName name="_kg81ov536e" localSheetId="16">#REF!</definedName>
    <definedName name="_kg81ov536e" localSheetId="17">#REF!</definedName>
    <definedName name="_kg81ov536e">#REF!</definedName>
    <definedName name="_kgzygv5072w" localSheetId="2">#REF!</definedName>
    <definedName name="_kgzygv5072w" localSheetId="5">#REF!</definedName>
    <definedName name="_kgzygv5072w" localSheetId="1">#REF!</definedName>
    <definedName name="_kgzygv5072w" localSheetId="4">#REF!</definedName>
    <definedName name="_kgzygv5072w" localSheetId="10">#REF!</definedName>
    <definedName name="_kgzygv5072w" localSheetId="16">#REF!</definedName>
    <definedName name="_kgzygv5072w" localSheetId="17">#REF!</definedName>
    <definedName name="_kgzygv5072w">#REF!</definedName>
    <definedName name="_kkjig54y21d" localSheetId="2">#REF!</definedName>
    <definedName name="_kkjig54y21d" localSheetId="5">#REF!</definedName>
    <definedName name="_kkjig54y21d" localSheetId="1">#REF!</definedName>
    <definedName name="_kkjig54y21d" localSheetId="4">#REF!</definedName>
    <definedName name="_kkjig54y21d" localSheetId="10">#REF!</definedName>
    <definedName name="_kkjig54y21d" localSheetId="16">#REF!</definedName>
    <definedName name="_kkjig54y21d" localSheetId="17">#REF!</definedName>
    <definedName name="_kkjig54y21d">#REF!</definedName>
    <definedName name="_kl7o8d4y2s" localSheetId="2">#REF!</definedName>
    <definedName name="_kl7o8d4y2s" localSheetId="5">#REF!</definedName>
    <definedName name="_kl7o8d4y2s" localSheetId="1">#REF!</definedName>
    <definedName name="_kl7o8d4y2s" localSheetId="4">#REF!</definedName>
    <definedName name="_kl7o8d4y2s" localSheetId="10">#REF!</definedName>
    <definedName name="_kl7o8d4y2s" localSheetId="16">#REF!</definedName>
    <definedName name="_kl7o8d4y2s" localSheetId="17">#REF!</definedName>
    <definedName name="_kl7o8d4y2s">#REF!</definedName>
    <definedName name="_klje9q53qe" localSheetId="2">#REF!</definedName>
    <definedName name="_klje9q53qe" localSheetId="5">#REF!</definedName>
    <definedName name="_klje9q53qe" localSheetId="1">#REF!</definedName>
    <definedName name="_klje9q53qe" localSheetId="4">#REF!</definedName>
    <definedName name="_klje9q53qe" localSheetId="10">#REF!</definedName>
    <definedName name="_klje9q53qe" localSheetId="16">#REF!</definedName>
    <definedName name="_klje9q53qe" localSheetId="17">#REF!</definedName>
    <definedName name="_klje9q53qe">#REF!</definedName>
    <definedName name="_klle1i53q2n" localSheetId="2">#REF!</definedName>
    <definedName name="_klle1i53q2n" localSheetId="5">#REF!</definedName>
    <definedName name="_klle1i53q2n" localSheetId="1">#REF!</definedName>
    <definedName name="_klle1i53q2n" localSheetId="4">#REF!</definedName>
    <definedName name="_klle1i53q2n" localSheetId="10">#REF!</definedName>
    <definedName name="_klle1i53q2n" localSheetId="16">#REF!</definedName>
    <definedName name="_klle1i53q2n" localSheetId="17">#REF!</definedName>
    <definedName name="_klle1i53q2n">#REF!</definedName>
    <definedName name="_kn00vq4y231" localSheetId="2">#REF!</definedName>
    <definedName name="_kn00vq4y231" localSheetId="5">#REF!</definedName>
    <definedName name="_kn00vq4y231" localSheetId="1">#REF!</definedName>
    <definedName name="_kn00vq4y231" localSheetId="4">#REF!</definedName>
    <definedName name="_kn00vq4y231" localSheetId="10">#REF!</definedName>
    <definedName name="_kn00vq4y231" localSheetId="16">#REF!</definedName>
    <definedName name="_kn00vq4y231" localSheetId="17">#REF!</definedName>
    <definedName name="_kn00vq4y231">#REF!</definedName>
    <definedName name="_kog25v53q26" localSheetId="2">#REF!</definedName>
    <definedName name="_kog25v53q26" localSheetId="5">#REF!</definedName>
    <definedName name="_kog25v53q26" localSheetId="1">#REF!</definedName>
    <definedName name="_kog25v53q26" localSheetId="4">#REF!</definedName>
    <definedName name="_kog25v53q26" localSheetId="10">#REF!</definedName>
    <definedName name="_kog25v53q26" localSheetId="16">#REF!</definedName>
    <definedName name="_kog25v53q26" localSheetId="17">#REF!</definedName>
    <definedName name="_kog25v53q26">#REF!</definedName>
    <definedName name="_kos8i753q2q" localSheetId="2">#REF!</definedName>
    <definedName name="_kos8i753q2q" localSheetId="5">#REF!</definedName>
    <definedName name="_kos8i753q2q" localSheetId="1">#REF!</definedName>
    <definedName name="_kos8i753q2q" localSheetId="4">#REF!</definedName>
    <definedName name="_kos8i753q2q" localSheetId="10">#REF!</definedName>
    <definedName name="_kos8i753q2q" localSheetId="16">#REF!</definedName>
    <definedName name="_kos8i753q2q" localSheetId="17">#REF!</definedName>
    <definedName name="_kos8i753q2q">#REF!</definedName>
    <definedName name="_kot8g150m1a" localSheetId="2">#REF!</definedName>
    <definedName name="_kot8g150m1a" localSheetId="5">#REF!</definedName>
    <definedName name="_kot8g150m1a" localSheetId="1">#REF!</definedName>
    <definedName name="_kot8g150m1a" localSheetId="4">#REF!</definedName>
    <definedName name="_kot8g150m1a" localSheetId="10">#REF!</definedName>
    <definedName name="_kot8g150m1a" localSheetId="16">#REF!</definedName>
    <definedName name="_kot8g150m1a" localSheetId="17">#REF!</definedName>
    <definedName name="_kot8g150m1a">#REF!</definedName>
    <definedName name="_kqy68i5181e" localSheetId="2">#REF!</definedName>
    <definedName name="_kqy68i5181e" localSheetId="5">#REF!</definedName>
    <definedName name="_kqy68i5181e" localSheetId="1">#REF!</definedName>
    <definedName name="_kqy68i5181e" localSheetId="4">#REF!</definedName>
    <definedName name="_kqy68i5181e" localSheetId="10">#REF!</definedName>
    <definedName name="_kqy68i5181e" localSheetId="16">#REF!</definedName>
    <definedName name="_kqy68i5181e" localSheetId="17">#REF!</definedName>
    <definedName name="_kqy68i5181e">#REF!</definedName>
    <definedName name="_krx2ij50m1c" localSheetId="2">#REF!</definedName>
    <definedName name="_krx2ij50m1c" localSheetId="5">#REF!</definedName>
    <definedName name="_krx2ij50m1c" localSheetId="1">#REF!</definedName>
    <definedName name="_krx2ij50m1c" localSheetId="4">#REF!</definedName>
    <definedName name="_krx2ij50m1c" localSheetId="10">#REF!</definedName>
    <definedName name="_krx2ij50m1c" localSheetId="16">#REF!</definedName>
    <definedName name="_krx2ij50m1c" localSheetId="17">#REF!</definedName>
    <definedName name="_krx2ij50m1c">#REF!</definedName>
    <definedName name="_kt00n453q1t" localSheetId="2">#REF!</definedName>
    <definedName name="_kt00n453q1t" localSheetId="5">#REF!</definedName>
    <definedName name="_kt00n453q1t" localSheetId="1">#REF!</definedName>
    <definedName name="_kt00n453q1t" localSheetId="4">#REF!</definedName>
    <definedName name="_kt00n453q1t" localSheetId="10">#REF!</definedName>
    <definedName name="_kt00n453q1t" localSheetId="16">#REF!</definedName>
    <definedName name="_kt00n453q1t" localSheetId="17">#REF!</definedName>
    <definedName name="_kt00n453q1t">#REF!</definedName>
    <definedName name="_kvq74y4y22n" localSheetId="2">#REF!</definedName>
    <definedName name="_kvq74y4y22n" localSheetId="5">#REF!</definedName>
    <definedName name="_kvq74y4y22n" localSheetId="1">#REF!</definedName>
    <definedName name="_kvq74y4y22n" localSheetId="4">#REF!</definedName>
    <definedName name="_kvq74y4y22n" localSheetId="10">#REF!</definedName>
    <definedName name="_kvq74y4y22n" localSheetId="16">#REF!</definedName>
    <definedName name="_kvq74y4y22n" localSheetId="17">#REF!</definedName>
    <definedName name="_kvq74y4y22n">#REF!</definedName>
    <definedName name="_kysg1z53q1u" localSheetId="2">#REF!</definedName>
    <definedName name="_kysg1z53q1u" localSheetId="5">#REF!</definedName>
    <definedName name="_kysg1z53q1u" localSheetId="1">#REF!</definedName>
    <definedName name="_kysg1z53q1u" localSheetId="4">#REF!</definedName>
    <definedName name="_kysg1z53q1u" localSheetId="10">#REF!</definedName>
    <definedName name="_kysg1z53q1u" localSheetId="16">#REF!</definedName>
    <definedName name="_kysg1z53q1u" localSheetId="17">#REF!</definedName>
    <definedName name="_kysg1z53q1u">#REF!</definedName>
    <definedName name="_l1rwdn54j2p" localSheetId="2">#REF!</definedName>
    <definedName name="_l1rwdn54j2p" localSheetId="5">#REF!</definedName>
    <definedName name="_l1rwdn54j2p" localSheetId="1">#REF!</definedName>
    <definedName name="_l1rwdn54j2p" localSheetId="4">#REF!</definedName>
    <definedName name="_l1rwdn54j2p" localSheetId="10">#REF!</definedName>
    <definedName name="_l1rwdn54j2p" localSheetId="16">#REF!</definedName>
    <definedName name="_l1rwdn54j2p" localSheetId="17">#REF!</definedName>
    <definedName name="_l1rwdn54j2p">#REF!</definedName>
    <definedName name="_l4vc3z4y21x" localSheetId="2">#REF!</definedName>
    <definedName name="_l4vc3z4y21x" localSheetId="5">#REF!</definedName>
    <definedName name="_l4vc3z4y21x" localSheetId="1">#REF!</definedName>
    <definedName name="_l4vc3z4y21x" localSheetId="4">#REF!</definedName>
    <definedName name="_l4vc3z4y21x" localSheetId="10">#REF!</definedName>
    <definedName name="_l4vc3z4y21x" localSheetId="16">#REF!</definedName>
    <definedName name="_l4vc3z4y21x" localSheetId="17">#REF!</definedName>
    <definedName name="_l4vc3z4y21x">#REF!</definedName>
    <definedName name="_l7jo5r4zly" localSheetId="2">#REF!</definedName>
    <definedName name="_l7jo5r4zly" localSheetId="5">#REF!</definedName>
    <definedName name="_l7jo5r4zly" localSheetId="1">#REF!</definedName>
    <definedName name="_l7jo5r4zly" localSheetId="4">#REF!</definedName>
    <definedName name="_l7jo5r4zly" localSheetId="10">#REF!</definedName>
    <definedName name="_l7jo5r4zly" localSheetId="16">#REF!</definedName>
    <definedName name="_l7jo5r4zly" localSheetId="17">#REF!</definedName>
    <definedName name="_l7jo5r4zly">#REF!</definedName>
    <definedName name="_l926zw5182h" localSheetId="2">#REF!</definedName>
    <definedName name="_l926zw5182h" localSheetId="5">#REF!</definedName>
    <definedName name="_l926zw5182h" localSheetId="1">#REF!</definedName>
    <definedName name="_l926zw5182h" localSheetId="4">#REF!</definedName>
    <definedName name="_l926zw5182h" localSheetId="10">#REF!</definedName>
    <definedName name="_l926zw5182h" localSheetId="16">#REF!</definedName>
    <definedName name="_l926zw5182h" localSheetId="17">#REF!</definedName>
    <definedName name="_l926zw5182h">#REF!</definedName>
    <definedName name="_laf27k5361g" localSheetId="2">#REF!</definedName>
    <definedName name="_laf27k5361g" localSheetId="5">#REF!</definedName>
    <definedName name="_laf27k5361g" localSheetId="1">#REF!</definedName>
    <definedName name="_laf27k5361g" localSheetId="4">#REF!</definedName>
    <definedName name="_laf27k5361g" localSheetId="10">#REF!</definedName>
    <definedName name="_laf27k5361g" localSheetId="16">#REF!</definedName>
    <definedName name="_laf27k5361g" localSheetId="17">#REF!</definedName>
    <definedName name="_laf27k5361g">#REF!</definedName>
    <definedName name="_lbykyz4x9j" localSheetId="2">#REF!</definedName>
    <definedName name="_lbykyz4x9j" localSheetId="5">#REF!</definedName>
    <definedName name="_lbykyz4x9j" localSheetId="1">#REF!</definedName>
    <definedName name="_lbykyz4x9j" localSheetId="4">#REF!</definedName>
    <definedName name="_lbykyz4x9j" localSheetId="10">#REF!</definedName>
    <definedName name="_lbykyz4x9j" localSheetId="16">#REF!</definedName>
    <definedName name="_lbykyz4x9j" localSheetId="17">#REF!</definedName>
    <definedName name="_lbykyz4x9j">#REF!</definedName>
    <definedName name="_lggo2t4zls" localSheetId="2">#REF!</definedName>
    <definedName name="_lggo2t4zls" localSheetId="5">#REF!</definedName>
    <definedName name="_lggo2t4zls" localSheetId="1">#REF!</definedName>
    <definedName name="_lggo2t4zls" localSheetId="4">#REF!</definedName>
    <definedName name="_lggo2t4zls" localSheetId="10">#REF!</definedName>
    <definedName name="_lggo2t4zls" localSheetId="16">#REF!</definedName>
    <definedName name="_lggo2t4zls" localSheetId="17">#REF!</definedName>
    <definedName name="_lggo2t4zls">#REF!</definedName>
    <definedName name="_lhf7hd54j2o" localSheetId="2">#REF!</definedName>
    <definedName name="_lhf7hd54j2o" localSheetId="5">#REF!</definedName>
    <definedName name="_lhf7hd54j2o" localSheetId="1">#REF!</definedName>
    <definedName name="_lhf7hd54j2o" localSheetId="4">#REF!</definedName>
    <definedName name="_lhf7hd54j2o" localSheetId="10">#REF!</definedName>
    <definedName name="_lhf7hd54j2o" localSheetId="16">#REF!</definedName>
    <definedName name="_lhf7hd54j2o" localSheetId="17">#REF!</definedName>
    <definedName name="_lhf7hd54j2o">#REF!</definedName>
    <definedName name="_lhk8bw51816" localSheetId="2">#REF!</definedName>
    <definedName name="_lhk8bw51816" localSheetId="5">#REF!</definedName>
    <definedName name="_lhk8bw51816" localSheetId="1">#REF!</definedName>
    <definedName name="_lhk8bw51816" localSheetId="4">#REF!</definedName>
    <definedName name="_lhk8bw51816" localSheetId="10">#REF!</definedName>
    <definedName name="_lhk8bw51816" localSheetId="16">#REF!</definedName>
    <definedName name="_lhk8bw51816" localSheetId="17">#REF!</definedName>
    <definedName name="_lhk8bw51816">#REF!</definedName>
    <definedName name="_lhmouw50m1o" localSheetId="2">#REF!</definedName>
    <definedName name="_lhmouw50m1o" localSheetId="5">#REF!</definedName>
    <definedName name="_lhmouw50m1o" localSheetId="1">#REF!</definedName>
    <definedName name="_lhmouw50m1o" localSheetId="4">#REF!</definedName>
    <definedName name="_lhmouw50m1o" localSheetId="10">#REF!</definedName>
    <definedName name="_lhmouw50m1o" localSheetId="16">#REF!</definedName>
    <definedName name="_lhmouw50m1o" localSheetId="17">#REF!</definedName>
    <definedName name="_lhmouw50m1o">#REF!</definedName>
    <definedName name="_lmmyqf4x9a" localSheetId="2">#REF!</definedName>
    <definedName name="_lmmyqf4x9a" localSheetId="4">#REF!</definedName>
    <definedName name="_lmmyqf4x9a" localSheetId="10">#REF!</definedName>
    <definedName name="_lmmyqf4x9a" localSheetId="16">#REF!</definedName>
    <definedName name="_lmmyqf4x9a">#REF!</definedName>
    <definedName name="_lrfava53qt" localSheetId="2">#REF!</definedName>
    <definedName name="_lrfava53qt" localSheetId="5">#REF!</definedName>
    <definedName name="_lrfava53qt" localSheetId="1">#REF!</definedName>
    <definedName name="_lrfava53qt" localSheetId="4">#REF!</definedName>
    <definedName name="_lrfava53qt" localSheetId="10">#REF!</definedName>
    <definedName name="_lrfava53qt" localSheetId="16">#REF!</definedName>
    <definedName name="_lrfava53qt" localSheetId="17">#REF!</definedName>
    <definedName name="_lrfava53qt">#REF!</definedName>
    <definedName name="_lsk3sm50mu" localSheetId="2">#REF!</definedName>
    <definedName name="_lsk3sm50mu" localSheetId="5">#REF!</definedName>
    <definedName name="_lsk3sm50mu" localSheetId="1">#REF!</definedName>
    <definedName name="_lsk3sm50mu" localSheetId="4">#REF!</definedName>
    <definedName name="_lsk3sm50mu" localSheetId="10">#REF!</definedName>
    <definedName name="_lsk3sm50mu" localSheetId="16">#REF!</definedName>
    <definedName name="_lsk3sm50mu" localSheetId="17">#REF!</definedName>
    <definedName name="_lsk3sm50mu">#REF!</definedName>
    <definedName name="_lu9v2w4ysi" localSheetId="2">#REF!</definedName>
    <definedName name="_lu9v2w4ysi" localSheetId="5">#REF!</definedName>
    <definedName name="_lu9v2w4ysi" localSheetId="1">#REF!</definedName>
    <definedName name="_lu9v2w4ysi" localSheetId="4">#REF!</definedName>
    <definedName name="_lu9v2w4ysi" localSheetId="10">#REF!</definedName>
    <definedName name="_lu9v2w4ysi" localSheetId="16">#REF!</definedName>
    <definedName name="_lu9v2w4ysi" localSheetId="17">#REF!</definedName>
    <definedName name="_lu9v2w4ysi">#REF!</definedName>
    <definedName name="_lurrkd54ji" localSheetId="2">#REF!</definedName>
    <definedName name="_lurrkd54ji" localSheetId="5">#REF!</definedName>
    <definedName name="_lurrkd54ji" localSheetId="1">#REF!</definedName>
    <definedName name="_lurrkd54ji" localSheetId="4">#REF!</definedName>
    <definedName name="_lurrkd54ji" localSheetId="10">#REF!</definedName>
    <definedName name="_lurrkd54ji" localSheetId="16">#REF!</definedName>
    <definedName name="_lurrkd54ji" localSheetId="17">#REF!</definedName>
    <definedName name="_lurrkd54ji">#REF!</definedName>
    <definedName name="_lvgtxn54j1k" localSheetId="2">#REF!</definedName>
    <definedName name="_lvgtxn54j1k" localSheetId="5">#REF!</definedName>
    <definedName name="_lvgtxn54j1k" localSheetId="1">#REF!</definedName>
    <definedName name="_lvgtxn54j1k" localSheetId="4">#REF!</definedName>
    <definedName name="_lvgtxn54j1k" localSheetId="10">#REF!</definedName>
    <definedName name="_lvgtxn54j1k" localSheetId="16">#REF!</definedName>
    <definedName name="_lvgtxn54j1k" localSheetId="17">#REF!</definedName>
    <definedName name="_lvgtxn54j1k">#REF!</definedName>
    <definedName name="_lvpqri4x9s" localSheetId="2">#REF!</definedName>
    <definedName name="_lvpqri4x9s" localSheetId="4">#REF!</definedName>
    <definedName name="_lvpqri4x9s" localSheetId="10">#REF!</definedName>
    <definedName name="_lvpqri4x9s" localSheetId="16">#REF!</definedName>
    <definedName name="_lvpqri4x9s">#REF!</definedName>
    <definedName name="_lwypex5072a" localSheetId="2">#REF!</definedName>
    <definedName name="_lwypex5072a" localSheetId="5">#REF!</definedName>
    <definedName name="_lwypex5072a" localSheetId="1">#REF!</definedName>
    <definedName name="_lwypex5072a" localSheetId="4">#REF!</definedName>
    <definedName name="_lwypex5072a" localSheetId="10">#REF!</definedName>
    <definedName name="_lwypex5072a" localSheetId="16">#REF!</definedName>
    <definedName name="_lwypex5072a" localSheetId="17">#REF!</definedName>
    <definedName name="_lwypex5072a">#REF!</definedName>
    <definedName name="_lxn2ia4y22i" localSheetId="2">#REF!</definedName>
    <definedName name="_lxn2ia4y22i" localSheetId="5">#REF!</definedName>
    <definedName name="_lxn2ia4y22i" localSheetId="1">#REF!</definedName>
    <definedName name="_lxn2ia4y22i" localSheetId="4">#REF!</definedName>
    <definedName name="_lxn2ia4y22i" localSheetId="10">#REF!</definedName>
    <definedName name="_lxn2ia4y22i" localSheetId="16">#REF!</definedName>
    <definedName name="_lxn2ia4y22i" localSheetId="17">#REF!</definedName>
    <definedName name="_lxn2ia4y22i">#REF!</definedName>
    <definedName name="_ly84sx54j2e" localSheetId="2">#REF!</definedName>
    <definedName name="_ly84sx54j2e" localSheetId="5">#REF!</definedName>
    <definedName name="_ly84sx54j2e" localSheetId="1">#REF!</definedName>
    <definedName name="_ly84sx54j2e" localSheetId="4">#REF!</definedName>
    <definedName name="_ly84sx54j2e" localSheetId="10">#REF!</definedName>
    <definedName name="_ly84sx54j2e" localSheetId="16">#REF!</definedName>
    <definedName name="_ly84sx54j2e" localSheetId="17">#REF!</definedName>
    <definedName name="_ly84sx54j2e">#REF!</definedName>
    <definedName name="_lygbjp536m" localSheetId="2">#REF!</definedName>
    <definedName name="_lygbjp536m" localSheetId="5">#REF!</definedName>
    <definedName name="_lygbjp536m" localSheetId="1">#REF!</definedName>
    <definedName name="_lygbjp536m" localSheetId="4">#REF!</definedName>
    <definedName name="_lygbjp536m" localSheetId="10">#REF!</definedName>
    <definedName name="_lygbjp536m" localSheetId="16">#REF!</definedName>
    <definedName name="_lygbjp536m" localSheetId="17">#REF!</definedName>
    <definedName name="_lygbjp536m">#REF!</definedName>
    <definedName name="_lzbdg44y236" localSheetId="2">#REF!</definedName>
    <definedName name="_lzbdg44y236" localSheetId="5">#REF!</definedName>
    <definedName name="_lzbdg44y236" localSheetId="1">#REF!</definedName>
    <definedName name="_lzbdg44y236" localSheetId="4">#REF!</definedName>
    <definedName name="_lzbdg44y236" localSheetId="10">#REF!</definedName>
    <definedName name="_lzbdg44y236" localSheetId="16">#REF!</definedName>
    <definedName name="_lzbdg44y236" localSheetId="17">#REF!</definedName>
    <definedName name="_lzbdg44y236">#REF!</definedName>
    <definedName name="_lzqn1_yaoztago42l" localSheetId="2">#REF!</definedName>
    <definedName name="_lzqn1_yaoztago42l" localSheetId="5">#REF!</definedName>
    <definedName name="_lzqn1_yaoztago42l" localSheetId="1">#REF!</definedName>
    <definedName name="_lzqn1_yaoztago42l" localSheetId="4">#REF!</definedName>
    <definedName name="_lzqn1_yaoztago42l" localSheetId="10">#REF!</definedName>
    <definedName name="_lzqn1_yaoztago42l" localSheetId="16">#REF!</definedName>
    <definedName name="_lzqn1_yaoztago42l" localSheetId="17">#REF!</definedName>
    <definedName name="_lzqn1_yaoztago42l">#REF!</definedName>
    <definedName name="_m0umsd518v" localSheetId="2">#REF!</definedName>
    <definedName name="_m0umsd518v" localSheetId="5">#REF!</definedName>
    <definedName name="_m0umsd518v" localSheetId="1">#REF!</definedName>
    <definedName name="_m0umsd518v" localSheetId="4">#REF!</definedName>
    <definedName name="_m0umsd518v" localSheetId="10">#REF!</definedName>
    <definedName name="_m0umsd518v" localSheetId="16">#REF!</definedName>
    <definedName name="_m0umsd518v" localSheetId="17">#REF!</definedName>
    <definedName name="_m0umsd518v">#REF!</definedName>
    <definedName name="_m4d4k7518k" localSheetId="2">#REF!</definedName>
    <definedName name="_m4d4k7518k" localSheetId="5">#REF!</definedName>
    <definedName name="_m4d4k7518k" localSheetId="1">#REF!</definedName>
    <definedName name="_m4d4k7518k" localSheetId="4">#REF!</definedName>
    <definedName name="_m4d4k7518k" localSheetId="10">#REF!</definedName>
    <definedName name="_m4d4k7518k" localSheetId="16">#REF!</definedName>
    <definedName name="_m4d4k7518k" localSheetId="17">#REF!</definedName>
    <definedName name="_m4d4k7518k">#REF!</definedName>
    <definedName name="_m5vy6r50m1r" localSheetId="2">#REF!</definedName>
    <definedName name="_m5vy6r50m1r" localSheetId="5">#REF!</definedName>
    <definedName name="_m5vy6r50m1r" localSheetId="1">#REF!</definedName>
    <definedName name="_m5vy6r50m1r" localSheetId="4">#REF!</definedName>
    <definedName name="_m5vy6r50m1r" localSheetId="10">#REF!</definedName>
    <definedName name="_m5vy6r50m1r" localSheetId="16">#REF!</definedName>
    <definedName name="_m5vy6r50m1r" localSheetId="17">#REF!</definedName>
    <definedName name="_m5vy6r50m1r">#REF!</definedName>
    <definedName name="_mc8aa454j2h" localSheetId="2">#REF!</definedName>
    <definedName name="_mc8aa454j2h" localSheetId="5">#REF!</definedName>
    <definedName name="_mc8aa454j2h" localSheetId="1">#REF!</definedName>
    <definedName name="_mc8aa454j2h" localSheetId="4">#REF!</definedName>
    <definedName name="_mc8aa454j2h" localSheetId="10">#REF!</definedName>
    <definedName name="_mc8aa454j2h" localSheetId="16">#REF!</definedName>
    <definedName name="_mc8aa454j2h" localSheetId="17">#REF!</definedName>
    <definedName name="_mc8aa454j2h">#REF!</definedName>
    <definedName name="_mh481b50mn" localSheetId="2">#REF!</definedName>
    <definedName name="_mh481b50mn" localSheetId="5">#REF!</definedName>
    <definedName name="_mh481b50mn" localSheetId="1">#REF!</definedName>
    <definedName name="_mh481b50mn" localSheetId="4">#REF!</definedName>
    <definedName name="_mh481b50mn" localSheetId="10">#REF!</definedName>
    <definedName name="_mh481b50mn" localSheetId="16">#REF!</definedName>
    <definedName name="_mh481b50mn" localSheetId="17">#REF!</definedName>
    <definedName name="_mh481b50mn">#REF!</definedName>
    <definedName name="_mjcolp5182f" localSheetId="2">#REF!</definedName>
    <definedName name="_mjcolp5182f" localSheetId="5">#REF!</definedName>
    <definedName name="_mjcolp5182f" localSheetId="1">#REF!</definedName>
    <definedName name="_mjcolp5182f" localSheetId="4">#REF!</definedName>
    <definedName name="_mjcolp5182f" localSheetId="10">#REF!</definedName>
    <definedName name="_mjcolp5182f" localSheetId="16">#REF!</definedName>
    <definedName name="_mjcolp5182f" localSheetId="17">#REF!</definedName>
    <definedName name="_mjcolp5182f">#REF!</definedName>
    <definedName name="_mjr1hd4y21g" localSheetId="2">#REF!</definedName>
    <definedName name="_mjr1hd4y21g" localSheetId="5">#REF!</definedName>
    <definedName name="_mjr1hd4y21g" localSheetId="1">#REF!</definedName>
    <definedName name="_mjr1hd4y21g" localSheetId="4">#REF!</definedName>
    <definedName name="_mjr1hd4y21g" localSheetId="10">#REF!</definedName>
    <definedName name="_mjr1hd4y21g" localSheetId="16">#REF!</definedName>
    <definedName name="_mjr1hd4y21g" localSheetId="17">#REF!</definedName>
    <definedName name="_mjr1hd4y21g">#REF!</definedName>
    <definedName name="_mjv7kr5072n" localSheetId="2">#REF!</definedName>
    <definedName name="_mjv7kr5072n" localSheetId="5">#REF!</definedName>
    <definedName name="_mjv7kr5072n" localSheetId="1">#REF!</definedName>
    <definedName name="_mjv7kr5072n" localSheetId="4">#REF!</definedName>
    <definedName name="_mjv7kr5072n" localSheetId="10">#REF!</definedName>
    <definedName name="_mjv7kr5072n" localSheetId="16">#REF!</definedName>
    <definedName name="_mjv7kr5072n" localSheetId="17">#REF!</definedName>
    <definedName name="_mjv7kr5072n">#REF!</definedName>
    <definedName name="_mo3j2h5071z" localSheetId="2">#REF!</definedName>
    <definedName name="_mo3j2h5071z" localSheetId="5">#REF!</definedName>
    <definedName name="_mo3j2h5071z" localSheetId="1">#REF!</definedName>
    <definedName name="_mo3j2h5071z" localSheetId="4">#REF!</definedName>
    <definedName name="_mo3j2h5071z" localSheetId="10">#REF!</definedName>
    <definedName name="_mo3j2h5071z" localSheetId="16">#REF!</definedName>
    <definedName name="_mo3j2h5071z" localSheetId="17">#REF!</definedName>
    <definedName name="_mo3j2h5071z">#REF!</definedName>
    <definedName name="_moetbn53qp" localSheetId="2">#REF!</definedName>
    <definedName name="_moetbn53qp" localSheetId="5">#REF!</definedName>
    <definedName name="_moetbn53qp" localSheetId="1">#REF!</definedName>
    <definedName name="_moetbn53qp" localSheetId="4">#REF!</definedName>
    <definedName name="_moetbn53qp" localSheetId="10">#REF!</definedName>
    <definedName name="_moetbn53qp" localSheetId="16">#REF!</definedName>
    <definedName name="_moetbn53qp" localSheetId="17">#REF!</definedName>
    <definedName name="_moetbn53qp">#REF!</definedName>
    <definedName name="_mpq4uv4y21e" localSheetId="2">#REF!</definedName>
    <definedName name="_mpq4uv4y21e" localSheetId="5">#REF!</definedName>
    <definedName name="_mpq4uv4y21e" localSheetId="1">#REF!</definedName>
    <definedName name="_mpq4uv4y21e" localSheetId="4">#REF!</definedName>
    <definedName name="_mpq4uv4y21e" localSheetId="10">#REF!</definedName>
    <definedName name="_mpq4uv4y21e" localSheetId="16">#REF!</definedName>
    <definedName name="_mpq4uv4y21e" localSheetId="17">#REF!</definedName>
    <definedName name="_mpq4uv4y21e">#REF!</definedName>
    <definedName name="_mre88p50m2t" localSheetId="2">#REF!</definedName>
    <definedName name="_mre88p50m2t" localSheetId="5">#REF!</definedName>
    <definedName name="_mre88p50m2t" localSheetId="1">#REF!</definedName>
    <definedName name="_mre88p50m2t" localSheetId="4">#REF!</definedName>
    <definedName name="_mre88p50m2t" localSheetId="10">#REF!</definedName>
    <definedName name="_mre88p50m2t" localSheetId="16">#REF!</definedName>
    <definedName name="_mre88p50m2t" localSheetId="17">#REF!</definedName>
    <definedName name="_mre88p50m2t">#REF!</definedName>
    <definedName name="_mte52a5071y" localSheetId="2">#REF!</definedName>
    <definedName name="_mte52a5071y" localSheetId="5">#REF!</definedName>
    <definedName name="_mte52a5071y" localSheetId="1">#REF!</definedName>
    <definedName name="_mte52a5071y" localSheetId="4">#REF!</definedName>
    <definedName name="_mte52a5071y" localSheetId="10">#REF!</definedName>
    <definedName name="_mte52a5071y" localSheetId="16">#REF!</definedName>
    <definedName name="_mte52a5071y" localSheetId="17">#REF!</definedName>
    <definedName name="_mte52a5071y">#REF!</definedName>
    <definedName name="_mucixb4zlt" localSheetId="2">#REF!</definedName>
    <definedName name="_mucixb4zlt" localSheetId="5">#REF!</definedName>
    <definedName name="_mucixb4zlt" localSheetId="1">#REF!</definedName>
    <definedName name="_mucixb4zlt" localSheetId="4">#REF!</definedName>
    <definedName name="_mucixb4zlt" localSheetId="10">#REF!</definedName>
    <definedName name="_mucixb4zlt" localSheetId="16">#REF!</definedName>
    <definedName name="_mucixb4zlt" localSheetId="17">#REF!</definedName>
    <definedName name="_mucixb4zlt">#REF!</definedName>
    <definedName name="_mvp03a53qr" localSheetId="2">#REF!</definedName>
    <definedName name="_mvp03a53qr" localSheetId="5">#REF!</definedName>
    <definedName name="_mvp03a53qr" localSheetId="1">#REF!</definedName>
    <definedName name="_mvp03a53qr" localSheetId="4">#REF!</definedName>
    <definedName name="_mvp03a53qr" localSheetId="10">#REF!</definedName>
    <definedName name="_mvp03a53qr" localSheetId="16">#REF!</definedName>
    <definedName name="_mvp03a53qr" localSheetId="17">#REF!</definedName>
    <definedName name="_mvp03a53qr">#REF!</definedName>
    <definedName name="_mvunt64zld" localSheetId="2">#REF!</definedName>
    <definedName name="_mvunt64zld" localSheetId="5">#REF!</definedName>
    <definedName name="_mvunt64zld" localSheetId="1">#REF!</definedName>
    <definedName name="_mvunt64zld" localSheetId="4">#REF!</definedName>
    <definedName name="_mvunt64zld" localSheetId="10">#REF!</definedName>
    <definedName name="_mvunt64zld" localSheetId="16">#REF!</definedName>
    <definedName name="_mvunt64zld" localSheetId="17">#REF!</definedName>
    <definedName name="_mvunt64zld">#REF!</definedName>
    <definedName name="_my37z1518n" localSheetId="2">#REF!</definedName>
    <definedName name="_my37z1518n" localSheetId="5">#REF!</definedName>
    <definedName name="_my37z1518n" localSheetId="1">#REF!</definedName>
    <definedName name="_my37z1518n" localSheetId="4">#REF!</definedName>
    <definedName name="_my37z1518n" localSheetId="10">#REF!</definedName>
    <definedName name="_my37z1518n" localSheetId="16">#REF!</definedName>
    <definedName name="_my37z1518n" localSheetId="17">#REF!</definedName>
    <definedName name="_my37z1518n">#REF!</definedName>
    <definedName name="_myk57b50725" localSheetId="2">#REF!</definedName>
    <definedName name="_myk57b50725" localSheetId="5">#REF!</definedName>
    <definedName name="_myk57b50725" localSheetId="1">#REF!</definedName>
    <definedName name="_myk57b50725" localSheetId="4">#REF!</definedName>
    <definedName name="_myk57b50725" localSheetId="10">#REF!</definedName>
    <definedName name="_myk57b50725" localSheetId="16">#REF!</definedName>
    <definedName name="_myk57b50725" localSheetId="17">#REF!</definedName>
    <definedName name="_myk57b50725">#REF!</definedName>
    <definedName name="_mz4izc4ysb" localSheetId="2">#REF!</definedName>
    <definedName name="_mz4izc4ysb" localSheetId="5">#REF!</definedName>
    <definedName name="_mz4izc4ysb" localSheetId="1">#REF!</definedName>
    <definedName name="_mz4izc4ysb" localSheetId="4">#REF!</definedName>
    <definedName name="_mz4izc4ysb" localSheetId="10">#REF!</definedName>
    <definedName name="_mz4izc4ysb" localSheetId="16">#REF!</definedName>
    <definedName name="_mz4izc4ysb" localSheetId="17">#REF!</definedName>
    <definedName name="_mz4izc4ysb">#REF!</definedName>
    <definedName name="_mzr11_q7t8zyh5em" localSheetId="2">#REF!</definedName>
    <definedName name="_mzr11_q7t8zyh5em" localSheetId="5">#REF!</definedName>
    <definedName name="_mzr11_q7t8zyh5em" localSheetId="1">#REF!</definedName>
    <definedName name="_mzr11_q7t8zyh5em" localSheetId="4">#REF!</definedName>
    <definedName name="_mzr11_q7t8zyh5em" localSheetId="10">#REF!</definedName>
    <definedName name="_mzr11_q7t8zyh5em" localSheetId="16">#REF!</definedName>
    <definedName name="_mzr11_q7t8zyh5em" localSheetId="17">#REF!</definedName>
    <definedName name="_mzr11_q7t8zyh5em">#REF!</definedName>
    <definedName name="_n1c2d14y22f" localSheetId="2">#REF!</definedName>
    <definedName name="_n1c2d14y22f" localSheetId="5">#REF!</definedName>
    <definedName name="_n1c2d14y22f" localSheetId="1">#REF!</definedName>
    <definedName name="_n1c2d14y22f" localSheetId="4">#REF!</definedName>
    <definedName name="_n1c2d14y22f" localSheetId="10">#REF!</definedName>
    <definedName name="_n1c2d14y22f" localSheetId="16">#REF!</definedName>
    <definedName name="_n1c2d14y22f" localSheetId="17">#REF!</definedName>
    <definedName name="_n1c2d14y22f">#REF!</definedName>
    <definedName name="_n1onfo5369" localSheetId="2">#REF!</definedName>
    <definedName name="_n1onfo5369" localSheetId="5">#REF!</definedName>
    <definedName name="_n1onfo5369" localSheetId="1">#REF!</definedName>
    <definedName name="_n1onfo5369" localSheetId="4">#REF!</definedName>
    <definedName name="_n1onfo5369" localSheetId="10">#REF!</definedName>
    <definedName name="_n1onfo5369" localSheetId="16">#REF!</definedName>
    <definedName name="_n1onfo5369" localSheetId="17">#REF!</definedName>
    <definedName name="_n1onfo5369">#REF!</definedName>
    <definedName name="_n36bah5181s" localSheetId="2">#REF!</definedName>
    <definedName name="_n36bah5181s" localSheetId="5">#REF!</definedName>
    <definedName name="_n36bah5181s" localSheetId="1">#REF!</definedName>
    <definedName name="_n36bah5181s" localSheetId="4">#REF!</definedName>
    <definedName name="_n36bah5181s" localSheetId="10">#REF!</definedName>
    <definedName name="_n36bah5181s" localSheetId="16">#REF!</definedName>
    <definedName name="_n36bah5181s" localSheetId="17">#REF!</definedName>
    <definedName name="_n36bah5181s">#REF!</definedName>
    <definedName name="_n4aa9850mx" localSheetId="2">#REF!</definedName>
    <definedName name="_n4aa9850mx" localSheetId="5">#REF!</definedName>
    <definedName name="_n4aa9850mx" localSheetId="1">#REF!</definedName>
    <definedName name="_n4aa9850mx" localSheetId="4">#REF!</definedName>
    <definedName name="_n4aa9850mx" localSheetId="10">#REF!</definedName>
    <definedName name="_n4aa9850mx" localSheetId="16">#REF!</definedName>
    <definedName name="_n4aa9850mx" localSheetId="17">#REF!</definedName>
    <definedName name="_n4aa9850mx">#REF!</definedName>
    <definedName name="_n5wusa4y21z" localSheetId="2">#REF!</definedName>
    <definedName name="_n5wusa4y21z" localSheetId="5">#REF!</definedName>
    <definedName name="_n5wusa4y21z" localSheetId="1">#REF!</definedName>
    <definedName name="_n5wusa4y21z" localSheetId="4">#REF!</definedName>
    <definedName name="_n5wusa4y21z" localSheetId="10">#REF!</definedName>
    <definedName name="_n5wusa4y21z" localSheetId="16">#REF!</definedName>
    <definedName name="_n5wusa4y21z" localSheetId="17">#REF!</definedName>
    <definedName name="_n5wusa4y21z">#REF!</definedName>
    <definedName name="_n72rlr50m2n" localSheetId="2">#REF!</definedName>
    <definedName name="_n72rlr50m2n" localSheetId="5">#REF!</definedName>
    <definedName name="_n72rlr50m2n" localSheetId="1">#REF!</definedName>
    <definedName name="_n72rlr50m2n" localSheetId="4">#REF!</definedName>
    <definedName name="_n72rlr50m2n" localSheetId="10">#REF!</definedName>
    <definedName name="_n72rlr50m2n" localSheetId="16">#REF!</definedName>
    <definedName name="_n72rlr50m2n" localSheetId="17">#REF!</definedName>
    <definedName name="_n72rlr50m2n">#REF!</definedName>
    <definedName name="_n8bylv50m15" localSheetId="2">#REF!</definedName>
    <definedName name="_n8bylv50m15" localSheetId="5">#REF!</definedName>
    <definedName name="_n8bylv50m15" localSheetId="1">#REF!</definedName>
    <definedName name="_n8bylv50m15" localSheetId="4">#REF!</definedName>
    <definedName name="_n8bylv50m15" localSheetId="10">#REF!</definedName>
    <definedName name="_n8bylv50m15" localSheetId="16">#REF!</definedName>
    <definedName name="_n8bylv50m15" localSheetId="17">#REF!</definedName>
    <definedName name="_n8bylv50m15">#REF!</definedName>
    <definedName name="_NAN2">#REF!</definedName>
    <definedName name="_naxbzo507i" localSheetId="2">#REF!</definedName>
    <definedName name="_naxbzo507i" localSheetId="5">#REF!</definedName>
    <definedName name="_naxbzo507i" localSheetId="1">#REF!</definedName>
    <definedName name="_naxbzo507i" localSheetId="4">#REF!</definedName>
    <definedName name="_naxbzo507i" localSheetId="10">#REF!</definedName>
    <definedName name="_naxbzo507i" localSheetId="16">#REF!</definedName>
    <definedName name="_naxbzo507i" localSheetId="17">#REF!</definedName>
    <definedName name="_naxbzo507i">#REF!</definedName>
    <definedName name="_nazwy">#REF!</definedName>
    <definedName name="_nazwyk">#REF!</definedName>
    <definedName name="_nccbvh4y2i" localSheetId="2">#REF!</definedName>
    <definedName name="_nccbvh4y2i" localSheetId="5">#REF!</definedName>
    <definedName name="_nccbvh4y2i" localSheetId="1">#REF!</definedName>
    <definedName name="_nccbvh4y2i" localSheetId="4">#REF!</definedName>
    <definedName name="_nccbvh4y2i" localSheetId="10">#REF!</definedName>
    <definedName name="_nccbvh4y2i" localSheetId="16">#REF!</definedName>
    <definedName name="_nccbvh4y2i" localSheetId="17">#REF!</definedName>
    <definedName name="_nccbvh4y2i">#REF!</definedName>
    <definedName name="_ncu2av53q1k" localSheetId="2">#REF!</definedName>
    <definedName name="_ncu2av53q1k" localSheetId="5">#REF!</definedName>
    <definedName name="_ncu2av53q1k" localSheetId="1">#REF!</definedName>
    <definedName name="_ncu2av53q1k" localSheetId="4">#REF!</definedName>
    <definedName name="_ncu2av53q1k" localSheetId="10">#REF!</definedName>
    <definedName name="_ncu2av53q1k" localSheetId="16">#REF!</definedName>
    <definedName name="_ncu2av53q1k" localSheetId="17">#REF!</definedName>
    <definedName name="_ncu2av53q1k">#REF!</definedName>
    <definedName name="_nkxujp54jb" localSheetId="2">#REF!</definedName>
    <definedName name="_nkxujp54jb" localSheetId="5">#REF!</definedName>
    <definedName name="_nkxujp54jb" localSheetId="1">#REF!</definedName>
    <definedName name="_nkxujp54jb" localSheetId="4">#REF!</definedName>
    <definedName name="_nkxujp54jb" localSheetId="10">#REF!</definedName>
    <definedName name="_nkxujp54jb" localSheetId="16">#REF!</definedName>
    <definedName name="_nkxujp54jb" localSheetId="17">#REF!</definedName>
    <definedName name="_nkxujp54jb">#REF!</definedName>
    <definedName name="_nmbcac4zl9" localSheetId="2">#REF!</definedName>
    <definedName name="_nmbcac4zl9" localSheetId="5">#REF!</definedName>
    <definedName name="_nmbcac4zl9" localSheetId="1">#REF!</definedName>
    <definedName name="_nmbcac4zl9" localSheetId="4">#REF!</definedName>
    <definedName name="_nmbcac4zl9" localSheetId="10">#REF!</definedName>
    <definedName name="_nmbcac4zl9" localSheetId="16">#REF!</definedName>
    <definedName name="_nmbcac4zl9" localSheetId="17">#REF!</definedName>
    <definedName name="_nmbcac4zl9">#REF!</definedName>
    <definedName name="_nmw6uz4x9q" localSheetId="2">#REF!</definedName>
    <definedName name="_nmw6uz4x9q" localSheetId="4">#REF!</definedName>
    <definedName name="_nmw6uz4x9q" localSheetId="10">#REF!</definedName>
    <definedName name="_nmw6uz4x9q" localSheetId="16">#REF!</definedName>
    <definedName name="_nmw6uz4x9q">#REF!</definedName>
    <definedName name="_nnkqu04zl13" localSheetId="2">#REF!</definedName>
    <definedName name="_nnkqu04zl13" localSheetId="5">#REF!</definedName>
    <definedName name="_nnkqu04zl13" localSheetId="1">#REF!</definedName>
    <definedName name="_nnkqu04zl13" localSheetId="4">#REF!</definedName>
    <definedName name="_nnkqu04zl13" localSheetId="10">#REF!</definedName>
    <definedName name="_nnkqu04zl13" localSheetId="16">#REF!</definedName>
    <definedName name="_nnkqu04zl13" localSheetId="17">#REF!</definedName>
    <definedName name="_nnkqu04zl13">#REF!</definedName>
    <definedName name="_nog6im4y2b" localSheetId="2">#REF!</definedName>
    <definedName name="_nog6im4y2b" localSheetId="5">#REF!</definedName>
    <definedName name="_nog6im4y2b" localSheetId="1">#REF!</definedName>
    <definedName name="_nog6im4y2b" localSheetId="4">#REF!</definedName>
    <definedName name="_nog6im4y2b" localSheetId="10">#REF!</definedName>
    <definedName name="_nog6im4y2b" localSheetId="16">#REF!</definedName>
    <definedName name="_nog6im4y2b" localSheetId="17">#REF!</definedName>
    <definedName name="_nog6im4y2b">#REF!</definedName>
    <definedName name="_novcsr4y22m" localSheetId="2">#REF!</definedName>
    <definedName name="_novcsr4y22m" localSheetId="5">#REF!</definedName>
    <definedName name="_novcsr4y22m" localSheetId="1">#REF!</definedName>
    <definedName name="_novcsr4y22m" localSheetId="4">#REF!</definedName>
    <definedName name="_novcsr4y22m" localSheetId="10">#REF!</definedName>
    <definedName name="_novcsr4y22m" localSheetId="16">#REF!</definedName>
    <definedName name="_novcsr4y22m" localSheetId="17">#REF!</definedName>
    <definedName name="_novcsr4y22m">#REF!</definedName>
    <definedName name="_noztfi518w" localSheetId="2">#REF!</definedName>
    <definedName name="_noztfi518w" localSheetId="5">#REF!</definedName>
    <definedName name="_noztfi518w" localSheetId="1">#REF!</definedName>
    <definedName name="_noztfi518w" localSheetId="4">#REF!</definedName>
    <definedName name="_noztfi518w" localSheetId="10">#REF!</definedName>
    <definedName name="_noztfi518w" localSheetId="16">#REF!</definedName>
    <definedName name="_noztfi518w" localSheetId="17">#REF!</definedName>
    <definedName name="_noztfi518w">#REF!</definedName>
    <definedName name="_ns6lls53q2p" localSheetId="2">#REF!</definedName>
    <definedName name="_ns6lls53q2p" localSheetId="5">#REF!</definedName>
    <definedName name="_ns6lls53q2p" localSheetId="1">#REF!</definedName>
    <definedName name="_ns6lls53q2p" localSheetId="4">#REF!</definedName>
    <definedName name="_ns6lls53q2p" localSheetId="10">#REF!</definedName>
    <definedName name="_ns6lls53q2p" localSheetId="16">#REF!</definedName>
    <definedName name="_ns6lls53q2p" localSheetId="17">#REF!</definedName>
    <definedName name="_ns6lls53q2p">#REF!</definedName>
    <definedName name="_ns83cw518g" localSheetId="2">#REF!</definedName>
    <definedName name="_ns83cw518g" localSheetId="5">#REF!</definedName>
    <definedName name="_ns83cw518g" localSheetId="1">#REF!</definedName>
    <definedName name="_ns83cw518g" localSheetId="4">#REF!</definedName>
    <definedName name="_ns83cw518g" localSheetId="10">#REF!</definedName>
    <definedName name="_ns83cw518g" localSheetId="16">#REF!</definedName>
    <definedName name="_ns83cw518g" localSheetId="17">#REF!</definedName>
    <definedName name="_ns83cw518g">#REF!</definedName>
    <definedName name="_nsednb507f" localSheetId="2">#REF!</definedName>
    <definedName name="_nsednb507f" localSheetId="5">#REF!</definedName>
    <definedName name="_nsednb507f" localSheetId="1">#REF!</definedName>
    <definedName name="_nsednb507f" localSheetId="4">#REF!</definedName>
    <definedName name="_nsednb507f" localSheetId="10">#REF!</definedName>
    <definedName name="_nsednb507f" localSheetId="16">#REF!</definedName>
    <definedName name="_nsednb507f" localSheetId="17">#REF!</definedName>
    <definedName name="_nsednb507f">#REF!</definedName>
    <definedName name="_nsjipp4x9m" localSheetId="2">#REF!</definedName>
    <definedName name="_nsjipp4x9m" localSheetId="4">#REF!</definedName>
    <definedName name="_nsjipp4x9m" localSheetId="10">#REF!</definedName>
    <definedName name="_nsjipp4x9m" localSheetId="16">#REF!</definedName>
    <definedName name="_nsjipp4x9m">#REF!</definedName>
    <definedName name="_nvdnpk536k" localSheetId="2">#REF!</definedName>
    <definedName name="_nvdnpk536k" localSheetId="5">#REF!</definedName>
    <definedName name="_nvdnpk536k" localSheetId="1">#REF!</definedName>
    <definedName name="_nvdnpk536k" localSheetId="4">#REF!</definedName>
    <definedName name="_nvdnpk536k" localSheetId="10">#REF!</definedName>
    <definedName name="_nvdnpk536k" localSheetId="16">#REF!</definedName>
    <definedName name="_nvdnpk536k" localSheetId="17">#REF!</definedName>
    <definedName name="_nvdnpk536k">#REF!</definedName>
    <definedName name="_nxghw85071d" localSheetId="2">#REF!</definedName>
    <definedName name="_nxghw85071d" localSheetId="5">#REF!</definedName>
    <definedName name="_nxghw85071d" localSheetId="1">#REF!</definedName>
    <definedName name="_nxghw85071d" localSheetId="4">#REF!</definedName>
    <definedName name="_nxghw85071d" localSheetId="10">#REF!</definedName>
    <definedName name="_nxghw85071d" localSheetId="16">#REF!</definedName>
    <definedName name="_nxghw85071d" localSheetId="17">#REF!</definedName>
    <definedName name="_nxghw85071d">#REF!</definedName>
    <definedName name="_o3d79y536g" localSheetId="2">#REF!</definedName>
    <definedName name="_o3d79y536g" localSheetId="5">#REF!</definedName>
    <definedName name="_o3d79y536g" localSheetId="1">#REF!</definedName>
    <definedName name="_o3d79y536g" localSheetId="4">#REF!</definedName>
    <definedName name="_o3d79y536g" localSheetId="10">#REF!</definedName>
    <definedName name="_o3d79y536g" localSheetId="16">#REF!</definedName>
    <definedName name="_o3d79y536g" localSheetId="17">#REF!</definedName>
    <definedName name="_o3d79y536g">#REF!</definedName>
    <definedName name="_o6rlbw53q9" localSheetId="2">#REF!</definedName>
    <definedName name="_o6rlbw53q9" localSheetId="5">#REF!</definedName>
    <definedName name="_o6rlbw53q9" localSheetId="1">#REF!</definedName>
    <definedName name="_o6rlbw53q9" localSheetId="4">#REF!</definedName>
    <definedName name="_o6rlbw53q9" localSheetId="10">#REF!</definedName>
    <definedName name="_o6rlbw53q9" localSheetId="16">#REF!</definedName>
    <definedName name="_o6rlbw53q9" localSheetId="17">#REF!</definedName>
    <definedName name="_o6rlbw53q9">#REF!</definedName>
    <definedName name="_o7kxlg53qh" localSheetId="2">#REF!</definedName>
    <definedName name="_o7kxlg53qh" localSheetId="5">#REF!</definedName>
    <definedName name="_o7kxlg53qh" localSheetId="1">#REF!</definedName>
    <definedName name="_o7kxlg53qh" localSheetId="4">#REF!</definedName>
    <definedName name="_o7kxlg53qh" localSheetId="10">#REF!</definedName>
    <definedName name="_o7kxlg53qh" localSheetId="16">#REF!</definedName>
    <definedName name="_o7kxlg53qh" localSheetId="17">#REF!</definedName>
    <definedName name="_o7kxlg53qh">#REF!</definedName>
    <definedName name="_o7y3dx53q1j" localSheetId="2">#REF!</definedName>
    <definedName name="_o7y3dx53q1j" localSheetId="5">#REF!</definedName>
    <definedName name="_o7y3dx53q1j" localSheetId="1">#REF!</definedName>
    <definedName name="_o7y3dx53q1j" localSheetId="4">#REF!</definedName>
    <definedName name="_o7y3dx53q1j" localSheetId="10">#REF!</definedName>
    <definedName name="_o7y3dx53q1j" localSheetId="16">#REF!</definedName>
    <definedName name="_o7y3dx53q1j" localSheetId="17">#REF!</definedName>
    <definedName name="_o7y3dx53q1j">#REF!</definedName>
    <definedName name="_o92igv4zl1p" localSheetId="2">#REF!</definedName>
    <definedName name="_o92igv4zl1p" localSheetId="5">#REF!</definedName>
    <definedName name="_o92igv4zl1p" localSheetId="1">#REF!</definedName>
    <definedName name="_o92igv4zl1p" localSheetId="4">#REF!</definedName>
    <definedName name="_o92igv4zl1p" localSheetId="10">#REF!</definedName>
    <definedName name="_o92igv4zl1p" localSheetId="16">#REF!</definedName>
    <definedName name="_o92igv4zl1p" localSheetId="17">#REF!</definedName>
    <definedName name="_o92igv4zl1p">#REF!</definedName>
    <definedName name="_oewy2e4y2d" localSheetId="2">#REF!</definedName>
    <definedName name="_oewy2e4y2d" localSheetId="5">#REF!</definedName>
    <definedName name="_oewy2e4y2d" localSheetId="1">#REF!</definedName>
    <definedName name="_oewy2e4y2d" localSheetId="4">#REF!</definedName>
    <definedName name="_oewy2e4y2d" localSheetId="10">#REF!</definedName>
    <definedName name="_oewy2e4y2d" localSheetId="16">#REF!</definedName>
    <definedName name="_oewy2e4y2d" localSheetId="17">#REF!</definedName>
    <definedName name="_oewy2e4y2d">#REF!</definedName>
    <definedName name="_oez2ee53q2g" localSheetId="2">#REF!</definedName>
    <definedName name="_oez2ee53q2g" localSheetId="5">#REF!</definedName>
    <definedName name="_oez2ee53q2g" localSheetId="1">#REF!</definedName>
    <definedName name="_oez2ee53q2g" localSheetId="4">#REF!</definedName>
    <definedName name="_oez2ee53q2g" localSheetId="10">#REF!</definedName>
    <definedName name="_oez2ee53q2g" localSheetId="16">#REF!</definedName>
    <definedName name="_oez2ee53q2g" localSheetId="17">#REF!</definedName>
    <definedName name="_oez2ee53q2g">#REF!</definedName>
    <definedName name="_ofu3hx536d" localSheetId="2">#REF!</definedName>
    <definedName name="_ofu3hx536d" localSheetId="5">#REF!</definedName>
    <definedName name="_ofu3hx536d" localSheetId="1">#REF!</definedName>
    <definedName name="_ofu3hx536d" localSheetId="4">#REF!</definedName>
    <definedName name="_ofu3hx536d" localSheetId="10">#REF!</definedName>
    <definedName name="_ofu3hx536d" localSheetId="16">#REF!</definedName>
    <definedName name="_ofu3hx536d" localSheetId="17">#REF!</definedName>
    <definedName name="_ofu3hx536d">#REF!</definedName>
    <definedName name="_ogexw250m1g" localSheetId="2">#REF!</definedName>
    <definedName name="_ogexw250m1g" localSheetId="5">#REF!</definedName>
    <definedName name="_ogexw250m1g" localSheetId="1">#REF!</definedName>
    <definedName name="_ogexw250m1g" localSheetId="4">#REF!</definedName>
    <definedName name="_ogexw250m1g" localSheetId="10">#REF!</definedName>
    <definedName name="_ogexw250m1g" localSheetId="16">#REF!</definedName>
    <definedName name="_ogexw250m1g" localSheetId="17">#REF!</definedName>
    <definedName name="_ogexw250m1g">#REF!</definedName>
    <definedName name="_ogny4i4y214" localSheetId="2">#REF!</definedName>
    <definedName name="_ogny4i4y214" localSheetId="5">#REF!</definedName>
    <definedName name="_ogny4i4y214" localSheetId="1">#REF!</definedName>
    <definedName name="_ogny4i4y214" localSheetId="4">#REF!</definedName>
    <definedName name="_ogny4i4y214" localSheetId="10">#REF!</definedName>
    <definedName name="_ogny4i4y214" localSheetId="16">#REF!</definedName>
    <definedName name="_ogny4i4y214" localSheetId="17">#REF!</definedName>
    <definedName name="_ogny4i4y214">#REF!</definedName>
    <definedName name="_ogqgx550m9" localSheetId="2">#REF!</definedName>
    <definedName name="_ogqgx550m9" localSheetId="5">#REF!</definedName>
    <definedName name="_ogqgx550m9" localSheetId="1">#REF!</definedName>
    <definedName name="_ogqgx550m9" localSheetId="4">#REF!</definedName>
    <definedName name="_ogqgx550m9" localSheetId="10">#REF!</definedName>
    <definedName name="_ogqgx550m9" localSheetId="16">#REF!</definedName>
    <definedName name="_ogqgx550m9" localSheetId="17">#REF!</definedName>
    <definedName name="_ogqgx550m9">#REF!</definedName>
    <definedName name="_oh3tgh53613" localSheetId="2">#REF!</definedName>
    <definedName name="_oh3tgh53613" localSheetId="5">#REF!</definedName>
    <definedName name="_oh3tgh53613" localSheetId="1">#REF!</definedName>
    <definedName name="_oh3tgh53613" localSheetId="4">#REF!</definedName>
    <definedName name="_oh3tgh53613" localSheetId="10">#REF!</definedName>
    <definedName name="_oh3tgh53613" localSheetId="16">#REF!</definedName>
    <definedName name="_oh3tgh53613" localSheetId="17">#REF!</definedName>
    <definedName name="_oh3tgh53613">#REF!</definedName>
    <definedName name="_oimeuo4y234" localSheetId="2">#REF!</definedName>
    <definedName name="_oimeuo4y234" localSheetId="5">#REF!</definedName>
    <definedName name="_oimeuo4y234" localSheetId="1">#REF!</definedName>
    <definedName name="_oimeuo4y234" localSheetId="4">#REF!</definedName>
    <definedName name="_oimeuo4y234" localSheetId="10">#REF!</definedName>
    <definedName name="_oimeuo4y234" localSheetId="16">#REF!</definedName>
    <definedName name="_oimeuo4y234" localSheetId="17">#REF!</definedName>
    <definedName name="_oimeuo4y234">#REF!</definedName>
    <definedName name="_oiywy451pn" localSheetId="2">#REF!</definedName>
    <definedName name="_oiywy451pn" localSheetId="5">#REF!</definedName>
    <definedName name="_oiywy451pn" localSheetId="1">#REF!</definedName>
    <definedName name="_oiywy451pn" localSheetId="4">#REF!</definedName>
    <definedName name="_oiywy451pn" localSheetId="10">#REF!</definedName>
    <definedName name="_oiywy451pn" localSheetId="16">#REF!</definedName>
    <definedName name="_oiywy451pn" localSheetId="17">#REF!</definedName>
    <definedName name="_oiywy451pn">#REF!</definedName>
    <definedName name="_ojm9w54zll" localSheetId="2">#REF!</definedName>
    <definedName name="_ojm9w54zll" localSheetId="5">#REF!</definedName>
    <definedName name="_ojm9w54zll" localSheetId="1">#REF!</definedName>
    <definedName name="_ojm9w54zll" localSheetId="4">#REF!</definedName>
    <definedName name="_ojm9w54zll" localSheetId="10">#REF!</definedName>
    <definedName name="_ojm9w54zll" localSheetId="16">#REF!</definedName>
    <definedName name="_ojm9w54zll" localSheetId="17">#REF!</definedName>
    <definedName name="_ojm9w54zll">#REF!</definedName>
    <definedName name="_okgs2s53615" localSheetId="2">#REF!</definedName>
    <definedName name="_okgs2s53615" localSheetId="5">#REF!</definedName>
    <definedName name="_okgs2s53615" localSheetId="1">#REF!</definedName>
    <definedName name="_okgs2s53615" localSheetId="4">#REF!</definedName>
    <definedName name="_okgs2s53615" localSheetId="10">#REF!</definedName>
    <definedName name="_okgs2s53615" localSheetId="16">#REF!</definedName>
    <definedName name="_okgs2s53615" localSheetId="17">#REF!</definedName>
    <definedName name="_okgs2s53615">#REF!</definedName>
    <definedName name="_om0cip51829" localSheetId="2">#REF!</definedName>
    <definedName name="_om0cip51829" localSheetId="5">#REF!</definedName>
    <definedName name="_om0cip51829" localSheetId="1">#REF!</definedName>
    <definedName name="_om0cip51829" localSheetId="4">#REF!</definedName>
    <definedName name="_om0cip51829" localSheetId="10">#REF!</definedName>
    <definedName name="_om0cip51829" localSheetId="16">#REF!</definedName>
    <definedName name="_om0cip51829" localSheetId="17">#REF!</definedName>
    <definedName name="_om0cip51829">#REF!</definedName>
    <definedName name="_on85cb5181o" localSheetId="2">#REF!</definedName>
    <definedName name="_on85cb5181o" localSheetId="5">#REF!</definedName>
    <definedName name="_on85cb5181o" localSheetId="1">#REF!</definedName>
    <definedName name="_on85cb5181o" localSheetId="4">#REF!</definedName>
    <definedName name="_on85cb5181o" localSheetId="10">#REF!</definedName>
    <definedName name="_on85cb5181o" localSheetId="16">#REF!</definedName>
    <definedName name="_on85cb5181o" localSheetId="17">#REF!</definedName>
    <definedName name="_on85cb5181o">#REF!</definedName>
    <definedName name="_opacyg4zlv" localSheetId="2">#REF!</definedName>
    <definedName name="_opacyg4zlv" localSheetId="5">#REF!</definedName>
    <definedName name="_opacyg4zlv" localSheetId="1">#REF!</definedName>
    <definedName name="_opacyg4zlv" localSheetId="4">#REF!</definedName>
    <definedName name="_opacyg4zlv" localSheetId="10">#REF!</definedName>
    <definedName name="_opacyg4zlv" localSheetId="16">#REF!</definedName>
    <definedName name="_opacyg4zlv" localSheetId="17">#REF!</definedName>
    <definedName name="_opacyg4zlv">#REF!</definedName>
    <definedName name="_oq0sq451pe" localSheetId="2">#REF!</definedName>
    <definedName name="_oq0sq451pe" localSheetId="5">#REF!</definedName>
    <definedName name="_oq0sq451pe" localSheetId="1">#REF!</definedName>
    <definedName name="_oq0sq451pe" localSheetId="4">#REF!</definedName>
    <definedName name="_oq0sq451pe" localSheetId="10">#REF!</definedName>
    <definedName name="_oq0sq451pe" localSheetId="16">#REF!</definedName>
    <definedName name="_oq0sq451pe" localSheetId="17">#REF!</definedName>
    <definedName name="_oq0sq451pe">#REF!</definedName>
    <definedName name="_orfpkn53612" localSheetId="2">#REF!</definedName>
    <definedName name="_orfpkn53612" localSheetId="5">#REF!</definedName>
    <definedName name="_orfpkn53612" localSheetId="1">#REF!</definedName>
    <definedName name="_orfpkn53612" localSheetId="4">#REF!</definedName>
    <definedName name="_orfpkn53612" localSheetId="10">#REF!</definedName>
    <definedName name="_orfpkn53612" localSheetId="16">#REF!</definedName>
    <definedName name="_orfpkn53612" localSheetId="17">#REF!</definedName>
    <definedName name="_orfpkn53612">#REF!</definedName>
    <definedName name="_orjpul50m2u" localSheetId="2">#REF!</definedName>
    <definedName name="_orjpul50m2u" localSheetId="5">#REF!</definedName>
    <definedName name="_orjpul50m2u" localSheetId="1">#REF!</definedName>
    <definedName name="_orjpul50m2u" localSheetId="4">#REF!</definedName>
    <definedName name="_orjpul50m2u" localSheetId="10">#REF!</definedName>
    <definedName name="_orjpul50m2u" localSheetId="16">#REF!</definedName>
    <definedName name="_orjpul50m2u" localSheetId="17">#REF!</definedName>
    <definedName name="_orjpul50m2u">#REF!</definedName>
    <definedName name="_osvior5181j" localSheetId="2">#REF!</definedName>
    <definedName name="_osvior5181j" localSheetId="5">#REF!</definedName>
    <definedName name="_osvior5181j" localSheetId="1">#REF!</definedName>
    <definedName name="_osvior5181j" localSheetId="4">#REF!</definedName>
    <definedName name="_osvior5181j" localSheetId="10">#REF!</definedName>
    <definedName name="_osvior5181j" localSheetId="16">#REF!</definedName>
    <definedName name="_osvior5181j" localSheetId="17">#REF!</definedName>
    <definedName name="_osvior5181j">#REF!</definedName>
    <definedName name="_osxtgh4y22h" localSheetId="2">#REF!</definedName>
    <definedName name="_osxtgh4y22h" localSheetId="5">#REF!</definedName>
    <definedName name="_osxtgh4y22h" localSheetId="1">#REF!</definedName>
    <definedName name="_osxtgh4y22h" localSheetId="4">#REF!</definedName>
    <definedName name="_osxtgh4y22h" localSheetId="10">#REF!</definedName>
    <definedName name="_osxtgh4y22h" localSheetId="16">#REF!</definedName>
    <definedName name="_osxtgh4y22h" localSheetId="17">#REF!</definedName>
    <definedName name="_osxtgh4y22h">#REF!</definedName>
    <definedName name="_oxy3mu4x9v" localSheetId="2">#REF!</definedName>
    <definedName name="_oxy3mu4x9v" localSheetId="4">#REF!</definedName>
    <definedName name="_oxy3mu4x9v" localSheetId="10">#REF!</definedName>
    <definedName name="_oxy3mu4x9v" localSheetId="16">#REF!</definedName>
    <definedName name="_oxy3mu4x9v">#REF!</definedName>
    <definedName name="_ozr7v64y2z" localSheetId="2">#REF!</definedName>
    <definedName name="_ozr7v64y2z" localSheetId="5">#REF!</definedName>
    <definedName name="_ozr7v64y2z" localSheetId="1">#REF!</definedName>
    <definedName name="_ozr7v64y2z" localSheetId="4">#REF!</definedName>
    <definedName name="_ozr7v64y2z" localSheetId="10">#REF!</definedName>
    <definedName name="_ozr7v64y2z" localSheetId="16">#REF!</definedName>
    <definedName name="_ozr7v64y2z" localSheetId="17">#REF!</definedName>
    <definedName name="_ozr7v64y2z">#REF!</definedName>
    <definedName name="_p0buvt5361k" localSheetId="2">#REF!</definedName>
    <definedName name="_p0buvt5361k" localSheetId="5">#REF!</definedName>
    <definedName name="_p0buvt5361k" localSheetId="1">#REF!</definedName>
    <definedName name="_p0buvt5361k" localSheetId="4">#REF!</definedName>
    <definedName name="_p0buvt5361k" localSheetId="10">#REF!</definedName>
    <definedName name="_p0buvt5361k" localSheetId="16">#REF!</definedName>
    <definedName name="_p0buvt5361k" localSheetId="17">#REF!</definedName>
    <definedName name="_p0buvt5361k">#REF!</definedName>
    <definedName name="_p217hf53616" localSheetId="2">#REF!</definedName>
    <definedName name="_p217hf53616" localSheetId="5">#REF!</definedName>
    <definedName name="_p217hf53616" localSheetId="1">#REF!</definedName>
    <definedName name="_p217hf53616" localSheetId="4">#REF!</definedName>
    <definedName name="_p217hf53616" localSheetId="10">#REF!</definedName>
    <definedName name="_p217hf53616" localSheetId="16">#REF!</definedName>
    <definedName name="_p217hf53616" localSheetId="17">#REF!</definedName>
    <definedName name="_p217hf53616">#REF!</definedName>
    <definedName name="_p82fgr51p8" localSheetId="2">#REF!</definedName>
    <definedName name="_p82fgr51p8" localSheetId="5">#REF!</definedName>
    <definedName name="_p82fgr51p8" localSheetId="1">#REF!</definedName>
    <definedName name="_p82fgr51p8" localSheetId="4">#REF!</definedName>
    <definedName name="_p82fgr51p8" localSheetId="10">#REF!</definedName>
    <definedName name="_p82fgr51p8" localSheetId="16">#REF!</definedName>
    <definedName name="_p82fgr51p8" localSheetId="17">#REF!</definedName>
    <definedName name="_p82fgr51p8">#REF!</definedName>
    <definedName name="_pa3fbo53q16" localSheetId="2">#REF!</definedName>
    <definedName name="_pa3fbo53q16" localSheetId="5">#REF!</definedName>
    <definedName name="_pa3fbo53q16" localSheetId="1">#REF!</definedName>
    <definedName name="_pa3fbo53q16" localSheetId="4">#REF!</definedName>
    <definedName name="_pa3fbo53q16" localSheetId="10">#REF!</definedName>
    <definedName name="_pa3fbo53q16" localSheetId="16">#REF!</definedName>
    <definedName name="_pa3fbo53q16" localSheetId="17">#REF!</definedName>
    <definedName name="_pa3fbo53q16">#REF!</definedName>
    <definedName name="_paa8ll5361b" localSheetId="2">#REF!</definedName>
    <definedName name="_paa8ll5361b" localSheetId="5">#REF!</definedName>
    <definedName name="_paa8ll5361b" localSheetId="1">#REF!</definedName>
    <definedName name="_paa8ll5361b" localSheetId="4">#REF!</definedName>
    <definedName name="_paa8ll5361b" localSheetId="10">#REF!</definedName>
    <definedName name="_paa8ll5361b" localSheetId="16">#REF!</definedName>
    <definedName name="_paa8ll5361b" localSheetId="17">#REF!</definedName>
    <definedName name="_paa8ll5361b">#REF!</definedName>
    <definedName name="_pbcgz95182d" localSheetId="2">#REF!</definedName>
    <definedName name="_pbcgz95182d" localSheetId="5">#REF!</definedName>
    <definedName name="_pbcgz95182d" localSheetId="1">#REF!</definedName>
    <definedName name="_pbcgz95182d" localSheetId="4">#REF!</definedName>
    <definedName name="_pbcgz95182d" localSheetId="10">#REF!</definedName>
    <definedName name="_pbcgz95182d" localSheetId="16">#REF!</definedName>
    <definedName name="_pbcgz95182d" localSheetId="17">#REF!</definedName>
    <definedName name="_pbcgz95182d">#REF!</definedName>
    <definedName name="_pepesj54j2b" localSheetId="2">#REF!</definedName>
    <definedName name="_pepesj54j2b" localSheetId="5">#REF!</definedName>
    <definedName name="_pepesj54j2b" localSheetId="1">#REF!</definedName>
    <definedName name="_pepesj54j2b" localSheetId="4">#REF!</definedName>
    <definedName name="_pepesj54j2b" localSheetId="10">#REF!</definedName>
    <definedName name="_pepesj54j2b" localSheetId="16">#REF!</definedName>
    <definedName name="_pepesj54j2b" localSheetId="17">#REF!</definedName>
    <definedName name="_pepesj54j2b">#REF!</definedName>
    <definedName name="_pg16jr4zlw" localSheetId="2">#REF!</definedName>
    <definedName name="_pg16jr4zlw" localSheetId="5">#REF!</definedName>
    <definedName name="_pg16jr4zlw" localSheetId="1">#REF!</definedName>
    <definedName name="_pg16jr4zlw" localSheetId="4">#REF!</definedName>
    <definedName name="_pg16jr4zlw" localSheetId="10">#REF!</definedName>
    <definedName name="_pg16jr4zlw" localSheetId="16">#REF!</definedName>
    <definedName name="_pg16jr4zlw" localSheetId="17">#REF!</definedName>
    <definedName name="_pg16jr4zlw">#REF!</definedName>
    <definedName name="_pj1t0f4y212" localSheetId="2">#REF!</definedName>
    <definedName name="_pj1t0f4y212" localSheetId="5">#REF!</definedName>
    <definedName name="_pj1t0f4y212" localSheetId="1">#REF!</definedName>
    <definedName name="_pj1t0f4y212" localSheetId="4">#REF!</definedName>
    <definedName name="_pj1t0f4y212" localSheetId="10">#REF!</definedName>
    <definedName name="_pj1t0f4y212" localSheetId="16">#REF!</definedName>
    <definedName name="_pj1t0f4y212" localSheetId="17">#REF!</definedName>
    <definedName name="_pj1t0f4y212">#REF!</definedName>
    <definedName name="_pl94t550mm" localSheetId="2">#REF!</definedName>
    <definedName name="_pl94t550mm" localSheetId="5">#REF!</definedName>
    <definedName name="_pl94t550mm" localSheetId="1">#REF!</definedName>
    <definedName name="_pl94t550mm" localSheetId="4">#REF!</definedName>
    <definedName name="_pl94t550mm" localSheetId="10">#REF!</definedName>
    <definedName name="_pl94t550mm" localSheetId="16">#REF!</definedName>
    <definedName name="_pl94t550mm" localSheetId="17">#REF!</definedName>
    <definedName name="_pl94t550mm">#REF!</definedName>
    <definedName name="_PLQ2" localSheetId="2">#REF!</definedName>
    <definedName name="_PLQ2" localSheetId="4">#REF!</definedName>
    <definedName name="_PLQ2" localSheetId="10">#REF!</definedName>
    <definedName name="_PLQ2" localSheetId="16">#REF!</definedName>
    <definedName name="_PLQ2">#REF!</definedName>
    <definedName name="_prnrbh50m1n" localSheetId="2">#REF!</definedName>
    <definedName name="_prnrbh50m1n" localSheetId="5">#REF!</definedName>
    <definedName name="_prnrbh50m1n" localSheetId="1">#REF!</definedName>
    <definedName name="_prnrbh50m1n" localSheetId="4">#REF!</definedName>
    <definedName name="_prnrbh50m1n" localSheetId="10">#REF!</definedName>
    <definedName name="_prnrbh50m1n" localSheetId="16">#REF!</definedName>
    <definedName name="_prnrbh50m1n" localSheetId="17">#REF!</definedName>
    <definedName name="_prnrbh50m1n">#REF!</definedName>
    <definedName name="_przrdd53q1r" localSheetId="2">#REF!</definedName>
    <definedName name="_przrdd53q1r" localSheetId="5">#REF!</definedName>
    <definedName name="_przrdd53q1r" localSheetId="1">#REF!</definedName>
    <definedName name="_przrdd53q1r" localSheetId="4">#REF!</definedName>
    <definedName name="_przrdd53q1r" localSheetId="10">#REF!</definedName>
    <definedName name="_przrdd53q1r" localSheetId="16">#REF!</definedName>
    <definedName name="_przrdd53q1r" localSheetId="17">#REF!</definedName>
    <definedName name="_przrdd53q1r">#REF!</definedName>
    <definedName name="_psgsni50mw" localSheetId="2">#REF!</definedName>
    <definedName name="_psgsni50mw" localSheetId="5">#REF!</definedName>
    <definedName name="_psgsni50mw" localSheetId="1">#REF!</definedName>
    <definedName name="_psgsni50mw" localSheetId="4">#REF!</definedName>
    <definedName name="_psgsni50mw" localSheetId="10">#REF!</definedName>
    <definedName name="_psgsni50mw" localSheetId="16">#REF!</definedName>
    <definedName name="_psgsni50mw" localSheetId="17">#REF!</definedName>
    <definedName name="_psgsni50mw">#REF!</definedName>
    <definedName name="_psmj5654j1l" localSheetId="2">#REF!</definedName>
    <definedName name="_psmj5654j1l" localSheetId="5">#REF!</definedName>
    <definedName name="_psmj5654j1l" localSheetId="1">#REF!</definedName>
    <definedName name="_psmj5654j1l" localSheetId="4">#REF!</definedName>
    <definedName name="_psmj5654j1l" localSheetId="10">#REF!</definedName>
    <definedName name="_psmj5654j1l" localSheetId="16">#REF!</definedName>
    <definedName name="_psmj5654j1l" localSheetId="17">#REF!</definedName>
    <definedName name="_psmj5654j1l">#REF!</definedName>
    <definedName name="_pu3xbk507t" localSheetId="2">#REF!</definedName>
    <definedName name="_pu3xbk507t" localSheetId="5">#REF!</definedName>
    <definedName name="_pu3xbk507t" localSheetId="1">#REF!</definedName>
    <definedName name="_pu3xbk507t" localSheetId="4">#REF!</definedName>
    <definedName name="_pu3xbk507t" localSheetId="10">#REF!</definedName>
    <definedName name="_pu3xbk507t" localSheetId="16">#REF!</definedName>
    <definedName name="_pu3xbk507t" localSheetId="17">#REF!</definedName>
    <definedName name="_pu3xbk507t">#REF!</definedName>
    <definedName name="_pvqf2t50m12" localSheetId="2">#REF!</definedName>
    <definedName name="_pvqf2t50m12" localSheetId="5">#REF!</definedName>
    <definedName name="_pvqf2t50m12" localSheetId="1">#REF!</definedName>
    <definedName name="_pvqf2t50m12" localSheetId="4">#REF!</definedName>
    <definedName name="_pvqf2t50m12" localSheetId="10">#REF!</definedName>
    <definedName name="_pvqf2t50m12" localSheetId="16">#REF!</definedName>
    <definedName name="_pvqf2t50m12" localSheetId="17">#REF!</definedName>
    <definedName name="_pvqf2t50m12">#REF!</definedName>
    <definedName name="_pvshf254jk" localSheetId="2">#REF!</definedName>
    <definedName name="_pvshf254jk" localSheetId="5">#REF!</definedName>
    <definedName name="_pvshf254jk" localSheetId="1">#REF!</definedName>
    <definedName name="_pvshf254jk" localSheetId="4">#REF!</definedName>
    <definedName name="_pvshf254jk" localSheetId="10">#REF!</definedName>
    <definedName name="_pvshf254jk" localSheetId="16">#REF!</definedName>
    <definedName name="_pvshf254jk" localSheetId="17">#REF!</definedName>
    <definedName name="_pvshf254jk">#REF!</definedName>
    <definedName name="_pwj13r50m2e" localSheetId="2">#REF!</definedName>
    <definedName name="_pwj13r50m2e" localSheetId="5">#REF!</definedName>
    <definedName name="_pwj13r50m2e" localSheetId="1">#REF!</definedName>
    <definedName name="_pwj13r50m2e" localSheetId="4">#REF!</definedName>
    <definedName name="_pwj13r50m2e" localSheetId="10">#REF!</definedName>
    <definedName name="_pwj13r50m2e" localSheetId="16">#REF!</definedName>
    <definedName name="_pwj13r50m2e" localSheetId="17">#REF!</definedName>
    <definedName name="_pwj13r50m2e">#REF!</definedName>
    <definedName name="_pxag1k507n" localSheetId="2">#REF!</definedName>
    <definedName name="_pxag1k507n" localSheetId="5">#REF!</definedName>
    <definedName name="_pxag1k507n" localSheetId="1">#REF!</definedName>
    <definedName name="_pxag1k507n" localSheetId="4">#REF!</definedName>
    <definedName name="_pxag1k507n" localSheetId="10">#REF!</definedName>
    <definedName name="_pxag1k507n" localSheetId="16">#REF!</definedName>
    <definedName name="_pxag1k507n" localSheetId="17">#REF!</definedName>
    <definedName name="_pxag1k507n">#REF!</definedName>
    <definedName name="_q0w5ko50m1m" localSheetId="2">#REF!</definedName>
    <definedName name="_q0w5ko50m1m" localSheetId="5">#REF!</definedName>
    <definedName name="_q0w5ko50m1m" localSheetId="1">#REF!</definedName>
    <definedName name="_q0w5ko50m1m" localSheetId="4">#REF!</definedName>
    <definedName name="_q0w5ko50m1m" localSheetId="10">#REF!</definedName>
    <definedName name="_q0w5ko50m1m" localSheetId="16">#REF!</definedName>
    <definedName name="_q0w5ko50m1m" localSheetId="17">#REF!</definedName>
    <definedName name="_q0w5ko50m1m">#REF!</definedName>
    <definedName name="_q1tzig51824" localSheetId="2">#REF!</definedName>
    <definedName name="_q1tzig51824" localSheetId="5">#REF!</definedName>
    <definedName name="_q1tzig51824" localSheetId="1">#REF!</definedName>
    <definedName name="_q1tzig51824" localSheetId="4">#REF!</definedName>
    <definedName name="_q1tzig51824" localSheetId="10">#REF!</definedName>
    <definedName name="_q1tzig51824" localSheetId="16">#REF!</definedName>
    <definedName name="_q1tzig51824" localSheetId="17">#REF!</definedName>
    <definedName name="_q1tzig51824">#REF!</definedName>
    <definedName name="_q3lxrk53q18" localSheetId="2">#REF!</definedName>
    <definedName name="_q3lxrk53q18" localSheetId="5">#REF!</definedName>
    <definedName name="_q3lxrk53q18" localSheetId="1">#REF!</definedName>
    <definedName name="_q3lxrk53q18" localSheetId="4">#REF!</definedName>
    <definedName name="_q3lxrk53q18" localSheetId="10">#REF!</definedName>
    <definedName name="_q3lxrk53q18" localSheetId="16">#REF!</definedName>
    <definedName name="_q3lxrk53q18" localSheetId="17">#REF!</definedName>
    <definedName name="_q3lxrk53q18">#REF!</definedName>
    <definedName name="_q59zr34zl1f" localSheetId="2">#REF!</definedName>
    <definedName name="_q59zr34zl1f" localSheetId="5">#REF!</definedName>
    <definedName name="_q59zr34zl1f" localSheetId="1">#REF!</definedName>
    <definedName name="_q59zr34zl1f" localSheetId="4">#REF!</definedName>
    <definedName name="_q59zr34zl1f" localSheetId="10">#REF!</definedName>
    <definedName name="_q59zr34zl1f" localSheetId="16">#REF!</definedName>
    <definedName name="_q59zr34zl1f" localSheetId="17">#REF!</definedName>
    <definedName name="_q59zr34zl1f">#REF!</definedName>
    <definedName name="_q78to953q2e" localSheetId="2">#REF!</definedName>
    <definedName name="_q78to953q2e" localSheetId="5">#REF!</definedName>
    <definedName name="_q78to953q2e" localSheetId="1">#REF!</definedName>
    <definedName name="_q78to953q2e" localSheetId="4">#REF!</definedName>
    <definedName name="_q78to953q2e" localSheetId="10">#REF!</definedName>
    <definedName name="_q78to953q2e" localSheetId="16">#REF!</definedName>
    <definedName name="_q78to953q2e" localSheetId="17">#REF!</definedName>
    <definedName name="_q78to953q2e">#REF!</definedName>
    <definedName name="_q7jmgu53614" localSheetId="2">#REF!</definedName>
    <definedName name="_q7jmgu53614" localSheetId="5">#REF!</definedName>
    <definedName name="_q7jmgu53614" localSheetId="1">#REF!</definedName>
    <definedName name="_q7jmgu53614" localSheetId="4">#REF!</definedName>
    <definedName name="_q7jmgu53614" localSheetId="10">#REF!</definedName>
    <definedName name="_q7jmgu53614" localSheetId="16">#REF!</definedName>
    <definedName name="_q7jmgu53614" localSheetId="17">#REF!</definedName>
    <definedName name="_q7jmgu53614">#REF!</definedName>
    <definedName name="_q7qis350ms" localSheetId="2">#REF!</definedName>
    <definedName name="_q7qis350ms" localSheetId="5">#REF!</definedName>
    <definedName name="_q7qis350ms" localSheetId="1">#REF!</definedName>
    <definedName name="_q7qis350ms" localSheetId="4">#REF!</definedName>
    <definedName name="_q7qis350ms" localSheetId="10">#REF!</definedName>
    <definedName name="_q7qis350ms" localSheetId="16">#REF!</definedName>
    <definedName name="_q7qis350ms" localSheetId="17">#REF!</definedName>
    <definedName name="_q7qis350ms">#REF!</definedName>
    <definedName name="_q7s27v4y22u" localSheetId="2">#REF!</definedName>
    <definedName name="_q7s27v4y22u" localSheetId="5">#REF!</definedName>
    <definedName name="_q7s27v4y22u" localSheetId="1">#REF!</definedName>
    <definedName name="_q7s27v4y22u" localSheetId="4">#REF!</definedName>
    <definedName name="_q7s27v4y22u" localSheetId="10">#REF!</definedName>
    <definedName name="_q7s27v4y22u" localSheetId="16">#REF!</definedName>
    <definedName name="_q7s27v4y22u" localSheetId="17">#REF!</definedName>
    <definedName name="_q7s27v4y22u">#REF!</definedName>
    <definedName name="_q8bd8p4y233" localSheetId="2">#REF!</definedName>
    <definedName name="_q8bd8p4y233" localSheetId="5">#REF!</definedName>
    <definedName name="_q8bd8p4y233" localSheetId="1">#REF!</definedName>
    <definedName name="_q8bd8p4y233" localSheetId="4">#REF!</definedName>
    <definedName name="_q8bd8p4y233" localSheetId="10">#REF!</definedName>
    <definedName name="_q8bd8p4y233" localSheetId="16">#REF!</definedName>
    <definedName name="_q8bd8p4y233" localSheetId="17">#REF!</definedName>
    <definedName name="_q8bd8p4y233">#REF!</definedName>
    <definedName name="_q8fnlg50m1e" localSheetId="2">#REF!</definedName>
    <definedName name="_q8fnlg50m1e" localSheetId="5">#REF!</definedName>
    <definedName name="_q8fnlg50m1e" localSheetId="1">#REF!</definedName>
    <definedName name="_q8fnlg50m1e" localSheetId="4">#REF!</definedName>
    <definedName name="_q8fnlg50m1e" localSheetId="10">#REF!</definedName>
    <definedName name="_q8fnlg50m1e" localSheetId="16">#REF!</definedName>
    <definedName name="_q8fnlg50m1e" localSheetId="17">#REF!</definedName>
    <definedName name="_q8fnlg50m1e">#REF!</definedName>
    <definedName name="_q9wi1c54j1w" localSheetId="2">#REF!</definedName>
    <definedName name="_q9wi1c54j1w" localSheetId="5">#REF!</definedName>
    <definedName name="_q9wi1c54j1w" localSheetId="1">#REF!</definedName>
    <definedName name="_q9wi1c54j1w" localSheetId="4">#REF!</definedName>
    <definedName name="_q9wi1c54j1w" localSheetId="10">#REF!</definedName>
    <definedName name="_q9wi1c54j1w" localSheetId="16">#REF!</definedName>
    <definedName name="_q9wi1c54j1w" localSheetId="17">#REF!</definedName>
    <definedName name="_q9wi1c54j1w">#REF!</definedName>
    <definedName name="_qe61a850mt" localSheetId="2">#REF!</definedName>
    <definedName name="_qe61a850mt" localSheetId="5">#REF!</definedName>
    <definedName name="_qe61a850mt" localSheetId="1">#REF!</definedName>
    <definedName name="_qe61a850mt" localSheetId="4">#REF!</definedName>
    <definedName name="_qe61a850mt" localSheetId="10">#REF!</definedName>
    <definedName name="_qe61a850mt" localSheetId="16">#REF!</definedName>
    <definedName name="_qe61a850mt" localSheetId="17">#REF!</definedName>
    <definedName name="_qe61a850mt">#REF!</definedName>
    <definedName name="_qlgwld50m19" localSheetId="2">#REF!</definedName>
    <definedName name="_qlgwld50m19" localSheetId="5">#REF!</definedName>
    <definedName name="_qlgwld50m19" localSheetId="1">#REF!</definedName>
    <definedName name="_qlgwld50m19" localSheetId="4">#REF!</definedName>
    <definedName name="_qlgwld50m19" localSheetId="10">#REF!</definedName>
    <definedName name="_qlgwld50m19" localSheetId="16">#REF!</definedName>
    <definedName name="_qlgwld50m19" localSheetId="17">#REF!</definedName>
    <definedName name="_qlgwld50m19">#REF!</definedName>
    <definedName name="_qqdrrr507p" localSheetId="2">#REF!</definedName>
    <definedName name="_qqdrrr507p" localSheetId="5">#REF!</definedName>
    <definedName name="_qqdrrr507p" localSheetId="1">#REF!</definedName>
    <definedName name="_qqdrrr507p" localSheetId="4">#REF!</definedName>
    <definedName name="_qqdrrr507p" localSheetId="10">#REF!</definedName>
    <definedName name="_qqdrrr507p" localSheetId="16">#REF!</definedName>
    <definedName name="_qqdrrr507p" localSheetId="17">#REF!</definedName>
    <definedName name="_qqdrrr507p">#REF!</definedName>
    <definedName name="_qsshty5361a" localSheetId="2">#REF!</definedName>
    <definedName name="_qsshty5361a" localSheetId="5">#REF!</definedName>
    <definedName name="_qsshty5361a" localSheetId="1">#REF!</definedName>
    <definedName name="_qsshty5361a" localSheetId="4">#REF!</definedName>
    <definedName name="_qsshty5361a" localSheetId="10">#REF!</definedName>
    <definedName name="_qsshty5361a" localSheetId="16">#REF!</definedName>
    <definedName name="_qsshty5361a" localSheetId="17">#REF!</definedName>
    <definedName name="_qsshty5361a">#REF!</definedName>
    <definedName name="_qwczsh50724" localSheetId="2">#REF!</definedName>
    <definedName name="_qwczsh50724" localSheetId="5">#REF!</definedName>
    <definedName name="_qwczsh50724" localSheetId="1">#REF!</definedName>
    <definedName name="_qwczsh50724" localSheetId="4">#REF!</definedName>
    <definedName name="_qwczsh50724" localSheetId="10">#REF!</definedName>
    <definedName name="_qwczsh50724" localSheetId="16">#REF!</definedName>
    <definedName name="_qwczsh50724" localSheetId="17">#REF!</definedName>
    <definedName name="_qwczsh50724">#REF!</definedName>
    <definedName name="_qz3r6h53q27" localSheetId="2">#REF!</definedName>
    <definedName name="_qz3r6h53q27" localSheetId="5">#REF!</definedName>
    <definedName name="_qz3r6h53q27" localSheetId="1">#REF!</definedName>
    <definedName name="_qz3r6h53q27" localSheetId="4">#REF!</definedName>
    <definedName name="_qz3r6h53q27" localSheetId="10">#REF!</definedName>
    <definedName name="_qz3r6h53q27" localSheetId="16">#REF!</definedName>
    <definedName name="_qz3r6h53q27" localSheetId="17">#REF!</definedName>
    <definedName name="_qz3r6h53q27">#REF!</definedName>
    <definedName name="_qzxmve4y224" localSheetId="2">#REF!</definedName>
    <definedName name="_qzxmve4y224" localSheetId="5">#REF!</definedName>
    <definedName name="_qzxmve4y224" localSheetId="1">#REF!</definedName>
    <definedName name="_qzxmve4y224" localSheetId="4">#REF!</definedName>
    <definedName name="_qzxmve4y224" localSheetId="10">#REF!</definedName>
    <definedName name="_qzxmve4y224" localSheetId="16">#REF!</definedName>
    <definedName name="_qzxmve4y224" localSheetId="17">#REF!</definedName>
    <definedName name="_qzxmve4y224">#REF!</definedName>
    <definedName name="_r0krnn53618" localSheetId="2">#REF!</definedName>
    <definedName name="_r0krnn53618" localSheetId="5">#REF!</definedName>
    <definedName name="_r0krnn53618" localSheetId="1">#REF!</definedName>
    <definedName name="_r0krnn53618" localSheetId="4">#REF!</definedName>
    <definedName name="_r0krnn53618" localSheetId="10">#REF!</definedName>
    <definedName name="_r0krnn53618" localSheetId="16">#REF!</definedName>
    <definedName name="_r0krnn53618" localSheetId="17">#REF!</definedName>
    <definedName name="_r0krnn53618">#REF!</definedName>
    <definedName name="_r2arfr4zlm" localSheetId="2">#REF!</definedName>
    <definedName name="_r2arfr4zlm" localSheetId="5">#REF!</definedName>
    <definedName name="_r2arfr4zlm" localSheetId="1">#REF!</definedName>
    <definedName name="_r2arfr4zlm" localSheetId="4">#REF!</definedName>
    <definedName name="_r2arfr4zlm" localSheetId="10">#REF!</definedName>
    <definedName name="_r2arfr4zlm" localSheetId="16">#REF!</definedName>
    <definedName name="_r2arfr4zlm" localSheetId="17">#REF!</definedName>
    <definedName name="_r2arfr4zlm">#REF!</definedName>
    <definedName name="_r2icwl507c" localSheetId="2">#REF!</definedName>
    <definedName name="_r2icwl507c" localSheetId="5">#REF!</definedName>
    <definedName name="_r2icwl507c" localSheetId="1">#REF!</definedName>
    <definedName name="_r2icwl507c" localSheetId="4">#REF!</definedName>
    <definedName name="_r2icwl507c" localSheetId="10">#REF!</definedName>
    <definedName name="_r2icwl507c" localSheetId="16">#REF!</definedName>
    <definedName name="_r2icwl507c" localSheetId="17">#REF!</definedName>
    <definedName name="_r2icwl507c">#REF!</definedName>
    <definedName name="_r3bpwa4y238" localSheetId="2">#REF!</definedName>
    <definedName name="_r3bpwa4y238" localSheetId="5">#REF!</definedName>
    <definedName name="_r3bpwa4y238" localSheetId="1">#REF!</definedName>
    <definedName name="_r3bpwa4y238" localSheetId="4">#REF!</definedName>
    <definedName name="_r3bpwa4y238" localSheetId="10">#REF!</definedName>
    <definedName name="_r3bpwa4y238" localSheetId="16">#REF!</definedName>
    <definedName name="_r3bpwa4y238" localSheetId="17">#REF!</definedName>
    <definedName name="_r3bpwa4y238">#REF!</definedName>
    <definedName name="_r4b84i5071h" localSheetId="2">#REF!</definedName>
    <definedName name="_r4b84i5071h" localSheetId="5">#REF!</definedName>
    <definedName name="_r4b84i5071h" localSheetId="1">#REF!</definedName>
    <definedName name="_r4b84i5071h" localSheetId="4">#REF!</definedName>
    <definedName name="_r4b84i5071h" localSheetId="10">#REF!</definedName>
    <definedName name="_r4b84i5071h" localSheetId="16">#REF!</definedName>
    <definedName name="_r4b84i5071h" localSheetId="17">#REF!</definedName>
    <definedName name="_r4b84i5071h">#REF!</definedName>
    <definedName name="_r4jgui50mg" localSheetId="2">#REF!</definedName>
    <definedName name="_r4jgui50mg" localSheetId="5">#REF!</definedName>
    <definedName name="_r4jgui50mg" localSheetId="1">#REF!</definedName>
    <definedName name="_r4jgui50mg" localSheetId="4">#REF!</definedName>
    <definedName name="_r4jgui50mg" localSheetId="10">#REF!</definedName>
    <definedName name="_r4jgui50mg" localSheetId="16">#REF!</definedName>
    <definedName name="_r4jgui50mg" localSheetId="17">#REF!</definedName>
    <definedName name="_r4jgui50mg">#REF!</definedName>
    <definedName name="_r8nq8h4x99" localSheetId="2">#REF!</definedName>
    <definedName name="_r8nq8h4x99" localSheetId="4">#REF!</definedName>
    <definedName name="_r8nq8h4x99" localSheetId="10">#REF!</definedName>
    <definedName name="_r8nq8h4x99" localSheetId="16">#REF!</definedName>
    <definedName name="_r8nq8h4x99">#REF!</definedName>
    <definedName name="_RAI1" localSheetId="2">#REF!</definedName>
    <definedName name="_RAI1" localSheetId="4">#REF!</definedName>
    <definedName name="_RAI1" localSheetId="10">#REF!</definedName>
    <definedName name="_RAI1" localSheetId="16">#REF!</definedName>
    <definedName name="_RAI1">#REF!</definedName>
    <definedName name="_RAI2" localSheetId="2">#REF!</definedName>
    <definedName name="_RAI2" localSheetId="4">#REF!</definedName>
    <definedName name="_RAI2" localSheetId="10">#REF!</definedName>
    <definedName name="_RAI2" localSheetId="16">#REF!</definedName>
    <definedName name="_RAI2">#REF!</definedName>
    <definedName name="_rccchj53q2m" localSheetId="2">#REF!</definedName>
    <definedName name="_rccchj53q2m" localSheetId="5">#REF!</definedName>
    <definedName name="_rccchj53q2m" localSheetId="1">#REF!</definedName>
    <definedName name="_rccchj53q2m" localSheetId="4">#REF!</definedName>
    <definedName name="_rccchj53q2m" localSheetId="10">#REF!</definedName>
    <definedName name="_rccchj53q2m" localSheetId="16">#REF!</definedName>
    <definedName name="_rccchj53q2m" localSheetId="17">#REF!</definedName>
    <definedName name="_rccchj53q2m">#REF!</definedName>
    <definedName name="_rcdsvd51825" localSheetId="2">#REF!</definedName>
    <definedName name="_rcdsvd51825" localSheetId="5">#REF!</definedName>
    <definedName name="_rcdsvd51825" localSheetId="1">#REF!</definedName>
    <definedName name="_rcdsvd51825" localSheetId="4">#REF!</definedName>
    <definedName name="_rcdsvd51825" localSheetId="10">#REF!</definedName>
    <definedName name="_rcdsvd51825" localSheetId="16">#REF!</definedName>
    <definedName name="_rcdsvd51825" localSheetId="17">#REF!</definedName>
    <definedName name="_rcdsvd51825">#REF!</definedName>
    <definedName name="_rcuonc5072u" localSheetId="2">#REF!</definedName>
    <definedName name="_rcuonc5072u" localSheetId="5">#REF!</definedName>
    <definedName name="_rcuonc5072u" localSheetId="1">#REF!</definedName>
    <definedName name="_rcuonc5072u" localSheetId="4">#REF!</definedName>
    <definedName name="_rcuonc5072u" localSheetId="10">#REF!</definedName>
    <definedName name="_rcuonc5072u" localSheetId="16">#REF!</definedName>
    <definedName name="_rcuonc5072u" localSheetId="17">#REF!</definedName>
    <definedName name="_rcuonc5072u">#REF!</definedName>
    <definedName name="_rfg0jc51pj" localSheetId="2">#REF!</definedName>
    <definedName name="_rfg0jc51pj" localSheetId="5">#REF!</definedName>
    <definedName name="_rfg0jc51pj" localSheetId="1">#REF!</definedName>
    <definedName name="_rfg0jc51pj" localSheetId="4">#REF!</definedName>
    <definedName name="_rfg0jc51pj" localSheetId="10">#REF!</definedName>
    <definedName name="_rfg0jc51pj" localSheetId="16">#REF!</definedName>
    <definedName name="_rfg0jc51pj" localSheetId="17">#REF!</definedName>
    <definedName name="_rfg0jc51pj">#REF!</definedName>
    <definedName name="_rgodgm54jx" localSheetId="2">#REF!</definedName>
    <definedName name="_rgodgm54jx" localSheetId="5">#REF!</definedName>
    <definedName name="_rgodgm54jx" localSheetId="1">#REF!</definedName>
    <definedName name="_rgodgm54jx" localSheetId="4">#REF!</definedName>
    <definedName name="_rgodgm54jx" localSheetId="10">#REF!</definedName>
    <definedName name="_rgodgm54jx" localSheetId="16">#REF!</definedName>
    <definedName name="_rgodgm54jx" localSheetId="17">#REF!</definedName>
    <definedName name="_rgodgm54jx">#REF!</definedName>
    <definedName name="_rh7rzp54j1t" localSheetId="2">#REF!</definedName>
    <definedName name="_rh7rzp54j1t" localSheetId="5">#REF!</definedName>
    <definedName name="_rh7rzp54j1t" localSheetId="1">#REF!</definedName>
    <definedName name="_rh7rzp54j1t" localSheetId="4">#REF!</definedName>
    <definedName name="_rh7rzp54j1t" localSheetId="10">#REF!</definedName>
    <definedName name="_rh7rzp54j1t" localSheetId="16">#REF!</definedName>
    <definedName name="_rh7rzp54j1t" localSheetId="17">#REF!</definedName>
    <definedName name="_rh7rzp54j1t">#REF!</definedName>
    <definedName name="_rh9oj153617" localSheetId="2">#REF!</definedName>
    <definedName name="_rh9oj153617" localSheetId="5">#REF!</definedName>
    <definedName name="_rh9oj153617" localSheetId="1">#REF!</definedName>
    <definedName name="_rh9oj153617" localSheetId="4">#REF!</definedName>
    <definedName name="_rh9oj153617" localSheetId="10">#REF!</definedName>
    <definedName name="_rh9oj153617" localSheetId="16">#REF!</definedName>
    <definedName name="_rh9oj153617" localSheetId="17">#REF!</definedName>
    <definedName name="_rh9oj153617">#REF!</definedName>
    <definedName name="_rhv2t450m2g" localSheetId="2">#REF!</definedName>
    <definedName name="_rhv2t450m2g" localSheetId="5">#REF!</definedName>
    <definedName name="_rhv2t450m2g" localSheetId="1">#REF!</definedName>
    <definedName name="_rhv2t450m2g" localSheetId="4">#REF!</definedName>
    <definedName name="_rhv2t450m2g" localSheetId="10">#REF!</definedName>
    <definedName name="_rhv2t450m2g" localSheetId="16">#REF!</definedName>
    <definedName name="_rhv2t450m2g" localSheetId="17">#REF!</definedName>
    <definedName name="_rhv2t450m2g">#REF!</definedName>
    <definedName name="_ri5t105071w" localSheetId="2">#REF!</definedName>
    <definedName name="_ri5t105071w" localSheetId="5">#REF!</definedName>
    <definedName name="_ri5t105071w" localSheetId="1">#REF!</definedName>
    <definedName name="_ri5t105071w" localSheetId="4">#REF!</definedName>
    <definedName name="_ri5t105071w" localSheetId="10">#REF!</definedName>
    <definedName name="_ri5t105071w" localSheetId="16">#REF!</definedName>
    <definedName name="_ri5t105071w" localSheetId="17">#REF!</definedName>
    <definedName name="_ri5t105071w">#REF!</definedName>
    <definedName name="_rjtt5q53611" localSheetId="2">#REF!</definedName>
    <definedName name="_rjtt5q53611" localSheetId="5">#REF!</definedName>
    <definedName name="_rjtt5q53611" localSheetId="1">#REF!</definedName>
    <definedName name="_rjtt5q53611" localSheetId="4">#REF!</definedName>
    <definedName name="_rjtt5q53611" localSheetId="10">#REF!</definedName>
    <definedName name="_rjtt5q53611" localSheetId="16">#REF!</definedName>
    <definedName name="_rjtt5q53611" localSheetId="17">#REF!</definedName>
    <definedName name="_rjtt5q53611">#REF!</definedName>
    <definedName name="_rk9sex4yso" localSheetId="2">#REF!</definedName>
    <definedName name="_rk9sex4yso" localSheetId="5">#REF!</definedName>
    <definedName name="_rk9sex4yso" localSheetId="1">#REF!</definedName>
    <definedName name="_rk9sex4yso" localSheetId="4">#REF!</definedName>
    <definedName name="_rk9sex4yso" localSheetId="10">#REF!</definedName>
    <definedName name="_rk9sex4yso" localSheetId="16">#REF!</definedName>
    <definedName name="_rk9sex4yso" localSheetId="17">#REF!</definedName>
    <definedName name="_rk9sex4yso">#REF!</definedName>
    <definedName name="_rlqh6v53qx" localSheetId="2">#REF!</definedName>
    <definedName name="_rlqh6v53qx" localSheetId="5">#REF!</definedName>
    <definedName name="_rlqh6v53qx" localSheetId="1">#REF!</definedName>
    <definedName name="_rlqh6v53qx" localSheetId="4">#REF!</definedName>
    <definedName name="_rlqh6v53qx" localSheetId="10">#REF!</definedName>
    <definedName name="_rlqh6v53qx" localSheetId="16">#REF!</definedName>
    <definedName name="_rlqh6v53qx" localSheetId="17">#REF!</definedName>
    <definedName name="_rlqh6v53qx">#REF!</definedName>
    <definedName name="_roxh214zl1l" localSheetId="2">#REF!</definedName>
    <definedName name="_roxh214zl1l" localSheetId="5">#REF!</definedName>
    <definedName name="_roxh214zl1l" localSheetId="1">#REF!</definedName>
    <definedName name="_roxh214zl1l" localSheetId="4">#REF!</definedName>
    <definedName name="_roxh214zl1l" localSheetId="10">#REF!</definedName>
    <definedName name="_roxh214zl1l" localSheetId="16">#REF!</definedName>
    <definedName name="_roxh214zl1l" localSheetId="17">#REF!</definedName>
    <definedName name="_roxh214zl1l">#REF!</definedName>
    <definedName name="_rrz35t5071l" localSheetId="2">#REF!</definedName>
    <definedName name="_rrz35t5071l" localSheetId="5">#REF!</definedName>
    <definedName name="_rrz35t5071l" localSheetId="1">#REF!</definedName>
    <definedName name="_rrz35t5071l" localSheetId="4">#REF!</definedName>
    <definedName name="_rrz35t5071l" localSheetId="10">#REF!</definedName>
    <definedName name="_rrz35t5071l" localSheetId="16">#REF!</definedName>
    <definedName name="_rrz35t5071l" localSheetId="17">#REF!</definedName>
    <definedName name="_rrz35t5071l">#REF!</definedName>
    <definedName name="_rsse0j518u" localSheetId="2">#REF!</definedName>
    <definedName name="_rsse0j518u" localSheetId="5">#REF!</definedName>
    <definedName name="_rsse0j518u" localSheetId="1">#REF!</definedName>
    <definedName name="_rsse0j518u" localSheetId="4">#REF!</definedName>
    <definedName name="_rsse0j518u" localSheetId="10">#REF!</definedName>
    <definedName name="_rsse0j518u" localSheetId="16">#REF!</definedName>
    <definedName name="_rsse0j518u" localSheetId="17">#REF!</definedName>
    <definedName name="_rsse0j518u">#REF!</definedName>
    <definedName name="_rt50sx5071r" localSheetId="2">#REF!</definedName>
    <definedName name="_rt50sx5071r" localSheetId="5">#REF!</definedName>
    <definedName name="_rt50sx5071r" localSheetId="1">#REF!</definedName>
    <definedName name="_rt50sx5071r" localSheetId="4">#REF!</definedName>
    <definedName name="_rt50sx5071r" localSheetId="10">#REF!</definedName>
    <definedName name="_rt50sx5071r" localSheetId="16">#REF!</definedName>
    <definedName name="_rt50sx5071r" localSheetId="17">#REF!</definedName>
    <definedName name="_rt50sx5071r">#REF!</definedName>
    <definedName name="_rttx5q4zlx" localSheetId="2">#REF!</definedName>
    <definedName name="_rttx5q4zlx" localSheetId="5">#REF!</definedName>
    <definedName name="_rttx5q4zlx" localSheetId="1">#REF!</definedName>
    <definedName name="_rttx5q4zlx" localSheetId="4">#REF!</definedName>
    <definedName name="_rttx5q4zlx" localSheetId="10">#REF!</definedName>
    <definedName name="_rttx5q4zlx" localSheetId="16">#REF!</definedName>
    <definedName name="_rttx5q4zlx" localSheetId="17">#REF!</definedName>
    <definedName name="_rttx5q4zlx">#REF!</definedName>
    <definedName name="_rvmteg50m2v" localSheetId="2">#REF!</definedName>
    <definedName name="_rvmteg50m2v" localSheetId="5">#REF!</definedName>
    <definedName name="_rvmteg50m2v" localSheetId="1">#REF!</definedName>
    <definedName name="_rvmteg50m2v" localSheetId="4">#REF!</definedName>
    <definedName name="_rvmteg50m2v" localSheetId="10">#REF!</definedName>
    <definedName name="_rvmteg50m2v" localSheetId="16">#REF!</definedName>
    <definedName name="_rvmteg50m2v" localSheetId="17">#REF!</definedName>
    <definedName name="_rvmteg50m2v">#REF!</definedName>
    <definedName name="_rwuufy536r" localSheetId="2">#REF!</definedName>
    <definedName name="_rwuufy536r" localSheetId="5">#REF!</definedName>
    <definedName name="_rwuufy536r" localSheetId="1">#REF!</definedName>
    <definedName name="_rwuufy536r" localSheetId="4">#REF!</definedName>
    <definedName name="_rwuufy536r" localSheetId="10">#REF!</definedName>
    <definedName name="_rwuufy536r" localSheetId="16">#REF!</definedName>
    <definedName name="_rwuufy536r" localSheetId="17">#REF!</definedName>
    <definedName name="_rwuufy536r">#REF!</definedName>
    <definedName name="_rymqde54j1u" localSheetId="2">#REF!</definedName>
    <definedName name="_rymqde54j1u" localSheetId="5">#REF!</definedName>
    <definedName name="_rymqde54j1u" localSheetId="1">#REF!</definedName>
    <definedName name="_rymqde54j1u" localSheetId="4">#REF!</definedName>
    <definedName name="_rymqde54j1u" localSheetId="10">#REF!</definedName>
    <definedName name="_rymqde54j1u" localSheetId="16">#REF!</definedName>
    <definedName name="_rymqde54j1u" localSheetId="17">#REF!</definedName>
    <definedName name="_rymqde54j1u">#REF!</definedName>
    <definedName name="_rz9dqm4y21v" localSheetId="2">#REF!</definedName>
    <definedName name="_rz9dqm4y21v" localSheetId="5">#REF!</definedName>
    <definedName name="_rz9dqm4y21v" localSheetId="1">#REF!</definedName>
    <definedName name="_rz9dqm4y21v" localSheetId="4">#REF!</definedName>
    <definedName name="_rz9dqm4y21v" localSheetId="10">#REF!</definedName>
    <definedName name="_rz9dqm4y21v" localSheetId="16">#REF!</definedName>
    <definedName name="_rz9dqm4y21v" localSheetId="17">#REF!</definedName>
    <definedName name="_rz9dqm4y21v">#REF!</definedName>
    <definedName name="_s06enm54j2i" localSheetId="2">#REF!</definedName>
    <definedName name="_s06enm54j2i" localSheetId="5">#REF!</definedName>
    <definedName name="_s06enm54j2i" localSheetId="1">#REF!</definedName>
    <definedName name="_s06enm54j2i" localSheetId="4">#REF!</definedName>
    <definedName name="_s06enm54j2i" localSheetId="10">#REF!</definedName>
    <definedName name="_s06enm54j2i" localSheetId="16">#REF!</definedName>
    <definedName name="_s06enm54j2i" localSheetId="17">#REF!</definedName>
    <definedName name="_s06enm54j2i">#REF!</definedName>
    <definedName name="_s4a7925181x" localSheetId="2">#REF!</definedName>
    <definedName name="_s4a7925181x" localSheetId="5">#REF!</definedName>
    <definedName name="_s4a7925181x" localSheetId="1">#REF!</definedName>
    <definedName name="_s4a7925181x" localSheetId="4">#REF!</definedName>
    <definedName name="_s4a7925181x" localSheetId="10">#REF!</definedName>
    <definedName name="_s4a7925181x" localSheetId="16">#REF!</definedName>
    <definedName name="_s4a7925181x" localSheetId="17">#REF!</definedName>
    <definedName name="_s4a7925181x">#REF!</definedName>
    <definedName name="_s8tju9518a" localSheetId="2">#REF!</definedName>
    <definedName name="_s8tju9518a" localSheetId="5">#REF!</definedName>
    <definedName name="_s8tju9518a" localSheetId="1">#REF!</definedName>
    <definedName name="_s8tju9518a" localSheetId="4">#REF!</definedName>
    <definedName name="_s8tju9518a" localSheetId="10">#REF!</definedName>
    <definedName name="_s8tju9518a" localSheetId="16">#REF!</definedName>
    <definedName name="_s8tju9518a" localSheetId="17">#REF!</definedName>
    <definedName name="_s8tju9518a">#REF!</definedName>
    <definedName name="_scn1" localSheetId="2">#REF!</definedName>
    <definedName name="_scn1" localSheetId="4">#REF!</definedName>
    <definedName name="_scn1" localSheetId="10">#REF!</definedName>
    <definedName name="_scn1" localSheetId="16">#REF!</definedName>
    <definedName name="_scn1">#REF!</definedName>
    <definedName name="_se047f53q1d" localSheetId="2">#REF!</definedName>
    <definedName name="_se047f53q1d" localSheetId="5">#REF!</definedName>
    <definedName name="_se047f53q1d" localSheetId="1">#REF!</definedName>
    <definedName name="_se047f53q1d" localSheetId="4">#REF!</definedName>
    <definedName name="_se047f53q1d" localSheetId="10">#REF!</definedName>
    <definedName name="_se047f53q1d" localSheetId="16">#REF!</definedName>
    <definedName name="_se047f53q1d" localSheetId="17">#REF!</definedName>
    <definedName name="_se047f53q1d">#REF!</definedName>
    <definedName name="_se0jzs4y22d" localSheetId="2">#REF!</definedName>
    <definedName name="_se0jzs4y22d" localSheetId="5">#REF!</definedName>
    <definedName name="_se0jzs4y22d" localSheetId="1">#REF!</definedName>
    <definedName name="_se0jzs4y22d" localSheetId="4">#REF!</definedName>
    <definedName name="_se0jzs4y22d" localSheetId="10">#REF!</definedName>
    <definedName name="_se0jzs4y22d" localSheetId="16">#REF!</definedName>
    <definedName name="_se0jzs4y22d" localSheetId="17">#REF!</definedName>
    <definedName name="_se0jzs4y22d">#REF!</definedName>
    <definedName name="_sf8q8254j2g" localSheetId="2">#REF!</definedName>
    <definedName name="_sf8q8254j2g" localSheetId="5">#REF!</definedName>
    <definedName name="_sf8q8254j2g" localSheetId="1">#REF!</definedName>
    <definedName name="_sf8q8254j2g" localSheetId="4">#REF!</definedName>
    <definedName name="_sf8q8254j2g" localSheetId="10">#REF!</definedName>
    <definedName name="_sf8q8254j2g" localSheetId="16">#REF!</definedName>
    <definedName name="_sf8q8254j2g" localSheetId="17">#REF!</definedName>
    <definedName name="_sf8q8254j2g">#REF!</definedName>
    <definedName name="_shn6hn53qf" localSheetId="2">#REF!</definedName>
    <definedName name="_shn6hn53qf" localSheetId="5">#REF!</definedName>
    <definedName name="_shn6hn53qf" localSheetId="1">#REF!</definedName>
    <definedName name="_shn6hn53qf" localSheetId="4">#REF!</definedName>
    <definedName name="_shn6hn53qf" localSheetId="10">#REF!</definedName>
    <definedName name="_shn6hn53qf" localSheetId="16">#REF!</definedName>
    <definedName name="_shn6hn53qf" localSheetId="17">#REF!</definedName>
    <definedName name="_shn6hn53qf">#REF!</definedName>
    <definedName name="_sic9p34x9h" localSheetId="2">#REF!</definedName>
    <definedName name="_sic9p34x9h" localSheetId="5">#REF!</definedName>
    <definedName name="_sic9p34x9h" localSheetId="1">#REF!</definedName>
    <definedName name="_sic9p34x9h" localSheetId="4">#REF!</definedName>
    <definedName name="_sic9p34x9h" localSheetId="10">#REF!</definedName>
    <definedName name="_sic9p34x9h" localSheetId="16">#REF!</definedName>
    <definedName name="_sic9p34x9h" localSheetId="17">#REF!</definedName>
    <definedName name="_sic9p34x9h">#REF!</definedName>
    <definedName name="_siig1b5071x" localSheetId="2">#REF!</definedName>
    <definedName name="_siig1b5071x" localSheetId="5">#REF!</definedName>
    <definedName name="_siig1b5071x" localSheetId="1">#REF!</definedName>
    <definedName name="_siig1b5071x" localSheetId="4">#REF!</definedName>
    <definedName name="_siig1b5071x" localSheetId="10">#REF!</definedName>
    <definedName name="_siig1b5071x" localSheetId="16">#REF!</definedName>
    <definedName name="_siig1b5071x" localSheetId="17">#REF!</definedName>
    <definedName name="_siig1b5071x">#REF!</definedName>
    <definedName name="_sk5toj507y" localSheetId="2">#REF!</definedName>
    <definedName name="_sk5toj507y" localSheetId="5">#REF!</definedName>
    <definedName name="_sk5toj507y" localSheetId="1">#REF!</definedName>
    <definedName name="_sk5toj507y" localSheetId="4">#REF!</definedName>
    <definedName name="_sk5toj507y" localSheetId="10">#REF!</definedName>
    <definedName name="_sk5toj507y" localSheetId="16">#REF!</definedName>
    <definedName name="_sk5toj507y" localSheetId="17">#REF!</definedName>
    <definedName name="_sk5toj507y">#REF!</definedName>
    <definedName name="_skgj6p53qw" localSheetId="2">#REF!</definedName>
    <definedName name="_skgj6p53qw" localSheetId="5">#REF!</definedName>
    <definedName name="_skgj6p53qw" localSheetId="1">#REF!</definedName>
    <definedName name="_skgj6p53qw" localSheetId="4">#REF!</definedName>
    <definedName name="_skgj6p53qw" localSheetId="10">#REF!</definedName>
    <definedName name="_skgj6p53qw" localSheetId="16">#REF!</definedName>
    <definedName name="_skgj6p53qw" localSheetId="17">#REF!</definedName>
    <definedName name="_skgj6p53qw">#REF!</definedName>
    <definedName name="_skpk3750714" localSheetId="2">#REF!</definedName>
    <definedName name="_skpk3750714" localSheetId="5">#REF!</definedName>
    <definedName name="_skpk3750714" localSheetId="1">#REF!</definedName>
    <definedName name="_skpk3750714" localSheetId="4">#REF!</definedName>
    <definedName name="_skpk3750714" localSheetId="10">#REF!</definedName>
    <definedName name="_skpk3750714" localSheetId="16">#REF!</definedName>
    <definedName name="_skpk3750714" localSheetId="17">#REF!</definedName>
    <definedName name="_skpk3750714">#REF!</definedName>
    <definedName name="_smqz8r50m24" localSheetId="2">#REF!</definedName>
    <definedName name="_smqz8r50m24" localSheetId="5">#REF!</definedName>
    <definedName name="_smqz8r50m24" localSheetId="1">#REF!</definedName>
    <definedName name="_smqz8r50m24" localSheetId="4">#REF!</definedName>
    <definedName name="_smqz8r50m24" localSheetId="10">#REF!</definedName>
    <definedName name="_smqz8r50m24" localSheetId="16">#REF!</definedName>
    <definedName name="_smqz8r50m24" localSheetId="17">#REF!</definedName>
    <definedName name="_smqz8r50m24">#REF!</definedName>
    <definedName name="_smut8u5079" localSheetId="2">#REF!</definedName>
    <definedName name="_smut8u5079" localSheetId="5">#REF!</definedName>
    <definedName name="_smut8u5079" localSheetId="1">#REF!</definedName>
    <definedName name="_smut8u5079" localSheetId="4">#REF!</definedName>
    <definedName name="_smut8u5079" localSheetId="10">#REF!</definedName>
    <definedName name="_smut8u5079" localSheetId="16">#REF!</definedName>
    <definedName name="_smut8u5079" localSheetId="17">#REF!</definedName>
    <definedName name="_smut8u5079">#REF!</definedName>
    <definedName name="_spki3d50m1p" localSheetId="2">#REF!</definedName>
    <definedName name="_spki3d50m1p" localSheetId="5">#REF!</definedName>
    <definedName name="_spki3d50m1p" localSheetId="1">#REF!</definedName>
    <definedName name="_spki3d50m1p" localSheetId="4">#REF!</definedName>
    <definedName name="_spki3d50m1p" localSheetId="10">#REF!</definedName>
    <definedName name="_spki3d50m1p" localSheetId="16">#REF!</definedName>
    <definedName name="_spki3d50m1p" localSheetId="17">#REF!</definedName>
    <definedName name="_spki3d50m1p">#REF!</definedName>
    <definedName name="_spvh1e4y2a" localSheetId="2">#REF!</definedName>
    <definedName name="_spvh1e4y2a" localSheetId="5">#REF!</definedName>
    <definedName name="_spvh1e4y2a" localSheetId="1">#REF!</definedName>
    <definedName name="_spvh1e4y2a" localSheetId="4">#REF!</definedName>
    <definedName name="_spvh1e4y2a" localSheetId="10">#REF!</definedName>
    <definedName name="_spvh1e4y2a" localSheetId="16">#REF!</definedName>
    <definedName name="_spvh1e4y2a" localSheetId="17">#REF!</definedName>
    <definedName name="_spvh1e4y2a">#REF!</definedName>
    <definedName name="_sqtq6a53qb" localSheetId="2">#REF!</definedName>
    <definedName name="_sqtq6a53qb" localSheetId="5">#REF!</definedName>
    <definedName name="_sqtq6a53qb" localSheetId="1">#REF!</definedName>
    <definedName name="_sqtq6a53qb" localSheetId="4">#REF!</definedName>
    <definedName name="_sqtq6a53qb" localSheetId="10">#REF!</definedName>
    <definedName name="_sqtq6a53qb" localSheetId="16">#REF!</definedName>
    <definedName name="_sqtq6a53qb" localSheetId="17">#REF!</definedName>
    <definedName name="_sqtq6a53qb">#REF!</definedName>
    <definedName name="_srl1yu5071e" localSheetId="2">#REF!</definedName>
    <definedName name="_srl1yu5071e" localSheetId="5">#REF!</definedName>
    <definedName name="_srl1yu5071e" localSheetId="1">#REF!</definedName>
    <definedName name="_srl1yu5071e" localSheetId="4">#REF!</definedName>
    <definedName name="_srl1yu5071e" localSheetId="10">#REF!</definedName>
    <definedName name="_srl1yu5071e" localSheetId="16">#REF!</definedName>
    <definedName name="_srl1yu5071e" localSheetId="17">#REF!</definedName>
    <definedName name="_srl1yu5071e">#REF!</definedName>
    <definedName name="_ssl5ay54j1p" localSheetId="2">#REF!</definedName>
    <definedName name="_ssl5ay54j1p" localSheetId="5">#REF!</definedName>
    <definedName name="_ssl5ay54j1p" localSheetId="1">#REF!</definedName>
    <definedName name="_ssl5ay54j1p" localSheetId="4">#REF!</definedName>
    <definedName name="_ssl5ay54j1p" localSheetId="10">#REF!</definedName>
    <definedName name="_ssl5ay54j1p" localSheetId="16">#REF!</definedName>
    <definedName name="_ssl5ay54j1p" localSheetId="17">#REF!</definedName>
    <definedName name="_ssl5ay54j1p">#REF!</definedName>
    <definedName name="_ssqh8g53q2s" localSheetId="2">#REF!</definedName>
    <definedName name="_ssqh8g53q2s" localSheetId="5">#REF!</definedName>
    <definedName name="_ssqh8g53q2s" localSheetId="1">#REF!</definedName>
    <definedName name="_ssqh8g53q2s" localSheetId="4">#REF!</definedName>
    <definedName name="_ssqh8g53q2s" localSheetId="10">#REF!</definedName>
    <definedName name="_ssqh8g53q2s" localSheetId="16">#REF!</definedName>
    <definedName name="_ssqh8g53q2s" localSheetId="17">#REF!</definedName>
    <definedName name="_ssqh8g53q2s">#REF!</definedName>
    <definedName name="_sukoiw50m1j" localSheetId="2">#REF!</definedName>
    <definedName name="_sukoiw50m1j" localSheetId="5">#REF!</definedName>
    <definedName name="_sukoiw50m1j" localSheetId="1">#REF!</definedName>
    <definedName name="_sukoiw50m1j" localSheetId="4">#REF!</definedName>
    <definedName name="_sukoiw50m1j" localSheetId="10">#REF!</definedName>
    <definedName name="_sukoiw50m1j" localSheetId="16">#REF!</definedName>
    <definedName name="_sukoiw50m1j" localSheetId="17">#REF!</definedName>
    <definedName name="_sukoiw50m1j">#REF!</definedName>
    <definedName name="_suwqrd4y21q" localSheetId="2">#REF!</definedName>
    <definedName name="_suwqrd4y21q" localSheetId="5">#REF!</definedName>
    <definedName name="_suwqrd4y21q" localSheetId="1">#REF!</definedName>
    <definedName name="_suwqrd4y21q" localSheetId="4">#REF!</definedName>
    <definedName name="_suwqrd4y21q" localSheetId="10">#REF!</definedName>
    <definedName name="_suwqrd4y21q" localSheetId="16">#REF!</definedName>
    <definedName name="_suwqrd4y21q" localSheetId="17">#REF!</definedName>
    <definedName name="_suwqrd4y21q">#REF!</definedName>
    <definedName name="_sv2a7z54j1n" localSheetId="2">#REF!</definedName>
    <definedName name="_sv2a7z54j1n" localSheetId="5">#REF!</definedName>
    <definedName name="_sv2a7z54j1n" localSheetId="1">#REF!</definedName>
    <definedName name="_sv2a7z54j1n" localSheetId="4">#REF!</definedName>
    <definedName name="_sv2a7z54j1n" localSheetId="10">#REF!</definedName>
    <definedName name="_sv2a7z54j1n" localSheetId="16">#REF!</definedName>
    <definedName name="_sv2a7z54j1n" localSheetId="17">#REF!</definedName>
    <definedName name="_sv2a7z54j1n">#REF!</definedName>
    <definedName name="_sv34y14y218" localSheetId="2">#REF!</definedName>
    <definedName name="_sv34y14y218" localSheetId="5">#REF!</definedName>
    <definedName name="_sv34y14y218" localSheetId="1">#REF!</definedName>
    <definedName name="_sv34y14y218" localSheetId="4">#REF!</definedName>
    <definedName name="_sv34y14y218" localSheetId="10">#REF!</definedName>
    <definedName name="_sv34y14y218" localSheetId="16">#REF!</definedName>
    <definedName name="_sv34y14y218" localSheetId="17">#REF!</definedName>
    <definedName name="_sv34y14y218">#REF!</definedName>
    <definedName name="_sw7xbe54j1j" localSheetId="2">#REF!</definedName>
    <definedName name="_sw7xbe54j1j" localSheetId="5">#REF!</definedName>
    <definedName name="_sw7xbe54j1j" localSheetId="1">#REF!</definedName>
    <definedName name="_sw7xbe54j1j" localSheetId="4">#REF!</definedName>
    <definedName name="_sw7xbe54j1j" localSheetId="10">#REF!</definedName>
    <definedName name="_sw7xbe54j1j" localSheetId="16">#REF!</definedName>
    <definedName name="_sw7xbe54j1j" localSheetId="17">#REF!</definedName>
    <definedName name="_sw7xbe54j1j">#REF!</definedName>
    <definedName name="_swi8el51814" localSheetId="2">#REF!</definedName>
    <definedName name="_swi8el51814" localSheetId="5">#REF!</definedName>
    <definedName name="_swi8el51814" localSheetId="1">#REF!</definedName>
    <definedName name="_swi8el51814" localSheetId="4">#REF!</definedName>
    <definedName name="_swi8el51814" localSheetId="10">#REF!</definedName>
    <definedName name="_swi8el51814" localSheetId="16">#REF!</definedName>
    <definedName name="_swi8el51814" localSheetId="17">#REF!</definedName>
    <definedName name="_swi8el51814">#REF!</definedName>
    <definedName name="_t0ih994zl17" localSheetId="2">#REF!</definedName>
    <definedName name="_t0ih994zl17" localSheetId="5">#REF!</definedName>
    <definedName name="_t0ih994zl17" localSheetId="1">#REF!</definedName>
    <definedName name="_t0ih994zl17" localSheetId="4">#REF!</definedName>
    <definedName name="_t0ih994zl17" localSheetId="10">#REF!</definedName>
    <definedName name="_t0ih994zl17" localSheetId="16">#REF!</definedName>
    <definedName name="_t0ih994zl17" localSheetId="17">#REF!</definedName>
    <definedName name="_t0ih994zl17">#REF!</definedName>
    <definedName name="_t2krb35071b" localSheetId="2">#REF!</definedName>
    <definedName name="_t2krb35071b" localSheetId="5">#REF!</definedName>
    <definedName name="_t2krb35071b" localSheetId="1">#REF!</definedName>
    <definedName name="_t2krb35071b" localSheetId="4">#REF!</definedName>
    <definedName name="_t2krb35071b" localSheetId="10">#REF!</definedName>
    <definedName name="_t2krb35071b" localSheetId="16">#REF!</definedName>
    <definedName name="_t2krb35071b" localSheetId="17">#REF!</definedName>
    <definedName name="_t2krb35071b">#REF!</definedName>
    <definedName name="_t2namf53q1f" localSheetId="2">#REF!</definedName>
    <definedName name="_t2namf53q1f" localSheetId="5">#REF!</definedName>
    <definedName name="_t2namf53q1f" localSheetId="1">#REF!</definedName>
    <definedName name="_t2namf53q1f" localSheetId="4">#REF!</definedName>
    <definedName name="_t2namf53q1f" localSheetId="10">#REF!</definedName>
    <definedName name="_t2namf53q1f" localSheetId="16">#REF!</definedName>
    <definedName name="_t2namf53q1f" localSheetId="17">#REF!</definedName>
    <definedName name="_t2namf53q1f">#REF!</definedName>
    <definedName name="_t2z38m5071j" localSheetId="2">#REF!</definedName>
    <definedName name="_t2z38m5071j" localSheetId="5">#REF!</definedName>
    <definedName name="_t2z38m5071j" localSheetId="1">#REF!</definedName>
    <definedName name="_t2z38m5071j" localSheetId="4">#REF!</definedName>
    <definedName name="_t2z38m5071j" localSheetId="10">#REF!</definedName>
    <definedName name="_t2z38m5071j" localSheetId="16">#REF!</definedName>
    <definedName name="_t2z38m5071j" localSheetId="17">#REF!</definedName>
    <definedName name="_t2z38m5071j">#REF!</definedName>
    <definedName name="_t5c7ge507k" localSheetId="2">#REF!</definedName>
    <definedName name="_t5c7ge507k" localSheetId="5">#REF!</definedName>
    <definedName name="_t5c7ge507k" localSheetId="1">#REF!</definedName>
    <definedName name="_t5c7ge507k" localSheetId="4">#REF!</definedName>
    <definedName name="_t5c7ge507k" localSheetId="10">#REF!</definedName>
    <definedName name="_t5c7ge507k" localSheetId="16">#REF!</definedName>
    <definedName name="_t5c7ge507k" localSheetId="17">#REF!</definedName>
    <definedName name="_t5c7ge507k">#REF!</definedName>
    <definedName name="_t9bdxu53qs" localSheetId="2">#REF!</definedName>
    <definedName name="_t9bdxu53qs" localSheetId="5">#REF!</definedName>
    <definedName name="_t9bdxu53qs" localSheetId="1">#REF!</definedName>
    <definedName name="_t9bdxu53qs" localSheetId="4">#REF!</definedName>
    <definedName name="_t9bdxu53qs" localSheetId="10">#REF!</definedName>
    <definedName name="_t9bdxu53qs" localSheetId="16">#REF!</definedName>
    <definedName name="_t9bdxu53qs" localSheetId="17">#REF!</definedName>
    <definedName name="_t9bdxu53qs">#REF!</definedName>
    <definedName name="_tbtu7i53q8" localSheetId="2">#REF!</definedName>
    <definedName name="_tbtu7i53q8" localSheetId="5">#REF!</definedName>
    <definedName name="_tbtu7i53q8" localSheetId="1">#REF!</definedName>
    <definedName name="_tbtu7i53q8" localSheetId="4">#REF!</definedName>
    <definedName name="_tbtu7i53q8" localSheetId="10">#REF!</definedName>
    <definedName name="_tbtu7i53q8" localSheetId="16">#REF!</definedName>
    <definedName name="_tbtu7i53q8" localSheetId="17">#REF!</definedName>
    <definedName name="_tbtu7i53q8">#REF!</definedName>
    <definedName name="_tbwbdg51p9" localSheetId="2">#REF!</definedName>
    <definedName name="_tbwbdg51p9" localSheetId="5">#REF!</definedName>
    <definedName name="_tbwbdg51p9" localSheetId="1">#REF!</definedName>
    <definedName name="_tbwbdg51p9" localSheetId="4">#REF!</definedName>
    <definedName name="_tbwbdg51p9" localSheetId="10">#REF!</definedName>
    <definedName name="_tbwbdg51p9" localSheetId="16">#REF!</definedName>
    <definedName name="_tbwbdg51p9" localSheetId="17">#REF!</definedName>
    <definedName name="_tbwbdg51p9">#REF!</definedName>
    <definedName name="_tcbams4y22x" localSheetId="2">#REF!</definedName>
    <definedName name="_tcbams4y22x" localSheetId="5">#REF!</definedName>
    <definedName name="_tcbams4y22x" localSheetId="1">#REF!</definedName>
    <definedName name="_tcbams4y22x" localSheetId="4">#REF!</definedName>
    <definedName name="_tcbams4y22x" localSheetId="10">#REF!</definedName>
    <definedName name="_tcbams4y22x" localSheetId="16">#REF!</definedName>
    <definedName name="_tcbams4y22x" localSheetId="17">#REF!</definedName>
    <definedName name="_tcbams4y22x">#REF!</definedName>
    <definedName name="_tcflcf54j1i" localSheetId="2">#REF!</definedName>
    <definedName name="_tcflcf54j1i" localSheetId="5">#REF!</definedName>
    <definedName name="_tcflcf54j1i" localSheetId="1">#REF!</definedName>
    <definedName name="_tcflcf54j1i" localSheetId="4">#REF!</definedName>
    <definedName name="_tcflcf54j1i" localSheetId="10">#REF!</definedName>
    <definedName name="_tcflcf54j1i" localSheetId="16">#REF!</definedName>
    <definedName name="_tcflcf54j1i" localSheetId="17">#REF!</definedName>
    <definedName name="_tcflcf54j1i">#REF!</definedName>
    <definedName name="_tdhyow50m1b" localSheetId="2">#REF!</definedName>
    <definedName name="_tdhyow50m1b" localSheetId="5">#REF!</definedName>
    <definedName name="_tdhyow50m1b" localSheetId="1">#REF!</definedName>
    <definedName name="_tdhyow50m1b" localSheetId="4">#REF!</definedName>
    <definedName name="_tdhyow50m1b" localSheetId="10">#REF!</definedName>
    <definedName name="_tdhyow50m1b" localSheetId="16">#REF!</definedName>
    <definedName name="_tdhyow50m1b" localSheetId="17">#REF!</definedName>
    <definedName name="_tdhyow50m1b">#REF!</definedName>
    <definedName name="_thgbqp518c" localSheetId="2">#REF!</definedName>
    <definedName name="_thgbqp518c" localSheetId="5">#REF!</definedName>
    <definedName name="_thgbqp518c" localSheetId="1">#REF!</definedName>
    <definedName name="_thgbqp518c" localSheetId="4">#REF!</definedName>
    <definedName name="_thgbqp518c" localSheetId="10">#REF!</definedName>
    <definedName name="_thgbqp518c" localSheetId="16">#REF!</definedName>
    <definedName name="_thgbqp518c" localSheetId="17">#REF!</definedName>
    <definedName name="_thgbqp518c">#REF!</definedName>
    <definedName name="_tlw2e94y21f" localSheetId="2">#REF!</definedName>
    <definedName name="_tlw2e94y21f" localSheetId="5">#REF!</definedName>
    <definedName name="_tlw2e94y21f" localSheetId="1">#REF!</definedName>
    <definedName name="_tlw2e94y21f" localSheetId="4">#REF!</definedName>
    <definedName name="_tlw2e94y21f" localSheetId="10">#REF!</definedName>
    <definedName name="_tlw2e94y21f" localSheetId="16">#REF!</definedName>
    <definedName name="_tlw2e94y21f" localSheetId="17">#REF!</definedName>
    <definedName name="_tlw2e94y21f">#REF!</definedName>
    <definedName name="_tlxn1" localSheetId="2">#REF!</definedName>
    <definedName name="_tlxn1" localSheetId="5">#REF!</definedName>
    <definedName name="_tlxn1" localSheetId="1">#REF!</definedName>
    <definedName name="_tlxn1" localSheetId="4">#REF!</definedName>
    <definedName name="_tlxn1" localSheetId="10">#REF!</definedName>
    <definedName name="_tlxn1" localSheetId="16">#REF!</definedName>
    <definedName name="_tlxn1" localSheetId="17">#REF!</definedName>
    <definedName name="_tlxn1">#REF!</definedName>
    <definedName name="_TMI1" localSheetId="2">#REF!</definedName>
    <definedName name="_TMI1" localSheetId="4">#REF!</definedName>
    <definedName name="_TMI1" localSheetId="10">#REF!</definedName>
    <definedName name="_TMI1" localSheetId="16">#REF!</definedName>
    <definedName name="_TMI1">#REF!</definedName>
    <definedName name="_TMI2" localSheetId="2">#REF!</definedName>
    <definedName name="_TMI2" localSheetId="4">#REF!</definedName>
    <definedName name="_TMI2" localSheetId="10">#REF!</definedName>
    <definedName name="_TMI2" localSheetId="16">#REF!</definedName>
    <definedName name="_TMI2">#REF!</definedName>
    <definedName name="_tni7z054j12" localSheetId="2">#REF!</definedName>
    <definedName name="_tni7z054j12" localSheetId="5">#REF!</definedName>
    <definedName name="_tni7z054j12" localSheetId="1">#REF!</definedName>
    <definedName name="_tni7z054j12" localSheetId="4">#REF!</definedName>
    <definedName name="_tni7z054j12" localSheetId="10">#REF!</definedName>
    <definedName name="_tni7z054j12" localSheetId="16">#REF!</definedName>
    <definedName name="_tni7z054j12" localSheetId="17">#REF!</definedName>
    <definedName name="_tni7z054j12">#REF!</definedName>
    <definedName name="_to2vfl50m10" localSheetId="2">#REF!</definedName>
    <definedName name="_to2vfl50m10" localSheetId="5">#REF!</definedName>
    <definedName name="_to2vfl50m10" localSheetId="1">#REF!</definedName>
    <definedName name="_to2vfl50m10" localSheetId="4">#REF!</definedName>
    <definedName name="_to2vfl50m10" localSheetId="10">#REF!</definedName>
    <definedName name="_to2vfl50m10" localSheetId="16">#REF!</definedName>
    <definedName name="_to2vfl50m10" localSheetId="17">#REF!</definedName>
    <definedName name="_to2vfl50m10">#REF!</definedName>
    <definedName name="_tuvqg854j1y" localSheetId="2">#REF!</definedName>
    <definedName name="_tuvqg854j1y" localSheetId="5">#REF!</definedName>
    <definedName name="_tuvqg854j1y" localSheetId="1">#REF!</definedName>
    <definedName name="_tuvqg854j1y" localSheetId="4">#REF!</definedName>
    <definedName name="_tuvqg854j1y" localSheetId="10">#REF!</definedName>
    <definedName name="_tuvqg854j1y" localSheetId="16">#REF!</definedName>
    <definedName name="_tuvqg854j1y" localSheetId="17">#REF!</definedName>
    <definedName name="_tuvqg854j1y">#REF!</definedName>
    <definedName name="_tvkqjn50md" localSheetId="2">#REF!</definedName>
    <definedName name="_tvkqjn50md" localSheetId="5">#REF!</definedName>
    <definedName name="_tvkqjn50md" localSheetId="1">#REF!</definedName>
    <definedName name="_tvkqjn50md" localSheetId="4">#REF!</definedName>
    <definedName name="_tvkqjn50md" localSheetId="10">#REF!</definedName>
    <definedName name="_tvkqjn50md" localSheetId="16">#REF!</definedName>
    <definedName name="_tvkqjn50md" localSheetId="17">#REF!</definedName>
    <definedName name="_tvkqjn50md">#REF!</definedName>
    <definedName name="_TW092006" localSheetId="2">#REF!</definedName>
    <definedName name="_TW092006" localSheetId="4">#REF!</definedName>
    <definedName name="_TW092006" localSheetId="10">#REF!</definedName>
    <definedName name="_TW092006" localSheetId="16">#REF!</definedName>
    <definedName name="_TW092006">#REF!</definedName>
    <definedName name="_TW092007" localSheetId="2">#REF!</definedName>
    <definedName name="_TW092007" localSheetId="4">#REF!</definedName>
    <definedName name="_TW092007" localSheetId="10">#REF!</definedName>
    <definedName name="_TW092007" localSheetId="16">#REF!</definedName>
    <definedName name="_TW092007">#REF!</definedName>
    <definedName name="_tx2bjo53q1a" localSheetId="2">#REF!</definedName>
    <definedName name="_tx2bjo53q1a" localSheetId="5">#REF!</definedName>
    <definedName name="_tx2bjo53q1a" localSheetId="1">#REF!</definedName>
    <definedName name="_tx2bjo53q1a" localSheetId="4">#REF!</definedName>
    <definedName name="_tx2bjo53q1a" localSheetId="10">#REF!</definedName>
    <definedName name="_tx2bjo53q1a" localSheetId="16">#REF!</definedName>
    <definedName name="_tx2bjo53q1a" localSheetId="17">#REF!</definedName>
    <definedName name="_tx2bjo53q1a">#REF!</definedName>
    <definedName name="_tzd29r50mq" localSheetId="2">#REF!</definedName>
    <definedName name="_tzd29r50mq" localSheetId="5">#REF!</definedName>
    <definedName name="_tzd29r50mq" localSheetId="1">#REF!</definedName>
    <definedName name="_tzd29r50mq" localSheetId="4">#REF!</definedName>
    <definedName name="_tzd29r50mq" localSheetId="10">#REF!</definedName>
    <definedName name="_tzd29r50mq" localSheetId="16">#REF!</definedName>
    <definedName name="_tzd29r50mq" localSheetId="17">#REF!</definedName>
    <definedName name="_tzd29r50mq">#REF!</definedName>
    <definedName name="_tzkudd4y228" localSheetId="2">#REF!</definedName>
    <definedName name="_tzkudd4y228" localSheetId="5">#REF!</definedName>
    <definedName name="_tzkudd4y228" localSheetId="1">#REF!</definedName>
    <definedName name="_tzkudd4y228" localSheetId="4">#REF!</definedName>
    <definedName name="_tzkudd4y228" localSheetId="10">#REF!</definedName>
    <definedName name="_tzkudd4y228" localSheetId="16">#REF!</definedName>
    <definedName name="_tzkudd4y228" localSheetId="17">#REF!</definedName>
    <definedName name="_tzkudd4y228">#REF!</definedName>
    <definedName name="_u015b551822" localSheetId="2">#REF!</definedName>
    <definedName name="_u015b551822" localSheetId="5">#REF!</definedName>
    <definedName name="_u015b551822" localSheetId="1">#REF!</definedName>
    <definedName name="_u015b551822" localSheetId="4">#REF!</definedName>
    <definedName name="_u015b551822" localSheetId="10">#REF!</definedName>
    <definedName name="_u015b551822" localSheetId="16">#REF!</definedName>
    <definedName name="_u015b551822" localSheetId="17">#REF!</definedName>
    <definedName name="_u015b551822">#REF!</definedName>
    <definedName name="_u2eoxu50ml" localSheetId="2">#REF!</definedName>
    <definedName name="_u2eoxu50ml" localSheetId="5">#REF!</definedName>
    <definedName name="_u2eoxu50ml" localSheetId="1">#REF!</definedName>
    <definedName name="_u2eoxu50ml" localSheetId="4">#REF!</definedName>
    <definedName name="_u2eoxu50ml" localSheetId="10">#REF!</definedName>
    <definedName name="_u2eoxu50ml" localSheetId="16">#REF!</definedName>
    <definedName name="_u2eoxu50ml" localSheetId="17">#REF!</definedName>
    <definedName name="_u2eoxu50ml">#REF!</definedName>
    <definedName name="_u2f0tl4y2e" localSheetId="2">#REF!</definedName>
    <definedName name="_u2f0tl4y2e" localSheetId="5">#REF!</definedName>
    <definedName name="_u2f0tl4y2e" localSheetId="1">#REF!</definedName>
    <definedName name="_u2f0tl4y2e" localSheetId="4">#REF!</definedName>
    <definedName name="_u2f0tl4y2e" localSheetId="10">#REF!</definedName>
    <definedName name="_u2f0tl4y2e" localSheetId="16">#REF!</definedName>
    <definedName name="_u2f0tl4y2e" localSheetId="17">#REF!</definedName>
    <definedName name="_u2f0tl4y2e">#REF!</definedName>
    <definedName name="_u2m2td4y22l" localSheetId="2">#REF!</definedName>
    <definedName name="_u2m2td4y22l" localSheetId="5">#REF!</definedName>
    <definedName name="_u2m2td4y22l" localSheetId="1">#REF!</definedName>
    <definedName name="_u2m2td4y22l" localSheetId="4">#REF!</definedName>
    <definedName name="_u2m2td4y22l" localSheetId="10">#REF!</definedName>
    <definedName name="_u2m2td4y22l" localSheetId="16">#REF!</definedName>
    <definedName name="_u2m2td4y22l" localSheetId="17">#REF!</definedName>
    <definedName name="_u2m2td4y22l">#REF!</definedName>
    <definedName name="_u2xx8954jm" localSheetId="2">#REF!</definedName>
    <definedName name="_u2xx8954jm" localSheetId="5">#REF!</definedName>
    <definedName name="_u2xx8954jm" localSheetId="1">#REF!</definedName>
    <definedName name="_u2xx8954jm" localSheetId="4">#REF!</definedName>
    <definedName name="_u2xx8954jm" localSheetId="10">#REF!</definedName>
    <definedName name="_u2xx8954jm" localSheetId="16">#REF!</definedName>
    <definedName name="_u2xx8954jm" localSheetId="17">#REF!</definedName>
    <definedName name="_u2xx8954jm">#REF!</definedName>
    <definedName name="_u3k7ea4x9d" localSheetId="2">#REF!</definedName>
    <definedName name="_u3k7ea4x9d" localSheetId="4">#REF!</definedName>
    <definedName name="_u3k7ea4x9d" localSheetId="10">#REF!</definedName>
    <definedName name="_u3k7ea4x9d" localSheetId="16">#REF!</definedName>
    <definedName name="_u3k7ea4x9d">#REF!</definedName>
    <definedName name="_u667qb4zl8" localSheetId="2">#REF!</definedName>
    <definedName name="_u667qb4zl8" localSheetId="5">#REF!</definedName>
    <definedName name="_u667qb4zl8" localSheetId="1">#REF!</definedName>
    <definedName name="_u667qb4zl8" localSheetId="4">#REF!</definedName>
    <definedName name="_u667qb4zl8" localSheetId="10">#REF!</definedName>
    <definedName name="_u667qb4zl8" localSheetId="16">#REF!</definedName>
    <definedName name="_u667qb4zl8" localSheetId="17">#REF!</definedName>
    <definedName name="_u667qb4zl8">#REF!</definedName>
    <definedName name="_u9ta0154j1e" localSheetId="2">#REF!</definedName>
    <definedName name="_u9ta0154j1e" localSheetId="5">#REF!</definedName>
    <definedName name="_u9ta0154j1e" localSheetId="1">#REF!</definedName>
    <definedName name="_u9ta0154j1e" localSheetId="4">#REF!</definedName>
    <definedName name="_u9ta0154j1e" localSheetId="10">#REF!</definedName>
    <definedName name="_u9ta0154j1e" localSheetId="16">#REF!</definedName>
    <definedName name="_u9ta0154j1e" localSheetId="17">#REF!</definedName>
    <definedName name="_u9ta0154j1e">#REF!</definedName>
    <definedName name="_uauvaf4y235" localSheetId="2">#REF!</definedName>
    <definedName name="_uauvaf4y235" localSheetId="5">#REF!</definedName>
    <definedName name="_uauvaf4y235" localSheetId="1">#REF!</definedName>
    <definedName name="_uauvaf4y235" localSheetId="4">#REF!</definedName>
    <definedName name="_uauvaf4y235" localSheetId="10">#REF!</definedName>
    <definedName name="_uauvaf4y235" localSheetId="16">#REF!</definedName>
    <definedName name="_uauvaf4y235" localSheetId="17">#REF!</definedName>
    <definedName name="_uauvaf4y235">#REF!</definedName>
    <definedName name="_ud807u5361j" localSheetId="2">#REF!</definedName>
    <definedName name="_ud807u5361j" localSheetId="5">#REF!</definedName>
    <definedName name="_ud807u5361j" localSheetId="1">#REF!</definedName>
    <definedName name="_ud807u5361j" localSheetId="4">#REF!</definedName>
    <definedName name="_ud807u5361j" localSheetId="10">#REF!</definedName>
    <definedName name="_ud807u5361j" localSheetId="16">#REF!</definedName>
    <definedName name="_ud807u5361j" localSheetId="17">#REF!</definedName>
    <definedName name="_ud807u5361j">#REF!</definedName>
    <definedName name="_udlnpz4y2w" localSheetId="2">#REF!</definedName>
    <definedName name="_udlnpz4y2w" localSheetId="5">#REF!</definedName>
    <definedName name="_udlnpz4y2w" localSheetId="1">#REF!</definedName>
    <definedName name="_udlnpz4y2w" localSheetId="4">#REF!</definedName>
    <definedName name="_udlnpz4y2w" localSheetId="10">#REF!</definedName>
    <definedName name="_udlnpz4y2w" localSheetId="16">#REF!</definedName>
    <definedName name="_udlnpz4y2w" localSheetId="17">#REF!</definedName>
    <definedName name="_udlnpz4y2w">#REF!</definedName>
    <definedName name="_ue9ag850m1k" localSheetId="2">#REF!</definedName>
    <definedName name="_ue9ag850m1k" localSheetId="5">#REF!</definedName>
    <definedName name="_ue9ag850m1k" localSheetId="1">#REF!</definedName>
    <definedName name="_ue9ag850m1k" localSheetId="4">#REF!</definedName>
    <definedName name="_ue9ag850m1k" localSheetId="10">#REF!</definedName>
    <definedName name="_ue9ag850m1k" localSheetId="16">#REF!</definedName>
    <definedName name="_ue9ag850m1k" localSheetId="17">#REF!</definedName>
    <definedName name="_ue9ag850m1k">#REF!</definedName>
    <definedName name="_ugsjyh53q1b" localSheetId="2">#REF!</definedName>
    <definedName name="_ugsjyh53q1b" localSheetId="5">#REF!</definedName>
    <definedName name="_ugsjyh53q1b" localSheetId="1">#REF!</definedName>
    <definedName name="_ugsjyh53q1b" localSheetId="4">#REF!</definedName>
    <definedName name="_ugsjyh53q1b" localSheetId="10">#REF!</definedName>
    <definedName name="_ugsjyh53q1b" localSheetId="16">#REF!</definedName>
    <definedName name="_ugsjyh53q1b" localSheetId="17">#REF!</definedName>
    <definedName name="_ugsjyh53q1b">#REF!</definedName>
    <definedName name="_ujb1c9536h" localSheetId="2">#REF!</definedName>
    <definedName name="_ujb1c9536h" localSheetId="5">#REF!</definedName>
    <definedName name="_ujb1c9536h" localSheetId="1">#REF!</definedName>
    <definedName name="_ujb1c9536h" localSheetId="4">#REF!</definedName>
    <definedName name="_ujb1c9536h" localSheetId="10">#REF!</definedName>
    <definedName name="_ujb1c9536h" localSheetId="16">#REF!</definedName>
    <definedName name="_ujb1c9536h" localSheetId="17">#REF!</definedName>
    <definedName name="_ujb1c9536h">#REF!</definedName>
    <definedName name="_ujlgl050ma" localSheetId="2">#REF!</definedName>
    <definedName name="_ujlgl050ma" localSheetId="5">#REF!</definedName>
    <definedName name="_ujlgl050ma" localSheetId="1">#REF!</definedName>
    <definedName name="_ujlgl050ma" localSheetId="4">#REF!</definedName>
    <definedName name="_ujlgl050ma" localSheetId="10">#REF!</definedName>
    <definedName name="_ujlgl050ma" localSheetId="16">#REF!</definedName>
    <definedName name="_ujlgl050ma" localSheetId="17">#REF!</definedName>
    <definedName name="_ujlgl050ma">#REF!</definedName>
    <definedName name="_ujq1nc4y22y" localSheetId="2">#REF!</definedName>
    <definedName name="_ujq1nc4y22y" localSheetId="5">#REF!</definedName>
    <definedName name="_ujq1nc4y22y" localSheetId="1">#REF!</definedName>
    <definedName name="_ujq1nc4y22y" localSheetId="4">#REF!</definedName>
    <definedName name="_ujq1nc4y22y" localSheetId="10">#REF!</definedName>
    <definedName name="_ujq1nc4y22y" localSheetId="16">#REF!</definedName>
    <definedName name="_ujq1nc4y22y" localSheetId="17">#REF!</definedName>
    <definedName name="_ujq1nc4y22y">#REF!</definedName>
    <definedName name="_ujtqsb50727" localSheetId="2">#REF!</definedName>
    <definedName name="_ujtqsb50727" localSheetId="5">#REF!</definedName>
    <definedName name="_ujtqsb50727" localSheetId="1">#REF!</definedName>
    <definedName name="_ujtqsb50727" localSheetId="4">#REF!</definedName>
    <definedName name="_ujtqsb50727" localSheetId="10">#REF!</definedName>
    <definedName name="_ujtqsb50727" localSheetId="16">#REF!</definedName>
    <definedName name="_ujtqsb50727" localSheetId="17">#REF!</definedName>
    <definedName name="_ujtqsb50727">#REF!</definedName>
    <definedName name="_uk11pr518p" localSheetId="2">#REF!</definedName>
    <definedName name="_uk11pr518p" localSheetId="5">#REF!</definedName>
    <definedName name="_uk11pr518p" localSheetId="1">#REF!</definedName>
    <definedName name="_uk11pr518p" localSheetId="4">#REF!</definedName>
    <definedName name="_uk11pr518p" localSheetId="10">#REF!</definedName>
    <definedName name="_uk11pr518p" localSheetId="16">#REF!</definedName>
    <definedName name="_uk11pr518p" localSheetId="17">#REF!</definedName>
    <definedName name="_uk11pr518p">#REF!</definedName>
    <definedName name="_uminnf4zlq" localSheetId="2">#REF!</definedName>
    <definedName name="_uminnf4zlq" localSheetId="5">#REF!</definedName>
    <definedName name="_uminnf4zlq" localSheetId="1">#REF!</definedName>
    <definedName name="_uminnf4zlq" localSheetId="4">#REF!</definedName>
    <definedName name="_uminnf4zlq" localSheetId="10">#REF!</definedName>
    <definedName name="_uminnf4zlq" localSheetId="16">#REF!</definedName>
    <definedName name="_uminnf4zlq" localSheetId="17">#REF!</definedName>
    <definedName name="_uminnf4zlq">#REF!</definedName>
    <definedName name="_UNI1" localSheetId="2">#REF!</definedName>
    <definedName name="_UNI1" localSheetId="4">#REF!</definedName>
    <definedName name="_UNI1" localSheetId="10">#REF!</definedName>
    <definedName name="_UNI1" localSheetId="16">#REF!</definedName>
    <definedName name="_UNI1">#REF!</definedName>
    <definedName name="_UNI2" localSheetId="2">#REF!</definedName>
    <definedName name="_UNI2" localSheetId="4">#REF!</definedName>
    <definedName name="_UNI2" localSheetId="10">#REF!</definedName>
    <definedName name="_UNI2" localSheetId="16">#REF!</definedName>
    <definedName name="_UNI2">#REF!</definedName>
    <definedName name="_uny4ga536u" localSheetId="2">#REF!</definedName>
    <definedName name="_uny4ga536u" localSheetId="5">#REF!</definedName>
    <definedName name="_uny4ga536u" localSheetId="1">#REF!</definedName>
    <definedName name="_uny4ga536u" localSheetId="4">#REF!</definedName>
    <definedName name="_uny4ga536u" localSheetId="10">#REF!</definedName>
    <definedName name="_uny4ga536u" localSheetId="16">#REF!</definedName>
    <definedName name="_uny4ga536u" localSheetId="17">#REF!</definedName>
    <definedName name="_uny4ga536u">#REF!</definedName>
    <definedName name="_uqnj6753q1m" localSheetId="2">#REF!</definedName>
    <definedName name="_uqnj6753q1m" localSheetId="5">#REF!</definedName>
    <definedName name="_uqnj6753q1m" localSheetId="1">#REF!</definedName>
    <definedName name="_uqnj6753q1m" localSheetId="4">#REF!</definedName>
    <definedName name="_uqnj6753q1m" localSheetId="10">#REF!</definedName>
    <definedName name="_uqnj6753q1m" localSheetId="16">#REF!</definedName>
    <definedName name="_uqnj6753q1m" localSheetId="17">#REF!</definedName>
    <definedName name="_uqnj6753q1m">#REF!</definedName>
    <definedName name="_uutp5g51827" localSheetId="2">#REF!</definedName>
    <definedName name="_uutp5g51827" localSheetId="5">#REF!</definedName>
    <definedName name="_uutp5g51827" localSheetId="1">#REF!</definedName>
    <definedName name="_uutp5g51827" localSheetId="4">#REF!</definedName>
    <definedName name="_uutp5g51827" localSheetId="10">#REF!</definedName>
    <definedName name="_uutp5g51827" localSheetId="16">#REF!</definedName>
    <definedName name="_uutp5g51827" localSheetId="17">#REF!</definedName>
    <definedName name="_uutp5g51827">#REF!</definedName>
    <definedName name="_uvraq15181c" localSheetId="2">#REF!</definedName>
    <definedName name="_uvraq15181c" localSheetId="5">#REF!</definedName>
    <definedName name="_uvraq15181c" localSheetId="1">#REF!</definedName>
    <definedName name="_uvraq15181c" localSheetId="4">#REF!</definedName>
    <definedName name="_uvraq15181c" localSheetId="10">#REF!</definedName>
    <definedName name="_uvraq15181c" localSheetId="16">#REF!</definedName>
    <definedName name="_uvraq15181c" localSheetId="17">#REF!</definedName>
    <definedName name="_uvraq15181c">#REF!</definedName>
    <definedName name="_uxkeon53q2r" localSheetId="2">#REF!</definedName>
    <definedName name="_uxkeon53q2r" localSheetId="5">#REF!</definedName>
    <definedName name="_uxkeon53q2r" localSheetId="1">#REF!</definedName>
    <definedName name="_uxkeon53q2r" localSheetId="4">#REF!</definedName>
    <definedName name="_uxkeon53q2r" localSheetId="10">#REF!</definedName>
    <definedName name="_uxkeon53q2r" localSheetId="16">#REF!</definedName>
    <definedName name="_uxkeon53q2r" localSheetId="17">#REF!</definedName>
    <definedName name="_uxkeon53q2r">#REF!</definedName>
    <definedName name="_v04hqf4zl1q" localSheetId="2">#REF!</definedName>
    <definedName name="_v04hqf4zl1q" localSheetId="5">#REF!</definedName>
    <definedName name="_v04hqf4zl1q" localSheetId="1">#REF!</definedName>
    <definedName name="_v04hqf4zl1q" localSheetId="4">#REF!</definedName>
    <definedName name="_v04hqf4zl1q" localSheetId="10">#REF!</definedName>
    <definedName name="_v04hqf4zl1q" localSheetId="16">#REF!</definedName>
    <definedName name="_v04hqf4zl1q" localSheetId="17">#REF!</definedName>
    <definedName name="_v04hqf4zl1q">#REF!</definedName>
    <definedName name="_v1k63853q1w" localSheetId="2">#REF!</definedName>
    <definedName name="_v1k63853q1w" localSheetId="5">#REF!</definedName>
    <definedName name="_v1k63853q1w" localSheetId="1">#REF!</definedName>
    <definedName name="_v1k63853q1w" localSheetId="4">#REF!</definedName>
    <definedName name="_v1k63853q1w" localSheetId="10">#REF!</definedName>
    <definedName name="_v1k63853q1w" localSheetId="16">#REF!</definedName>
    <definedName name="_v1k63853q1w" localSheetId="17">#REF!</definedName>
    <definedName name="_v1k63853q1w">#REF!</definedName>
    <definedName name="_v2j9jl53qk" localSheetId="2">#REF!</definedName>
    <definedName name="_v2j9jl53qk" localSheetId="5">#REF!</definedName>
    <definedName name="_v2j9jl53qk" localSheetId="1">#REF!</definedName>
    <definedName name="_v2j9jl53qk" localSheetId="4">#REF!</definedName>
    <definedName name="_v2j9jl53qk" localSheetId="10">#REF!</definedName>
    <definedName name="_v2j9jl53qk" localSheetId="16">#REF!</definedName>
    <definedName name="_v2j9jl53qk" localSheetId="17">#REF!</definedName>
    <definedName name="_v2j9jl53qk">#REF!</definedName>
    <definedName name="_v3dvon54j8" localSheetId="2">#REF!</definedName>
    <definedName name="_v3dvon54j8" localSheetId="5">#REF!</definedName>
    <definedName name="_v3dvon54j8" localSheetId="1">#REF!</definedName>
    <definedName name="_v3dvon54j8" localSheetId="4">#REF!</definedName>
    <definedName name="_v3dvon54j8" localSheetId="10">#REF!</definedName>
    <definedName name="_v3dvon54j8" localSheetId="16">#REF!</definedName>
    <definedName name="_v3dvon54j8" localSheetId="17">#REF!</definedName>
    <definedName name="_v3dvon54j8">#REF!</definedName>
    <definedName name="_v4821t53q2u" localSheetId="2">#REF!</definedName>
    <definedName name="_v4821t53q2u" localSheetId="5">#REF!</definedName>
    <definedName name="_v4821t53q2u" localSheetId="1">#REF!</definedName>
    <definedName name="_v4821t53q2u" localSheetId="4">#REF!</definedName>
    <definedName name="_v4821t53q2u" localSheetId="10">#REF!</definedName>
    <definedName name="_v4821t53q2u" localSheetId="16">#REF!</definedName>
    <definedName name="_v4821t53q2u" localSheetId="17">#REF!</definedName>
    <definedName name="_v4821t53q2u">#REF!</definedName>
    <definedName name="_v9to0a4y21c" localSheetId="2">#REF!</definedName>
    <definedName name="_v9to0a4y21c" localSheetId="5">#REF!</definedName>
    <definedName name="_v9to0a4y21c" localSheetId="1">#REF!</definedName>
    <definedName name="_v9to0a4y21c" localSheetId="4">#REF!</definedName>
    <definedName name="_v9to0a4y21c" localSheetId="10">#REF!</definedName>
    <definedName name="_v9to0a4y21c" localSheetId="16">#REF!</definedName>
    <definedName name="_v9to0a4y21c" localSheetId="17">#REF!</definedName>
    <definedName name="_v9to0a4y21c">#REF!</definedName>
    <definedName name="_vaph2g54j23" localSheetId="2">#REF!</definedName>
    <definedName name="_vaph2g54j23" localSheetId="5">#REF!</definedName>
    <definedName name="_vaph2g54j23" localSheetId="1">#REF!</definedName>
    <definedName name="_vaph2g54j23" localSheetId="4">#REF!</definedName>
    <definedName name="_vaph2g54j23" localSheetId="10">#REF!</definedName>
    <definedName name="_vaph2g54j23" localSheetId="16">#REF!</definedName>
    <definedName name="_vaph2g54j23" localSheetId="17">#REF!</definedName>
    <definedName name="_vaph2g54j23">#REF!</definedName>
    <definedName name="_vasdfx50719" localSheetId="2">#REF!</definedName>
    <definedName name="_vasdfx50719" localSheetId="5">#REF!</definedName>
    <definedName name="_vasdfx50719" localSheetId="1">#REF!</definedName>
    <definedName name="_vasdfx50719" localSheetId="4">#REF!</definedName>
    <definedName name="_vasdfx50719" localSheetId="10">#REF!</definedName>
    <definedName name="_vasdfx50719" localSheetId="16">#REF!</definedName>
    <definedName name="_vasdfx50719" localSheetId="17">#REF!</definedName>
    <definedName name="_vasdfx50719">#REF!</definedName>
    <definedName name="_vbyllv54j9" localSheetId="2">#REF!</definedName>
    <definedName name="_vbyllv54j9" localSheetId="5">#REF!</definedName>
    <definedName name="_vbyllv54j9" localSheetId="1">#REF!</definedName>
    <definedName name="_vbyllv54j9" localSheetId="4">#REF!</definedName>
    <definedName name="_vbyllv54j9" localSheetId="10">#REF!</definedName>
    <definedName name="_vbyllv54j9" localSheetId="16">#REF!</definedName>
    <definedName name="_vbyllv54j9" localSheetId="17">#REF!</definedName>
    <definedName name="_vbyllv54j9">#REF!</definedName>
    <definedName name="_vfnm1s5071o" localSheetId="2">#REF!</definedName>
    <definedName name="_vfnm1s5071o" localSheetId="5">#REF!</definedName>
    <definedName name="_vfnm1s5071o" localSheetId="1">#REF!</definedName>
    <definedName name="_vfnm1s5071o" localSheetId="4">#REF!</definedName>
    <definedName name="_vfnm1s5071o" localSheetId="10">#REF!</definedName>
    <definedName name="_vfnm1s5071o" localSheetId="16">#REF!</definedName>
    <definedName name="_vfnm1s5071o" localSheetId="17">#REF!</definedName>
    <definedName name="_vfnm1s5071o">#REF!</definedName>
    <definedName name="_vg0oqp51812" localSheetId="2">#REF!</definedName>
    <definedName name="_vg0oqp51812" localSheetId="5">#REF!</definedName>
    <definedName name="_vg0oqp51812" localSheetId="1">#REF!</definedName>
    <definedName name="_vg0oqp51812" localSheetId="4">#REF!</definedName>
    <definedName name="_vg0oqp51812" localSheetId="10">#REF!</definedName>
    <definedName name="_vg0oqp51812" localSheetId="16">#REF!</definedName>
    <definedName name="_vg0oqp51812" localSheetId="17">#REF!</definedName>
    <definedName name="_vg0oqp51812">#REF!</definedName>
    <definedName name="_vgr6m350723" localSheetId="2">#REF!</definedName>
    <definedName name="_vgr6m350723" localSheetId="5">#REF!</definedName>
    <definedName name="_vgr6m350723" localSheetId="1">#REF!</definedName>
    <definedName name="_vgr6m350723" localSheetId="4">#REF!</definedName>
    <definedName name="_vgr6m350723" localSheetId="10">#REF!</definedName>
    <definedName name="_vgr6m350723" localSheetId="16">#REF!</definedName>
    <definedName name="_vgr6m350723" localSheetId="17">#REF!</definedName>
    <definedName name="_vgr6m350723">#REF!</definedName>
    <definedName name="_vidt1i4y21b" localSheetId="2">#REF!</definedName>
    <definedName name="_vidt1i4y21b" localSheetId="5">#REF!</definedName>
    <definedName name="_vidt1i4y21b" localSheetId="1">#REF!</definedName>
    <definedName name="_vidt1i4y21b" localSheetId="4">#REF!</definedName>
    <definedName name="_vidt1i4y21b" localSheetId="10">#REF!</definedName>
    <definedName name="_vidt1i4y21b" localSheetId="16">#REF!</definedName>
    <definedName name="_vidt1i4y21b" localSheetId="17">#REF!</definedName>
    <definedName name="_vidt1i4y21b">#REF!</definedName>
    <definedName name="_viy5qq54jv" localSheetId="2">#REF!</definedName>
    <definedName name="_viy5qq54jv" localSheetId="5">#REF!</definedName>
    <definedName name="_viy5qq54jv" localSheetId="1">#REF!</definedName>
    <definedName name="_viy5qq54jv" localSheetId="4">#REF!</definedName>
    <definedName name="_viy5qq54jv" localSheetId="10">#REF!</definedName>
    <definedName name="_viy5qq54jv" localSheetId="16">#REF!</definedName>
    <definedName name="_viy5qq54jv" localSheetId="17">#REF!</definedName>
    <definedName name="_viy5qq54jv">#REF!</definedName>
    <definedName name="_vjf0ow5361i" localSheetId="2">#REF!</definedName>
    <definedName name="_vjf0ow5361i" localSheetId="5">#REF!</definedName>
    <definedName name="_vjf0ow5361i" localSheetId="1">#REF!</definedName>
    <definedName name="_vjf0ow5361i" localSheetId="4">#REF!</definedName>
    <definedName name="_vjf0ow5361i" localSheetId="10">#REF!</definedName>
    <definedName name="_vjf0ow5361i" localSheetId="16">#REF!</definedName>
    <definedName name="_vjf0ow5361i" localSheetId="17">#REF!</definedName>
    <definedName name="_vjf0ow5361i">#REF!</definedName>
    <definedName name="_vkt11g4zl18" localSheetId="2">#REF!</definedName>
    <definedName name="_vkt11g4zl18" localSheetId="5">#REF!</definedName>
    <definedName name="_vkt11g4zl18" localSheetId="1">#REF!</definedName>
    <definedName name="_vkt11g4zl18" localSheetId="4">#REF!</definedName>
    <definedName name="_vkt11g4zl18" localSheetId="10">#REF!</definedName>
    <definedName name="_vkt11g4zl18" localSheetId="16">#REF!</definedName>
    <definedName name="_vkt11g4zl18" localSheetId="17">#REF!</definedName>
    <definedName name="_vkt11g4zl18">#REF!</definedName>
    <definedName name="_vlt2x353qj" localSheetId="2">#REF!</definedName>
    <definedName name="_vlt2x353qj" localSheetId="5">#REF!</definedName>
    <definedName name="_vlt2x353qj" localSheetId="1">#REF!</definedName>
    <definedName name="_vlt2x353qj" localSheetId="4">#REF!</definedName>
    <definedName name="_vlt2x353qj" localSheetId="10">#REF!</definedName>
    <definedName name="_vlt2x353qj" localSheetId="16">#REF!</definedName>
    <definedName name="_vlt2x353qj" localSheetId="17">#REF!</definedName>
    <definedName name="_vlt2x353qj">#REF!</definedName>
    <definedName name="_vm2w7k5368" localSheetId="2">#REF!</definedName>
    <definedName name="_vm2w7k5368" localSheetId="5">#REF!</definedName>
    <definedName name="_vm2w7k5368" localSheetId="1">#REF!</definedName>
    <definedName name="_vm2w7k5368" localSheetId="4">#REF!</definedName>
    <definedName name="_vm2w7k5368" localSheetId="10">#REF!</definedName>
    <definedName name="_vm2w7k5368" localSheetId="16">#REF!</definedName>
    <definedName name="_vm2w7k5368" localSheetId="17">#REF!</definedName>
    <definedName name="_vm2w7k5368">#REF!</definedName>
    <definedName name="_vpq3nz4y2q" localSheetId="2">#REF!</definedName>
    <definedName name="_vpq3nz4y2q" localSheetId="5">#REF!</definedName>
    <definedName name="_vpq3nz4y2q" localSheetId="1">#REF!</definedName>
    <definedName name="_vpq3nz4y2q" localSheetId="4">#REF!</definedName>
    <definedName name="_vpq3nz4y2q" localSheetId="10">#REF!</definedName>
    <definedName name="_vpq3nz4y2q" localSheetId="16">#REF!</definedName>
    <definedName name="_vpq3nz4y2q" localSheetId="17">#REF!</definedName>
    <definedName name="_vpq3nz4y2q">#REF!</definedName>
    <definedName name="_vrpugm4ysf" localSheetId="2">#REF!</definedName>
    <definedName name="_vrpugm4ysf" localSheetId="5">#REF!</definedName>
    <definedName name="_vrpugm4ysf" localSheetId="1">#REF!</definedName>
    <definedName name="_vrpugm4ysf" localSheetId="4">#REF!</definedName>
    <definedName name="_vrpugm4ysf" localSheetId="10">#REF!</definedName>
    <definedName name="_vrpugm4ysf" localSheetId="16">#REF!</definedName>
    <definedName name="_vrpugm4ysf" localSheetId="17">#REF!</definedName>
    <definedName name="_vrpugm4ysf">#REF!</definedName>
    <definedName name="_vsl5wy54j10" localSheetId="2">#REF!</definedName>
    <definedName name="_vsl5wy54j10" localSheetId="5">#REF!</definedName>
    <definedName name="_vsl5wy54j10" localSheetId="1">#REF!</definedName>
    <definedName name="_vsl5wy54j10" localSheetId="4">#REF!</definedName>
    <definedName name="_vsl5wy54j10" localSheetId="10">#REF!</definedName>
    <definedName name="_vsl5wy54j10" localSheetId="16">#REF!</definedName>
    <definedName name="_vsl5wy54j10" localSheetId="17">#REF!</definedName>
    <definedName name="_vsl5wy54j10">#REF!</definedName>
    <definedName name="_vucqpx4zl1g" localSheetId="2">#REF!</definedName>
    <definedName name="_vucqpx4zl1g" localSheetId="5">#REF!</definedName>
    <definedName name="_vucqpx4zl1g" localSheetId="1">#REF!</definedName>
    <definedName name="_vucqpx4zl1g" localSheetId="4">#REF!</definedName>
    <definedName name="_vucqpx4zl1g" localSheetId="10">#REF!</definedName>
    <definedName name="_vucqpx4zl1g" localSheetId="16">#REF!</definedName>
    <definedName name="_vucqpx4zl1g" localSheetId="17">#REF!</definedName>
    <definedName name="_vucqpx4zl1g">#REF!</definedName>
    <definedName name="_vuen8r50mi" localSheetId="2">#REF!</definedName>
    <definedName name="_vuen8r50mi" localSheetId="5">#REF!</definedName>
    <definedName name="_vuen8r50mi" localSheetId="1">#REF!</definedName>
    <definedName name="_vuen8r50mi" localSheetId="4">#REF!</definedName>
    <definedName name="_vuen8r50mi" localSheetId="10">#REF!</definedName>
    <definedName name="_vuen8r50mi" localSheetId="16">#REF!</definedName>
    <definedName name="_vuen8r50mi" localSheetId="17">#REF!</definedName>
    <definedName name="_vuen8r50mi">#REF!</definedName>
    <definedName name="_vv9hu54y22p" localSheetId="2">#REF!</definedName>
    <definedName name="_vv9hu54y22p" localSheetId="5">#REF!</definedName>
    <definedName name="_vv9hu54y22p" localSheetId="1">#REF!</definedName>
    <definedName name="_vv9hu54y22p" localSheetId="4">#REF!</definedName>
    <definedName name="_vv9hu54y22p" localSheetId="10">#REF!</definedName>
    <definedName name="_vv9hu54y22p" localSheetId="16">#REF!</definedName>
    <definedName name="_vv9hu54y22p" localSheetId="17">#REF!</definedName>
    <definedName name="_vv9hu54y22p">#REF!</definedName>
    <definedName name="_vvhmf954js" localSheetId="2">#REF!</definedName>
    <definedName name="_vvhmf954js" localSheetId="5">#REF!</definedName>
    <definedName name="_vvhmf954js" localSheetId="1">#REF!</definedName>
    <definedName name="_vvhmf954js" localSheetId="4">#REF!</definedName>
    <definedName name="_vvhmf954js" localSheetId="10">#REF!</definedName>
    <definedName name="_vvhmf954js" localSheetId="16">#REF!</definedName>
    <definedName name="_vvhmf954js" localSheetId="17">#REF!</definedName>
    <definedName name="_vvhmf954js">#REF!</definedName>
    <definedName name="_vvq8re54j1m" localSheetId="2">#REF!</definedName>
    <definedName name="_vvq8re54j1m" localSheetId="5">#REF!</definedName>
    <definedName name="_vvq8re54j1m" localSheetId="1">#REF!</definedName>
    <definedName name="_vvq8re54j1m" localSheetId="4">#REF!</definedName>
    <definedName name="_vvq8re54j1m" localSheetId="10">#REF!</definedName>
    <definedName name="_vvq8re54j1m" localSheetId="16">#REF!</definedName>
    <definedName name="_vvq8re54j1m" localSheetId="17">#REF!</definedName>
    <definedName name="_vvq8re54j1m">#REF!</definedName>
    <definedName name="_vxmsih4zlp" localSheetId="2">#REF!</definedName>
    <definedName name="_vxmsih4zlp" localSheetId="5">#REF!</definedName>
    <definedName name="_vxmsih4zlp" localSheetId="1">#REF!</definedName>
    <definedName name="_vxmsih4zlp" localSheetId="4">#REF!</definedName>
    <definedName name="_vxmsih4zlp" localSheetId="10">#REF!</definedName>
    <definedName name="_vxmsih4zlp" localSheetId="16">#REF!</definedName>
    <definedName name="_vxmsih4zlp" localSheetId="17">#REF!</definedName>
    <definedName name="_vxmsih4zlp">#REF!</definedName>
    <definedName name="_vyj78x4y2m" localSheetId="2">#REF!</definedName>
    <definedName name="_vyj78x4y2m" localSheetId="5">#REF!</definedName>
    <definedName name="_vyj78x4y2m" localSheetId="1">#REF!</definedName>
    <definedName name="_vyj78x4y2m" localSheetId="4">#REF!</definedName>
    <definedName name="_vyj78x4y2m" localSheetId="10">#REF!</definedName>
    <definedName name="_vyj78x4y2m" localSheetId="16">#REF!</definedName>
    <definedName name="_vyj78x4y2m" localSheetId="17">#REF!</definedName>
    <definedName name="_vyj78x4y2m">#REF!</definedName>
    <definedName name="_vyjg2254jp" localSheetId="2">#REF!</definedName>
    <definedName name="_vyjg2254jp" localSheetId="5">#REF!</definedName>
    <definedName name="_vyjg2254jp" localSheetId="1">#REF!</definedName>
    <definedName name="_vyjg2254jp" localSheetId="4">#REF!</definedName>
    <definedName name="_vyjg2254jp" localSheetId="10">#REF!</definedName>
    <definedName name="_vyjg2254jp" localSheetId="16">#REF!</definedName>
    <definedName name="_vyjg2254jp" localSheetId="17">#REF!</definedName>
    <definedName name="_vyjg2254jp">#REF!</definedName>
    <definedName name="_vzwhvo54j1b" localSheetId="2">#REF!</definedName>
    <definedName name="_vzwhvo54j1b" localSheetId="5">#REF!</definedName>
    <definedName name="_vzwhvo54j1b" localSheetId="1">#REF!</definedName>
    <definedName name="_vzwhvo54j1b" localSheetId="4">#REF!</definedName>
    <definedName name="_vzwhvo54j1b" localSheetId="10">#REF!</definedName>
    <definedName name="_vzwhvo54j1b" localSheetId="16">#REF!</definedName>
    <definedName name="_vzwhvo54j1b" localSheetId="17">#REF!</definedName>
    <definedName name="_vzwhvo54j1b">#REF!</definedName>
    <definedName name="_w2rx5p4zle" localSheetId="2">#REF!</definedName>
    <definedName name="_w2rx5p4zle" localSheetId="5">#REF!</definedName>
    <definedName name="_w2rx5p4zle" localSheetId="1">#REF!</definedName>
    <definedName name="_w2rx5p4zle" localSheetId="4">#REF!</definedName>
    <definedName name="_w2rx5p4zle" localSheetId="10">#REF!</definedName>
    <definedName name="_w2rx5p4zle" localSheetId="16">#REF!</definedName>
    <definedName name="_w2rx5p4zle" localSheetId="17">#REF!</definedName>
    <definedName name="_w2rx5p4zle">#REF!</definedName>
    <definedName name="_w3bm8e4y2g" localSheetId="2">#REF!</definedName>
    <definedName name="_w3bm8e4y2g" localSheetId="5">#REF!</definedName>
    <definedName name="_w3bm8e4y2g" localSheetId="1">#REF!</definedName>
    <definedName name="_w3bm8e4y2g" localSheetId="4">#REF!</definedName>
    <definedName name="_w3bm8e4y2g" localSheetId="10">#REF!</definedName>
    <definedName name="_w3bm8e4y2g" localSheetId="16">#REF!</definedName>
    <definedName name="_w3bm8e4y2g" localSheetId="17">#REF!</definedName>
    <definedName name="_w3bm8e4y2g">#REF!</definedName>
    <definedName name="_w66lo451813" localSheetId="2">#REF!</definedName>
    <definedName name="_w66lo451813" localSheetId="5">#REF!</definedName>
    <definedName name="_w66lo451813" localSheetId="1">#REF!</definedName>
    <definedName name="_w66lo451813" localSheetId="4">#REF!</definedName>
    <definedName name="_w66lo451813" localSheetId="10">#REF!</definedName>
    <definedName name="_w66lo451813" localSheetId="16">#REF!</definedName>
    <definedName name="_w66lo451813" localSheetId="17">#REF!</definedName>
    <definedName name="_w66lo451813">#REF!</definedName>
    <definedName name="_w6toc54zl1m" localSheetId="2">#REF!</definedName>
    <definedName name="_w6toc54zl1m" localSheetId="5">#REF!</definedName>
    <definedName name="_w6toc54zl1m" localSheetId="1">#REF!</definedName>
    <definedName name="_w6toc54zl1m" localSheetId="4">#REF!</definedName>
    <definedName name="_w6toc54zl1m" localSheetId="10">#REF!</definedName>
    <definedName name="_w6toc54zl1m" localSheetId="16">#REF!</definedName>
    <definedName name="_w6toc54zl1m" localSheetId="17">#REF!</definedName>
    <definedName name="_w6toc54zl1m">#REF!</definedName>
    <definedName name="_w7s2k54zl15" localSheetId="2">#REF!</definedName>
    <definedName name="_w7s2k54zl15" localSheetId="5">#REF!</definedName>
    <definedName name="_w7s2k54zl15" localSheetId="1">#REF!</definedName>
    <definedName name="_w7s2k54zl15" localSheetId="4">#REF!</definedName>
    <definedName name="_w7s2k54zl15" localSheetId="10">#REF!</definedName>
    <definedName name="_w7s2k54zl15" localSheetId="16">#REF!</definedName>
    <definedName name="_w7s2k54zl15" localSheetId="17">#REF!</definedName>
    <definedName name="_w7s2k54zl15">#REF!</definedName>
    <definedName name="_wa58k551ph" localSheetId="2">#REF!</definedName>
    <definedName name="_wa58k551ph" localSheetId="5">#REF!</definedName>
    <definedName name="_wa58k551ph" localSheetId="1">#REF!</definedName>
    <definedName name="_wa58k551ph" localSheetId="4">#REF!</definedName>
    <definedName name="_wa58k551ph" localSheetId="10">#REF!</definedName>
    <definedName name="_wa58k551ph" localSheetId="16">#REF!</definedName>
    <definedName name="_wa58k551ph" localSheetId="17">#REF!</definedName>
    <definedName name="_wa58k551ph">#REF!</definedName>
    <definedName name="_wazjfl4x9z" localSheetId="2">#REF!</definedName>
    <definedName name="_wazjfl4x9z" localSheetId="4">#REF!</definedName>
    <definedName name="_wazjfl4x9z" localSheetId="10">#REF!</definedName>
    <definedName name="_wazjfl4x9z" localSheetId="16">#REF!</definedName>
    <definedName name="_wazjfl4x9z">#REF!</definedName>
    <definedName name="_wb68iw53qo" localSheetId="2">#REF!</definedName>
    <definedName name="_wb68iw53qo" localSheetId="5">#REF!</definedName>
    <definedName name="_wb68iw53qo" localSheetId="1">#REF!</definedName>
    <definedName name="_wb68iw53qo" localSheetId="4">#REF!</definedName>
    <definedName name="_wb68iw53qo" localSheetId="10">#REF!</definedName>
    <definedName name="_wb68iw53qo" localSheetId="16">#REF!</definedName>
    <definedName name="_wb68iw53qo" localSheetId="17">#REF!</definedName>
    <definedName name="_wb68iw53qo">#REF!</definedName>
    <definedName name="_wbk1" localSheetId="2">#N/A</definedName>
    <definedName name="_wbk1" localSheetId="1">#N/A</definedName>
    <definedName name="_wbk1" localSheetId="4">#N/A</definedName>
    <definedName name="_wbk1" localSheetId="10">#N/A</definedName>
    <definedName name="_wbk1" localSheetId="16">#N/A</definedName>
    <definedName name="_wbk1" localSheetId="17">#REF!</definedName>
    <definedName name="_wbk1">'P&amp;L'!_wbk1</definedName>
    <definedName name="_wblgou4zlh" localSheetId="2">#REF!</definedName>
    <definedName name="_wblgou4zlh" localSheetId="5">#REF!</definedName>
    <definedName name="_wblgou4zlh" localSheetId="1">#REF!</definedName>
    <definedName name="_wblgou4zlh" localSheetId="4">#REF!</definedName>
    <definedName name="_wblgou4zlh" localSheetId="10">#REF!</definedName>
    <definedName name="_wblgou4zlh" localSheetId="16">#REF!</definedName>
    <definedName name="_wblgou4zlh" localSheetId="17">#REF!</definedName>
    <definedName name="_wblgou4zlh">#REF!</definedName>
    <definedName name="_wcmwew53q2f" localSheetId="2">#REF!</definedName>
    <definedName name="_wcmwew53q2f" localSheetId="5">#REF!</definedName>
    <definedName name="_wcmwew53q2f" localSheetId="1">#REF!</definedName>
    <definedName name="_wcmwew53q2f" localSheetId="4">#REF!</definedName>
    <definedName name="_wcmwew53q2f" localSheetId="10">#REF!</definedName>
    <definedName name="_wcmwew53q2f" localSheetId="16">#REF!</definedName>
    <definedName name="_wcmwew53q2f" localSheetId="17">#REF!</definedName>
    <definedName name="_wcmwew53q2f">#REF!</definedName>
    <definedName name="_wehtqn4y2o" localSheetId="2">#REF!</definedName>
    <definedName name="_wehtqn4y2o" localSheetId="5">#REF!</definedName>
    <definedName name="_wehtqn4y2o" localSheetId="1">#REF!</definedName>
    <definedName name="_wehtqn4y2o" localSheetId="4">#REF!</definedName>
    <definedName name="_wehtqn4y2o" localSheetId="10">#REF!</definedName>
    <definedName name="_wehtqn4y2o" localSheetId="16">#REF!</definedName>
    <definedName name="_wehtqn4y2o" localSheetId="17">#REF!</definedName>
    <definedName name="_wehtqn4y2o">#REF!</definedName>
    <definedName name="_whax7853q1x" localSheetId="2">#REF!</definedName>
    <definedName name="_whax7853q1x" localSheetId="5">#REF!</definedName>
    <definedName name="_whax7853q1x" localSheetId="1">#REF!</definedName>
    <definedName name="_whax7853q1x" localSheetId="4">#REF!</definedName>
    <definedName name="_whax7853q1x" localSheetId="10">#REF!</definedName>
    <definedName name="_whax7853q1x" localSheetId="16">#REF!</definedName>
    <definedName name="_whax7853q1x" localSheetId="17">#REF!</definedName>
    <definedName name="_whax7853q1x">#REF!</definedName>
    <definedName name="_whshyf5361c" localSheetId="2">#REF!</definedName>
    <definedName name="_whshyf5361c" localSheetId="5">#REF!</definedName>
    <definedName name="_whshyf5361c" localSheetId="1">#REF!</definedName>
    <definedName name="_whshyf5361c" localSheetId="4">#REF!</definedName>
    <definedName name="_whshyf5361c" localSheetId="10">#REF!</definedName>
    <definedName name="_whshyf5361c" localSheetId="16">#REF!</definedName>
    <definedName name="_whshyf5361c" localSheetId="17">#REF!</definedName>
    <definedName name="_whshyf5361c">#REF!</definedName>
    <definedName name="_wiyo1_5gu1beepk7m" localSheetId="2">#REF!</definedName>
    <definedName name="_wiyo1_5gu1beepk7m" localSheetId="5">#REF!</definedName>
    <definedName name="_wiyo1_5gu1beepk7m" localSheetId="1">#REF!</definedName>
    <definedName name="_wiyo1_5gu1beepk7m" localSheetId="4">#REF!</definedName>
    <definedName name="_wiyo1_5gu1beepk7m" localSheetId="10">#REF!</definedName>
    <definedName name="_wiyo1_5gu1beepk7m" localSheetId="16">#REF!</definedName>
    <definedName name="_wiyo1_5gu1beepk7m" localSheetId="17">#REF!</definedName>
    <definedName name="_wiyo1_5gu1beepk7m">#REF!</definedName>
    <definedName name="_wj37o4507e" localSheetId="2">#REF!</definedName>
    <definedName name="_wj37o4507e" localSheetId="5">#REF!</definedName>
    <definedName name="_wj37o4507e" localSheetId="1">#REF!</definedName>
    <definedName name="_wj37o4507e" localSheetId="4">#REF!</definedName>
    <definedName name="_wj37o4507e" localSheetId="10">#REF!</definedName>
    <definedName name="_wj37o4507e" localSheetId="16">#REF!</definedName>
    <definedName name="_wj37o4507e" localSheetId="17">#REF!</definedName>
    <definedName name="_wj37o4507e">#REF!</definedName>
    <definedName name="_wjncr45189" localSheetId="2">#REF!</definedName>
    <definedName name="_wjncr45189" localSheetId="5">#REF!</definedName>
    <definedName name="_wjncr45189" localSheetId="1">#REF!</definedName>
    <definedName name="_wjncr45189" localSheetId="4">#REF!</definedName>
    <definedName name="_wjncr45189" localSheetId="10">#REF!</definedName>
    <definedName name="_wjncr45189" localSheetId="16">#REF!</definedName>
    <definedName name="_wjncr45189" localSheetId="17">#REF!</definedName>
    <definedName name="_wjncr45189">#REF!</definedName>
    <definedName name="_wk1aq8536c" localSheetId="2">#REF!</definedName>
    <definedName name="_wk1aq8536c" localSheetId="5">#REF!</definedName>
    <definedName name="_wk1aq8536c" localSheetId="1">#REF!</definedName>
    <definedName name="_wk1aq8536c" localSheetId="4">#REF!</definedName>
    <definedName name="_wk1aq8536c" localSheetId="10">#REF!</definedName>
    <definedName name="_wk1aq8536c" localSheetId="16">#REF!</definedName>
    <definedName name="_wk1aq8536c" localSheetId="17">#REF!</definedName>
    <definedName name="_wk1aq8536c">#REF!</definedName>
    <definedName name="_wm1ynv50m2p" localSheetId="2">#REF!</definedName>
    <definedName name="_wm1ynv50m2p" localSheetId="5">#REF!</definedName>
    <definedName name="_wm1ynv50m2p" localSheetId="1">#REF!</definedName>
    <definedName name="_wm1ynv50m2p" localSheetId="4">#REF!</definedName>
    <definedName name="_wm1ynv50m2p" localSheetId="10">#REF!</definedName>
    <definedName name="_wm1ynv50m2p" localSheetId="16">#REF!</definedName>
    <definedName name="_wm1ynv50m2p" localSheetId="17">#REF!</definedName>
    <definedName name="_wm1ynv50m2p">#REF!</definedName>
    <definedName name="_wo0lva4zl1b" localSheetId="2">#REF!</definedName>
    <definedName name="_wo0lva4zl1b" localSheetId="5">#REF!</definedName>
    <definedName name="_wo0lva4zl1b" localSheetId="1">#REF!</definedName>
    <definedName name="_wo0lva4zl1b" localSheetId="4">#REF!</definedName>
    <definedName name="_wo0lva4zl1b" localSheetId="10">#REF!</definedName>
    <definedName name="_wo0lva4zl1b" localSheetId="16">#REF!</definedName>
    <definedName name="_wo0lva4zl1b" localSheetId="17">#REF!</definedName>
    <definedName name="_wo0lva4zl1b">#REF!</definedName>
    <definedName name="_wo0qlv50m1w" localSheetId="2">#REF!</definedName>
    <definedName name="_wo0qlv50m1w" localSheetId="5">#REF!</definedName>
    <definedName name="_wo0qlv50m1w" localSheetId="1">#REF!</definedName>
    <definedName name="_wo0qlv50m1w" localSheetId="4">#REF!</definedName>
    <definedName name="_wo0qlv50m1w" localSheetId="10">#REF!</definedName>
    <definedName name="_wo0qlv50m1w" localSheetId="16">#REF!</definedName>
    <definedName name="_wo0qlv50m1w" localSheetId="17">#REF!</definedName>
    <definedName name="_wo0qlv50m1w">#REF!</definedName>
    <definedName name="_wtugt453q21" localSheetId="2">#REF!</definedName>
    <definedName name="_wtugt453q21" localSheetId="5">#REF!</definedName>
    <definedName name="_wtugt453q21" localSheetId="1">#REF!</definedName>
    <definedName name="_wtugt453q21" localSheetId="4">#REF!</definedName>
    <definedName name="_wtugt453q21" localSheetId="10">#REF!</definedName>
    <definedName name="_wtugt453q21" localSheetId="16">#REF!</definedName>
    <definedName name="_wtugt453q21" localSheetId="17">#REF!</definedName>
    <definedName name="_wtugt453q21">#REF!</definedName>
    <definedName name="_wue53n4zlf" localSheetId="2">#REF!</definedName>
    <definedName name="_wue53n4zlf" localSheetId="5">#REF!</definedName>
    <definedName name="_wue53n4zlf" localSheetId="1">#REF!</definedName>
    <definedName name="_wue53n4zlf" localSheetId="4">#REF!</definedName>
    <definedName name="_wue53n4zlf" localSheetId="10">#REF!</definedName>
    <definedName name="_wue53n4zlf" localSheetId="16">#REF!</definedName>
    <definedName name="_wue53n4zlf" localSheetId="17">#REF!</definedName>
    <definedName name="_wue53n4zlf">#REF!</definedName>
    <definedName name="_wxf4yy4x9k" localSheetId="2">#REF!</definedName>
    <definedName name="_wxf4yy4x9k" localSheetId="4">#REF!</definedName>
    <definedName name="_wxf4yy4x9k" localSheetId="10">#REF!</definedName>
    <definedName name="_wxf4yy4x9k" localSheetId="16">#REF!</definedName>
    <definedName name="_wxf4yy4x9k">#REF!</definedName>
    <definedName name="_wxi57a4y21p" localSheetId="2">#REF!</definedName>
    <definedName name="_wxi57a4y21p" localSheetId="5">#REF!</definedName>
    <definedName name="_wxi57a4y21p" localSheetId="1">#REF!</definedName>
    <definedName name="_wxi57a4y21p" localSheetId="4">#REF!</definedName>
    <definedName name="_wxi57a4y21p" localSheetId="10">#REF!</definedName>
    <definedName name="_wxi57a4y21p" localSheetId="16">#REF!</definedName>
    <definedName name="_wxi57a4y21p" localSheetId="17">#REF!</definedName>
    <definedName name="_wxi57a4y21p">#REF!</definedName>
    <definedName name="_wy1y4353q2w" localSheetId="2">#REF!</definedName>
    <definedName name="_wy1y4353q2w" localSheetId="5">#REF!</definedName>
    <definedName name="_wy1y4353q2w" localSheetId="1">#REF!</definedName>
    <definedName name="_wy1y4353q2w" localSheetId="4">#REF!</definedName>
    <definedName name="_wy1y4353q2w" localSheetId="10">#REF!</definedName>
    <definedName name="_wy1y4353q2w" localSheetId="16">#REF!</definedName>
    <definedName name="_wy1y4353q2w" localSheetId="17">#REF!</definedName>
    <definedName name="_wy1y4353q2w">#REF!</definedName>
    <definedName name="_x358wq536v" localSheetId="2">#REF!</definedName>
    <definedName name="_x358wq536v" localSheetId="5">#REF!</definedName>
    <definedName name="_x358wq536v" localSheetId="1">#REF!</definedName>
    <definedName name="_x358wq536v" localSheetId="4">#REF!</definedName>
    <definedName name="_x358wq536v" localSheetId="10">#REF!</definedName>
    <definedName name="_x358wq536v" localSheetId="16">#REF!</definedName>
    <definedName name="_x358wq536v" localSheetId="17">#REF!</definedName>
    <definedName name="_x358wq536v">#REF!</definedName>
    <definedName name="_x5jje04y227" localSheetId="2">#REF!</definedName>
    <definedName name="_x5jje04y227" localSheetId="5">#REF!</definedName>
    <definedName name="_x5jje04y227" localSheetId="1">#REF!</definedName>
    <definedName name="_x5jje04y227" localSheetId="4">#REF!</definedName>
    <definedName name="_x5jje04y227" localSheetId="10">#REF!</definedName>
    <definedName name="_x5jje04y227" localSheetId="16">#REF!</definedName>
    <definedName name="_x5jje04y227" localSheetId="17">#REF!</definedName>
    <definedName name="_x5jje04y227">#REF!</definedName>
    <definedName name="_x7c9j64zlz" localSheetId="2">#REF!</definedName>
    <definedName name="_x7c9j64zlz" localSheetId="5">#REF!</definedName>
    <definedName name="_x7c9j64zlz" localSheetId="1">#REF!</definedName>
    <definedName name="_x7c9j64zlz" localSheetId="4">#REF!</definedName>
    <definedName name="_x7c9j64zlz" localSheetId="10">#REF!</definedName>
    <definedName name="_x7c9j64zlz" localSheetId="16">#REF!</definedName>
    <definedName name="_x7c9j64zlz" localSheetId="17">#REF!</definedName>
    <definedName name="_x7c9j64zlz">#REF!</definedName>
    <definedName name="_x94mzu507g" localSheetId="2">#REF!</definedName>
    <definedName name="_x94mzu507g" localSheetId="5">#REF!</definedName>
    <definedName name="_x94mzu507g" localSheetId="1">#REF!</definedName>
    <definedName name="_x94mzu507g" localSheetId="4">#REF!</definedName>
    <definedName name="_x94mzu507g" localSheetId="10">#REF!</definedName>
    <definedName name="_x94mzu507g" localSheetId="16">#REF!</definedName>
    <definedName name="_x94mzu507g" localSheetId="17">#REF!</definedName>
    <definedName name="_x94mzu507g">#REF!</definedName>
    <definedName name="_xekgfw51pg" localSheetId="2">#REF!</definedName>
    <definedName name="_xekgfw51pg" localSheetId="5">#REF!</definedName>
    <definedName name="_xekgfw51pg" localSheetId="1">#REF!</definedName>
    <definedName name="_xekgfw51pg" localSheetId="4">#REF!</definedName>
    <definedName name="_xekgfw51pg" localSheetId="10">#REF!</definedName>
    <definedName name="_xekgfw51pg" localSheetId="16">#REF!</definedName>
    <definedName name="_xekgfw51pg" localSheetId="17">#REF!</definedName>
    <definedName name="_xekgfw51pg">#REF!</definedName>
    <definedName name="_xg66cg4y230" localSheetId="2">#REF!</definedName>
    <definedName name="_xg66cg4y230" localSheetId="5">#REF!</definedName>
    <definedName name="_xg66cg4y230" localSheetId="1">#REF!</definedName>
    <definedName name="_xg66cg4y230" localSheetId="4">#REF!</definedName>
    <definedName name="_xg66cg4y230" localSheetId="10">#REF!</definedName>
    <definedName name="_xg66cg4y230" localSheetId="16">#REF!</definedName>
    <definedName name="_xg66cg4y230" localSheetId="17">#REF!</definedName>
    <definedName name="_xg66cg4y230">#REF!</definedName>
    <definedName name="_xgwiyf53q2h" localSheetId="2">#REF!</definedName>
    <definedName name="_xgwiyf53q2h" localSheetId="5">#REF!</definedName>
    <definedName name="_xgwiyf53q2h" localSheetId="1">#REF!</definedName>
    <definedName name="_xgwiyf53q2h" localSheetId="4">#REF!</definedName>
    <definedName name="_xgwiyf53q2h" localSheetId="10">#REF!</definedName>
    <definedName name="_xgwiyf53q2h" localSheetId="16">#REF!</definedName>
    <definedName name="_xgwiyf53q2h" localSheetId="17">#REF!</definedName>
    <definedName name="_xgwiyf53q2h">#REF!</definedName>
    <definedName name="_ximb7a4zl1r" localSheetId="2">#REF!</definedName>
    <definedName name="_ximb7a4zl1r" localSheetId="5">#REF!</definedName>
    <definedName name="_ximb7a4zl1r" localSheetId="1">#REF!</definedName>
    <definedName name="_ximb7a4zl1r" localSheetId="4">#REF!</definedName>
    <definedName name="_ximb7a4zl1r" localSheetId="10">#REF!</definedName>
    <definedName name="_ximb7a4zl1r" localSheetId="16">#REF!</definedName>
    <definedName name="_ximb7a4zl1r" localSheetId="17">#REF!</definedName>
    <definedName name="_ximb7a4zl1r">#REF!</definedName>
    <definedName name="_xkdq9354j17" localSheetId="2">#REF!</definedName>
    <definedName name="_xkdq9354j17" localSheetId="5">#REF!</definedName>
    <definedName name="_xkdq9354j17" localSheetId="1">#REF!</definedName>
    <definedName name="_xkdq9354j17" localSheetId="4">#REF!</definedName>
    <definedName name="_xkdq9354j17" localSheetId="10">#REF!</definedName>
    <definedName name="_xkdq9354j17" localSheetId="16">#REF!</definedName>
    <definedName name="_xkdq9354j17" localSheetId="17">#REF!</definedName>
    <definedName name="_xkdq9354j17">#REF!</definedName>
    <definedName name="_xkuhqi5182g" localSheetId="2">#REF!</definedName>
    <definedName name="_xkuhqi5182g" localSheetId="5">#REF!</definedName>
    <definedName name="_xkuhqi5182g" localSheetId="1">#REF!</definedName>
    <definedName name="_xkuhqi5182g" localSheetId="4">#REF!</definedName>
    <definedName name="_xkuhqi5182g" localSheetId="10">#REF!</definedName>
    <definedName name="_xkuhqi5182g" localSheetId="16">#REF!</definedName>
    <definedName name="_xkuhqi5182g" localSheetId="17">#REF!</definedName>
    <definedName name="_xkuhqi5182g">#REF!</definedName>
    <definedName name="_xndxwd53q2k" localSheetId="2">#REF!</definedName>
    <definedName name="_xndxwd53q2k" localSheetId="5">#REF!</definedName>
    <definedName name="_xndxwd53q2k" localSheetId="1">#REF!</definedName>
    <definedName name="_xndxwd53q2k" localSheetId="4">#REF!</definedName>
    <definedName name="_xndxwd53q2k" localSheetId="10">#REF!</definedName>
    <definedName name="_xndxwd53q2k" localSheetId="16">#REF!</definedName>
    <definedName name="_xndxwd53q2k" localSheetId="17">#REF!</definedName>
    <definedName name="_xndxwd53q2k">#REF!</definedName>
    <definedName name="_xqfgrb4y22q" localSheetId="2">#REF!</definedName>
    <definedName name="_xqfgrb4y22q" localSheetId="5">#REF!</definedName>
    <definedName name="_xqfgrb4y22q" localSheetId="1">#REF!</definedName>
    <definedName name="_xqfgrb4y22q" localSheetId="4">#REF!</definedName>
    <definedName name="_xqfgrb4y22q" localSheetId="10">#REF!</definedName>
    <definedName name="_xqfgrb4y22q" localSheetId="16">#REF!</definedName>
    <definedName name="_xqfgrb4y22q" localSheetId="17">#REF!</definedName>
    <definedName name="_xqfgrb4y22q">#REF!</definedName>
    <definedName name="_xszrhk507j" localSheetId="2">#REF!</definedName>
    <definedName name="_xszrhk507j" localSheetId="5">#REF!</definedName>
    <definedName name="_xszrhk507j" localSheetId="1">#REF!</definedName>
    <definedName name="_xszrhk507j" localSheetId="4">#REF!</definedName>
    <definedName name="_xszrhk507j" localSheetId="10">#REF!</definedName>
    <definedName name="_xszrhk507j" localSheetId="16">#REF!</definedName>
    <definedName name="_xszrhk507j" localSheetId="17">#REF!</definedName>
    <definedName name="_xszrhk507j">#REF!</definedName>
    <definedName name="_xyfxwr50m2l" localSheetId="2">#REF!</definedName>
    <definedName name="_xyfxwr50m2l" localSheetId="5">#REF!</definedName>
    <definedName name="_xyfxwr50m2l" localSheetId="1">#REF!</definedName>
    <definedName name="_xyfxwr50m2l" localSheetId="4">#REF!</definedName>
    <definedName name="_xyfxwr50m2l" localSheetId="10">#REF!</definedName>
    <definedName name="_xyfxwr50m2l" localSheetId="16">#REF!</definedName>
    <definedName name="_xyfxwr50m2l" localSheetId="17">#REF!</definedName>
    <definedName name="_xyfxwr50m2l">#REF!</definedName>
    <definedName name="_xzkpfs50me" localSheetId="2">#REF!</definedName>
    <definedName name="_xzkpfs50me" localSheetId="5">#REF!</definedName>
    <definedName name="_xzkpfs50me" localSheetId="1">#REF!</definedName>
    <definedName name="_xzkpfs50me" localSheetId="4">#REF!</definedName>
    <definedName name="_xzkpfs50me" localSheetId="10">#REF!</definedName>
    <definedName name="_xzkpfs50me" localSheetId="16">#REF!</definedName>
    <definedName name="_xzkpfs50me" localSheetId="17">#REF!</definedName>
    <definedName name="_xzkpfs50me">#REF!</definedName>
    <definedName name="_xzsytz54j1c" localSheetId="2">#REF!</definedName>
    <definedName name="_xzsytz54j1c" localSheetId="5">#REF!</definedName>
    <definedName name="_xzsytz54j1c" localSheetId="1">#REF!</definedName>
    <definedName name="_xzsytz54j1c" localSheetId="4">#REF!</definedName>
    <definedName name="_xzsytz54j1c" localSheetId="10">#REF!</definedName>
    <definedName name="_xzsytz54j1c" localSheetId="16">#REF!</definedName>
    <definedName name="_xzsytz54j1c" localSheetId="17">#REF!</definedName>
    <definedName name="_xzsytz54j1c">#REF!</definedName>
    <definedName name="_y12bx550m2f" localSheetId="2">#REF!</definedName>
    <definedName name="_y12bx550m2f" localSheetId="5">#REF!</definedName>
    <definedName name="_y12bx550m2f" localSheetId="1">#REF!</definedName>
    <definedName name="_y12bx550m2f" localSheetId="4">#REF!</definedName>
    <definedName name="_y12bx550m2f" localSheetId="10">#REF!</definedName>
    <definedName name="_y12bx550m2f" localSheetId="16">#REF!</definedName>
    <definedName name="_y12bx550m2f" localSheetId="17">#REF!</definedName>
    <definedName name="_y12bx550m2f">#REF!</definedName>
    <definedName name="_y3nhc151826" localSheetId="2">#REF!</definedName>
    <definedName name="_y3nhc151826" localSheetId="5">#REF!</definedName>
    <definedName name="_y3nhc151826" localSheetId="1">#REF!</definedName>
    <definedName name="_y3nhc151826" localSheetId="4">#REF!</definedName>
    <definedName name="_y3nhc151826" localSheetId="10">#REF!</definedName>
    <definedName name="_y3nhc151826" localSheetId="16">#REF!</definedName>
    <definedName name="_y3nhc151826" localSheetId="17">#REF!</definedName>
    <definedName name="_y3nhc151826">#REF!</definedName>
    <definedName name="_y60wct507z" localSheetId="2">#REF!</definedName>
    <definedName name="_y60wct507z" localSheetId="5">#REF!</definedName>
    <definedName name="_y60wct507z" localSheetId="1">#REF!</definedName>
    <definedName name="_y60wct507z" localSheetId="4">#REF!</definedName>
    <definedName name="_y60wct507z" localSheetId="10">#REF!</definedName>
    <definedName name="_y60wct507z" localSheetId="16">#REF!</definedName>
    <definedName name="_y60wct507z" localSheetId="17">#REF!</definedName>
    <definedName name="_y60wct507z">#REF!</definedName>
    <definedName name="_y91e0353q1y" localSheetId="2">#REF!</definedName>
    <definedName name="_y91e0353q1y" localSheetId="5">#REF!</definedName>
    <definedName name="_y91e0353q1y" localSheetId="1">#REF!</definedName>
    <definedName name="_y91e0353q1y" localSheetId="4">#REF!</definedName>
    <definedName name="_y91e0353q1y" localSheetId="10">#REF!</definedName>
    <definedName name="_y91e0353q1y" localSheetId="16">#REF!</definedName>
    <definedName name="_y91e0353q1y" localSheetId="17">#REF!</definedName>
    <definedName name="_y91e0353q1y">#REF!</definedName>
    <definedName name="_y9guvu54ju" localSheetId="2">#REF!</definedName>
    <definedName name="_y9guvu54ju" localSheetId="5">#REF!</definedName>
    <definedName name="_y9guvu54ju" localSheetId="1">#REF!</definedName>
    <definedName name="_y9guvu54ju" localSheetId="4">#REF!</definedName>
    <definedName name="_y9guvu54ju" localSheetId="10">#REF!</definedName>
    <definedName name="_y9guvu54ju" localSheetId="16">#REF!</definedName>
    <definedName name="_y9guvu54ju" localSheetId="17">#REF!</definedName>
    <definedName name="_y9guvu54ju">#REF!</definedName>
    <definedName name="_y9wkj950m2a" localSheetId="2">#REF!</definedName>
    <definedName name="_y9wkj950m2a" localSheetId="5">#REF!</definedName>
    <definedName name="_y9wkj950m2a" localSheetId="1">#REF!</definedName>
    <definedName name="_y9wkj950m2a" localSheetId="4">#REF!</definedName>
    <definedName name="_y9wkj950m2a" localSheetId="10">#REF!</definedName>
    <definedName name="_y9wkj950m2a" localSheetId="16">#REF!</definedName>
    <definedName name="_y9wkj950m2a" localSheetId="17">#REF!</definedName>
    <definedName name="_y9wkj950m2a">#REF!</definedName>
    <definedName name="_ybwe2b4x9x" localSheetId="2">#REF!</definedName>
    <definedName name="_ybwe2b4x9x" localSheetId="4">#REF!</definedName>
    <definedName name="_ybwe2b4x9x" localSheetId="10">#REF!</definedName>
    <definedName name="_ybwe2b4x9x" localSheetId="16">#REF!</definedName>
    <definedName name="_ybwe2b4x9x">#REF!</definedName>
    <definedName name="_ygxxpd53q24" localSheetId="2">#REF!</definedName>
    <definedName name="_ygxxpd53q24" localSheetId="5">#REF!</definedName>
    <definedName name="_ygxxpd53q24" localSheetId="1">#REF!</definedName>
    <definedName name="_ygxxpd53q24" localSheetId="4">#REF!</definedName>
    <definedName name="_ygxxpd53q24" localSheetId="10">#REF!</definedName>
    <definedName name="_ygxxpd53q24" localSheetId="16">#REF!</definedName>
    <definedName name="_ygxxpd53q24" localSheetId="17">#REF!</definedName>
    <definedName name="_ygxxpd53q24">#REF!</definedName>
    <definedName name="_ygzciu50mr" localSheetId="2">#REF!</definedName>
    <definedName name="_ygzciu50mr" localSheetId="5">#REF!</definedName>
    <definedName name="_ygzciu50mr" localSheetId="1">#REF!</definedName>
    <definedName name="_ygzciu50mr" localSheetId="4">#REF!</definedName>
    <definedName name="_ygzciu50mr" localSheetId="10">#REF!</definedName>
    <definedName name="_ygzciu50mr" localSheetId="16">#REF!</definedName>
    <definedName name="_ygzciu50mr" localSheetId="17">#REF!</definedName>
    <definedName name="_ygzciu50mr">#REF!</definedName>
    <definedName name="_yhlxey507o" localSheetId="2">#REF!</definedName>
    <definedName name="_yhlxey507o" localSheetId="5">#REF!</definedName>
    <definedName name="_yhlxey507o" localSheetId="1">#REF!</definedName>
    <definedName name="_yhlxey507o" localSheetId="4">#REF!</definedName>
    <definedName name="_yhlxey507o" localSheetId="10">#REF!</definedName>
    <definedName name="_yhlxey507o" localSheetId="16">#REF!</definedName>
    <definedName name="_yhlxey507o" localSheetId="17">#REF!</definedName>
    <definedName name="_yhlxey507o">#REF!</definedName>
    <definedName name="_yi9fmu518y" localSheetId="2">#REF!</definedName>
    <definedName name="_yi9fmu518y" localSheetId="5">#REF!</definedName>
    <definedName name="_yi9fmu518y" localSheetId="1">#REF!</definedName>
    <definedName name="_yi9fmu518y" localSheetId="4">#REF!</definedName>
    <definedName name="_yi9fmu518y" localSheetId="10">#REF!</definedName>
    <definedName name="_yi9fmu518y" localSheetId="16">#REF!</definedName>
    <definedName name="_yi9fmu518y" localSheetId="17">#REF!</definedName>
    <definedName name="_yi9fmu518y">#REF!</definedName>
    <definedName name="_yiutlz5361h" localSheetId="2">#REF!</definedName>
    <definedName name="_yiutlz5361h" localSheetId="5">#REF!</definedName>
    <definedName name="_yiutlz5361h" localSheetId="1">#REF!</definedName>
    <definedName name="_yiutlz5361h" localSheetId="4">#REF!</definedName>
    <definedName name="_yiutlz5361h" localSheetId="10">#REF!</definedName>
    <definedName name="_yiutlz5361h" localSheetId="16">#REF!</definedName>
    <definedName name="_yiutlz5361h" localSheetId="17">#REF!</definedName>
    <definedName name="_yiutlz5361h">#REF!</definedName>
    <definedName name="_yl2nzw4y2t" localSheetId="2">#REF!</definedName>
    <definedName name="_yl2nzw4y2t" localSheetId="5">#REF!</definedName>
    <definedName name="_yl2nzw4y2t" localSheetId="1">#REF!</definedName>
    <definedName name="_yl2nzw4y2t" localSheetId="4">#REF!</definedName>
    <definedName name="_yl2nzw4y2t" localSheetId="10">#REF!</definedName>
    <definedName name="_yl2nzw4y2t" localSheetId="16">#REF!</definedName>
    <definedName name="_yl2nzw4y2t" localSheetId="17">#REF!</definedName>
    <definedName name="_yl2nzw4y2t">#REF!</definedName>
    <definedName name="_yldvrl53q2c" localSheetId="2">#REF!</definedName>
    <definedName name="_yldvrl53q2c" localSheetId="5">#REF!</definedName>
    <definedName name="_yldvrl53q2c" localSheetId="1">#REF!</definedName>
    <definedName name="_yldvrl53q2c" localSheetId="4">#REF!</definedName>
    <definedName name="_yldvrl53q2c" localSheetId="10">#REF!</definedName>
    <definedName name="_yldvrl53q2c" localSheetId="16">#REF!</definedName>
    <definedName name="_yldvrl53q2c" localSheetId="17">#REF!</definedName>
    <definedName name="_yldvrl53q2c">#REF!</definedName>
    <definedName name="_ylgebs50m18" localSheetId="2">#REF!</definedName>
    <definedName name="_ylgebs50m18" localSheetId="5">#REF!</definedName>
    <definedName name="_ylgebs50m18" localSheetId="1">#REF!</definedName>
    <definedName name="_ylgebs50m18" localSheetId="4">#REF!</definedName>
    <definedName name="_ylgebs50m18" localSheetId="10">#REF!</definedName>
    <definedName name="_ylgebs50m18" localSheetId="16">#REF!</definedName>
    <definedName name="_ylgebs50m18" localSheetId="17">#REF!</definedName>
    <definedName name="_ylgebs50m18">#REF!</definedName>
    <definedName name="_yqcnbk4y2l" localSheetId="2">#REF!</definedName>
    <definedName name="_yqcnbk4y2l" localSheetId="5">#REF!</definedName>
    <definedName name="_yqcnbk4y2l" localSheetId="1">#REF!</definedName>
    <definedName name="_yqcnbk4y2l" localSheetId="4">#REF!</definedName>
    <definedName name="_yqcnbk4y2l" localSheetId="10">#REF!</definedName>
    <definedName name="_yqcnbk4y2l" localSheetId="16">#REF!</definedName>
    <definedName name="_yqcnbk4y2l" localSheetId="17">#REF!</definedName>
    <definedName name="_yqcnbk4y2l">#REF!</definedName>
    <definedName name="_yqxjiu518h" localSheetId="2">#REF!</definedName>
    <definedName name="_yqxjiu518h" localSheetId="5">#REF!</definedName>
    <definedName name="_yqxjiu518h" localSheetId="1">#REF!</definedName>
    <definedName name="_yqxjiu518h" localSheetId="4">#REF!</definedName>
    <definedName name="_yqxjiu518h" localSheetId="10">#REF!</definedName>
    <definedName name="_yqxjiu518h" localSheetId="16">#REF!</definedName>
    <definedName name="_yqxjiu518h" localSheetId="17">#REF!</definedName>
    <definedName name="_yqxjiu518h">#REF!</definedName>
    <definedName name="_ysi9rs4zlc" localSheetId="2">#REF!</definedName>
    <definedName name="_ysi9rs4zlc" localSheetId="5">#REF!</definedName>
    <definedName name="_ysi9rs4zlc" localSheetId="1">#REF!</definedName>
    <definedName name="_ysi9rs4zlc" localSheetId="4">#REF!</definedName>
    <definedName name="_ysi9rs4zlc" localSheetId="10">#REF!</definedName>
    <definedName name="_ysi9rs4zlc" localSheetId="16">#REF!</definedName>
    <definedName name="_ysi9rs4zlc" localSheetId="17">#REF!</definedName>
    <definedName name="_ysi9rs4zlc">#REF!</definedName>
    <definedName name="_ytomox5181d" localSheetId="2">#REF!</definedName>
    <definedName name="_ytomox5181d" localSheetId="5">#REF!</definedName>
    <definedName name="_ytomox5181d" localSheetId="1">#REF!</definedName>
    <definedName name="_ytomox5181d" localSheetId="4">#REF!</definedName>
    <definedName name="_ytomox5181d" localSheetId="10">#REF!</definedName>
    <definedName name="_ytomox5181d" localSheetId="16">#REF!</definedName>
    <definedName name="_ytomox5181d" localSheetId="17">#REF!</definedName>
    <definedName name="_ytomox5181d">#REF!</definedName>
    <definedName name="_yux8344y22o" localSheetId="2">#REF!</definedName>
    <definedName name="_yux8344y22o" localSheetId="5">#REF!</definedName>
    <definedName name="_yux8344y22o" localSheetId="1">#REF!</definedName>
    <definedName name="_yux8344y22o" localSheetId="4">#REF!</definedName>
    <definedName name="_yux8344y22o" localSheetId="10">#REF!</definedName>
    <definedName name="_yux8344y22o" localSheetId="16">#REF!</definedName>
    <definedName name="_yux8344y22o" localSheetId="17">#REF!</definedName>
    <definedName name="_yux8344y22o">#REF!</definedName>
    <definedName name="_yvwd955181z" localSheetId="2">#REF!</definedName>
    <definedName name="_yvwd955181z" localSheetId="5">#REF!</definedName>
    <definedName name="_yvwd955181z" localSheetId="1">#REF!</definedName>
    <definedName name="_yvwd955181z" localSheetId="4">#REF!</definedName>
    <definedName name="_yvwd955181z" localSheetId="10">#REF!</definedName>
    <definedName name="_yvwd955181z" localSheetId="16">#REF!</definedName>
    <definedName name="_yvwd955181z" localSheetId="17">#REF!</definedName>
    <definedName name="_yvwd955181z">#REF!</definedName>
    <definedName name="_yz9tz65071a" localSheetId="2">#REF!</definedName>
    <definedName name="_yz9tz65071a" localSheetId="5">#REF!</definedName>
    <definedName name="_yz9tz65071a" localSheetId="1">#REF!</definedName>
    <definedName name="_yz9tz65071a" localSheetId="4">#REF!</definedName>
    <definedName name="_yz9tz65071a" localSheetId="10">#REF!</definedName>
    <definedName name="_yz9tz65071a" localSheetId="16">#REF!</definedName>
    <definedName name="_yz9tz65071a" localSheetId="17">#REF!</definedName>
    <definedName name="_yz9tz65071a">#REF!</definedName>
    <definedName name="_z01hig536t" localSheetId="2">#REF!</definedName>
    <definedName name="_z01hig536t" localSheetId="5">#REF!</definedName>
    <definedName name="_z01hig536t" localSheetId="1">#REF!</definedName>
    <definedName name="_z01hig536t" localSheetId="4">#REF!</definedName>
    <definedName name="_z01hig536t" localSheetId="10">#REF!</definedName>
    <definedName name="_z01hig536t" localSheetId="16">#REF!</definedName>
    <definedName name="_z01hig536t" localSheetId="17">#REF!</definedName>
    <definedName name="_z01hig536t">#REF!</definedName>
    <definedName name="_z4pqex54je" localSheetId="2">#REF!</definedName>
    <definedName name="_z4pqex54je" localSheetId="5">#REF!</definedName>
    <definedName name="_z4pqex54je" localSheetId="1">#REF!</definedName>
    <definedName name="_z4pqex54je" localSheetId="4">#REF!</definedName>
    <definedName name="_z4pqex54je" localSheetId="10">#REF!</definedName>
    <definedName name="_z4pqex54je" localSheetId="16">#REF!</definedName>
    <definedName name="_z4pqex54je" localSheetId="17">#REF!</definedName>
    <definedName name="_z4pqex54je">#REF!</definedName>
    <definedName name="_z5yvp450m1l" localSheetId="2">#REF!</definedName>
    <definedName name="_z5yvp450m1l" localSheetId="5">#REF!</definedName>
    <definedName name="_z5yvp450m1l" localSheetId="1">#REF!</definedName>
    <definedName name="_z5yvp450m1l" localSheetId="4">#REF!</definedName>
    <definedName name="_z5yvp450m1l" localSheetId="10">#REF!</definedName>
    <definedName name="_z5yvp450m1l" localSheetId="16">#REF!</definedName>
    <definedName name="_z5yvp450m1l" localSheetId="17">#REF!</definedName>
    <definedName name="_z5yvp450m1l">#REF!</definedName>
    <definedName name="_z9v9s14ysd" localSheetId="2">#REF!</definedName>
    <definedName name="_z9v9s14ysd" localSheetId="5">#REF!</definedName>
    <definedName name="_z9v9s14ysd" localSheetId="1">#REF!</definedName>
    <definedName name="_z9v9s14ysd" localSheetId="4">#REF!</definedName>
    <definedName name="_z9v9s14ysd" localSheetId="10">#REF!</definedName>
    <definedName name="_z9v9s14ysd" localSheetId="16">#REF!</definedName>
    <definedName name="_z9v9s14ysd" localSheetId="17">#REF!</definedName>
    <definedName name="_z9v9s14ysd">#REF!</definedName>
    <definedName name="_zbwtkk50m2m" localSheetId="2">#REF!</definedName>
    <definedName name="_zbwtkk50m2m" localSheetId="5">#REF!</definedName>
    <definedName name="_zbwtkk50m2m" localSheetId="1">#REF!</definedName>
    <definedName name="_zbwtkk50m2m" localSheetId="4">#REF!</definedName>
    <definedName name="_zbwtkk50m2m" localSheetId="10">#REF!</definedName>
    <definedName name="_zbwtkk50m2m" localSheetId="16">#REF!</definedName>
    <definedName name="_zbwtkk50m2m" localSheetId="17">#REF!</definedName>
    <definedName name="_zbwtkk50m2m">#REF!</definedName>
    <definedName name="_zd9xdr51820" localSheetId="2">#REF!</definedName>
    <definedName name="_zd9xdr51820" localSheetId="5">#REF!</definedName>
    <definedName name="_zd9xdr51820" localSheetId="1">#REF!</definedName>
    <definedName name="_zd9xdr51820" localSheetId="4">#REF!</definedName>
    <definedName name="_zd9xdr51820" localSheetId="10">#REF!</definedName>
    <definedName name="_zd9xdr51820" localSheetId="16">#REF!</definedName>
    <definedName name="_zd9xdr51820" localSheetId="17">#REF!</definedName>
    <definedName name="_zd9xdr51820">#REF!</definedName>
    <definedName name="_zde6464y21t" localSheetId="2">#REF!</definedName>
    <definedName name="_zde6464y21t" localSheetId="5">#REF!</definedName>
    <definedName name="_zde6464y21t" localSheetId="1">#REF!</definedName>
    <definedName name="_zde6464y21t" localSheetId="4">#REF!</definedName>
    <definedName name="_zde6464y21t" localSheetId="10">#REF!</definedName>
    <definedName name="_zde6464y21t" localSheetId="16">#REF!</definedName>
    <definedName name="_zde6464y21t" localSheetId="17">#REF!</definedName>
    <definedName name="_zde6464y21t">#REF!</definedName>
    <definedName name="_zkp6jf4x9n" localSheetId="2">#REF!</definedName>
    <definedName name="_zkp6jf4x9n" localSheetId="4">#REF!</definedName>
    <definedName name="_zkp6jf4x9n" localSheetId="10">#REF!</definedName>
    <definedName name="_zkp6jf4x9n" localSheetId="16">#REF!</definedName>
    <definedName name="_zkp6jf4x9n">#REF!</definedName>
    <definedName name="_zkqv055071t" localSheetId="2">#REF!</definedName>
    <definedName name="_zkqv055071t" localSheetId="5">#REF!</definedName>
    <definedName name="_zkqv055071t" localSheetId="1">#REF!</definedName>
    <definedName name="_zkqv055071t" localSheetId="4">#REF!</definedName>
    <definedName name="_zkqv055071t" localSheetId="10">#REF!</definedName>
    <definedName name="_zkqv055071t" localSheetId="16">#REF!</definedName>
    <definedName name="_zkqv055071t" localSheetId="17">#REF!</definedName>
    <definedName name="_zkqv055071t">#REF!</definedName>
    <definedName name="_zmujun51pm" localSheetId="2">#REF!</definedName>
    <definedName name="_zmujun51pm" localSheetId="5">#REF!</definedName>
    <definedName name="_zmujun51pm" localSheetId="1">#REF!</definedName>
    <definedName name="_zmujun51pm" localSheetId="4">#REF!</definedName>
    <definedName name="_zmujun51pm" localSheetId="10">#REF!</definedName>
    <definedName name="_zmujun51pm" localSheetId="16">#REF!</definedName>
    <definedName name="_zmujun51pm" localSheetId="17">#REF!</definedName>
    <definedName name="_zmujun51pm">#REF!</definedName>
    <definedName name="_zpmhyn53q29" localSheetId="2">#REF!</definedName>
    <definedName name="_zpmhyn53q29" localSheetId="5">#REF!</definedName>
    <definedName name="_zpmhyn53q29" localSheetId="1">#REF!</definedName>
    <definedName name="_zpmhyn53q29" localSheetId="4">#REF!</definedName>
    <definedName name="_zpmhyn53q29" localSheetId="10">#REF!</definedName>
    <definedName name="_zpmhyn53q29" localSheetId="16">#REF!</definedName>
    <definedName name="_zpmhyn53q29" localSheetId="17">#REF!</definedName>
    <definedName name="_zpmhyn53q29">#REF!</definedName>
    <definedName name="_zprkvi54j1g" localSheetId="2">#REF!</definedName>
    <definedName name="_zprkvi54j1g" localSheetId="5">#REF!</definedName>
    <definedName name="_zprkvi54j1g" localSheetId="1">#REF!</definedName>
    <definedName name="_zprkvi54j1g" localSheetId="4">#REF!</definedName>
    <definedName name="_zprkvi54j1g" localSheetId="10">#REF!</definedName>
    <definedName name="_zprkvi54j1g" localSheetId="16">#REF!</definedName>
    <definedName name="_zprkvi54j1g" localSheetId="17">#REF!</definedName>
    <definedName name="_zprkvi54j1g">#REF!</definedName>
    <definedName name="_zqu7tj54jj" localSheetId="2">#REF!</definedName>
    <definedName name="_zqu7tj54jj" localSheetId="5">#REF!</definedName>
    <definedName name="_zqu7tj54jj" localSheetId="1">#REF!</definedName>
    <definedName name="_zqu7tj54jj" localSheetId="4">#REF!</definedName>
    <definedName name="_zqu7tj54jj" localSheetId="10">#REF!</definedName>
    <definedName name="_zqu7tj54jj" localSheetId="16">#REF!</definedName>
    <definedName name="_zqu7tj54jj" localSheetId="17">#REF!</definedName>
    <definedName name="_zqu7tj54jj">#REF!</definedName>
    <definedName name="_zrogjp536l" localSheetId="2">#REF!</definedName>
    <definedName name="_zrogjp536l" localSheetId="5">#REF!</definedName>
    <definedName name="_zrogjp536l" localSheetId="1">#REF!</definedName>
    <definedName name="_zrogjp536l" localSheetId="4">#REF!</definedName>
    <definedName name="_zrogjp536l" localSheetId="10">#REF!</definedName>
    <definedName name="_zrogjp536l" localSheetId="16">#REF!</definedName>
    <definedName name="_zrogjp536l" localSheetId="17">#REF!</definedName>
    <definedName name="_zrogjp536l">#REF!</definedName>
    <definedName name="_zt49hv4y226" localSheetId="2">#REF!</definedName>
    <definedName name="_zt49hv4y226" localSheetId="5">#REF!</definedName>
    <definedName name="_zt49hv4y226" localSheetId="1">#REF!</definedName>
    <definedName name="_zt49hv4y226" localSheetId="4">#REF!</definedName>
    <definedName name="_zt49hv4y226" localSheetId="10">#REF!</definedName>
    <definedName name="_zt49hv4y226" localSheetId="16">#REF!</definedName>
    <definedName name="_zt49hv4y226" localSheetId="17">#REF!</definedName>
    <definedName name="_zt49hv4y226">#REF!</definedName>
    <definedName name="_zvccjk4y21j" localSheetId="2">#REF!</definedName>
    <definedName name="_zvccjk4y21j" localSheetId="5">#REF!</definedName>
    <definedName name="_zvccjk4y21j" localSheetId="1">#REF!</definedName>
    <definedName name="_zvccjk4y21j" localSheetId="4">#REF!</definedName>
    <definedName name="_zvccjk4y21j" localSheetId="10">#REF!</definedName>
    <definedName name="_zvccjk4y21j" localSheetId="16">#REF!</definedName>
    <definedName name="_zvccjk4y21j" localSheetId="17">#REF!</definedName>
    <definedName name="_zvccjk4y21j">#REF!</definedName>
    <definedName name="_zwr61r50m1z" localSheetId="2">#REF!</definedName>
    <definedName name="_zwr61r50m1z" localSheetId="5">#REF!</definedName>
    <definedName name="_zwr61r50m1z" localSheetId="1">#REF!</definedName>
    <definedName name="_zwr61r50m1z" localSheetId="4">#REF!</definedName>
    <definedName name="_zwr61r50m1z" localSheetId="10">#REF!</definedName>
    <definedName name="_zwr61r50m1z" localSheetId="16">#REF!</definedName>
    <definedName name="_zwr61r50m1z" localSheetId="17">#REF!</definedName>
    <definedName name="_zwr61r50m1z">#REF!</definedName>
    <definedName name="_zy8m6050m2q" localSheetId="2">#REF!</definedName>
    <definedName name="_zy8m6050m2q" localSheetId="5">#REF!</definedName>
    <definedName name="_zy8m6050m2q" localSheetId="1">#REF!</definedName>
    <definedName name="_zy8m6050m2q" localSheetId="4">#REF!</definedName>
    <definedName name="_zy8m6050m2q" localSheetId="10">#REF!</definedName>
    <definedName name="_zy8m6050m2q" localSheetId="16">#REF!</definedName>
    <definedName name="_zy8m6050m2q" localSheetId="17">#REF!</definedName>
    <definedName name="_zy8m6050m2q">#REF!</definedName>
    <definedName name="a" localSheetId="2" hidden="1">{"'BZ SA P&amp;l (fORECAST)'!$A$1:$BR$26"}</definedName>
    <definedName name="a" localSheetId="1" hidden="1">{"'BZ SA P&amp;l (fORECAST)'!$A$1:$BR$26"}</definedName>
    <definedName name="a" localSheetId="4" hidden="1">{"'BZ SA P&amp;l (fORECAST)'!$A$1:$BR$26"}</definedName>
    <definedName name="A" localSheetId="17">{"'BZ SA P&amp;l (fORECAST)'!$A$1:$BR$26"}</definedName>
    <definedName name="a" hidden="1">{"'BZ SA P&amp;l (fORECAST)'!$A$1:$BR$26"}</definedName>
    <definedName name="a_a" localSheetId="2" hidden="1">{"'BZ SA P&amp;l (fORECAST)'!$A$1:$BR$26"}</definedName>
    <definedName name="a_a" localSheetId="1" hidden="1">{"'BZ SA P&amp;l (fORECAST)'!$A$1:$BR$26"}</definedName>
    <definedName name="a_a" localSheetId="4" hidden="1">{"'BZ SA P&amp;l (fORECAST)'!$A$1:$BR$26"}</definedName>
    <definedName name="a_a" hidden="1">{"'BZ SA P&amp;l (fORECAST)'!$A$1:$BR$26"}</definedName>
    <definedName name="a_aa">#N/A</definedName>
    <definedName name="aa" localSheetId="2">BS!aa</definedName>
    <definedName name="aa" localSheetId="1">#N/A</definedName>
    <definedName name="aa" localSheetId="4">'Przychody prowizyjne'!aa</definedName>
    <definedName name="aa" localSheetId="17">#N/A</definedName>
    <definedName name="aa">BS!aa</definedName>
    <definedName name="aaa" localSheetId="4" hidden="1">#N/A</definedName>
    <definedName name="aaa" localSheetId="17">#REF!</definedName>
    <definedName name="aaa" hidden="1">#N/A</definedName>
    <definedName name="aaaa">#N/A</definedName>
    <definedName name="aaaaaaaaaaaaaa" localSheetId="2">#REF!</definedName>
    <definedName name="aaaaaaaaaaaaaa" localSheetId="4">#REF!</definedName>
    <definedName name="aaaaaaaaaaaaaa" localSheetId="10">#REF!</definedName>
    <definedName name="aaaaaaaaaaaaaa" localSheetId="16">#REF!</definedName>
    <definedName name="aaaaaaaaaaaaaa">#REF!</definedName>
    <definedName name="aaaaaaaaaaaaaabb" localSheetId="2">#REF!</definedName>
    <definedName name="aaaaaaaaaaaaaabb" localSheetId="4">#REF!</definedName>
    <definedName name="aaaaaaaaaaaaaabb" localSheetId="10">#REF!</definedName>
    <definedName name="aaaaaaaaaaaaaabb" localSheetId="16">#REF!</definedName>
    <definedName name="aaaaaaaaaaaaaabb">#REF!</definedName>
    <definedName name="AAQAA">#N/A</definedName>
    <definedName name="AAS2000M" localSheetId="2">#REF!</definedName>
    <definedName name="AAS2000M" localSheetId="4">#REF!</definedName>
    <definedName name="AAS2000M" localSheetId="10">#REF!</definedName>
    <definedName name="AAS2000M" localSheetId="16">#REF!</definedName>
    <definedName name="AAS2000M">#REF!</definedName>
    <definedName name="AAS2000Y" localSheetId="2">#REF!</definedName>
    <definedName name="AAS2000Y" localSheetId="4">#REF!</definedName>
    <definedName name="AAS2000Y" localSheetId="10">#REF!</definedName>
    <definedName name="AAS2000Y" localSheetId="16">#REF!</definedName>
    <definedName name="AAS2000Y">#REF!</definedName>
    <definedName name="AAS2001M" localSheetId="2">#REF!</definedName>
    <definedName name="AAS2001M" localSheetId="4">#REF!</definedName>
    <definedName name="AAS2001M" localSheetId="10">#REF!</definedName>
    <definedName name="AAS2001M" localSheetId="16">#REF!</definedName>
    <definedName name="AAS2001M">#REF!</definedName>
    <definedName name="AAS2001Y" localSheetId="2">#REF!</definedName>
    <definedName name="AAS2001Y" localSheetId="4">#REF!</definedName>
    <definedName name="AAS2001Y" localSheetId="10">#REF!</definedName>
    <definedName name="AAS2001Y" localSheetId="16">#REF!</definedName>
    <definedName name="AAS2001Y">#REF!</definedName>
    <definedName name="ab" localSheetId="2" hidden="1">{"'BZ SA P&amp;l (fORECAST)'!$A$1:$BR$26"}</definedName>
    <definedName name="ab" localSheetId="1" hidden="1">{"'BZ SA P&amp;l (fORECAST)'!$A$1:$BR$26"}</definedName>
    <definedName name="ab" localSheetId="4" hidden="1">{"'BZ SA P&amp;l (fORECAST)'!$A$1:$BR$26"}</definedName>
    <definedName name="ab" hidden="1">{"'BZ SA P&amp;l (fORECAST)'!$A$1:$BR$26"}</definedName>
    <definedName name="ABI" localSheetId="2">#REF!</definedName>
    <definedName name="ABI" localSheetId="4">#REF!</definedName>
    <definedName name="ABI" localSheetId="10">#REF!</definedName>
    <definedName name="ABI" localSheetId="16">#REF!</definedName>
    <definedName name="ABI">#REF!</definedName>
    <definedName name="ADJUSTMENTS2000WBKM" localSheetId="2">#REF!</definedName>
    <definedName name="ADJUSTMENTS2000WBKM" localSheetId="4">#REF!</definedName>
    <definedName name="ADJUSTMENTS2000WBKM" localSheetId="10">#REF!</definedName>
    <definedName name="ADJUSTMENTS2000WBKM" localSheetId="16">#REF!</definedName>
    <definedName name="ADJUSTMENTS2000WBKM">#REF!</definedName>
    <definedName name="ADJUSTMENTS2000WBKY" localSheetId="2">#REF!</definedName>
    <definedName name="ADJUSTMENTS2000WBKY" localSheetId="4">#REF!</definedName>
    <definedName name="ADJUSTMENTS2000WBKY" localSheetId="10">#REF!</definedName>
    <definedName name="ADJUSTMENTS2000WBKY" localSheetId="16">#REF!</definedName>
    <definedName name="ADJUSTMENTS2000WBKY">#REF!</definedName>
    <definedName name="agayaay" localSheetId="2" hidden="1">{"'BZ SA P&amp;l (fORECAST)'!$A$1:$BR$26"}</definedName>
    <definedName name="agayaay" localSheetId="1" hidden="1">{"'BZ SA P&amp;l (fORECAST)'!$A$1:$BR$26"}</definedName>
    <definedName name="agayaay" localSheetId="4" hidden="1">{"'BZ SA P&amp;l (fORECAST)'!$A$1:$BR$26"}</definedName>
    <definedName name="agayaay" hidden="1">{"'BZ SA P&amp;l (fORECAST)'!$A$1:$BR$26"}</definedName>
    <definedName name="Akcjonariusz" localSheetId="2">#REF!</definedName>
    <definedName name="Akcjonariusz" localSheetId="4">#REF!</definedName>
    <definedName name="Akcjonariusz" localSheetId="10">#REF!</definedName>
    <definedName name="Akcjonariusz" localSheetId="16">#REF!</definedName>
    <definedName name="Akcjonariusz" localSheetId="17">#REF!</definedName>
    <definedName name="Akcjonariusz">#REF!</definedName>
    <definedName name="aktualiz07" localSheetId="2">#REF!</definedName>
    <definedName name="aktualiz07" localSheetId="5">#REF!</definedName>
    <definedName name="aktualiz07" localSheetId="4">#REF!</definedName>
    <definedName name="aktualiz07" localSheetId="10">#REF!</definedName>
    <definedName name="aktualiz07" localSheetId="16">#REF!</definedName>
    <definedName name="aktualiz07" localSheetId="17">#REF!</definedName>
    <definedName name="aktualiz07">#REF!</definedName>
    <definedName name="Aktywa_do_zbycia" localSheetId="2">#REF!</definedName>
    <definedName name="Aktywa_do_zbycia" localSheetId="4">#REF!</definedName>
    <definedName name="Aktywa_do_zbycia" localSheetId="10">#REF!</definedName>
    <definedName name="Aktywa_do_zbycia" localSheetId="16">#REF!</definedName>
    <definedName name="Aktywa_do_zbycia">#REF!</definedName>
    <definedName name="Aktywa_finansowe_wycenianie_do_wartości_godziwej_przez_rachunek_zysków_i_strat__Zobowiązania_finansowe_przeznaczone_do_obrotu" localSheetId="2">#REF!</definedName>
    <definedName name="Aktywa_finansowe_wycenianie_do_wartości_godziwej_przez_rachunek_zysków_i_strat__Zobowiązania_finansowe_przeznaczone_do_obrotu" localSheetId="4">#REF!</definedName>
    <definedName name="Aktywa_finansowe_wycenianie_do_wartości_godziwej_przez_rachunek_zysków_i_strat__Zobowiązania_finansowe_przeznaczone_do_obrotu" localSheetId="10">#REF!</definedName>
    <definedName name="Aktywa_finansowe_wycenianie_do_wartości_godziwej_przez_rachunek_zysków_i_strat__Zobowiązania_finansowe_przeznaczone_do_obrotu" localSheetId="16">#REF!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 localSheetId="4">#REF!</definedName>
    <definedName name="Aktywa_z_tytułu_podatku_odroczonego" localSheetId="10">#REF!</definedName>
    <definedName name="Aktywa_z_tytułu_podatku_odroczonego" localSheetId="16">#REF!</definedName>
    <definedName name="Aktywa_z_tytułu_podatku_odroczonego" localSheetId="17">#REF!</definedName>
    <definedName name="Aktywa_z_tytułu_podatku_odroczonego">#REF!</definedName>
    <definedName name="ala" localSheetId="2">#REF!</definedName>
    <definedName name="ala" localSheetId="4">#REF!</definedName>
    <definedName name="ala" localSheetId="10">#REF!</definedName>
    <definedName name="ala" localSheetId="16">#REF!</definedName>
    <definedName name="ala">#REF!</definedName>
    <definedName name="All_Month_to_Date_Re_Br" localSheetId="2">#REF!</definedName>
    <definedName name="All_Month_to_Date_Re_Br" localSheetId="4">#REF!</definedName>
    <definedName name="All_Month_to_Date_Re_Br" localSheetId="10">#REF!</definedName>
    <definedName name="All_Month_to_Date_Re_Br" localSheetId="16">#REF!</definedName>
    <definedName name="All_Month_to_Date_Re_Br">#REF!</definedName>
    <definedName name="All_Month_to_Date_Re_Ccy" localSheetId="2">#REF!</definedName>
    <definedName name="All_Month_to_Date_Re_Ccy" localSheetId="4">#REF!</definedName>
    <definedName name="All_Month_to_Date_Re_Ccy" localSheetId="10">#REF!</definedName>
    <definedName name="All_Month_to_Date_Re_Ccy" localSheetId="16">#REF!</definedName>
    <definedName name="All_Month_to_Date_Re_Ccy">#REF!</definedName>
    <definedName name="All_Month_to_Date_Re_Cno" localSheetId="2">#REF!</definedName>
    <definedName name="All_Month_to_Date_Re_Cno" localSheetId="4">#REF!</definedName>
    <definedName name="All_Month_to_Date_Re_Cno" localSheetId="10">#REF!</definedName>
    <definedName name="All_Month_to_Date_Re_Cno" localSheetId="16">#REF!</definedName>
    <definedName name="All_Month_to_Date_Re_Cno">#REF!</definedName>
    <definedName name="All_Month_to_Date_Re_Date" localSheetId="2">#REF!</definedName>
    <definedName name="All_Month_to_Date_Re_Date" localSheetId="4">#REF!</definedName>
    <definedName name="All_Month_to_Date_Re_Date" localSheetId="10">#REF!</definedName>
    <definedName name="All_Month_to_Date_Re_Date" localSheetId="16">#REF!</definedName>
    <definedName name="All_Month_to_Date_Re_Date">#REF!</definedName>
    <definedName name="All_Month_to_Date_Re_Description" localSheetId="2">#REF!</definedName>
    <definedName name="All_Month_to_Date_Re_Description" localSheetId="4">#REF!</definedName>
    <definedName name="All_Month_to_Date_Re_Description" localSheetId="10">#REF!</definedName>
    <definedName name="All_Month_to_Date_Re_Description" localSheetId="16">#REF!</definedName>
    <definedName name="All_Month_to_Date_Re_Description">#REF!</definedName>
    <definedName name="All_Month_to_Date_Re_Invtype" localSheetId="2">#REF!</definedName>
    <definedName name="All_Month_to_Date_Re_Invtype" localSheetId="4">#REF!</definedName>
    <definedName name="All_Month_to_Date_Re_Invtype" localSheetId="10">#REF!</definedName>
    <definedName name="All_Month_to_Date_Re_Invtype" localSheetId="16">#REF!</definedName>
    <definedName name="All_Month_to_Date_Re_Invtype">#REF!</definedName>
    <definedName name="All_Month_to_Date_Re_Issuedate" localSheetId="2">#REF!</definedName>
    <definedName name="All_Month_to_Date_Re_Issuedate" localSheetId="4">#REF!</definedName>
    <definedName name="All_Month_to_Date_Re_Issuedate" localSheetId="10">#REF!</definedName>
    <definedName name="All_Month_to_Date_Re_Issuedate" localSheetId="16">#REF!</definedName>
    <definedName name="All_Month_to_Date_Re_Issuedate">#REF!</definedName>
    <definedName name="All_Month_to_Date_Re_Issuer" localSheetId="2">#REF!</definedName>
    <definedName name="All_Month_to_Date_Re_Issuer" localSheetId="4">#REF!</definedName>
    <definedName name="All_Month_to_Date_Re_Issuer" localSheetId="10">#REF!</definedName>
    <definedName name="All_Month_to_Date_Re_Issuer" localSheetId="16">#REF!</definedName>
    <definedName name="All_Month_to_Date_Re_Issuer">#REF!</definedName>
    <definedName name="All_Month_to_Date_Re_Matdate" localSheetId="2">#REF!</definedName>
    <definedName name="All_Month_to_Date_Re_Matdate" localSheetId="4">#REF!</definedName>
    <definedName name="All_Month_to_Date_Re_Matdate" localSheetId="10">#REF!</definedName>
    <definedName name="All_Month_to_Date_Re_Matdate" localSheetId="16">#REF!</definedName>
    <definedName name="All_Month_to_Date_Re_Matdate">#REF!</definedName>
    <definedName name="All_Month_to_Date_Re_Next_Month_End" localSheetId="2">#REF!</definedName>
    <definedName name="All_Month_to_Date_Re_Next_Month_End" localSheetId="4">#REF!</definedName>
    <definedName name="All_Month_to_Date_Re_Next_Month_End" localSheetId="10">#REF!</definedName>
    <definedName name="All_Month_to_Date_Re_Next_Month_End" localSheetId="16">#REF!</definedName>
    <definedName name="All_Month_to_Date_Re_Next_Month_End">#REF!</definedName>
    <definedName name="All_Month_to_Date_Re_Opics_Realised_Pl" localSheetId="2">#REF!</definedName>
    <definedName name="All_Month_to_Date_Re_Opics_Realised_Pl" localSheetId="4">#REF!</definedName>
    <definedName name="All_Month_to_Date_Re_Opics_Realised_Pl" localSheetId="10">#REF!</definedName>
    <definedName name="All_Month_to_Date_Re_Opics_Realised_Pl" localSheetId="16">#REF!</definedName>
    <definedName name="All_Month_to_Date_Re_Opics_Realised_Pl">#REF!</definedName>
    <definedName name="All_Month_to_Date_Re_Port" localSheetId="2">#REF!</definedName>
    <definedName name="All_Month_to_Date_Re_Port" localSheetId="4">#REF!</definedName>
    <definedName name="All_Month_to_Date_Re_Port" localSheetId="10">#REF!</definedName>
    <definedName name="All_Month_to_Date_Re_Port" localSheetId="16">#REF!</definedName>
    <definedName name="All_Month_to_Date_Re_Port">#REF!</definedName>
    <definedName name="All_Month_to_Date_Re_Prev_Month_End" localSheetId="2">#REF!</definedName>
    <definedName name="All_Month_to_Date_Re_Prev_Month_End" localSheetId="4">#REF!</definedName>
    <definedName name="All_Month_to_Date_Re_Prev_Month_End" localSheetId="10">#REF!</definedName>
    <definedName name="All_Month_to_Date_Re_Prev_Month_End" localSheetId="16">#REF!</definedName>
    <definedName name="All_Month_to_Date_Re_Prev_Month_End">#REF!</definedName>
    <definedName name="All_Month_to_Date_Re_Prodtype" localSheetId="2">#REF!</definedName>
    <definedName name="All_Month_to_Date_Re_Prodtype" localSheetId="4">#REF!</definedName>
    <definedName name="All_Month_to_Date_Re_Prodtype" localSheetId="10">#REF!</definedName>
    <definedName name="All_Month_to_Date_Re_Prodtype" localSheetId="16">#REF!</definedName>
    <definedName name="All_Month_to_Date_Re_Prodtype">#REF!</definedName>
    <definedName name="All_Month_to_Date_Re_Product" localSheetId="2">#REF!</definedName>
    <definedName name="All_Month_to_Date_Re_Product" localSheetId="4">#REF!</definedName>
    <definedName name="All_Month_to_Date_Re_Product" localSheetId="10">#REF!</definedName>
    <definedName name="All_Month_to_Date_Re_Product" localSheetId="16">#REF!</definedName>
    <definedName name="All_Month_to_Date_Re_Product">#REF!</definedName>
    <definedName name="All_Month_to_Date_Re_Purc_Disc_Prem_Todate" localSheetId="2">#REF!</definedName>
    <definedName name="All_Month_to_Date_Re_Purc_Disc_Prem_Todate" localSheetId="4">#REF!</definedName>
    <definedName name="All_Month_to_Date_Re_Purc_Disc_Prem_Todate" localSheetId="10">#REF!</definedName>
    <definedName name="All_Month_to_Date_Re_Purc_Disc_Prem_Todate" localSheetId="16">#REF!</definedName>
    <definedName name="All_Month_to_Date_Re_Purc_Disc_Prem_Todate">#REF!</definedName>
    <definedName name="All_Month_to_Date_Re_Purc_Disc_Prem_Today" localSheetId="2">#REF!</definedName>
    <definedName name="All_Month_to_Date_Re_Purc_Disc_Prem_Today" localSheetId="4">#REF!</definedName>
    <definedName name="All_Month_to_Date_Re_Purc_Disc_Prem_Today" localSheetId="10">#REF!</definedName>
    <definedName name="All_Month_to_Date_Re_Purc_Disc_Prem_Today" localSheetId="16">#REF!</definedName>
    <definedName name="All_Month_to_Date_Re_Purc_Disc_Prem_Today">#REF!</definedName>
    <definedName name="All_Month_to_Date_Re_Purc_Qty_Todate" localSheetId="2">#REF!</definedName>
    <definedName name="All_Month_to_Date_Re_Purc_Qty_Todate" localSheetId="4">#REF!</definedName>
    <definedName name="All_Month_to_Date_Re_Purc_Qty_Todate" localSheetId="10">#REF!</definedName>
    <definedName name="All_Month_to_Date_Re_Purc_Qty_Todate" localSheetId="16">#REF!</definedName>
    <definedName name="All_Month_to_Date_Re_Purc_Qty_Todate">#REF!</definedName>
    <definedName name="All_Month_to_Date_Re_Purc_Qty_Today" localSheetId="2">#REF!</definedName>
    <definedName name="All_Month_to_Date_Re_Purc_Qty_Today" localSheetId="4">#REF!</definedName>
    <definedName name="All_Month_to_Date_Re_Purc_Qty_Today" localSheetId="10">#REF!</definedName>
    <definedName name="All_Month_to_Date_Re_Purc_Qty_Today" localSheetId="16">#REF!</definedName>
    <definedName name="All_Month_to_Date_Re_Purc_Qty_Today">#REF!</definedName>
    <definedName name="All_Month_to_Date_Re_Purchint_Purch_Todate" localSheetId="2">#REF!</definedName>
    <definedName name="All_Month_to_Date_Re_Purchint_Purch_Todate" localSheetId="4">#REF!</definedName>
    <definedName name="All_Month_to_Date_Re_Purchint_Purch_Todate" localSheetId="10">#REF!</definedName>
    <definedName name="All_Month_to_Date_Re_Purchint_Purch_Todate" localSheetId="16">#REF!</definedName>
    <definedName name="All_Month_to_Date_Re_Purchint_Purch_Todate">#REF!</definedName>
    <definedName name="All_Month_to_Date_Re_Purchint_Purch_Today" localSheetId="2">#REF!</definedName>
    <definedName name="All_Month_to_Date_Re_Purchint_Purch_Today" localSheetId="4">#REF!</definedName>
    <definedName name="All_Month_to_Date_Re_Purchint_Purch_Today" localSheetId="10">#REF!</definedName>
    <definedName name="All_Month_to_Date_Re_Purchint_Purch_Today" localSheetId="16">#REF!</definedName>
    <definedName name="All_Month_to_Date_Re_Purchint_Purch_Today">#REF!</definedName>
    <definedName name="All_Month_to_Date_Re_Purchint_Sale_Todate" localSheetId="2">#REF!</definedName>
    <definedName name="All_Month_to_Date_Re_Purchint_Sale_Todate" localSheetId="4">#REF!</definedName>
    <definedName name="All_Month_to_Date_Re_Purchint_Sale_Todate" localSheetId="10">#REF!</definedName>
    <definedName name="All_Month_to_Date_Re_Purchint_Sale_Todate" localSheetId="16">#REF!</definedName>
    <definedName name="All_Month_to_Date_Re_Purchint_Sale_Todate">#REF!</definedName>
    <definedName name="All_Month_to_Date_Re_Purchint_Sale_Today" localSheetId="2">#REF!</definedName>
    <definedName name="All_Month_to_Date_Re_Purchint_Sale_Today" localSheetId="4">#REF!</definedName>
    <definedName name="All_Month_to_Date_Re_Purchint_Sale_Today" localSheetId="10">#REF!</definedName>
    <definedName name="All_Month_to_Date_Re_Purchint_Sale_Today" localSheetId="16">#REF!</definedName>
    <definedName name="All_Month_to_Date_Re_Purchint_Sale_Today">#REF!</definedName>
    <definedName name="All_Month_to_Date_Re_Qty_Calc" localSheetId="2">#REF!</definedName>
    <definedName name="All_Month_to_Date_Re_Qty_Calc" localSheetId="4">#REF!</definedName>
    <definedName name="All_Month_to_Date_Re_Qty_Calc" localSheetId="10">#REF!</definedName>
    <definedName name="All_Month_to_Date_Re_Qty_Calc" localSheetId="16">#REF!</definedName>
    <definedName name="All_Month_to_Date_Re_Qty_Calc">#REF!</definedName>
    <definedName name="All_Month_to_Date_Re_Sale_Disc_Prem_Today" localSheetId="2">#REF!</definedName>
    <definedName name="All_Month_to_Date_Re_Sale_Disc_Prem_Today" localSheetId="4">#REF!</definedName>
    <definedName name="All_Month_to_Date_Re_Sale_Disc_Prem_Today" localSheetId="10">#REF!</definedName>
    <definedName name="All_Month_to_Date_Re_Sale_Disc_Prem_Today" localSheetId="16">#REF!</definedName>
    <definedName name="All_Month_to_Date_Re_Sale_Disc_Prem_Today">#REF!</definedName>
    <definedName name="All_Month_to_Date_Re_Sale_Qty_Todate" localSheetId="2">#REF!</definedName>
    <definedName name="All_Month_to_Date_Re_Sale_Qty_Todate" localSheetId="4">#REF!</definedName>
    <definedName name="All_Month_to_Date_Re_Sale_Qty_Todate" localSheetId="10">#REF!</definedName>
    <definedName name="All_Month_to_Date_Re_Sale_Qty_Todate" localSheetId="16">#REF!</definedName>
    <definedName name="All_Month_to_Date_Re_Sale_Qty_Todate">#REF!</definedName>
    <definedName name="All_Month_to_Date_Re_Sale_Qty_Today" localSheetId="2">#REF!</definedName>
    <definedName name="All_Month_to_Date_Re_Sale_Qty_Today" localSheetId="4">#REF!</definedName>
    <definedName name="All_Month_to_Date_Re_Sale_Qty_Today" localSheetId="10">#REF!</definedName>
    <definedName name="All_Month_to_Date_Re_Sale_Qty_Today" localSheetId="16">#REF!</definedName>
    <definedName name="All_Month_to_Date_Re_Sale_Qty_Today">#REF!</definedName>
    <definedName name="All_Month_to_Date_Re_Secid" localSheetId="2">#REF!</definedName>
    <definedName name="All_Month_to_Date_Re_Secid" localSheetId="4">#REF!</definedName>
    <definedName name="All_Month_to_Date_Re_Secid" localSheetId="10">#REF!</definedName>
    <definedName name="All_Month_to_Date_Re_Secid" localSheetId="16">#REF!</definedName>
    <definedName name="All_Month_to_Date_Re_Secid">#REF!</definedName>
    <definedName name="All_Month_to_Date_Re_Short_Ind" localSheetId="2">#REF!</definedName>
    <definedName name="All_Month_to_Date_Re_Short_Ind" localSheetId="4">#REF!</definedName>
    <definedName name="All_Month_to_Date_Re_Short_Ind" localSheetId="10">#REF!</definedName>
    <definedName name="All_Month_to_Date_Re_Short_Ind" localSheetId="16">#REF!</definedName>
    <definedName name="All_Month_to_Date_Re_Short_Ind">#REF!</definedName>
    <definedName name="All_Month_to_Date_Re_Spw" localSheetId="2">#REF!</definedName>
    <definedName name="All_Month_to_Date_Re_Spw" localSheetId="4">#REF!</definedName>
    <definedName name="All_Month_to_Date_Re_Spw" localSheetId="10">#REF!</definedName>
    <definedName name="All_Month_to_Date_Re_Spw" localSheetId="16">#REF!</definedName>
    <definedName name="All_Month_to_Date_Re_Spw">#REF!</definedName>
    <definedName name="allfirstnotes" localSheetId="2">#REF!</definedName>
    <definedName name="allfirstnotes" localSheetId="4">#REF!</definedName>
    <definedName name="allfirstnotes" localSheetId="10">#REF!</definedName>
    <definedName name="allfirstnotes" localSheetId="16">#REF!</definedName>
    <definedName name="allfirstnotes">#REF!</definedName>
    <definedName name="AMCDochody2000M" localSheetId="2">#REF!</definedName>
    <definedName name="AMCDochody2000M" localSheetId="4">#REF!</definedName>
    <definedName name="AMCDochody2000M" localSheetId="10">#REF!</definedName>
    <definedName name="AMCDochody2000M" localSheetId="16">#REF!</definedName>
    <definedName name="AMCDochody2000M">#REF!</definedName>
    <definedName name="AMCDochody2000Y" localSheetId="2">#REF!</definedName>
    <definedName name="AMCDochody2000Y" localSheetId="4">#REF!</definedName>
    <definedName name="AMCDochody2000Y" localSheetId="10">#REF!</definedName>
    <definedName name="AMCDochody2000Y" localSheetId="16">#REF!</definedName>
    <definedName name="AMCDochody2000Y">#REF!</definedName>
    <definedName name="AMCDochody2001M" localSheetId="2">#REF!</definedName>
    <definedName name="AMCDochody2001M" localSheetId="4">#REF!</definedName>
    <definedName name="AMCDochody2001M" localSheetId="10">#REF!</definedName>
    <definedName name="AMCDochody2001M" localSheetId="16">#REF!</definedName>
    <definedName name="AMCDochody2001M">#REF!</definedName>
    <definedName name="AMCDochody2001Y" localSheetId="2">#REF!</definedName>
    <definedName name="AMCDochody2001Y" localSheetId="4">#REF!</definedName>
    <definedName name="AMCDochody2001Y" localSheetId="10">#REF!</definedName>
    <definedName name="AMCDochody2001Y" localSheetId="16">#REF!</definedName>
    <definedName name="AMCDochody2001Y">#REF!</definedName>
    <definedName name="aPP">#REF!</definedName>
    <definedName name="AprilD" localSheetId="2">#REF!</definedName>
    <definedName name="AprilD" localSheetId="4">#REF!</definedName>
    <definedName name="AprilD" localSheetId="10">#REF!</definedName>
    <definedName name="AprilD" localSheetId="16">#REF!</definedName>
    <definedName name="AprilD">#REF!</definedName>
    <definedName name="AprilL" localSheetId="2">#REF!</definedName>
    <definedName name="AprilL" localSheetId="4">#REF!</definedName>
    <definedName name="AprilL" localSheetId="10">#REF!</definedName>
    <definedName name="AprilL" localSheetId="16">#REF!</definedName>
    <definedName name="AprilL">#REF!</definedName>
    <definedName name="aqa" localSheetId="2">BS!aqa</definedName>
    <definedName name="aqa" localSheetId="1">#N/A</definedName>
    <definedName name="aqa" localSheetId="4">'Przychody prowizyjne'!aqa</definedName>
    <definedName name="aqa" localSheetId="17">#N/A</definedName>
    <definedName name="aqa">BS!aqa</definedName>
    <definedName name="AS" localSheetId="2">#REF!</definedName>
    <definedName name="AS" localSheetId="4">#REF!</definedName>
    <definedName name="AS" localSheetId="10">#REF!</definedName>
    <definedName name="AS" localSheetId="16">#REF!</definedName>
    <definedName name="AS">#REF!</definedName>
    <definedName name="asdasad" localSheetId="2" hidden="1">#REF!</definedName>
    <definedName name="asdasad" localSheetId="4" hidden="1">#REF!</definedName>
    <definedName name="asdasad" localSheetId="10" hidden="1">#REF!</definedName>
    <definedName name="asdasad" localSheetId="16" hidden="1">#REF!</definedName>
    <definedName name="asdasad" hidden="1">#REF!</definedName>
    <definedName name="ASI" localSheetId="2">#REF!</definedName>
    <definedName name="ASI" localSheetId="4">#REF!</definedName>
    <definedName name="ASI" localSheetId="10">#REF!</definedName>
    <definedName name="ASI" localSheetId="16">#REF!</definedName>
    <definedName name="ASI">#REF!</definedName>
    <definedName name="ASSET2000M" localSheetId="2">#REF!</definedName>
    <definedName name="ASSET2000M" localSheetId="4">#REF!</definedName>
    <definedName name="ASSET2000M" localSheetId="10">#REF!</definedName>
    <definedName name="ASSET2000M" localSheetId="16">#REF!</definedName>
    <definedName name="ASSET2000M">#REF!</definedName>
    <definedName name="ASSET2000Y" localSheetId="2">#REF!</definedName>
    <definedName name="ASSET2000Y" localSheetId="4">#REF!</definedName>
    <definedName name="ASSET2000Y" localSheetId="10">#REF!</definedName>
    <definedName name="ASSET2000Y" localSheetId="16">#REF!</definedName>
    <definedName name="ASSET2000Y">#REF!</definedName>
    <definedName name="ASSET2001M" localSheetId="2">#REF!</definedName>
    <definedName name="ASSET2001M" localSheetId="4">#REF!</definedName>
    <definedName name="ASSET2001M" localSheetId="10">#REF!</definedName>
    <definedName name="ASSET2001M" localSheetId="16">#REF!</definedName>
    <definedName name="ASSET2001M">#REF!</definedName>
    <definedName name="ASSET2001Y" localSheetId="2">#REF!</definedName>
    <definedName name="ASSET2001Y" localSheetId="4">#REF!</definedName>
    <definedName name="ASSET2001Y" localSheetId="10">#REF!</definedName>
    <definedName name="ASSET2001Y" localSheetId="16">#REF!</definedName>
    <definedName name="ASSET2001Y">#REF!</definedName>
    <definedName name="ASSETsamDochody2000M" localSheetId="2">#REF!</definedName>
    <definedName name="ASSETsamDochody2000M" localSheetId="4">#REF!</definedName>
    <definedName name="ASSETsamDochody2000M" localSheetId="10">#REF!</definedName>
    <definedName name="ASSETsamDochody2000M" localSheetId="16">#REF!</definedName>
    <definedName name="ASSETsamDochody2000M">#REF!</definedName>
    <definedName name="ASSETsamDochody2000Y" localSheetId="2">#REF!</definedName>
    <definedName name="ASSETsamDochody2000Y" localSheetId="4">#REF!</definedName>
    <definedName name="ASSETsamDochody2000Y" localSheetId="10">#REF!</definedName>
    <definedName name="ASSETsamDochody2000Y" localSheetId="16">#REF!</definedName>
    <definedName name="ASSETsamDochody2000Y">#REF!</definedName>
    <definedName name="ASSETsamDochody2001M" localSheetId="2">#REF!</definedName>
    <definedName name="ASSETsamDochody2001M" localSheetId="4">#REF!</definedName>
    <definedName name="ASSETsamDochody2001M" localSheetId="10">#REF!</definedName>
    <definedName name="ASSETsamDochody2001M" localSheetId="16">#REF!</definedName>
    <definedName name="ASSETsamDochody2001M">#REF!</definedName>
    <definedName name="ASSETsamDochody2001Y" localSheetId="2">#REF!</definedName>
    <definedName name="ASSETsamDochody2001Y" localSheetId="4">#REF!</definedName>
    <definedName name="ASSETsamDochody2001Y" localSheetId="10">#REF!</definedName>
    <definedName name="ASSETsamDochody2001Y" localSheetId="16">#REF!</definedName>
    <definedName name="ASSETsamDochody2001Y">#REF!</definedName>
    <definedName name="asslet" localSheetId="2">#REF!</definedName>
    <definedName name="asslet" localSheetId="4">#REF!</definedName>
    <definedName name="asslet" localSheetId="10">#REF!</definedName>
    <definedName name="asslet" localSheetId="16">#REF!</definedName>
    <definedName name="asslet">#REF!</definedName>
    <definedName name="assrr" localSheetId="2">#REF!</definedName>
    <definedName name="assrr" localSheetId="4">#REF!</definedName>
    <definedName name="assrr" localSheetId="10">#REF!</definedName>
    <definedName name="assrr" localSheetId="16">#REF!</definedName>
    <definedName name="assrr">#REF!</definedName>
    <definedName name="ATFI2000M" localSheetId="2">#REF!</definedName>
    <definedName name="ATFI2000M" localSheetId="4">#REF!</definedName>
    <definedName name="ATFI2000M" localSheetId="10">#REF!</definedName>
    <definedName name="ATFI2000M" localSheetId="16">#REF!</definedName>
    <definedName name="ATFI2000M">#REF!</definedName>
    <definedName name="ATFI2000Y" localSheetId="2">#REF!</definedName>
    <definedName name="ATFI2000Y" localSheetId="4">#REF!</definedName>
    <definedName name="ATFI2000Y" localSheetId="10">#REF!</definedName>
    <definedName name="ATFI2000Y" localSheetId="16">#REF!</definedName>
    <definedName name="ATFI2000Y">#REF!</definedName>
    <definedName name="ATFI2001M" localSheetId="2">#REF!</definedName>
    <definedName name="ATFI2001M" localSheetId="4">#REF!</definedName>
    <definedName name="ATFI2001M" localSheetId="10">#REF!</definedName>
    <definedName name="ATFI2001M" localSheetId="16">#REF!</definedName>
    <definedName name="ATFI2001M">#REF!</definedName>
    <definedName name="ATFI2001Y" localSheetId="2">#REF!</definedName>
    <definedName name="ATFI2001Y" localSheetId="4">#REF!</definedName>
    <definedName name="ATFI2001Y" localSheetId="10">#REF!</definedName>
    <definedName name="ATFI2001Y" localSheetId="16">#REF!</definedName>
    <definedName name="ATFI2001Y">#REF!</definedName>
    <definedName name="AugustII" localSheetId="2">#REF!</definedName>
    <definedName name="AugustII" localSheetId="4">#REF!</definedName>
    <definedName name="AugustII" localSheetId="10">#REF!</definedName>
    <definedName name="AugustII" localSheetId="16">#REF!</definedName>
    <definedName name="AugustII">#REF!</definedName>
    <definedName name="AugustL" localSheetId="2">#REF!</definedName>
    <definedName name="AugustL" localSheetId="4">#REF!</definedName>
    <definedName name="AugustL" localSheetId="10">#REF!</definedName>
    <definedName name="AugustL" localSheetId="16">#REF!</definedName>
    <definedName name="AugustL">#REF!</definedName>
    <definedName name="av" localSheetId="2">#REF!</definedName>
    <definedName name="av" localSheetId="4">#REF!</definedName>
    <definedName name="av" localSheetId="10">#REF!</definedName>
    <definedName name="av" localSheetId="16">#REF!</definedName>
    <definedName name="av">#REF!</definedName>
    <definedName name="b" localSheetId="2" hidden="1">{"'BZ SA P&amp;l (fORECAST)'!$A$1:$BR$26"}</definedName>
    <definedName name="b" localSheetId="1" hidden="1">{"'BZ SA P&amp;l (fORECAST)'!$A$1:$BR$26"}</definedName>
    <definedName name="b" localSheetId="4" hidden="1">{"'BZ SA P&amp;l (fORECAST)'!$A$1:$BR$26"}</definedName>
    <definedName name="b" localSheetId="17" hidden="1">{"'BZ SA P&amp;l (fORECAST)'!$A$1:$BR$26"}</definedName>
    <definedName name="b" hidden="1">{"'BZ SA P&amp;l (fORECAST)'!$A$1:$BR$26"}</definedName>
    <definedName name="ba" localSheetId="2" hidden="1">{"'BZ SA P&amp;l (fORECAST)'!$A$1:$BR$26"}</definedName>
    <definedName name="ba" localSheetId="1" hidden="1">{"'BZ SA P&amp;l (fORECAST)'!$A$1:$BR$26"}</definedName>
    <definedName name="ba" localSheetId="4" hidden="1">{"'BZ SA P&amp;l (fORECAST)'!$A$1:$BR$26"}</definedName>
    <definedName name="ba" hidden="1">{"'BZ SA P&amp;l (fORECAST)'!$A$1:$BR$26"}</definedName>
    <definedName name="BAMC2001Y" localSheetId="2">#REF!</definedName>
    <definedName name="BAMC2001Y" localSheetId="4">#REF!</definedName>
    <definedName name="BAMC2001Y" localSheetId="10">#REF!</definedName>
    <definedName name="BAMC2001Y" localSheetId="16">#REF!</definedName>
    <definedName name="BAMC2001Y">#REF!</definedName>
    <definedName name="BAMC2003M" localSheetId="2">#REF!</definedName>
    <definedName name="BAMC2003M" localSheetId="4">#REF!</definedName>
    <definedName name="BAMC2003M" localSheetId="10">#REF!</definedName>
    <definedName name="BAMC2003M" localSheetId="16">#REF!</definedName>
    <definedName name="BAMC2003M">#REF!</definedName>
    <definedName name="BAMC2003Y" localSheetId="2">#REF!</definedName>
    <definedName name="BAMC2003Y" localSheetId="4">#REF!</definedName>
    <definedName name="BAMC2003Y" localSheetId="10">#REF!</definedName>
    <definedName name="BAMC2003Y" localSheetId="16">#REF!</definedName>
    <definedName name="BAMC2003Y">#REF!</definedName>
    <definedName name="BAMCcons2003M" localSheetId="2">#REF!</definedName>
    <definedName name="BAMCcons2003M" localSheetId="4">#REF!</definedName>
    <definedName name="BAMCcons2003M" localSheetId="10">#REF!</definedName>
    <definedName name="BAMCcons2003M" localSheetId="16">#REF!</definedName>
    <definedName name="BAMCcons2003M">#REF!</definedName>
    <definedName name="BAMCcons2003Y" localSheetId="2">#REF!</definedName>
    <definedName name="BAMCcons2003Y" localSheetId="4">#REF!</definedName>
    <definedName name="BAMCcons2003Y" localSheetId="10">#REF!</definedName>
    <definedName name="BAMCcons2003Y" localSheetId="16">#REF!</definedName>
    <definedName name="BAMCcons2003Y">#REF!</definedName>
    <definedName name="BAMCDochody2001M" localSheetId="2">#REF!</definedName>
    <definedName name="BAMCDochody2001M" localSheetId="4">#REF!</definedName>
    <definedName name="BAMCDochody2001M" localSheetId="10">#REF!</definedName>
    <definedName name="BAMCDochody2001M" localSheetId="16">#REF!</definedName>
    <definedName name="BAMCDochody2001M">#REF!</definedName>
    <definedName name="BAMCDochody2001Y" localSheetId="2">#REF!</definedName>
    <definedName name="BAMCDochody2001Y" localSheetId="4">#REF!</definedName>
    <definedName name="BAMCDochody2001Y" localSheetId="10">#REF!</definedName>
    <definedName name="BAMCDochody2001Y" localSheetId="16">#REF!</definedName>
    <definedName name="BAMCDochody2001Y">#REF!</definedName>
    <definedName name="bank">#REF!</definedName>
    <definedName name="BAS2001M" localSheetId="2">#REF!</definedName>
    <definedName name="BAS2001M" localSheetId="4">#REF!</definedName>
    <definedName name="BAS2001M" localSheetId="10">#REF!</definedName>
    <definedName name="BAS2001M" localSheetId="16">#REF!</definedName>
    <definedName name="BAS2001M">#REF!</definedName>
    <definedName name="BAS2001Y" localSheetId="2">#REF!</definedName>
    <definedName name="BAS2001Y" localSheetId="4">#REF!</definedName>
    <definedName name="BAS2001Y" localSheetId="10">#REF!</definedName>
    <definedName name="BAS2001Y" localSheetId="16">#REF!</definedName>
    <definedName name="BAS2001Y">#REF!</definedName>
    <definedName name="BASSET2000M" localSheetId="2">#REF!</definedName>
    <definedName name="BASSET2000M" localSheetId="4">#REF!</definedName>
    <definedName name="BASSET2000M" localSheetId="10">#REF!</definedName>
    <definedName name="BASSET2000M" localSheetId="16">#REF!</definedName>
    <definedName name="BASSET2000M">#REF!</definedName>
    <definedName name="BASSET2000Y" localSheetId="2">#REF!</definedName>
    <definedName name="BASSET2000Y" localSheetId="4">#REF!</definedName>
    <definedName name="BASSET2000Y" localSheetId="10">#REF!</definedName>
    <definedName name="BASSET2000Y" localSheetId="16">#REF!</definedName>
    <definedName name="BASSET2000Y">#REF!</definedName>
    <definedName name="BASSET2001M" localSheetId="2">#REF!</definedName>
    <definedName name="BASSET2001M" localSheetId="4">#REF!</definedName>
    <definedName name="BASSET2001M" localSheetId="10">#REF!</definedName>
    <definedName name="BASSET2001M" localSheetId="16">#REF!</definedName>
    <definedName name="BASSET2001M">#REF!</definedName>
    <definedName name="BASSET2001Y" localSheetId="2">#REF!</definedName>
    <definedName name="BASSET2001Y" localSheetId="4">#REF!</definedName>
    <definedName name="BASSET2001Y" localSheetId="10">#REF!</definedName>
    <definedName name="BASSET2001Y" localSheetId="16">#REF!</definedName>
    <definedName name="BASSET2001Y">#REF!</definedName>
    <definedName name="BASSETsamDochody2001M" localSheetId="2">#REF!</definedName>
    <definedName name="BASSETsamDochody2001M" localSheetId="4">#REF!</definedName>
    <definedName name="BASSETsamDochody2001M" localSheetId="10">#REF!</definedName>
    <definedName name="BASSETsamDochody2001M" localSheetId="16">#REF!</definedName>
    <definedName name="BASSETsamDochody2001M">#REF!</definedName>
    <definedName name="BASSETsamDochody2001Y" localSheetId="2">#REF!</definedName>
    <definedName name="BASSETsamDochody2001Y" localSheetId="4">#REF!</definedName>
    <definedName name="BASSETsamDochody2001Y" localSheetId="10">#REF!</definedName>
    <definedName name="BASSETsamDochody2001Y" localSheetId="16">#REF!</definedName>
    <definedName name="BASSETsamDochody2001Y">#REF!</definedName>
    <definedName name="basubs" localSheetId="2">#REF!</definedName>
    <definedName name="basubs" localSheetId="4">#REF!</definedName>
    <definedName name="basubs" localSheetId="10">#REF!</definedName>
    <definedName name="basubs" localSheetId="16">#REF!</definedName>
    <definedName name="basubs">#REF!</definedName>
    <definedName name="baza_09" localSheetId="2">#REF!</definedName>
    <definedName name="baza_09" localSheetId="4">#REF!</definedName>
    <definedName name="baza_09" localSheetId="10">#REF!</definedName>
    <definedName name="baza_09" localSheetId="16">#REF!</definedName>
    <definedName name="baza_09">#REF!</definedName>
    <definedName name="baza_BZ" localSheetId="2">#REF!</definedName>
    <definedName name="baza_BZ" localSheetId="4">#REF!</definedName>
    <definedName name="baza_BZ" localSheetId="10">#REF!</definedName>
    <definedName name="baza_BZ" localSheetId="16">#REF!</definedName>
    <definedName name="baza_BZ">#REF!</definedName>
    <definedName name="_xlnm.Database" localSheetId="2">#REF!</definedName>
    <definedName name="_xlnm.Database" localSheetId="4">#REF!</definedName>
    <definedName name="_xlnm.Database" localSheetId="10">#REF!</definedName>
    <definedName name="_xlnm.Database" localSheetId="16">#REF!</definedName>
    <definedName name="_xlnm.Database" localSheetId="17">#REF!</definedName>
    <definedName name="_xlnm.Database">#REF!</definedName>
    <definedName name="bb" localSheetId="2">BS!bb</definedName>
    <definedName name="bb" localSheetId="1">#N/A</definedName>
    <definedName name="bb" localSheetId="4">'Przychody prowizyjne'!bb</definedName>
    <definedName name="bb" localSheetId="17">#N/A</definedName>
    <definedName name="bb">BS!bb</definedName>
    <definedName name="bbb" localSheetId="2">BS!bbb</definedName>
    <definedName name="bbb" localSheetId="1">#N/A</definedName>
    <definedName name="bbb" localSheetId="4">'Przychody prowizyjne'!bbb</definedName>
    <definedName name="bbb" localSheetId="17">#N/A</definedName>
    <definedName name="bbb">BS!bbb</definedName>
    <definedName name="bbbb" localSheetId="2">BS!bbbb</definedName>
    <definedName name="bbbb" localSheetId="1">#N/A</definedName>
    <definedName name="bbbb" localSheetId="4">'Przychody prowizyjne'!bbbb</definedName>
    <definedName name="bbbb" localSheetId="17">#N/A</definedName>
    <definedName name="bbbb">BS!bbbb</definedName>
    <definedName name="bbbbb" localSheetId="2">BS!bbbbb</definedName>
    <definedName name="bbbbb" localSheetId="1">#N/A</definedName>
    <definedName name="bbbbb" localSheetId="4">'Przychody prowizyjne'!bbbbb</definedName>
    <definedName name="bbbbb" localSheetId="17">#N/A</definedName>
    <definedName name="bbbbb">BS!bbbbb</definedName>
    <definedName name="BBZWBK2003M" localSheetId="2">#REF!</definedName>
    <definedName name="BBZWBK2003M" localSheetId="4">#REF!</definedName>
    <definedName name="BBZWBK2003M" localSheetId="10">#REF!</definedName>
    <definedName name="BBZWBK2003M" localSheetId="16">#REF!</definedName>
    <definedName name="BBZWBK2003M">#REF!</definedName>
    <definedName name="BBZWBK2003Y" localSheetId="2">#REF!</definedName>
    <definedName name="BBZWBK2003Y" localSheetId="4">#REF!</definedName>
    <definedName name="BBZWBK2003Y" localSheetId="10">#REF!</definedName>
    <definedName name="BBZWBK2003Y" localSheetId="16">#REF!</definedName>
    <definedName name="BBZWBK2003Y">#REF!</definedName>
    <definedName name="bc" localSheetId="2">#REF!</definedName>
    <definedName name="bc" localSheetId="4">#REF!</definedName>
    <definedName name="bc" localSheetId="10">#REF!</definedName>
    <definedName name="bc" localSheetId="16">#REF!</definedName>
    <definedName name="bc">#REF!</definedName>
    <definedName name="BCONSOL2003M" localSheetId="2">#REF!</definedName>
    <definedName name="BCONSOL2003M" localSheetId="4">#REF!</definedName>
    <definedName name="BCONSOL2003M" localSheetId="10">#REF!</definedName>
    <definedName name="BCONSOL2003M" localSheetId="16">#REF!</definedName>
    <definedName name="BCONSOL2003M">#REF!</definedName>
    <definedName name="BCONSOL2003Y" localSheetId="2">#REF!</definedName>
    <definedName name="BCONSOL2003Y" localSheetId="4">#REF!</definedName>
    <definedName name="BCONSOL2003Y" localSheetId="10">#REF!</definedName>
    <definedName name="BCONSOL2003Y" localSheetId="16">#REF!</definedName>
    <definedName name="BCONSOL2003Y">#REF!</definedName>
    <definedName name="BDM2003M" localSheetId="2">#REF!</definedName>
    <definedName name="BDM2003M" localSheetId="4">#REF!</definedName>
    <definedName name="BDM2003M" localSheetId="10">#REF!</definedName>
    <definedName name="BDM2003M" localSheetId="16">#REF!</definedName>
    <definedName name="BDM2003M">#REF!</definedName>
    <definedName name="BDM2003Y" localSheetId="2">#REF!</definedName>
    <definedName name="BDM2003Y" localSheetId="4">#REF!</definedName>
    <definedName name="BDM2003Y" localSheetId="10">#REF!</definedName>
    <definedName name="BDM2003Y" localSheetId="16">#REF!</definedName>
    <definedName name="BDM2003Y">#REF!</definedName>
    <definedName name="BDMDochody2001M" localSheetId="2">#REF!</definedName>
    <definedName name="BDMDochody2001M" localSheetId="4">#REF!</definedName>
    <definedName name="BDMDochody2001M" localSheetId="10">#REF!</definedName>
    <definedName name="BDMDochody2001M" localSheetId="16">#REF!</definedName>
    <definedName name="BDMDochody2001M">#REF!</definedName>
    <definedName name="BDMDochody2001Y" localSheetId="2">#REF!</definedName>
    <definedName name="BDMDochody2001Y" localSheetId="4">#REF!</definedName>
    <definedName name="BDMDochody2001Y" localSheetId="10">#REF!</definedName>
    <definedName name="BDMDochody2001Y" localSheetId="16">#REF!</definedName>
    <definedName name="BDMDochody2001Y">#REF!</definedName>
    <definedName name="BDMDochody2003M" localSheetId="2">#REF!</definedName>
    <definedName name="BDMDochody2003M" localSheetId="4">#REF!</definedName>
    <definedName name="BDMDochody2003M" localSheetId="10">#REF!</definedName>
    <definedName name="BDMDochody2003M" localSheetId="16">#REF!</definedName>
    <definedName name="BDMDochody2003M">#REF!</definedName>
    <definedName name="BDMDochody2003Y" localSheetId="2">#REF!</definedName>
    <definedName name="BDMDochody2003Y" localSheetId="4">#REF!</definedName>
    <definedName name="BDMDochody2003Y" localSheetId="10">#REF!</definedName>
    <definedName name="BDMDochody2003Y" localSheetId="16">#REF!</definedName>
    <definedName name="BDMDochody2003Y">#REF!</definedName>
    <definedName name="BDMfutures2003M" localSheetId="2">#REF!</definedName>
    <definedName name="BDMfutures2003M" localSheetId="4">#REF!</definedName>
    <definedName name="BDMfutures2003M" localSheetId="10">#REF!</definedName>
    <definedName name="BDMfutures2003M" localSheetId="16">#REF!</definedName>
    <definedName name="BDMfutures2003M">#REF!</definedName>
    <definedName name="BDMfutures2003Y" localSheetId="2">#REF!</definedName>
    <definedName name="BDMfutures2003Y" localSheetId="4">#REF!</definedName>
    <definedName name="BDMfutures2003Y" localSheetId="10">#REF!</definedName>
    <definedName name="BDMfutures2003Y" localSheetId="16">#REF!</definedName>
    <definedName name="BDMfutures2003Y">#REF!</definedName>
    <definedName name="BDMobroty2001M" localSheetId="2">#REF!</definedName>
    <definedName name="BDMobroty2001M" localSheetId="4">#REF!</definedName>
    <definedName name="BDMobroty2001M" localSheetId="10">#REF!</definedName>
    <definedName name="BDMobroty2001M" localSheetId="16">#REF!</definedName>
    <definedName name="BDMobroty2001M">#REF!</definedName>
    <definedName name="BDMobroty2001Y" localSheetId="2">#REF!</definedName>
    <definedName name="BDMobroty2001Y" localSheetId="4">#REF!</definedName>
    <definedName name="BDMobroty2001Y" localSheetId="10">#REF!</definedName>
    <definedName name="BDMobroty2001Y" localSheetId="16">#REF!</definedName>
    <definedName name="BDMobroty2001Y">#REF!</definedName>
    <definedName name="BDMobroty2003M" localSheetId="2">#REF!</definedName>
    <definedName name="BDMobroty2003M" localSheetId="4">#REF!</definedName>
    <definedName name="BDMobroty2003M" localSheetId="10">#REF!</definedName>
    <definedName name="BDMobroty2003M" localSheetId="16">#REF!</definedName>
    <definedName name="BDMobroty2003M">#REF!</definedName>
    <definedName name="BDMobroty2003Y" localSheetId="2">#REF!</definedName>
    <definedName name="BDMobroty2003Y" localSheetId="4">#REF!</definedName>
    <definedName name="BDMobroty2003Y" localSheetId="10">#REF!</definedName>
    <definedName name="BDMobroty2003Y" localSheetId="16">#REF!</definedName>
    <definedName name="BDMobroty2003Y">#REF!</definedName>
    <definedName name="BDMWBK2000M" localSheetId="2">#REF!</definedName>
    <definedName name="BDMWBK2000M" localSheetId="4">#REF!</definedName>
    <definedName name="BDMWBK2000M" localSheetId="10">#REF!</definedName>
    <definedName name="BDMWBK2000M" localSheetId="16">#REF!</definedName>
    <definedName name="BDMWBK2000M">#REF!</definedName>
    <definedName name="BDMWBK2000Y" localSheetId="2">#REF!</definedName>
    <definedName name="BDMWBK2000Y" localSheetId="4">#REF!</definedName>
    <definedName name="BDMWBK2000Y" localSheetId="10">#REF!</definedName>
    <definedName name="BDMWBK2000Y" localSheetId="16">#REF!</definedName>
    <definedName name="BDMWBK2000Y">#REF!</definedName>
    <definedName name="BDMWBK2001M" localSheetId="2">#REF!</definedName>
    <definedName name="BDMWBK2001M" localSheetId="4">#REF!</definedName>
    <definedName name="BDMWBK2001M" localSheetId="10">#REF!</definedName>
    <definedName name="BDMWBK2001M" localSheetId="16">#REF!</definedName>
    <definedName name="BDMWBK2001M">#REF!</definedName>
    <definedName name="BDMWBK2001Y" localSheetId="2">#REF!</definedName>
    <definedName name="BDMWBK2001Y" localSheetId="4">#REF!</definedName>
    <definedName name="BDMWBK2001Y" localSheetId="10">#REF!</definedName>
    <definedName name="BDMWBK2001Y" localSheetId="16">#REF!</definedName>
    <definedName name="BDMWBK2001Y">#REF!</definedName>
    <definedName name="Benefits" localSheetId="2">#REF!</definedName>
    <definedName name="Benefits" localSheetId="4">#REF!</definedName>
    <definedName name="Benefits" localSheetId="10">#REF!</definedName>
    <definedName name="Benefits" localSheetId="16">#REF!</definedName>
    <definedName name="Benefits">#REF!</definedName>
    <definedName name="BFAKTOR2003M" localSheetId="2">#REF!</definedName>
    <definedName name="BFAKTOR2003M" localSheetId="4">#REF!</definedName>
    <definedName name="BFAKTOR2003M" localSheetId="10">#REF!</definedName>
    <definedName name="BFAKTOR2003M" localSheetId="16">#REF!</definedName>
    <definedName name="BFAKTOR2003M">#REF!</definedName>
    <definedName name="BFAKTOR2003Y" localSheetId="2">#REF!</definedName>
    <definedName name="BFAKTOR2003Y" localSheetId="4">#REF!</definedName>
    <definedName name="BFAKTOR2003Y" localSheetId="10">#REF!</definedName>
    <definedName name="BFAKTOR2003Y" localSheetId="16">#REF!</definedName>
    <definedName name="BFAKTOR2003Y">#REF!</definedName>
    <definedName name="BFL2000M" localSheetId="2">#REF!</definedName>
    <definedName name="BFL2000M" localSheetId="4">#REF!</definedName>
    <definedName name="BFL2000M" localSheetId="10">#REF!</definedName>
    <definedName name="BFL2000M" localSheetId="16">#REF!</definedName>
    <definedName name="BFL2000M">#REF!</definedName>
    <definedName name="BFL2000Y" localSheetId="2">#REF!</definedName>
    <definedName name="BFL2000Y" localSheetId="4">#REF!</definedName>
    <definedName name="BFL2000Y" localSheetId="10">#REF!</definedName>
    <definedName name="BFL2000Y" localSheetId="16">#REF!</definedName>
    <definedName name="BFL2000Y">#REF!</definedName>
    <definedName name="BFL2001M" localSheetId="2">#REF!</definedName>
    <definedName name="BFL2001M" localSheetId="4">#REF!</definedName>
    <definedName name="BFL2001M" localSheetId="10">#REF!</definedName>
    <definedName name="BFL2001M" localSheetId="16">#REF!</definedName>
    <definedName name="BFL2001M">#REF!</definedName>
    <definedName name="BFL2001Y" localSheetId="2">#REF!</definedName>
    <definedName name="BFL2001Y" localSheetId="4">#REF!</definedName>
    <definedName name="BFL2001Y" localSheetId="10">#REF!</definedName>
    <definedName name="BFL2001Y" localSheetId="16">#REF!</definedName>
    <definedName name="BFL2001Y">#REF!</definedName>
    <definedName name="BFL2003M" localSheetId="2">#REF!</definedName>
    <definedName name="BFL2003M" localSheetId="4">#REF!</definedName>
    <definedName name="BFL2003M" localSheetId="10">#REF!</definedName>
    <definedName name="BFL2003M" localSheetId="16">#REF!</definedName>
    <definedName name="BFL2003M">#REF!</definedName>
    <definedName name="BFL2003Y" localSheetId="2">#REF!</definedName>
    <definedName name="BFL2003Y" localSheetId="4">#REF!</definedName>
    <definedName name="BFL2003Y" localSheetId="10">#REF!</definedName>
    <definedName name="BFL2003Y" localSheetId="16">#REF!</definedName>
    <definedName name="BFL2003Y">#REF!</definedName>
    <definedName name="BFUND2000M" localSheetId="2">#REF!</definedName>
    <definedName name="BFUND2000M" localSheetId="4">#REF!</definedName>
    <definedName name="BFUND2000M" localSheetId="10">#REF!</definedName>
    <definedName name="BFUND2000M" localSheetId="16">#REF!</definedName>
    <definedName name="BFUND2000M">#REF!</definedName>
    <definedName name="BFUND2000Y" localSheetId="2">#REF!</definedName>
    <definedName name="BFUND2000Y" localSheetId="4">#REF!</definedName>
    <definedName name="BFUND2000Y" localSheetId="10">#REF!</definedName>
    <definedName name="BFUND2000Y" localSheetId="16">#REF!</definedName>
    <definedName name="BFUND2000Y">#REF!</definedName>
    <definedName name="BFUND2001M" localSheetId="2">#REF!</definedName>
    <definedName name="BFUND2001M" localSheetId="4">#REF!</definedName>
    <definedName name="BFUND2001M" localSheetId="10">#REF!</definedName>
    <definedName name="BFUND2001M" localSheetId="16">#REF!</definedName>
    <definedName name="BFUND2001M">#REF!</definedName>
    <definedName name="BFUND2001Y" localSheetId="2">#REF!</definedName>
    <definedName name="BFUND2001Y" localSheetId="4">#REF!</definedName>
    <definedName name="BFUND2001Y" localSheetId="10">#REF!</definedName>
    <definedName name="BFUND2001Y" localSheetId="16">#REF!</definedName>
    <definedName name="BFUND2001Y">#REF!</definedName>
    <definedName name="BFUND2003M" localSheetId="2">#REF!</definedName>
    <definedName name="BFUND2003M" localSheetId="4">#REF!</definedName>
    <definedName name="BFUND2003M" localSheetId="10">#REF!</definedName>
    <definedName name="BFUND2003M" localSheetId="16">#REF!</definedName>
    <definedName name="BFUND2003M">#REF!</definedName>
    <definedName name="BFUND2003Y" localSheetId="2">#REF!</definedName>
    <definedName name="BFUND2003Y" localSheetId="4">#REF!</definedName>
    <definedName name="BFUND2003Y" localSheetId="10">#REF!</definedName>
    <definedName name="BFUND2003Y" localSheetId="16">#REF!</definedName>
    <definedName name="BFUND2003Y">#REF!</definedName>
    <definedName name="BGBH2000M" localSheetId="2">#REF!</definedName>
    <definedName name="BGBH2000M" localSheetId="4">#REF!</definedName>
    <definedName name="BGBH2000M" localSheetId="10">#REF!</definedName>
    <definedName name="BGBH2000M" localSheetId="16">#REF!</definedName>
    <definedName name="BGBH2000M">#REF!</definedName>
    <definedName name="BGBH2000Y" localSheetId="2">#REF!</definedName>
    <definedName name="BGBH2000Y" localSheetId="4">#REF!</definedName>
    <definedName name="BGBH2000Y" localSheetId="10">#REF!</definedName>
    <definedName name="BGBH2000Y" localSheetId="16">#REF!</definedName>
    <definedName name="BGBH2000Y">#REF!</definedName>
    <definedName name="BGBH2001M" localSheetId="2">#REF!</definedName>
    <definedName name="BGBH2001M" localSheetId="4">#REF!</definedName>
    <definedName name="BGBH2001M" localSheetId="10">#REF!</definedName>
    <definedName name="BGBH2001M" localSheetId="16">#REF!</definedName>
    <definedName name="BGBH2001M">#REF!</definedName>
    <definedName name="BGBH2001Y" localSheetId="2">#REF!</definedName>
    <definedName name="BGBH2001Y" localSheetId="4">#REF!</definedName>
    <definedName name="BGBH2001Y" localSheetId="10">#REF!</definedName>
    <definedName name="BGBH2001Y" localSheetId="16">#REF!</definedName>
    <definedName name="BGBH2001Y">#REF!</definedName>
    <definedName name="BGrupa2000M" localSheetId="2">#REF!</definedName>
    <definedName name="BGrupa2000M" localSheetId="4">#REF!</definedName>
    <definedName name="BGrupa2000M" localSheetId="10">#REF!</definedName>
    <definedName name="BGrupa2000M" localSheetId="16">#REF!</definedName>
    <definedName name="BGrupa2000M">#REF!</definedName>
    <definedName name="BGrupa2000Y" localSheetId="2">#REF!</definedName>
    <definedName name="BGrupa2000Y" localSheetId="4">#REF!</definedName>
    <definedName name="BGrupa2000Y" localSheetId="10">#REF!</definedName>
    <definedName name="BGrupa2000Y" localSheetId="16">#REF!</definedName>
    <definedName name="BGrupa2000Y">#REF!</definedName>
    <definedName name="BGrupa2001M" localSheetId="2">#REF!</definedName>
    <definedName name="BGrupa2001M" localSheetId="4">#REF!</definedName>
    <definedName name="BGrupa2001M" localSheetId="10">#REF!</definedName>
    <definedName name="BGrupa2001M" localSheetId="16">#REF!</definedName>
    <definedName name="BGrupa2001M">#REF!</definedName>
    <definedName name="BGrupa2001Y" localSheetId="2">#REF!</definedName>
    <definedName name="BGrupa2001Y" localSheetId="4">#REF!</definedName>
    <definedName name="BGrupa2001Y" localSheetId="10">#REF!</definedName>
    <definedName name="BGrupa2001Y" localSheetId="16">#REF!</definedName>
    <definedName name="BGrupa2001Y">#REF!</definedName>
    <definedName name="bhjbvgh">#N/A</definedName>
    <definedName name="bilans" localSheetId="2">{"'BZ SA P&amp;l (fORECAST)'!$A$1:$BR$26"}</definedName>
    <definedName name="bilans" localSheetId="1">{"'BZ SA P&amp;l (fORECAST)'!$A$1:$BR$26"}</definedName>
    <definedName name="bilans" localSheetId="4">{"'BZ SA P&amp;l (fORECAST)'!$A$1:$BR$26"}</definedName>
    <definedName name="bilans">{"'BZ SA P&amp;l (fORECAST)'!$A$1:$BR$26"}</definedName>
    <definedName name="Bilans_AIB" localSheetId="2">#REF!</definedName>
    <definedName name="Bilans_AIB" localSheetId="4">#REF!</definedName>
    <definedName name="Bilans_AIB" localSheetId="10">#REF!</definedName>
    <definedName name="Bilans_AIB" localSheetId="16">#REF!</definedName>
    <definedName name="Bilans_AIB" localSheetId="17">#REF!</definedName>
    <definedName name="Bilans_AIB">#REF!</definedName>
    <definedName name="Bilans_KPWiG" localSheetId="17">#REF!</definedName>
    <definedName name="Bilans_KPWiG">#REF!</definedName>
    <definedName name="Bilans_skons" localSheetId="2">#REF!</definedName>
    <definedName name="Bilans_skons" localSheetId="4">#REF!</definedName>
    <definedName name="Bilans_skons" localSheetId="10">#REF!</definedName>
    <definedName name="Bilans_skons" localSheetId="16">#REF!</definedName>
    <definedName name="Bilans_skons" localSheetId="17">#REF!</definedName>
    <definedName name="Bilans_skons">#REF!</definedName>
    <definedName name="Bilans_zarzadcza" localSheetId="17">#REF!</definedName>
    <definedName name="Bilans_zarzadcza">#REF!</definedName>
    <definedName name="bilansseg0309" localSheetId="2">#REF!</definedName>
    <definedName name="bilansseg0309" localSheetId="4">#REF!</definedName>
    <definedName name="bilansseg0309" localSheetId="10">#REF!</definedName>
    <definedName name="bilansseg0309" localSheetId="16">#REF!</definedName>
    <definedName name="bilansseg0309">#REF!</definedName>
    <definedName name="billsff" localSheetId="2">#REF!</definedName>
    <definedName name="billsff" localSheetId="4">#REF!</definedName>
    <definedName name="billsff" localSheetId="10">#REF!</definedName>
    <definedName name="billsff" localSheetId="16">#REF!</definedName>
    <definedName name="billsff">#REF!</definedName>
    <definedName name="BINWESTYCJE2003M" localSheetId="2">#REF!</definedName>
    <definedName name="BINWESTYCJE2003M" localSheetId="4">#REF!</definedName>
    <definedName name="BINWESTYCJE2003M" localSheetId="10">#REF!</definedName>
    <definedName name="BINWESTYCJE2003M" localSheetId="16">#REF!</definedName>
    <definedName name="BINWESTYCJE2003M">#REF!</definedName>
    <definedName name="BINWESTYCJE2003Y" localSheetId="2">#REF!</definedName>
    <definedName name="BINWESTYCJE2003Y" localSheetId="4">#REF!</definedName>
    <definedName name="BINWESTYCJE2003Y" localSheetId="10">#REF!</definedName>
    <definedName name="BINWESTYCJE2003Y" localSheetId="16">#REF!</definedName>
    <definedName name="BINWESTYCJE2003Y">#REF!</definedName>
    <definedName name="BKOMAND2003M" localSheetId="2">#REF!</definedName>
    <definedName name="BKOMAND2003M" localSheetId="4">#REF!</definedName>
    <definedName name="BKOMAND2003M" localSheetId="10">#REF!</definedName>
    <definedName name="BKOMAND2003M" localSheetId="16">#REF!</definedName>
    <definedName name="BKOMAND2003M">#REF!</definedName>
    <definedName name="BKOMAND2003Y" localSheetId="2">#REF!</definedName>
    <definedName name="BKOMAND2003Y" localSheetId="4">#REF!</definedName>
    <definedName name="BKOMAND2003Y" localSheetId="10">#REF!</definedName>
    <definedName name="BKOMAND2003Y" localSheetId="16">#REF!</definedName>
    <definedName name="BKOMAND2003Y">#REF!</definedName>
    <definedName name="BKONSOL2000M" localSheetId="2">#REF!</definedName>
    <definedName name="BKONSOL2000M" localSheetId="4">#REF!</definedName>
    <definedName name="BKONSOL2000M" localSheetId="10">#REF!</definedName>
    <definedName name="BKONSOL2000M" localSheetId="16">#REF!</definedName>
    <definedName name="BKONSOL2000M">#REF!</definedName>
    <definedName name="BKONSOL2000Y" localSheetId="2">#REF!</definedName>
    <definedName name="BKONSOL2000Y" localSheetId="4">#REF!</definedName>
    <definedName name="BKONSOL2000Y" localSheetId="10">#REF!</definedName>
    <definedName name="BKONSOL2000Y" localSheetId="16">#REF!</definedName>
    <definedName name="BKONSOL2000Y">#REF!</definedName>
    <definedName name="BKONSOL2001M" localSheetId="2">#REF!</definedName>
    <definedName name="BKONSOL2001M" localSheetId="4">#REF!</definedName>
    <definedName name="BKONSOL2001M" localSheetId="10">#REF!</definedName>
    <definedName name="BKONSOL2001M" localSheetId="16">#REF!</definedName>
    <definedName name="BKONSOL2001M">#REF!</definedName>
    <definedName name="BKONSOL2001Y" localSheetId="2">#REF!</definedName>
    <definedName name="BKONSOL2001Y" localSheetId="4">#REF!</definedName>
    <definedName name="BKONSOL2001Y" localSheetId="10">#REF!</definedName>
    <definedName name="BKONSOL2001Y" localSheetId="16">#REF!</definedName>
    <definedName name="BKONSOL2001Y">#REF!</definedName>
    <definedName name="BLEASING2003M" localSheetId="2">#REF!</definedName>
    <definedName name="BLEASING2003M" localSheetId="4">#REF!</definedName>
    <definedName name="BLEASING2003M" localSheetId="10">#REF!</definedName>
    <definedName name="BLEASING2003M" localSheetId="16">#REF!</definedName>
    <definedName name="BLEASING2003M">#REF!</definedName>
    <definedName name="BLEASING2003Y" localSheetId="2">#REF!</definedName>
    <definedName name="BLEASING2003Y" localSheetId="4">#REF!</definedName>
    <definedName name="BLEASING2003Y" localSheetId="10">#REF!</definedName>
    <definedName name="BLEASING2003Y" localSheetId="16">#REF!</definedName>
    <definedName name="BLEASING2003Y">#REF!</definedName>
    <definedName name="BNIERUCHOMOŚCI2000M" localSheetId="2">#REF!</definedName>
    <definedName name="BNIERUCHOMOŚCI2000M" localSheetId="4">#REF!</definedName>
    <definedName name="BNIERUCHOMOŚCI2000M" localSheetId="10">#REF!</definedName>
    <definedName name="BNIERUCHOMOŚCI2000M" localSheetId="16">#REF!</definedName>
    <definedName name="BNIERUCHOMOŚCI2000M">#REF!</definedName>
    <definedName name="BNIERUCHOMOŚCI2000Y" localSheetId="2">#REF!</definedName>
    <definedName name="BNIERUCHOMOŚCI2000Y" localSheetId="4">#REF!</definedName>
    <definedName name="BNIERUCHOMOŚCI2000Y" localSheetId="10">#REF!</definedName>
    <definedName name="BNIERUCHOMOŚCI2000Y" localSheetId="16">#REF!</definedName>
    <definedName name="BNIERUCHOMOŚCI2000Y">#REF!</definedName>
    <definedName name="BNIERUCHOMOŚCI2001M" localSheetId="2">#REF!</definedName>
    <definedName name="BNIERUCHOMOŚCI2001M" localSheetId="4">#REF!</definedName>
    <definedName name="BNIERUCHOMOŚCI2001M" localSheetId="10">#REF!</definedName>
    <definedName name="BNIERUCHOMOŚCI2001M" localSheetId="16">#REF!</definedName>
    <definedName name="BNIERUCHOMOŚCI2001M">#REF!</definedName>
    <definedName name="BNIERUCHOMOŚCI2001Y" localSheetId="2">#REF!</definedName>
    <definedName name="BNIERUCHOMOŚCI2001Y" localSheetId="4">#REF!</definedName>
    <definedName name="BNIERUCHOMOŚCI2001Y" localSheetId="10">#REF!</definedName>
    <definedName name="BNIERUCHOMOŚCI2001Y" localSheetId="16">#REF!</definedName>
    <definedName name="BNIERUCHOMOŚCI2001Y">#REF!</definedName>
    <definedName name="BNIERUCHOMOŚCI2003M" localSheetId="2">#REF!</definedName>
    <definedName name="BNIERUCHOMOŚCI2003M" localSheetId="4">#REF!</definedName>
    <definedName name="BNIERUCHOMOŚCI2003M" localSheetId="10">#REF!</definedName>
    <definedName name="BNIERUCHOMOŚCI2003M" localSheetId="16">#REF!</definedName>
    <definedName name="BNIERUCHOMOŚCI2003M">#REF!</definedName>
    <definedName name="BNIERUCHOMOŚCI2003Y" localSheetId="2">#REF!</definedName>
    <definedName name="BNIERUCHOMOŚCI2003Y" localSheetId="4">#REF!</definedName>
    <definedName name="BNIERUCHOMOŚCI2003Y" localSheetId="10">#REF!</definedName>
    <definedName name="BNIERUCHOMOŚCI2003Y" localSheetId="16">#REF!</definedName>
    <definedName name="BNIERUCHOMOŚCI2003Y">#REF!</definedName>
    <definedName name="bonds10" localSheetId="2">#REF!</definedName>
    <definedName name="bonds10" localSheetId="4">#REF!</definedName>
    <definedName name="bonds10" localSheetId="10">#REF!</definedName>
    <definedName name="bonds10" localSheetId="16">#REF!</definedName>
    <definedName name="bonds10">#REF!</definedName>
    <definedName name="bonds20" localSheetId="2">#REF!</definedName>
    <definedName name="bonds20" localSheetId="4">#REF!</definedName>
    <definedName name="bonds20" localSheetId="10">#REF!</definedName>
    <definedName name="bonds20" localSheetId="16">#REF!</definedName>
    <definedName name="bonds20">#REF!</definedName>
    <definedName name="BONY_dt" localSheetId="2">#REF!</definedName>
    <definedName name="BONY_dt" localSheetId="4">#REF!</definedName>
    <definedName name="BONY_dt" localSheetId="10">#REF!</definedName>
    <definedName name="BONY_dt" localSheetId="16">#REF!</definedName>
    <definedName name="BONY_dt">#REF!</definedName>
    <definedName name="BONY_dw" localSheetId="2">#REF!</definedName>
    <definedName name="BONY_dw" localSheetId="4">#REF!</definedName>
    <definedName name="BONY_dw" localSheetId="10">#REF!</definedName>
    <definedName name="BONY_dw" localSheetId="16">#REF!</definedName>
    <definedName name="BONY_dw">#REF!</definedName>
    <definedName name="BORG_L2003M" localSheetId="2">#REF!</definedName>
    <definedName name="BORG_L2003M" localSheetId="4">#REF!</definedName>
    <definedName name="BORG_L2003M" localSheetId="10">#REF!</definedName>
    <definedName name="BORG_L2003M" localSheetId="16">#REF!</definedName>
    <definedName name="BORG_L2003M">#REF!</definedName>
    <definedName name="BORG_L2003Y" localSheetId="2">#REF!</definedName>
    <definedName name="BORG_L2003Y" localSheetId="4">#REF!</definedName>
    <definedName name="BORG_L2003Y" localSheetId="10">#REF!</definedName>
    <definedName name="BORG_L2003Y" localSheetId="16">#REF!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 localSheetId="2">#REF!</definedName>
    <definedName name="BPOLSOFT2000M" localSheetId="4">#REF!</definedName>
    <definedName name="BPOLSOFT2000M" localSheetId="10">#REF!</definedName>
    <definedName name="BPOLSOFT2000M" localSheetId="16">#REF!</definedName>
    <definedName name="BPOLSOFT2000M">#REF!</definedName>
    <definedName name="BPOLSOFT2000Y" localSheetId="2">#REF!</definedName>
    <definedName name="BPOLSOFT2000Y" localSheetId="4">#REF!</definedName>
    <definedName name="BPOLSOFT2000Y" localSheetId="10">#REF!</definedName>
    <definedName name="BPOLSOFT2000Y" localSheetId="16">#REF!</definedName>
    <definedName name="BPOLSOFT2000Y">#REF!</definedName>
    <definedName name="BPOLSOFT2001M" localSheetId="2">#REF!</definedName>
    <definedName name="BPOLSOFT2001M" localSheetId="4">#REF!</definedName>
    <definedName name="BPOLSOFT2001M" localSheetId="10">#REF!</definedName>
    <definedName name="BPOLSOFT2001M" localSheetId="16">#REF!</definedName>
    <definedName name="BPOLSOFT2001M">#REF!</definedName>
    <definedName name="BPOLSOFT2001Y" localSheetId="2">#REF!</definedName>
    <definedName name="BPOLSOFT2001Y" localSheetId="4">#REF!</definedName>
    <definedName name="BPOLSOFT2001Y" localSheetId="10">#REF!</definedName>
    <definedName name="BPOLSOFT2001Y" localSheetId="16">#REF!</definedName>
    <definedName name="BPOLSOFT2001Y">#REF!</definedName>
    <definedName name="BPOLSOFT2003M" localSheetId="2">#REF!</definedName>
    <definedName name="BPOLSOFT2003M" localSheetId="4">#REF!</definedName>
    <definedName name="BPOLSOFT2003M" localSheetId="10">#REF!</definedName>
    <definedName name="BPOLSOFT2003M" localSheetId="16">#REF!</definedName>
    <definedName name="BPOLSOFT2003M">#REF!</definedName>
    <definedName name="BPOLSOFT2003Y" localSheetId="2">#REF!</definedName>
    <definedName name="BPOLSOFT2003Y" localSheetId="4">#REF!</definedName>
    <definedName name="BPOLSOFT2003Y" localSheetId="10">#REF!</definedName>
    <definedName name="BPOLSOFT2003Y" localSheetId="16">#REF!</definedName>
    <definedName name="BPOLSOFT2003Y">#REF!</definedName>
    <definedName name="BPOLSOFTDochody2001M" localSheetId="2">#REF!</definedName>
    <definedName name="BPOLSOFTDochody2001M" localSheetId="4">#REF!</definedName>
    <definedName name="BPOLSOFTDochody2001M" localSheetId="10">#REF!</definedName>
    <definedName name="BPOLSOFTDochody2001M" localSheetId="16">#REF!</definedName>
    <definedName name="BPOLSOFTDochody2001M">#REF!</definedName>
    <definedName name="BPOLSOFTDochody2001Y" localSheetId="2">#REF!</definedName>
    <definedName name="BPOLSOFTDochody2001Y" localSheetId="4">#REF!</definedName>
    <definedName name="BPOLSOFTDochody2001Y" localSheetId="10">#REF!</definedName>
    <definedName name="BPOLSOFTDochody2001Y" localSheetId="16">#REF!</definedName>
    <definedName name="BPOLSOFTDochody2001Y">#REF!</definedName>
    <definedName name="Branza" localSheetId="2">#REF!</definedName>
    <definedName name="Branza" localSheetId="4">#REF!</definedName>
    <definedName name="Branza" localSheetId="10">#REF!</definedName>
    <definedName name="Branza" localSheetId="16">#REF!</definedName>
    <definedName name="Branza" localSheetId="17">#REF!</definedName>
    <definedName name="Branza">#REF!</definedName>
    <definedName name="broker" localSheetId="2">BS!broker</definedName>
    <definedName name="broker" localSheetId="5">'Koszty działania razem'!broker</definedName>
    <definedName name="broker" localSheetId="1">'P&amp;L'!broker</definedName>
    <definedName name="broker" localSheetId="4">'Przychody prowizyjne'!broker</definedName>
    <definedName name="broker" localSheetId="17">#N/A</definedName>
    <definedName name="broker">BS!broker</definedName>
    <definedName name="BS" localSheetId="2">#REF!</definedName>
    <definedName name="BS" localSheetId="4">#REF!</definedName>
    <definedName name="BS" localSheetId="10">#REF!</definedName>
    <definedName name="BS" localSheetId="16">#REF!</definedName>
    <definedName name="BS">#REF!</definedName>
    <definedName name="BS_2" localSheetId="2">BS!$D$1:$E$53</definedName>
    <definedName name="BS_2" localSheetId="4">#REF!</definedName>
    <definedName name="BS_2" localSheetId="10">#REF!</definedName>
    <definedName name="BS_2" localSheetId="16">#REF!</definedName>
    <definedName name="BS_2" localSheetId="17">#REF!</definedName>
    <definedName name="BS_2">#REF!</definedName>
    <definedName name="BS_Bank" localSheetId="2">#REF!</definedName>
    <definedName name="BS_Bank" localSheetId="4">#REF!</definedName>
    <definedName name="BS_Bank" localSheetId="10">#REF!</definedName>
    <definedName name="BS_Bank" localSheetId="16">#REF!</definedName>
    <definedName name="BS_Bank" localSheetId="17">#REF!</definedName>
    <definedName name="BS_Bank">#REF!</definedName>
    <definedName name="BS_FX_DUBLIN_i" localSheetId="2">#REF!</definedName>
    <definedName name="BS_FX_DUBLIN_i" localSheetId="4">#REF!</definedName>
    <definedName name="BS_FX_DUBLIN_i" localSheetId="10">#REF!</definedName>
    <definedName name="BS_FX_DUBLIN_i" localSheetId="16">#REF!</definedName>
    <definedName name="BS_FX_DUBLIN_i">#REF!</definedName>
    <definedName name="BS_irs_cost_DUBLIN" localSheetId="2">#REF!</definedName>
    <definedName name="BS_irs_cost_DUBLIN" localSheetId="4">#REF!</definedName>
    <definedName name="BS_irs_cost_DUBLIN" localSheetId="10">#REF!</definedName>
    <definedName name="BS_irs_cost_DUBLIN" localSheetId="16">#REF!</definedName>
    <definedName name="BS_irs_cost_DUBLIN">#REF!</definedName>
    <definedName name="BS000_Norm._ostroż." localSheetId="2">#REF!</definedName>
    <definedName name="BS000_Norm._ostroż." localSheetId="4">#REF!</definedName>
    <definedName name="BS000_Norm._ostroż." localSheetId="10">#REF!</definedName>
    <definedName name="BS000_Norm._ostroż." localSheetId="16">#REF!</definedName>
    <definedName name="BS000_Norm._ostroż.">#REF!</definedName>
    <definedName name="BS001_podm._powiąz." localSheetId="2">#REF!</definedName>
    <definedName name="BS001_podm._powiąz." localSheetId="4">#REF!</definedName>
    <definedName name="BS001_podm._powiąz." localSheetId="10">#REF!</definedName>
    <definedName name="BS001_podm._powiąz." localSheetId="16">#REF!</definedName>
    <definedName name="BS001_podm._powiąz." localSheetId="17">#REF!</definedName>
    <definedName name="BS001_podm._powiąz.">#REF!</definedName>
    <definedName name="BTFI2001M" localSheetId="2">#REF!</definedName>
    <definedName name="BTFI2001M" localSheetId="4">#REF!</definedName>
    <definedName name="BTFI2001M" localSheetId="10">#REF!</definedName>
    <definedName name="BTFI2001M" localSheetId="16">#REF!</definedName>
    <definedName name="BTFI2001M">#REF!</definedName>
    <definedName name="BTFI2001Y" localSheetId="2">#REF!</definedName>
    <definedName name="BTFI2001Y" localSheetId="4">#REF!</definedName>
    <definedName name="BTFI2001Y" localSheetId="10">#REF!</definedName>
    <definedName name="BTFI2001Y" localSheetId="16">#REF!</definedName>
    <definedName name="BTFI2001Y">#REF!</definedName>
    <definedName name="BTFI2003M" localSheetId="2">#REF!</definedName>
    <definedName name="BTFI2003M" localSheetId="4">#REF!</definedName>
    <definedName name="BTFI2003M" localSheetId="10">#REF!</definedName>
    <definedName name="BTFI2003M" localSheetId="16">#REF!</definedName>
    <definedName name="BTFI2003M">#REF!</definedName>
    <definedName name="BTFI2003Y" localSheetId="2">#REF!</definedName>
    <definedName name="BTFI2003Y" localSheetId="4">#REF!</definedName>
    <definedName name="BTFI2003Y" localSheetId="10">#REF!</definedName>
    <definedName name="BTFI2003Y" localSheetId="16">#REF!</definedName>
    <definedName name="BTFI2003Y">#REF!</definedName>
    <definedName name="BTFIDochody2001M" localSheetId="2">#REF!</definedName>
    <definedName name="BTFIDochody2001M" localSheetId="4">#REF!</definedName>
    <definedName name="BTFIDochody2001M" localSheetId="10">#REF!</definedName>
    <definedName name="BTFIDochody2001M" localSheetId="16">#REF!</definedName>
    <definedName name="BTFIDochody2001M">#REF!</definedName>
    <definedName name="BTFIDochody2001Y" localSheetId="2">#REF!</definedName>
    <definedName name="BTFIDochody2001Y" localSheetId="4">#REF!</definedName>
    <definedName name="BTFIDochody2001Y" localSheetId="10">#REF!</definedName>
    <definedName name="BTFIDochody2001Y" localSheetId="16">#REF!</definedName>
    <definedName name="BTFIDochody2001Y">#REF!</definedName>
    <definedName name="bubu">#REF!</definedName>
    <definedName name="bvwtywywww">#N/A</definedName>
    <definedName name="BWBK2000M" localSheetId="2">#REF!</definedName>
    <definedName name="BWBK2000M" localSheetId="4">#REF!</definedName>
    <definedName name="BWBK2000M" localSheetId="10">#REF!</definedName>
    <definedName name="BWBK2000M" localSheetId="16">#REF!</definedName>
    <definedName name="BWBK2000M">#REF!</definedName>
    <definedName name="BWBK2000Y" localSheetId="2">#REF!</definedName>
    <definedName name="BWBK2000Y" localSheetId="4">#REF!</definedName>
    <definedName name="BWBK2000Y" localSheetId="10">#REF!</definedName>
    <definedName name="BWBK2000Y" localSheetId="16">#REF!</definedName>
    <definedName name="BWBK2000Y">#REF!</definedName>
    <definedName name="BWBK2001M" localSheetId="2">#REF!</definedName>
    <definedName name="BWBK2001M" localSheetId="4">#REF!</definedName>
    <definedName name="BWBK2001M" localSheetId="10">#REF!</definedName>
    <definedName name="BWBK2001M" localSheetId="16">#REF!</definedName>
    <definedName name="BWBK2001M">#REF!</definedName>
    <definedName name="BWBK2001Y" localSheetId="2">#REF!</definedName>
    <definedName name="BWBK2001Y" localSheetId="4">#REF!</definedName>
    <definedName name="BWBK2001Y" localSheetId="10">#REF!</definedName>
    <definedName name="BWBK2001Y" localSheetId="16">#REF!</definedName>
    <definedName name="BWBK2001Y">#REF!</definedName>
    <definedName name="BWBKCU2000M" localSheetId="2">#REF!</definedName>
    <definedName name="BWBKCU2000M" localSheetId="4">#REF!</definedName>
    <definedName name="BWBKCU2000M" localSheetId="10">#REF!</definedName>
    <definedName name="BWBKCU2000M" localSheetId="16">#REF!</definedName>
    <definedName name="BWBKCU2000M">#REF!</definedName>
    <definedName name="BWBKCU2000Y" localSheetId="2">#REF!</definedName>
    <definedName name="BWBKCU2000Y" localSheetId="4">#REF!</definedName>
    <definedName name="BWBKCU2000Y" localSheetId="10">#REF!</definedName>
    <definedName name="BWBKCU2000Y" localSheetId="16">#REF!</definedName>
    <definedName name="BWBKCU2000Y">#REF!</definedName>
    <definedName name="BWBKCU2001M" localSheetId="2">#REF!</definedName>
    <definedName name="BWBKCU2001M" localSheetId="4">#REF!</definedName>
    <definedName name="BWBKCU2001M" localSheetId="10">#REF!</definedName>
    <definedName name="BWBKCU2001M" localSheetId="16">#REF!</definedName>
    <definedName name="BWBKCU2001M">#REF!</definedName>
    <definedName name="BWBKCU2001Y" localSheetId="2">#REF!</definedName>
    <definedName name="BWBKCU2001Y" localSheetId="4">#REF!</definedName>
    <definedName name="BWBKCU2001Y" localSheetId="10">#REF!</definedName>
    <definedName name="BWBKCU2001Y" localSheetId="16">#REF!</definedName>
    <definedName name="BWBKCU2001Y">#REF!</definedName>
    <definedName name="BWBKCU2003M" localSheetId="2">#REF!</definedName>
    <definedName name="BWBKCU2003M" localSheetId="4">#REF!</definedName>
    <definedName name="BWBKCU2003M" localSheetId="10">#REF!</definedName>
    <definedName name="BWBKCU2003M" localSheetId="16">#REF!</definedName>
    <definedName name="BWBKCU2003M">#REF!</definedName>
    <definedName name="BWBKCU2003Y" localSheetId="2">#REF!</definedName>
    <definedName name="BWBKCU2003Y" localSheetId="4">#REF!</definedName>
    <definedName name="BWBKCU2003Y" localSheetId="10">#REF!</definedName>
    <definedName name="BWBKCU2003Y" localSheetId="16">#REF!</definedName>
    <definedName name="BWBKCU2003Y">#REF!</definedName>
    <definedName name="bzwbk" localSheetId="2">BS!bzwbk</definedName>
    <definedName name="bzwbk" localSheetId="1">#N/A</definedName>
    <definedName name="bzwbk" localSheetId="4">'Przychody prowizyjne'!bzwbk</definedName>
    <definedName name="bzwbk" localSheetId="17">#N/A</definedName>
    <definedName name="bzwbk">BS!bzwbk</definedName>
    <definedName name="bzwbk1">#N/A</definedName>
    <definedName name="CAI" localSheetId="2">#REF!</definedName>
    <definedName name="CAI" localSheetId="4">#REF!</definedName>
    <definedName name="CAI" localSheetId="10">#REF!</definedName>
    <definedName name="CAI" localSheetId="16">#REF!</definedName>
    <definedName name="CAI">#REF!</definedName>
    <definedName name="Calkowitedochody0309" localSheetId="2">#REF!</definedName>
    <definedName name="Calkowitedochody0309" localSheetId="4">#REF!</definedName>
    <definedName name="Calkowitedochody0309" localSheetId="10">#REF!</definedName>
    <definedName name="Calkowitedochody0309" localSheetId="16">#REF!</definedName>
    <definedName name="Calkowitedochody0309" localSheetId="17">#REF!</definedName>
    <definedName name="Calkowitedochody0309">#REF!</definedName>
    <definedName name="Carlos" localSheetId="2">#REF!</definedName>
    <definedName name="Carlos" localSheetId="4">#REF!</definedName>
    <definedName name="Carlos" localSheetId="10">#REF!</definedName>
    <definedName name="Carlos" localSheetId="16">#REF!</definedName>
    <definedName name="Carlos">#REF!</definedName>
    <definedName name="Cash_components" localSheetId="2">#REF!</definedName>
    <definedName name="Cash_components" localSheetId="4">#REF!</definedName>
    <definedName name="Cash_components" localSheetId="10">#REF!</definedName>
    <definedName name="Cash_components" localSheetId="16">#REF!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BS!ccc</definedName>
    <definedName name="ccc" localSheetId="1">#N/A</definedName>
    <definedName name="ccc" localSheetId="4">'Przychody prowizyjne'!ccc</definedName>
    <definedName name="ccc" localSheetId="17">#N/A</definedName>
    <definedName name="ccc">BS!ccc</definedName>
    <definedName name="cccc" localSheetId="2" hidden="1">{"'BZ SA P&amp;l (fORECAST)'!$A$1:$BR$26"}</definedName>
    <definedName name="cccc" localSheetId="1" hidden="1">{"'BZ SA P&amp;l (fORECAST)'!$A$1:$BR$26"}</definedName>
    <definedName name="cccc" localSheetId="4" hidden="1">{"'BZ SA P&amp;l (fORECAST)'!$A$1:$BR$26"}</definedName>
    <definedName name="cccc" localSheetId="17" hidden="1">{"'BZ SA P&amp;l (fORECAST)'!$A$1:$BR$26"}</definedName>
    <definedName name="cccc" hidden="1">{"'BZ SA P&amp;l (fORECAST)'!$A$1:$BR$26"}</definedName>
    <definedName name="ccccc" localSheetId="2" hidden="1">{"'BZ SA P&amp;l (fORECAST)'!$A$1:$BR$26"}</definedName>
    <definedName name="ccccc" localSheetId="1" hidden="1">{"'BZ SA P&amp;l (fORECAST)'!$A$1:$BR$26"}</definedName>
    <definedName name="ccccc" localSheetId="4" hidden="1">{"'BZ SA P&amp;l (fORECAST)'!$A$1:$BR$26"}</definedName>
    <definedName name="ccccc" localSheetId="17"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 localSheetId="2">#REF!</definedName>
    <definedName name="centrala_baza" localSheetId="4">#REF!</definedName>
    <definedName name="centrala_baza" localSheetId="10">#REF!</definedName>
    <definedName name="centrala_baza" localSheetId="16">#REF!</definedName>
    <definedName name="centrala_baza">#REF!</definedName>
    <definedName name="CF_13" localSheetId="2">#REF!</definedName>
    <definedName name="CF_13" localSheetId="4">#REF!</definedName>
    <definedName name="CF_13" localSheetId="10">#REF!</definedName>
    <definedName name="CF_13" localSheetId="16">#REF!</definedName>
    <definedName name="CF_13">#REF!</definedName>
    <definedName name="CF_7" localSheetId="2">#REF!</definedName>
    <definedName name="CF_7" localSheetId="4">#REF!</definedName>
    <definedName name="CF_7" localSheetId="10">#REF!</definedName>
    <definedName name="CF_7" localSheetId="16">#REF!</definedName>
    <definedName name="CF_7" localSheetId="17">#REF!</definedName>
    <definedName name="CF_7">#REF!</definedName>
    <definedName name="CF_dod" localSheetId="2">#REF!</definedName>
    <definedName name="CF_dod" localSheetId="4">#REF!</definedName>
    <definedName name="CF_dod" localSheetId="10">#REF!</definedName>
    <definedName name="CF_dod" localSheetId="16">#REF!</definedName>
    <definedName name="CF_dod">#REF!</definedName>
    <definedName name="cgbbk" localSheetId="2">#REF!</definedName>
    <definedName name="cgbbk" localSheetId="4">#REF!</definedName>
    <definedName name="cgbbk" localSheetId="10">#REF!</definedName>
    <definedName name="cgbbk" localSheetId="16">#REF!</definedName>
    <definedName name="cgbbk">#REF!</definedName>
    <definedName name="cgbcost" localSheetId="2">#REF!</definedName>
    <definedName name="cgbcost" localSheetId="4">#REF!</definedName>
    <definedName name="cgbcost" localSheetId="10">#REF!</definedName>
    <definedName name="cgbcost" localSheetId="16">#REF!</definedName>
    <definedName name="cgbcost">#REF!</definedName>
    <definedName name="cgbdisc" localSheetId="2">#REF!</definedName>
    <definedName name="cgbdisc" localSheetId="4">#REF!</definedName>
    <definedName name="cgbdisc" localSheetId="10">#REF!</definedName>
    <definedName name="cgbdisc" localSheetId="16">#REF!</definedName>
    <definedName name="cgbdisc">#REF!</definedName>
    <definedName name="cgbmk" localSheetId="2">#REF!</definedName>
    <definedName name="cgbmk" localSheetId="4">#REF!</definedName>
    <definedName name="cgbmk" localSheetId="10">#REF!</definedName>
    <definedName name="cgbmk" localSheetId="16">#REF!</definedName>
    <definedName name="cgbmk">#REF!</definedName>
    <definedName name="CHARAKTER_POWIĄZANIA" localSheetId="2">#REF!</definedName>
    <definedName name="CHARAKTER_POWIĄZANIA" localSheetId="4">#REF!</definedName>
    <definedName name="CHARAKTER_POWIĄZANIA" localSheetId="10">#REF!</definedName>
    <definedName name="CHARAKTER_POWIĄZANIA" localSheetId="16">#REF!</definedName>
    <definedName name="CHARAKTER_POWIĄZANIA" localSheetId="17">#REF!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 localSheetId="2">#REF!</definedName>
    <definedName name="CHFPLN" localSheetId="4">#REF!</definedName>
    <definedName name="CHFPLN" localSheetId="10">#REF!</definedName>
    <definedName name="CHFPLN" localSheetId="16">#REF!</definedName>
    <definedName name="CHFPLN">#REF!</definedName>
    <definedName name="CHFPLN3006" localSheetId="2">#REF!</definedName>
    <definedName name="CHFPLN3006" localSheetId="4">#REF!</definedName>
    <definedName name="CHFPLN3006" localSheetId="10">#REF!</definedName>
    <definedName name="CHFPLN3006" localSheetId="16">#REF!</definedName>
    <definedName name="CHFPLN3006">#REF!</definedName>
    <definedName name="CHFPLN3009" localSheetId="2">#REF!</definedName>
    <definedName name="CHFPLN3009" localSheetId="4">#REF!</definedName>
    <definedName name="CHFPLN3009" localSheetId="10">#REF!</definedName>
    <definedName name="CHFPLN3009" localSheetId="16">#REF!</definedName>
    <definedName name="CHFPLN3009">#REF!</definedName>
    <definedName name="CHFPLN3112" localSheetId="2">#REF!</definedName>
    <definedName name="CHFPLN3112" localSheetId="4">#REF!</definedName>
    <definedName name="CHFPLN3112" localSheetId="10">#REF!</definedName>
    <definedName name="CHFPLN3112" localSheetId="16">#REF!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 localSheetId="2">OFFSET(#REF!,0,#REF!,1,13)</definedName>
    <definedName name="CLBBudget" localSheetId="4">OFFSET(#REF!,0,#REF!,1,13)</definedName>
    <definedName name="CLBBudget" localSheetId="10">OFFSET(#REF!,0,#REF!,1,13)</definedName>
    <definedName name="CLBBudget" localSheetId="16">OFFSET(#REF!,0,#REF!,1,13)</definedName>
    <definedName name="CLBBudget">OFFSET(#REF!,0,#REF!,1,13)</definedName>
    <definedName name="CLBFinancial" localSheetId="2">OFFSET(#REF!,0,#REF!,1,13)</definedName>
    <definedName name="CLBFinancial" localSheetId="4">OFFSET(#REF!,0,#REF!,1,13)</definedName>
    <definedName name="CLBFinancial" localSheetId="10">OFFSET(#REF!,0,#REF!,1,13)</definedName>
    <definedName name="CLBFinancial" localSheetId="16">OFFSET(#REF!,0,#REF!,1,13)</definedName>
    <definedName name="CLBFinancial">OFFSET(#REF!,0,#REF!,1,13)</definedName>
    <definedName name="CLBM_Financial" localSheetId="2">OFFSET(#REF!,0,#REF!,1,13)</definedName>
    <definedName name="CLBM_Financial" localSheetId="4">OFFSET(#REF!,0,#REF!,1,13)</definedName>
    <definedName name="CLBM_Financial" localSheetId="10">OFFSET(#REF!,0,#REF!,1,13)</definedName>
    <definedName name="CLBM_Financial" localSheetId="16">OFFSET(#REF!,0,#REF!,1,13)</definedName>
    <definedName name="CLBM_Financial">OFFSET(#REF!,0,#REF!,1,13)</definedName>
    <definedName name="CLBM_Secured" localSheetId="2">OFFSET(#REF!,0,#REF!,1,13)</definedName>
    <definedName name="CLBM_Secured" localSheetId="4">OFFSET(#REF!,0,#REF!,1,13)</definedName>
    <definedName name="CLBM_Secured" localSheetId="10">OFFSET(#REF!,0,#REF!,1,13)</definedName>
    <definedName name="CLBM_Secured" localSheetId="16">OFFSET(#REF!,0,#REF!,1,13)</definedName>
    <definedName name="CLBM_Secured">OFFSET(#REF!,0,#REF!,1,13)</definedName>
    <definedName name="CLBM_Standard" localSheetId="2">OFFSET(#REF!,0,#REF!,1,13)</definedName>
    <definedName name="CLBM_Standard" localSheetId="4">OFFSET(#REF!,0,#REF!,1,13)</definedName>
    <definedName name="CLBM_Standard" localSheetId="10">OFFSET(#REF!,0,#REF!,1,13)</definedName>
    <definedName name="CLBM_Standard" localSheetId="16">OFFSET(#REF!,0,#REF!,1,13)</definedName>
    <definedName name="CLBM_Standard">OFFSET(#REF!,0,#REF!,1,13)</definedName>
    <definedName name="CLBMonth" localSheetId="2">OFFSET(#REF!,0,#REF!,1,13)</definedName>
    <definedName name="CLBMonth" localSheetId="4">OFFSET(#REF!,0,#REF!,1,13)</definedName>
    <definedName name="CLBMonth" localSheetId="10">OFFSET(#REF!,0,#REF!,1,13)</definedName>
    <definedName name="CLBMonth" localSheetId="16">OFFSET(#REF!,0,#REF!,1,13)</definedName>
    <definedName name="CLBMonth">OFFSET(#REF!,0,#REF!,1,13)</definedName>
    <definedName name="CLBSecured" localSheetId="2">OFFSET(#REF!,0,#REF!,1,13)</definedName>
    <definedName name="CLBSecured" localSheetId="4">OFFSET(#REF!,0,#REF!,1,13)</definedName>
    <definedName name="CLBSecured" localSheetId="10">OFFSET(#REF!,0,#REF!,1,13)</definedName>
    <definedName name="CLBSecured" localSheetId="16">OFFSET(#REF!,0,#REF!,1,13)</definedName>
    <definedName name="CLBSecured">OFFSET(#REF!,0,#REF!,1,13)</definedName>
    <definedName name="CLBStandard" localSheetId="2">OFFSET(#REF!,0,#REF!,1,13)</definedName>
    <definedName name="CLBStandard" localSheetId="4">OFFSET(#REF!,0,#REF!,1,13)</definedName>
    <definedName name="CLBStandard" localSheetId="10">OFFSET(#REF!,0,#REF!,1,13)</definedName>
    <definedName name="CLBStandard" localSheetId="16">OFFSET(#REF!,0,#REF!,1,13)</definedName>
    <definedName name="CLBStandard">OFFSET(#REF!,0,#REF!,1,13)</definedName>
    <definedName name="CLOC_Comm" localSheetId="2">OFFSET(#REF!,0,#REF!,1,13)</definedName>
    <definedName name="CLOC_Comm" localSheetId="4">OFFSET(#REF!,0,#REF!,1,13)</definedName>
    <definedName name="CLOC_Comm" localSheetId="10">OFFSET(#REF!,0,#REF!,1,13)</definedName>
    <definedName name="CLOC_Comm" localSheetId="16">OFFSET(#REF!,0,#REF!,1,13)</definedName>
    <definedName name="CLOC_Comm">OFFSET(#REF!,0,#REF!,1,13)</definedName>
    <definedName name="CLOC_Inter" localSheetId="2">OFFSET(#REF!,0,#REF!,1,13)</definedName>
    <definedName name="CLOC_Inter" localSheetId="4">OFFSET(#REF!,0,#REF!,1,13)</definedName>
    <definedName name="CLOC_Inter" localSheetId="10">OFFSET(#REF!,0,#REF!,1,13)</definedName>
    <definedName name="CLOC_Inter" localSheetId="16">OFFSET(#REF!,0,#REF!,1,13)</definedName>
    <definedName name="CLOC_Inter">OFFSET(#REF!,0,#REF!,1,13)</definedName>
    <definedName name="CLOC_Month" localSheetId="2">OFFSET(#REF!,0,#REF!,1,13)</definedName>
    <definedName name="CLOC_Month" localSheetId="4">OFFSET(#REF!,0,#REF!,1,13)</definedName>
    <definedName name="CLOC_Month" localSheetId="10">OFFSET(#REF!,0,#REF!,1,13)</definedName>
    <definedName name="CLOC_Month" localSheetId="16">OFFSET(#REF!,0,#REF!,1,13)</definedName>
    <definedName name="CLOC_Month">OFFSET(#REF!,0,#REF!,1,13)</definedName>
    <definedName name="CLOC_Partner" localSheetId="2">OFFSET(#REF!,0,#REF!,1,13)</definedName>
    <definedName name="CLOC_Partner" localSheetId="4">OFFSET(#REF!,0,#REF!,1,13)</definedName>
    <definedName name="CLOC_Partner" localSheetId="10">OFFSET(#REF!,0,#REF!,1,13)</definedName>
    <definedName name="CLOC_Partner" localSheetId="16">OFFSET(#REF!,0,#REF!,1,13)</definedName>
    <definedName name="CLOC_Partner">OFFSET(#REF!,0,#REF!,1,13)</definedName>
    <definedName name="CLOCM_Comm" localSheetId="2">OFFSET(#REF!,0,#REF!,1,13)</definedName>
    <definedName name="CLOCM_Comm" localSheetId="4">OFFSET(#REF!,0,#REF!,1,13)</definedName>
    <definedName name="CLOCM_Comm" localSheetId="10">OFFSET(#REF!,0,#REF!,1,13)</definedName>
    <definedName name="CLOCM_Comm" localSheetId="16">OFFSET(#REF!,0,#REF!,1,13)</definedName>
    <definedName name="CLOCM_Comm">OFFSET(#REF!,0,#REF!,1,13)</definedName>
    <definedName name="CLOCM_Inter" localSheetId="2">OFFSET(#REF!,0,#REF!,1,13)</definedName>
    <definedName name="CLOCM_Inter" localSheetId="4">OFFSET(#REF!,0,#REF!,1,13)</definedName>
    <definedName name="CLOCM_Inter" localSheetId="10">OFFSET(#REF!,0,#REF!,1,13)</definedName>
    <definedName name="CLOCM_Inter" localSheetId="16">OFFSET(#REF!,0,#REF!,1,13)</definedName>
    <definedName name="CLOCM_Inter">OFFSET(#REF!,0,#REF!,1,13)</definedName>
    <definedName name="CLOCM_Partner" localSheetId="2">OFFSET(#REF!,0,#REF!,1,13)</definedName>
    <definedName name="CLOCM_Partner" localSheetId="4">OFFSET(#REF!,0,#REF!,1,13)</definedName>
    <definedName name="CLOCM_Partner" localSheetId="10">OFFSET(#REF!,0,#REF!,1,13)</definedName>
    <definedName name="CLOCM_Partner" localSheetId="16">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 localSheetId="2">OFFSET(#REF!,0,#REF!,1,13)</definedName>
    <definedName name="CLSumNewMarginBudget" localSheetId="4">OFFSET(#REF!,0,#REF!,1,13)</definedName>
    <definedName name="CLSumNewMarginBudget" localSheetId="10">OFFSET(#REF!,0,#REF!,1,13)</definedName>
    <definedName name="CLSumNewMarginBudget" localSheetId="16">OFFSET(#REF!,0,#REF!,1,13)</definedName>
    <definedName name="CLSumNewMarginBudget">OFFSET(#REF!,0,#REF!,1,13)</definedName>
    <definedName name="CLSumTotal">OFFSET(#REF!,0,#REF!,1,13)</definedName>
    <definedName name="CLSumTOTALnewMargin">OFFSET(#REF!,0,#REF!,1,13)</definedName>
    <definedName name="comprehensive_income" localSheetId="2">#REF!</definedName>
    <definedName name="comprehensive_income" localSheetId="4">#REF!</definedName>
    <definedName name="comprehensive_income" localSheetId="10">#REF!</definedName>
    <definedName name="comprehensive_income" localSheetId="16">#REF!</definedName>
    <definedName name="comprehensive_income">#REF!</definedName>
    <definedName name="CONSOL2001M" localSheetId="2">#REF!</definedName>
    <definedName name="CONSOL2001M" localSheetId="4">#REF!</definedName>
    <definedName name="CONSOL2001M" localSheetId="10">#REF!</definedName>
    <definedName name="CONSOL2001M" localSheetId="16">#REF!</definedName>
    <definedName name="CONSOL2001M">#REF!</definedName>
    <definedName name="CONSOL2001Y" localSheetId="2">#REF!</definedName>
    <definedName name="CONSOL2001Y" localSheetId="4">#REF!</definedName>
    <definedName name="CONSOL2001Y" localSheetId="10">#REF!</definedName>
    <definedName name="CONSOL2001Y" localSheetId="16">#REF!</definedName>
    <definedName name="CONSOL2001Y">#REF!</definedName>
    <definedName name="costh" localSheetId="2">#REF!</definedName>
    <definedName name="costh" localSheetId="4">#REF!</definedName>
    <definedName name="costh" localSheetId="10">#REF!</definedName>
    <definedName name="costh" localSheetId="16">#REF!</definedName>
    <definedName name="costh">#REF!</definedName>
    <definedName name="ctax1" localSheetId="2">#REF!</definedName>
    <definedName name="ctax1" localSheetId="4">#REF!</definedName>
    <definedName name="ctax1" localSheetId="10">#REF!</definedName>
    <definedName name="ctax1" localSheetId="16">#REF!</definedName>
    <definedName name="ctax1">#REF!</definedName>
    <definedName name="ctfntx" localSheetId="2">#REF!</definedName>
    <definedName name="ctfntx" localSheetId="4">#REF!</definedName>
    <definedName name="ctfntx" localSheetId="10">#REF!</definedName>
    <definedName name="ctfntx" localSheetId="16">#REF!</definedName>
    <definedName name="ctfntx">#REF!</definedName>
    <definedName name="ctirtx" localSheetId="2">#REF!</definedName>
    <definedName name="ctirtx" localSheetId="4">#REF!</definedName>
    <definedName name="ctirtx" localSheetId="10">#REF!</definedName>
    <definedName name="ctirtx" localSheetId="16">#REF!</definedName>
    <definedName name="ctirtx">#REF!</definedName>
    <definedName name="ctprov" localSheetId="2">#REF!</definedName>
    <definedName name="ctprov" localSheetId="4">#REF!</definedName>
    <definedName name="ctprov" localSheetId="10">#REF!</definedName>
    <definedName name="ctprov" localSheetId="16">#REF!</definedName>
    <definedName name="ctprov">#REF!</definedName>
    <definedName name="ctrtto" localSheetId="2">#REF!</definedName>
    <definedName name="ctrtto" localSheetId="4">#REF!</definedName>
    <definedName name="ctrtto" localSheetId="10">#REF!</definedName>
    <definedName name="ctrtto" localSheetId="16">#REF!</definedName>
    <definedName name="ctrtto">#REF!</definedName>
    <definedName name="ctxblb" localSheetId="2">#REF!</definedName>
    <definedName name="ctxblb" localSheetId="4">#REF!</definedName>
    <definedName name="ctxblb" localSheetId="10">#REF!</definedName>
    <definedName name="ctxblb" localSheetId="16">#REF!</definedName>
    <definedName name="ctxblb">#REF!</definedName>
    <definedName name="Customer_Relationship___Sales_Division" localSheetId="2">#REF!</definedName>
    <definedName name="Customer_Relationship___Sales_Division" localSheetId="4">#REF!</definedName>
    <definedName name="Customer_Relationship___Sales_Division" localSheetId="10">#REF!</definedName>
    <definedName name="Customer_Relationship___Sales_Division" localSheetId="16">#REF!</definedName>
    <definedName name="Customer_Relationship___Sales_Division">#REF!</definedName>
    <definedName name="CZERWIEC___JUNE__1999" localSheetId="2">#REF!</definedName>
    <definedName name="CZERWIEC___JUNE__1999" localSheetId="4">#REF!</definedName>
    <definedName name="CZERWIEC___JUNE__1999" localSheetId="10">#REF!</definedName>
    <definedName name="CZERWIEC___JUNE__1999" localSheetId="16">#REF!</definedName>
    <definedName name="CZERWIEC___JUNE__1999" localSheetId="17">#REF!</definedName>
    <definedName name="CZERWIEC___JUNE__1999">#REF!</definedName>
    <definedName name="data">#REF!</definedName>
    <definedName name="data_spr" localSheetId="2">#REF!</definedName>
    <definedName name="data_spr" localSheetId="4">#REF!</definedName>
    <definedName name="data_spr" localSheetId="10">#REF!</definedName>
    <definedName name="data_spr" localSheetId="16">#REF!</definedName>
    <definedName name="data_spr">#REF!</definedName>
    <definedName name="DATA10">#REF!</definedName>
    <definedName name="DATA11">#REF!</definedName>
    <definedName name="DATA12">#REF!</definedName>
    <definedName name="DATA13">#REF!</definedName>
    <definedName name="DATA14" localSheetId="2">#REF!</definedName>
    <definedName name="DATA14" localSheetId="4">#REF!</definedName>
    <definedName name="DATA14" localSheetId="10">#REF!</definedName>
    <definedName name="DATA14" localSheetId="16">#REF!</definedName>
    <definedName name="DATA14">#REF!</definedName>
    <definedName name="DATA15" localSheetId="2">#REF!</definedName>
    <definedName name="DATA15" localSheetId="4">#REF!</definedName>
    <definedName name="DATA15" localSheetId="10">#REF!</definedName>
    <definedName name="DATA15" localSheetId="16">#REF!</definedName>
    <definedName name="DATA15">#REF!</definedName>
    <definedName name="DATA16" localSheetId="2">#REF!</definedName>
    <definedName name="DATA16" localSheetId="4">#REF!</definedName>
    <definedName name="DATA16" localSheetId="10">#REF!</definedName>
    <definedName name="DATA16" localSheetId="16">#REF!</definedName>
    <definedName name="DATA16">#REF!</definedName>
    <definedName name="DATA17" localSheetId="2">#REF!</definedName>
    <definedName name="DATA17" localSheetId="4">#REF!</definedName>
    <definedName name="DATA17" localSheetId="10">#REF!</definedName>
    <definedName name="DATA17" localSheetId="16">#REF!</definedName>
    <definedName name="DATA17">#REF!</definedName>
    <definedName name="DATA18" localSheetId="2">#REF!</definedName>
    <definedName name="DATA18" localSheetId="4">#REF!</definedName>
    <definedName name="DATA18" localSheetId="10">#REF!</definedName>
    <definedName name="DATA18" localSheetId="16">#REF!</definedName>
    <definedName name="DATA18">#REF!</definedName>
    <definedName name="DATA19" localSheetId="2">#REF!</definedName>
    <definedName name="DATA19" localSheetId="4">#REF!</definedName>
    <definedName name="DATA19" localSheetId="10">#REF!</definedName>
    <definedName name="DATA19" localSheetId="16">#REF!</definedName>
    <definedName name="DATA19">#REF!</definedName>
    <definedName name="DATA5">#REF!</definedName>
    <definedName name="DATA6">#REF!</definedName>
    <definedName name="DATA7">#REF!</definedName>
    <definedName name="DATA8">#REF!</definedName>
    <definedName name="DATA9">#REF!</definedName>
    <definedName name="DAY_mm" localSheetId="2">#REF!</definedName>
    <definedName name="DAY_mm" localSheetId="4">#REF!</definedName>
    <definedName name="DAY_mm" localSheetId="10">#REF!</definedName>
    <definedName name="DAY_mm" localSheetId="16">#REF!</definedName>
    <definedName name="DAY_mm">#REF!</definedName>
    <definedName name="DAY_prior" localSheetId="2">#REF!</definedName>
    <definedName name="DAY_prior" localSheetId="4">#REF!</definedName>
    <definedName name="DAY_prior" localSheetId="10">#REF!</definedName>
    <definedName name="DAY_prior" localSheetId="16">#REF!</definedName>
    <definedName name="DAY_prior">#REF!</definedName>
    <definedName name="DAY_ytd" localSheetId="2">#REF!</definedName>
    <definedName name="DAY_ytd" localSheetId="4">#REF!</definedName>
    <definedName name="DAY_ytd" localSheetId="10">#REF!</definedName>
    <definedName name="DAY_ytd" localSheetId="16">#REF!</definedName>
    <definedName name="DAY_ytd">#REF!</definedName>
    <definedName name="DBI" localSheetId="2">#REF!</definedName>
    <definedName name="DBI" localSheetId="4">#REF!</definedName>
    <definedName name="DBI" localSheetId="10">#REF!</definedName>
    <definedName name="DBI" localSheetId="16">#REF!</definedName>
    <definedName name="DBI">#REF!</definedName>
    <definedName name="DD" localSheetId="2">#REF!</definedName>
    <definedName name="DD" localSheetId="4">#REF!</definedName>
    <definedName name="DD" localSheetId="10">#REF!</definedName>
    <definedName name="DD" localSheetId="16">#REF!</definedName>
    <definedName name="DD">#REF!</definedName>
    <definedName name="ddcddd" localSheetId="2">#REF!</definedName>
    <definedName name="ddcddd" localSheetId="5">#REF!</definedName>
    <definedName name="ddcddd" localSheetId="1">#REF!</definedName>
    <definedName name="ddcddd" localSheetId="4">#REF!</definedName>
    <definedName name="ddcddd" localSheetId="10">#REF!</definedName>
    <definedName name="ddcddd" localSheetId="16">#REF!</definedName>
    <definedName name="ddcddd" localSheetId="17">#REF!</definedName>
    <definedName name="ddcddd">#REF!</definedName>
    <definedName name="dddd" localSheetId="2">BS!dddd</definedName>
    <definedName name="dddd" localSheetId="1">#N/A</definedName>
    <definedName name="dddd" localSheetId="4">'Przychody prowizyjne'!dddd</definedName>
    <definedName name="dddd" localSheetId="17">#N/A</definedName>
    <definedName name="dddd">BS!dddd</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 localSheetId="2">#REF!</definedName>
    <definedName name="ddddddddddddddddddddddddd" localSheetId="4">#REF!</definedName>
    <definedName name="ddddddddddddddddddddddddd" localSheetId="10">#REF!</definedName>
    <definedName name="ddddddddddddddddddddddddd" localSheetId="16">#REF!</definedName>
    <definedName name="ddddddddddddddddddddddddd">#REF!</definedName>
    <definedName name="Dec_2002" localSheetId="2">#REF!</definedName>
    <definedName name="Dec_2002" localSheetId="4">#REF!</definedName>
    <definedName name="Dec_2002" localSheetId="10">#REF!</definedName>
    <definedName name="Dec_2002" localSheetId="16">#REF!</definedName>
    <definedName name="Dec_2002">#REF!</definedName>
    <definedName name="Dec_2003" localSheetId="2">#REF!</definedName>
    <definedName name="Dec_2003" localSheetId="4">#REF!</definedName>
    <definedName name="Dec_2003" localSheetId="10">#REF!</definedName>
    <definedName name="Dec_2003" localSheetId="16">#REF!</definedName>
    <definedName name="Dec_2003">#REF!</definedName>
    <definedName name="Dec_2004" localSheetId="2">#REF!</definedName>
    <definedName name="Dec_2004" localSheetId="4">#REF!</definedName>
    <definedName name="Dec_2004" localSheetId="10">#REF!</definedName>
    <definedName name="Dec_2004" localSheetId="16">#REF!</definedName>
    <definedName name="Dec_2004">#REF!</definedName>
    <definedName name="Dec_2005" localSheetId="2">#REF!</definedName>
    <definedName name="Dec_2005" localSheetId="4">#REF!</definedName>
    <definedName name="Dec_2005" localSheetId="10">#REF!</definedName>
    <definedName name="Dec_2005" localSheetId="16">#REF!</definedName>
    <definedName name="Dec_2005">#REF!</definedName>
    <definedName name="DecemberIC" localSheetId="2">#REF!</definedName>
    <definedName name="DecemberIC" localSheetId="4">#REF!</definedName>
    <definedName name="DecemberIC" localSheetId="10">#REF!</definedName>
    <definedName name="DecemberIC" localSheetId="16">#REF!</definedName>
    <definedName name="DecemberIC">#REF!</definedName>
    <definedName name="DecemberII" localSheetId="2">#REF!</definedName>
    <definedName name="DecemberII" localSheetId="4">#REF!</definedName>
    <definedName name="DecemberII" localSheetId="10">#REF!</definedName>
    <definedName name="DecemberII" localSheetId="16">#REF!</definedName>
    <definedName name="DecemberII">#REF!</definedName>
    <definedName name="DecemberL" localSheetId="2">#REF!</definedName>
    <definedName name="DecemberL" localSheetId="4">#REF!</definedName>
    <definedName name="DecemberL" localSheetId="10">#REF!</definedName>
    <definedName name="DecemberL" localSheetId="16">#REF!</definedName>
    <definedName name="DecemberL">#REF!</definedName>
    <definedName name="DEM" localSheetId="2">#REF!</definedName>
    <definedName name="DEM" localSheetId="4">#REF!</definedName>
    <definedName name="DEM" localSheetId="10">#REF!</definedName>
    <definedName name="DEM" localSheetId="16">#REF!</definedName>
    <definedName name="DEM">#REF!</definedName>
    <definedName name="DEPO_dt" localSheetId="2">#REF!</definedName>
    <definedName name="DEPO_dt" localSheetId="4">#REF!</definedName>
    <definedName name="DEPO_dt" localSheetId="10">#REF!</definedName>
    <definedName name="DEPO_dt" localSheetId="16">#REF!</definedName>
    <definedName name="DEPO_dt">#REF!</definedName>
    <definedName name="DEPO_dw" localSheetId="2">#REF!</definedName>
    <definedName name="DEPO_dw" localSheetId="4">#REF!</definedName>
    <definedName name="DEPO_dw" localSheetId="10">#REF!</definedName>
    <definedName name="DEPO_dw" localSheetId="16">#REF!</definedName>
    <definedName name="DEPO_dw">#REF!</definedName>
    <definedName name="DF_AIB" localSheetId="2">#REF!</definedName>
    <definedName name="DF_AIB" localSheetId="4">#REF!</definedName>
    <definedName name="DF_AIB" localSheetId="10">#REF!</definedName>
    <definedName name="DF_AIB" localSheetId="16">#REF!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 localSheetId="2">OFFSET(#REF!,0,0,COUNT(#REF!),1)</definedName>
    <definedName name="df_curve" localSheetId="4">OFFSET(#REF!,0,0,COUNT(#REF!),1)</definedName>
    <definedName name="df_curve" localSheetId="10">OFFSET(#REF!,0,0,COUNT(#REF!),1)</definedName>
    <definedName name="df_curve" localSheetId="16">OFFSET(#REF!,0,0,COUNT(#REF!),1)</definedName>
    <definedName name="df_curve">OFFSET(#REF!,0,0,COUNT(#REF!),1)</definedName>
    <definedName name="DF_EUR_3M">#REF!</definedName>
    <definedName name="DF_PLN">#REF!</definedName>
    <definedName name="DF_PLN_3M">#REF!</definedName>
    <definedName name="DF_USD_3M">#REF!</definedName>
    <definedName name="DFCHF" localSheetId="2">#REF!</definedName>
    <definedName name="DFCHF" localSheetId="4">#REF!</definedName>
    <definedName name="DFCHF" localSheetId="10">#REF!</definedName>
    <definedName name="DFCHF" localSheetId="16">#REF!</definedName>
    <definedName name="DFCHF">#REF!</definedName>
    <definedName name="DFCHF3006" localSheetId="2">#REF!</definedName>
    <definedName name="DFCHF3006" localSheetId="4">#REF!</definedName>
    <definedName name="DFCHF3006" localSheetId="10">#REF!</definedName>
    <definedName name="DFCHF3006" localSheetId="16">#REF!</definedName>
    <definedName name="DFCHF3006">#REF!</definedName>
    <definedName name="DFCHF3009" localSheetId="2">#REF!</definedName>
    <definedName name="DFCHF3009" localSheetId="4">#REF!</definedName>
    <definedName name="DFCHF3009" localSheetId="10">#REF!</definedName>
    <definedName name="DFCHF3009" localSheetId="16">#REF!</definedName>
    <definedName name="DFCHF3009">#REF!</definedName>
    <definedName name="DFCHF3112" localSheetId="2">#REF!</definedName>
    <definedName name="DFCHF3112" localSheetId="4">#REF!</definedName>
    <definedName name="DFCHF3112" localSheetId="10">#REF!</definedName>
    <definedName name="DFCHF3112" localSheetId="16">#REF!</definedName>
    <definedName name="DFCHF3112">#REF!</definedName>
    <definedName name="dfdgbfdg" localSheetId="2">#REF!</definedName>
    <definedName name="dfdgbfdg" localSheetId="4">#REF!</definedName>
    <definedName name="dfdgbfdg" localSheetId="10">#REF!</definedName>
    <definedName name="dfdgbfdg" localSheetId="16">#REF!</definedName>
    <definedName name="dfdgbfdg">#REF!</definedName>
    <definedName name="DFEUR" localSheetId="2">#REF!</definedName>
    <definedName name="DFEUR" localSheetId="4">#REF!</definedName>
    <definedName name="DFEUR" localSheetId="10">#REF!</definedName>
    <definedName name="DFEUR" localSheetId="16">#REF!</definedName>
    <definedName name="DFEUR">#REF!</definedName>
    <definedName name="DFEUR3006" localSheetId="2">#REF!</definedName>
    <definedName name="DFEUR3006" localSheetId="4">#REF!</definedName>
    <definedName name="DFEUR3006" localSheetId="10">#REF!</definedName>
    <definedName name="DFEUR3006" localSheetId="16">#REF!</definedName>
    <definedName name="DFEUR3006">#REF!</definedName>
    <definedName name="DFEUR3009" localSheetId="2">#REF!</definedName>
    <definedName name="DFEUR3009" localSheetId="4">#REF!</definedName>
    <definedName name="DFEUR3009" localSheetId="10">#REF!</definedName>
    <definedName name="DFEUR3009" localSheetId="16">#REF!</definedName>
    <definedName name="DFEUR3009">#REF!</definedName>
    <definedName name="DFEUR3112" localSheetId="2">#REF!</definedName>
    <definedName name="DFEUR3112" localSheetId="4">#REF!</definedName>
    <definedName name="DFEUR3112" localSheetId="10">#REF!</definedName>
    <definedName name="DFEUR3112" localSheetId="16">#REF!</definedName>
    <definedName name="DFEUR3112">#REF!</definedName>
    <definedName name="DFJPY" localSheetId="2">#REF!</definedName>
    <definedName name="DFJPY" localSheetId="4">#REF!</definedName>
    <definedName name="DFJPY" localSheetId="10">#REF!</definedName>
    <definedName name="DFJPY" localSheetId="16">#REF!</definedName>
    <definedName name="DFJPY">#REF!</definedName>
    <definedName name="DFJPY3006" localSheetId="2">#REF!</definedName>
    <definedName name="DFJPY3006" localSheetId="4">#REF!</definedName>
    <definedName name="DFJPY3006" localSheetId="10">#REF!</definedName>
    <definedName name="DFJPY3006" localSheetId="16">#REF!</definedName>
    <definedName name="DFJPY3006">#REF!</definedName>
    <definedName name="DFJPY3009" localSheetId="2">#REF!</definedName>
    <definedName name="DFJPY3009" localSheetId="4">#REF!</definedName>
    <definedName name="DFJPY3009" localSheetId="10">#REF!</definedName>
    <definedName name="DFJPY3009" localSheetId="16">#REF!</definedName>
    <definedName name="DFJPY3009">#REF!</definedName>
    <definedName name="DFJPY3112" localSheetId="2">#REF!</definedName>
    <definedName name="DFJPY3112" localSheetId="4">#REF!</definedName>
    <definedName name="DFJPY3112" localSheetId="10">#REF!</definedName>
    <definedName name="DFJPY3112" localSheetId="16">#REF!</definedName>
    <definedName name="DFJPY3112">#REF!</definedName>
    <definedName name="DFPLN" localSheetId="2">#REF!</definedName>
    <definedName name="DFPLN" localSheetId="4">#REF!</definedName>
    <definedName name="DFPLN" localSheetId="10">#REF!</definedName>
    <definedName name="DFPLN" localSheetId="16">#REF!</definedName>
    <definedName name="DFPLN">#REF!</definedName>
    <definedName name="DFPLN3006" localSheetId="2">#REF!</definedName>
    <definedName name="DFPLN3006" localSheetId="4">#REF!</definedName>
    <definedName name="DFPLN3006" localSheetId="10">#REF!</definedName>
    <definedName name="DFPLN3006" localSheetId="16">#REF!</definedName>
    <definedName name="DFPLN3006">#REF!</definedName>
    <definedName name="DFPLN3009" localSheetId="2">#REF!</definedName>
    <definedName name="DFPLN3009" localSheetId="4">#REF!</definedName>
    <definedName name="DFPLN3009" localSheetId="10">#REF!</definedName>
    <definedName name="DFPLN3009" localSheetId="16">#REF!</definedName>
    <definedName name="DFPLN3009">#REF!</definedName>
    <definedName name="DFPLN3112" localSheetId="2">#REF!</definedName>
    <definedName name="DFPLN3112" localSheetId="4">#REF!</definedName>
    <definedName name="DFPLN3112" localSheetId="10">#REF!</definedName>
    <definedName name="DFPLN3112" localSheetId="16">#REF!</definedName>
    <definedName name="DFPLN3112">#REF!</definedName>
    <definedName name="dfr" localSheetId="2">#REF!</definedName>
    <definedName name="dfr" localSheetId="4">#REF!</definedName>
    <definedName name="dfr" localSheetId="10">#REF!</definedName>
    <definedName name="dfr" localSheetId="16">#REF!</definedName>
    <definedName name="dfr">#REF!</definedName>
    <definedName name="dfrty" localSheetId="2">#REF!</definedName>
    <definedName name="dfrty" localSheetId="4">#REF!</definedName>
    <definedName name="dfrty" localSheetId="10">#REF!</definedName>
    <definedName name="dfrty" localSheetId="16">#REF!</definedName>
    <definedName name="dfrty">#REF!</definedName>
    <definedName name="DFUSD" localSheetId="2">#REF!</definedName>
    <definedName name="DFUSD" localSheetId="4">#REF!</definedName>
    <definedName name="DFUSD" localSheetId="10">#REF!</definedName>
    <definedName name="DFUSD" localSheetId="16">#REF!</definedName>
    <definedName name="DFUSD">#REF!</definedName>
    <definedName name="DFUSD3006" localSheetId="2">#REF!</definedName>
    <definedName name="DFUSD3006" localSheetId="4">#REF!</definedName>
    <definedName name="DFUSD3006" localSheetId="10">#REF!</definedName>
    <definedName name="DFUSD3006" localSheetId="16">#REF!</definedName>
    <definedName name="DFUSD3006">#REF!</definedName>
    <definedName name="DFUSD3009" localSheetId="2">#REF!</definedName>
    <definedName name="DFUSD3009" localSheetId="4">#REF!</definedName>
    <definedName name="DFUSD3009" localSheetId="10">#REF!</definedName>
    <definedName name="DFUSD3009" localSheetId="16">#REF!</definedName>
    <definedName name="DFUSD3009">#REF!</definedName>
    <definedName name="DFUSD3112" localSheetId="2">#REF!</definedName>
    <definedName name="DFUSD3112" localSheetId="4">#REF!</definedName>
    <definedName name="DFUSD3112" localSheetId="10">#REF!</definedName>
    <definedName name="DFUSD3112" localSheetId="16">#REF!</definedName>
    <definedName name="DFUSD3112">#REF!</definedName>
    <definedName name="Dialog1_Button3_Click">#REF!</definedName>
    <definedName name="DICT">#REF!</definedName>
    <definedName name="disch" localSheetId="2">#REF!</definedName>
    <definedName name="disch" localSheetId="4">#REF!</definedName>
    <definedName name="disch" localSheetId="10">#REF!</definedName>
    <definedName name="disch" localSheetId="16">#REF!</definedName>
    <definedName name="disch">#REF!</definedName>
    <definedName name="discount_factors">OFFSET(#REF!,0,0,COUNT(#REF!),2)</definedName>
    <definedName name="dit" localSheetId="2">#REF!</definedName>
    <definedName name="dit" localSheetId="4">#REF!</definedName>
    <definedName name="dit" localSheetId="10">#REF!</definedName>
    <definedName name="dit" localSheetId="16">#REF!</definedName>
    <definedName name="dit">#REF!</definedName>
    <definedName name="DMDochody2000M" localSheetId="2">#REF!</definedName>
    <definedName name="DMDochody2000M" localSheetId="4">#REF!</definedName>
    <definedName name="DMDochody2000M" localSheetId="10">#REF!</definedName>
    <definedName name="DMDochody2000M" localSheetId="16">#REF!</definedName>
    <definedName name="DMDochody2000M">#REF!</definedName>
    <definedName name="DMDochody2000Y" localSheetId="2">#REF!</definedName>
    <definedName name="DMDochody2000Y" localSheetId="4">#REF!</definedName>
    <definedName name="DMDochody2000Y" localSheetId="10">#REF!</definedName>
    <definedName name="DMDochody2000Y" localSheetId="16">#REF!</definedName>
    <definedName name="DMDochody2000Y">#REF!</definedName>
    <definedName name="DMDochody2001M" localSheetId="2">#REF!</definedName>
    <definedName name="DMDochody2001M" localSheetId="4">#REF!</definedName>
    <definedName name="DMDochody2001M" localSheetId="10">#REF!</definedName>
    <definedName name="DMDochody2001M" localSheetId="16">#REF!</definedName>
    <definedName name="DMDochody2001M">#REF!</definedName>
    <definedName name="DMDochody2001Y" localSheetId="2">#REF!</definedName>
    <definedName name="DMDochody2001Y" localSheetId="4">#REF!</definedName>
    <definedName name="DMDochody2001Y" localSheetId="10">#REF!</definedName>
    <definedName name="DMDochody2001Y" localSheetId="16">#REF!</definedName>
    <definedName name="DMDochody2001Y">#REF!</definedName>
    <definedName name="DMobroty2000M" localSheetId="2">#REF!</definedName>
    <definedName name="DMobroty2000M" localSheetId="4">#REF!</definedName>
    <definedName name="DMobroty2000M" localSheetId="10">#REF!</definedName>
    <definedName name="DMobroty2000M" localSheetId="16">#REF!</definedName>
    <definedName name="DMobroty2000M">#REF!</definedName>
    <definedName name="DMobroty2000Y" localSheetId="2">#REF!</definedName>
    <definedName name="DMobroty2000Y" localSheetId="4">#REF!</definedName>
    <definedName name="DMobroty2000Y" localSheetId="10">#REF!</definedName>
    <definedName name="DMobroty2000Y" localSheetId="16">#REF!</definedName>
    <definedName name="DMobroty2000Y">#REF!</definedName>
    <definedName name="DMobroty2001M" localSheetId="2">#REF!</definedName>
    <definedName name="DMobroty2001M" localSheetId="4">#REF!</definedName>
    <definedName name="DMobroty2001M" localSheetId="10">#REF!</definedName>
    <definedName name="DMobroty2001M" localSheetId="16">#REF!</definedName>
    <definedName name="DMobroty2001M">#REF!</definedName>
    <definedName name="DMobroty2001Y" localSheetId="2">#REF!</definedName>
    <definedName name="DMobroty2001Y" localSheetId="4">#REF!</definedName>
    <definedName name="DMobroty2001Y" localSheetId="10">#REF!</definedName>
    <definedName name="DMobroty2001Y" localSheetId="16">#REF!</definedName>
    <definedName name="DMobroty2001Y">#REF!</definedName>
    <definedName name="DMWBK2000M" localSheetId="2">#REF!</definedName>
    <definedName name="DMWBK2000M" localSheetId="4">#REF!</definedName>
    <definedName name="DMWBK2000M" localSheetId="10">#REF!</definedName>
    <definedName name="DMWBK2000M" localSheetId="16">#REF!</definedName>
    <definedName name="DMWBK2000M">#REF!</definedName>
    <definedName name="DMWBK2000Y" localSheetId="2">#REF!</definedName>
    <definedName name="DMWBK2000Y" localSheetId="4">#REF!</definedName>
    <definedName name="DMWBK2000Y" localSheetId="10">#REF!</definedName>
    <definedName name="DMWBK2000Y" localSheetId="16">#REF!</definedName>
    <definedName name="DMWBK2000Y">#REF!</definedName>
    <definedName name="DMWBK2001M" localSheetId="2">#REF!</definedName>
    <definedName name="DMWBK2001M" localSheetId="4">#REF!</definedName>
    <definedName name="DMWBK2001M" localSheetId="10">#REF!</definedName>
    <definedName name="DMWBK2001M" localSheetId="16">#REF!</definedName>
    <definedName name="DMWBK2001M">#REF!</definedName>
    <definedName name="DMWBK2001Y" localSheetId="2">#REF!</definedName>
    <definedName name="DMWBK2001Y" localSheetId="4">#REF!</definedName>
    <definedName name="DMWBK2001Y" localSheetId="10">#REF!</definedName>
    <definedName name="DMWBK2001Y" localSheetId="16">#REF!</definedName>
    <definedName name="DMWBK2001Y">#REF!</definedName>
    <definedName name="do_usunie" localSheetId="2" hidden="1">{"'BZ SA P&amp;l (fORECAST)'!$A$1:$BR$26"}</definedName>
    <definedName name="do_usunie" localSheetId="1" hidden="1">{"'BZ SA P&amp;l (fORECAST)'!$A$1:$BR$26"}</definedName>
    <definedName name="do_usunie" localSheetId="4" hidden="1">{"'BZ SA P&amp;l (fORECAST)'!$A$1:$BR$26"}</definedName>
    <definedName name="do_usunie" hidden="1">{"'BZ SA P&amp;l (fORECAST)'!$A$1:$BR$26"}</definedName>
    <definedName name="dochody_skons" localSheetId="2">#REF!</definedName>
    <definedName name="dochody_skons" localSheetId="4">#REF!</definedName>
    <definedName name="dochody_skons" localSheetId="10">#REF!</definedName>
    <definedName name="dochody_skons" localSheetId="16">#REF!</definedName>
    <definedName name="dochody_skons" localSheetId="17">#REF!</definedName>
    <definedName name="dochody_skons">#REF!</definedName>
    <definedName name="DPI" localSheetId="2">#REF!</definedName>
    <definedName name="DPI" localSheetId="4">#REF!</definedName>
    <definedName name="DPI" localSheetId="10">#REF!</definedName>
    <definedName name="DPI" localSheetId="16">#REF!</definedName>
    <definedName name="DPI">#REF!</definedName>
    <definedName name="ds" localSheetId="2" hidden="1">{"'BZ SA P&amp;l (fORECAST)'!$A$1:$BR$26"}</definedName>
    <definedName name="ds" localSheetId="1" hidden="1">{"'BZ SA P&amp;l (fORECAST)'!$A$1:$BR$26"}</definedName>
    <definedName name="ds" localSheetId="4" hidden="1">{"'BZ SA P&amp;l (fORECAST)'!$A$1:$BR$26"}</definedName>
    <definedName name="ds" hidden="1">{"'BZ SA P&amp;l (fORECAST)'!$A$1:$BR$26"}</definedName>
    <definedName name="dsa" localSheetId="2">#REF!</definedName>
    <definedName name="dsa" localSheetId="4">#REF!</definedName>
    <definedName name="dsa" localSheetId="10">#REF!</definedName>
    <definedName name="dsa" localSheetId="16">#REF!</definedName>
    <definedName name="dsa">#REF!</definedName>
    <definedName name="Dscf">OFFSET(#REF!,MATCH(#REF!,#REF!,1),0,COUNT(#REF!)-MATCH(#REF!,#REF!,1),1)</definedName>
    <definedName name="Dscf2">OFFSET(#REF!,0,0,COUNT(#REF!),1)</definedName>
    <definedName name="DSI" localSheetId="2">#REF!</definedName>
    <definedName name="DSI" localSheetId="4">#REF!</definedName>
    <definedName name="DSI" localSheetId="10">#REF!</definedName>
    <definedName name="DSI" localSheetId="16">#REF!</definedName>
    <definedName name="DSI">#REF!</definedName>
    <definedName name="DTI" localSheetId="2">#REF!</definedName>
    <definedName name="DTI" localSheetId="4">#REF!</definedName>
    <definedName name="DTI" localSheetId="10">#REF!</definedName>
    <definedName name="DTI" localSheetId="16">#REF!</definedName>
    <definedName name="DTI">#REF!</definedName>
    <definedName name="duik">#REF!</definedName>
    <definedName name="dywidendy" localSheetId="2">#REF!</definedName>
    <definedName name="dywidendy" localSheetId="4">#REF!</definedName>
    <definedName name="dywidendy" localSheetId="10">#REF!</definedName>
    <definedName name="dywidendy" localSheetId="16">#REF!</definedName>
    <definedName name="dywidendy" localSheetId="17">#REF!</definedName>
    <definedName name="dywidendy">#REF!</definedName>
    <definedName name="e" localSheetId="2" hidden="1">{"'BZ SA P&amp;l (fORECAST)'!$A$1:$BR$26"}</definedName>
    <definedName name="e" localSheetId="1" hidden="1">{"'BZ SA P&amp;l (fORECAST)'!$A$1:$BR$26"}</definedName>
    <definedName name="e" localSheetId="4" hidden="1">{"'BZ SA P&amp;l (fORECAST)'!$A$1:$BR$26"}</definedName>
    <definedName name="e" hidden="1">{"'BZ SA P&amp;l (fORECAST)'!$A$1:$BR$26"}</definedName>
    <definedName name="ee" localSheetId="2" hidden="1">{"'BZ SA P&amp;l (fORECAST)'!$A$1:$BR$26"}</definedName>
    <definedName name="ee" localSheetId="1" hidden="1">{"'BZ SA P&amp;l (fORECAST)'!$A$1:$BR$26"}</definedName>
    <definedName name="ee" localSheetId="4" hidden="1">{"'BZ SA P&amp;l (fORECAST)'!$A$1:$BR$26"}</definedName>
    <definedName name="ee" hidden="1">{"'BZ SA P&amp;l (fORECAST)'!$A$1:$BR$26"}</definedName>
    <definedName name="eeee" localSheetId="2">BS!eeee</definedName>
    <definedName name="eeee" localSheetId="1">#N/A</definedName>
    <definedName name="eeee" localSheetId="4">'Przychody prowizyjne'!eeee</definedName>
    <definedName name="eeee" localSheetId="17">#N/A</definedName>
    <definedName name="eeee">BS!eeee</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 localSheetId="2">#REF!</definedName>
    <definedName name="ek.FBN010A_2" localSheetId="4">#REF!</definedName>
    <definedName name="ek.FBN010A_2" localSheetId="10">#REF!</definedName>
    <definedName name="ek.FBN010A_2" localSheetId="16">#REF!</definedName>
    <definedName name="ek.FBN010A_2">#REF!</definedName>
    <definedName name="ek.FBN019_4" localSheetId="2">#REF!</definedName>
    <definedName name="ek.FBN019_4" localSheetId="4">#REF!</definedName>
    <definedName name="ek.FBN019_4" localSheetId="10">#REF!</definedName>
    <definedName name="ek.FBN019_4" localSheetId="16">#REF!</definedName>
    <definedName name="ek.FBN019_4">#REF!</definedName>
    <definedName name="ek.FBN019_6" localSheetId="2">#REF!</definedName>
    <definedName name="ek.FBN019_6" localSheetId="4">#REF!</definedName>
    <definedName name="ek.FBN019_6" localSheetId="10">#REF!</definedName>
    <definedName name="ek.FBN019_6" localSheetId="16">#REF!</definedName>
    <definedName name="ek.FBN019_6">#REF!</definedName>
    <definedName name="ek.FBN019_7" localSheetId="2">#REF!</definedName>
    <definedName name="ek.FBN019_7" localSheetId="4">#REF!</definedName>
    <definedName name="ek.FBN019_7" localSheetId="10">#REF!</definedName>
    <definedName name="ek.FBN019_7" localSheetId="16">#REF!</definedName>
    <definedName name="ek.FBN019_7">#REF!</definedName>
    <definedName name="ek.FBN019_8" localSheetId="2">#REF!</definedName>
    <definedName name="ek.FBN019_8" localSheetId="4">#REF!</definedName>
    <definedName name="ek.FBN019_8" localSheetId="10">#REF!</definedName>
    <definedName name="ek.FBN019_8" localSheetId="16">#REF!</definedName>
    <definedName name="ek.FBN019_8">#REF!</definedName>
    <definedName name="ek.FBN020_2" localSheetId="2">#REF!</definedName>
    <definedName name="ek.FBN020_2" localSheetId="4">#REF!</definedName>
    <definedName name="ek.FBN020_2" localSheetId="10">#REF!</definedName>
    <definedName name="ek.FBN020_2" localSheetId="16">#REF!</definedName>
    <definedName name="ek.FBN020_2">#REF!</definedName>
    <definedName name="ek.FIN004A" localSheetId="2">#REF!</definedName>
    <definedName name="ek.FIN004A" localSheetId="4">#REF!</definedName>
    <definedName name="ek.FIN004A" localSheetId="10">#REF!</definedName>
    <definedName name="ek.FIN004A" localSheetId="16">#REF!</definedName>
    <definedName name="ek.FIN004A">#REF!</definedName>
    <definedName name="ek.FIN005_1" localSheetId="2">#REF!</definedName>
    <definedName name="ek.FIN005_1" localSheetId="4">#REF!</definedName>
    <definedName name="ek.FIN005_1" localSheetId="10">#REF!</definedName>
    <definedName name="ek.FIN005_1" localSheetId="16">#REF!</definedName>
    <definedName name="ek.FIN005_1">#REF!</definedName>
    <definedName name="ela" localSheetId="2">#REF!</definedName>
    <definedName name="ela" localSheetId="5">#REF!</definedName>
    <definedName name="ela" localSheetId="1">#REF!</definedName>
    <definedName name="ela" localSheetId="4">#REF!</definedName>
    <definedName name="ela" localSheetId="10">#REF!</definedName>
    <definedName name="ela" localSheetId="16">#REF!</definedName>
    <definedName name="ela" localSheetId="17">#REF!</definedName>
    <definedName name="ela">#REF!</definedName>
    <definedName name="emisja" localSheetId="2">#REF!</definedName>
    <definedName name="emisja" localSheetId="4">#REF!</definedName>
    <definedName name="emisja" localSheetId="10">#REF!</definedName>
    <definedName name="emisja" localSheetId="16">#REF!</definedName>
    <definedName name="emisja" localSheetId="17">#REF!</definedName>
    <definedName name="emisja">#REF!</definedName>
    <definedName name="ENGLISH" localSheetId="2">#REF!</definedName>
    <definedName name="ENGLISH" localSheetId="4">#REF!</definedName>
    <definedName name="ENGLISH" localSheetId="10">#REF!</definedName>
    <definedName name="ENGLISH" localSheetId="16">#REF!</definedName>
    <definedName name="ENGLISH">#REF!</definedName>
    <definedName name="EPO_List">#REF!</definedName>
    <definedName name="EQI" localSheetId="2">#REF!</definedName>
    <definedName name="EQI" localSheetId="4">#REF!</definedName>
    <definedName name="EQI" localSheetId="10">#REF!</definedName>
    <definedName name="EQI" localSheetId="16">#REF!</definedName>
    <definedName name="EQI">#REF!</definedName>
    <definedName name="EUR" localSheetId="2">#REF!</definedName>
    <definedName name="EUR" localSheetId="4">#REF!</definedName>
    <definedName name="EUR" localSheetId="10">#REF!</definedName>
    <definedName name="EUR" localSheetId="16">#REF!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 localSheetId="2">#REF!</definedName>
    <definedName name="EURPLN" localSheetId="4">#REF!</definedName>
    <definedName name="EURPLN" localSheetId="10">#REF!</definedName>
    <definedName name="EURPLN" localSheetId="16">#REF!</definedName>
    <definedName name="EURPLN">#REF!</definedName>
    <definedName name="EURPLN1M" localSheetId="2">#REF!</definedName>
    <definedName name="EURPLN1M" localSheetId="4">#REF!</definedName>
    <definedName name="EURPLN1M" localSheetId="10">#REF!</definedName>
    <definedName name="EURPLN1M" localSheetId="16">#REF!</definedName>
    <definedName name="EURPLN1M">#REF!</definedName>
    <definedName name="EURPLN3006" localSheetId="2">#REF!</definedName>
    <definedName name="EURPLN3006" localSheetId="4">#REF!</definedName>
    <definedName name="EURPLN3006" localSheetId="10">#REF!</definedName>
    <definedName name="EURPLN3006" localSheetId="16">#REF!</definedName>
    <definedName name="EURPLN3006">#REF!</definedName>
    <definedName name="EURPLN3009" localSheetId="2">#REF!</definedName>
    <definedName name="EURPLN3009" localSheetId="4">#REF!</definedName>
    <definedName name="EURPLN3009" localSheetId="10">#REF!</definedName>
    <definedName name="EURPLN3009" localSheetId="16">#REF!</definedName>
    <definedName name="EURPLN3009">#REF!</definedName>
    <definedName name="EURPLN3112" localSheetId="2">#REF!</definedName>
    <definedName name="EURPLN3112" localSheetId="4">#REF!</definedName>
    <definedName name="EURPLN3112" localSheetId="10">#REF!</definedName>
    <definedName name="EURPLN3112" localSheetId="16">#REF!</definedName>
    <definedName name="EURPLN3112">#REF!</definedName>
    <definedName name="ew.FBN019_4" localSheetId="2">#REF!</definedName>
    <definedName name="ew.FBN019_4" localSheetId="4">#REF!</definedName>
    <definedName name="ew.FBN019_4" localSheetId="10">#REF!</definedName>
    <definedName name="ew.FBN019_4" localSheetId="16">#REF!</definedName>
    <definedName name="ew.FBN019_4">#REF!</definedName>
    <definedName name="ew.FBN019_6" localSheetId="2">#REF!</definedName>
    <definedName name="ew.FBN019_6" localSheetId="4">#REF!</definedName>
    <definedName name="ew.FBN019_6" localSheetId="10">#REF!</definedName>
    <definedName name="ew.FBN019_6" localSheetId="16">#REF!</definedName>
    <definedName name="ew.FBN019_6">#REF!</definedName>
    <definedName name="ew.FBN019_7" localSheetId="2">#REF!</definedName>
    <definedName name="ew.FBN019_7" localSheetId="4">#REF!</definedName>
    <definedName name="ew.FBN019_7" localSheetId="10">#REF!</definedName>
    <definedName name="ew.FBN019_7" localSheetId="16">#REF!</definedName>
    <definedName name="ew.FBN019_7">#REF!</definedName>
    <definedName name="ew.FBN019_8" localSheetId="2">#REF!</definedName>
    <definedName name="ew.FBN019_8" localSheetId="4">#REF!</definedName>
    <definedName name="ew.FBN019_8" localSheetId="10">#REF!</definedName>
    <definedName name="ew.FBN019_8" localSheetId="16">#REF!</definedName>
    <definedName name="ew.FBN019_8">#REF!</definedName>
    <definedName name="ew.FBN020_2" localSheetId="2">#REF!</definedName>
    <definedName name="ew.FBN020_2" localSheetId="4">#REF!</definedName>
    <definedName name="ew.FBN020_2" localSheetId="10">#REF!</definedName>
    <definedName name="ew.FBN020_2" localSheetId="16">#REF!</definedName>
    <definedName name="ew.FBN020_2">#REF!</definedName>
    <definedName name="ew.FIN005_1" localSheetId="2">#REF!</definedName>
    <definedName name="ew.FIN005_1" localSheetId="4">#REF!</definedName>
    <definedName name="ew.FIN005_1" localSheetId="10">#REF!</definedName>
    <definedName name="ew.FIN005_1" localSheetId="16">#REF!</definedName>
    <definedName name="ew.FIN005_1">#REF!</definedName>
    <definedName name="FCI" localSheetId="2">#REF!</definedName>
    <definedName name="FCI" localSheetId="4">#REF!</definedName>
    <definedName name="FCI" localSheetId="10">#REF!</definedName>
    <definedName name="FCI" localSheetId="16">#REF!</definedName>
    <definedName name="FCI">#REF!</definedName>
    <definedName name="fdsg" localSheetId="2">#REF!</definedName>
    <definedName name="fdsg" localSheetId="4">#REF!</definedName>
    <definedName name="fdsg" localSheetId="10">#REF!</definedName>
    <definedName name="fdsg" localSheetId="16">#REF!</definedName>
    <definedName name="fdsg">#REF!</definedName>
    <definedName name="fdtv" localSheetId="2">#REF!</definedName>
    <definedName name="fdtv" localSheetId="4">#REF!</definedName>
    <definedName name="fdtv" localSheetId="10">#REF!</definedName>
    <definedName name="fdtv" localSheetId="16">#REF!</definedName>
    <definedName name="fdtv">#REF!</definedName>
    <definedName name="FebruaryIC" localSheetId="2">#REF!</definedName>
    <definedName name="FebruaryIC" localSheetId="4">#REF!</definedName>
    <definedName name="FebruaryIC" localSheetId="10">#REF!</definedName>
    <definedName name="FebruaryIC" localSheetId="16">#REF!</definedName>
    <definedName name="FebruaryIC">#REF!</definedName>
    <definedName name="FebruaryII" localSheetId="2">#REF!</definedName>
    <definedName name="FebruaryII" localSheetId="4">#REF!</definedName>
    <definedName name="FebruaryII" localSheetId="10">#REF!</definedName>
    <definedName name="FebruaryII" localSheetId="16">#REF!</definedName>
    <definedName name="FebruaryII">#REF!</definedName>
    <definedName name="FebruaryL" localSheetId="2">#REF!</definedName>
    <definedName name="FebruaryL" localSheetId="4">#REF!</definedName>
    <definedName name="FebruaryL" localSheetId="10">#REF!</definedName>
    <definedName name="FebruaryL" localSheetId="16">#REF!</definedName>
    <definedName name="FebruaryL">#REF!</definedName>
    <definedName name="Fed_FundsBanks" localSheetId="2">#REF!</definedName>
    <definedName name="Fed_FundsBanks" localSheetId="4">#REF!</definedName>
    <definedName name="Fed_FundsBanks" localSheetId="10">#REF!</definedName>
    <definedName name="Fed_FundsBanks" localSheetId="16">#REF!</definedName>
    <definedName name="Fed_FundsBanks">#REF!</definedName>
    <definedName name="Fed_fundsbanks_percent" localSheetId="2">#REF!</definedName>
    <definedName name="Fed_fundsbanks_percent" localSheetId="4">#REF!</definedName>
    <definedName name="Fed_fundsbanks_percent" localSheetId="10">#REF!</definedName>
    <definedName name="Fed_fundsbanks_percent" localSheetId="16">#REF!</definedName>
    <definedName name="Fed_fundsbanks_percent">#REF!</definedName>
    <definedName name="Fed_fundsnon_bank_percent" localSheetId="2">#REF!</definedName>
    <definedName name="Fed_fundsnon_bank_percent" localSheetId="4">#REF!</definedName>
    <definedName name="Fed_fundsnon_bank_percent" localSheetId="10">#REF!</definedName>
    <definedName name="Fed_fundsnon_bank_percent" localSheetId="16">#REF!</definedName>
    <definedName name="Fed_fundsnon_bank_percent">#REF!</definedName>
    <definedName name="Fed_Fundsnon_banks" localSheetId="2">#REF!</definedName>
    <definedName name="Fed_Fundsnon_banks" localSheetId="4">#REF!</definedName>
    <definedName name="Fed_Fundsnon_banks" localSheetId="10">#REF!</definedName>
    <definedName name="Fed_Fundsnon_banks" localSheetId="16">#REF!</definedName>
    <definedName name="Fed_Fundsnon_banks">#REF!</definedName>
    <definedName name="fedfundsbanks" localSheetId="2">#REF!</definedName>
    <definedName name="fedfundsbanks" localSheetId="4">#REF!</definedName>
    <definedName name="fedfundsbanks" localSheetId="10">#REF!</definedName>
    <definedName name="fedfundsbanks" localSheetId="16">#REF!</definedName>
    <definedName name="fedfundsbanks">#REF!</definedName>
    <definedName name="fedfundsnon_banks" localSheetId="2">#REF!</definedName>
    <definedName name="fedfundsnon_banks" localSheetId="4">#REF!</definedName>
    <definedName name="fedfundsnon_banks" localSheetId="10">#REF!</definedName>
    <definedName name="fedfundsnon_banks" localSheetId="16">#REF!</definedName>
    <definedName name="fedfundsnon_banks">#REF!</definedName>
    <definedName name="ff" localSheetId="2" hidden="1">BS!ff</definedName>
    <definedName name="ff" localSheetId="1" hidden="1">#N/A</definedName>
    <definedName name="ff" localSheetId="4" hidden="1">'Przychody prowizyjne'!ff</definedName>
    <definedName name="ff" localSheetId="17" hidden="1">#N/A</definedName>
    <definedName name="ff" hidden="1">BS!ff</definedName>
    <definedName name="fff" localSheetId="2">BS!fff</definedName>
    <definedName name="fff" localSheetId="1">#N/A</definedName>
    <definedName name="fff" localSheetId="4">'Przychody prowizyjne'!fff</definedName>
    <definedName name="fff" localSheetId="17">#N/A</definedName>
    <definedName name="fff">BS!fff</definedName>
    <definedName name="ffff" localSheetId="2">BS!ffff</definedName>
    <definedName name="ffff" localSheetId="1">#N/A</definedName>
    <definedName name="ffff" localSheetId="4">'Przychody prowizyjne'!ffff</definedName>
    <definedName name="ffff" localSheetId="17">#N/A</definedName>
    <definedName name="ffff">BS!ffff</definedName>
    <definedName name="fffff" localSheetId="2">BS!fffff</definedName>
    <definedName name="fffff" localSheetId="1">#N/A</definedName>
    <definedName name="fffff" localSheetId="4">'Przychody prowizyjne'!fffff</definedName>
    <definedName name="fffff" localSheetId="17">#N/A</definedName>
    <definedName name="fffff">BS!fffff</definedName>
    <definedName name="ffffff" localSheetId="2">BS!ffffff</definedName>
    <definedName name="ffffff" localSheetId="1">#N/A</definedName>
    <definedName name="ffffff" localSheetId="4">'Przychody prowizyjne'!ffffff</definedName>
    <definedName name="ffffff" localSheetId="17">#N/A</definedName>
    <definedName name="ffffff">BS!ffffff</definedName>
    <definedName name="ffmovs" localSheetId="2">#REF!</definedName>
    <definedName name="ffmovs" localSheetId="4">#REF!</definedName>
    <definedName name="ffmovs" localSheetId="10">#REF!</definedName>
    <definedName name="ffmovs" localSheetId="16">#REF!</definedName>
    <definedName name="ffmovs">#REF!</definedName>
    <definedName name="fg" localSheetId="2" hidden="1">{"'BZ SA P&amp;l (fORECAST)'!$A$1:$BR$26"}</definedName>
    <definedName name="fg" localSheetId="1" hidden="1">{"'BZ SA P&amp;l (fORECAST)'!$A$1:$BR$26"}</definedName>
    <definedName name="fg" localSheetId="4" hidden="1">{"'BZ SA P&amp;l (fORECAST)'!$A$1:$BR$26"}</definedName>
    <definedName name="fg" hidden="1">{"'BZ SA P&amp;l (fORECAST)'!$A$1:$BR$26"}</definedName>
    <definedName name="fgf" localSheetId="2">#REF!</definedName>
    <definedName name="fgf" localSheetId="4">#REF!</definedName>
    <definedName name="fgf" localSheetId="10">#REF!</definedName>
    <definedName name="fgf" localSheetId="16">#REF!</definedName>
    <definedName name="fgf">#REF!</definedName>
    <definedName name="fghjk">#REF!</definedName>
    <definedName name="fixing">#REF!</definedName>
    <definedName name="FL2000M" localSheetId="2">#REF!</definedName>
    <definedName name="FL2000M" localSheetId="4">#REF!</definedName>
    <definedName name="FL2000M" localSheetId="10">#REF!</definedName>
    <definedName name="FL2000M" localSheetId="16">#REF!</definedName>
    <definedName name="FL2000M">#REF!</definedName>
    <definedName name="FL2000Y" localSheetId="2">#REF!</definedName>
    <definedName name="FL2000Y" localSheetId="4">#REF!</definedName>
    <definedName name="FL2000Y" localSheetId="10">#REF!</definedName>
    <definedName name="FL2000Y" localSheetId="16">#REF!</definedName>
    <definedName name="FL2000Y">#REF!</definedName>
    <definedName name="FL2001M" localSheetId="2">#REF!</definedName>
    <definedName name="FL2001M" localSheetId="4">#REF!</definedName>
    <definedName name="FL2001M" localSheetId="10">#REF!</definedName>
    <definedName name="FL2001M" localSheetId="16">#REF!</definedName>
    <definedName name="FL2001M">#REF!</definedName>
    <definedName name="FL2001Y" localSheetId="2">#REF!</definedName>
    <definedName name="FL2001Y" localSheetId="4">#REF!</definedName>
    <definedName name="FL2001Y" localSheetId="10">#REF!</definedName>
    <definedName name="FL2001Y" localSheetId="16">#REF!</definedName>
    <definedName name="FL2001Y">#REF!</definedName>
    <definedName name="FLHPINC" localSheetId="2">#REF!</definedName>
    <definedName name="FLHPINC" localSheetId="4">#REF!</definedName>
    <definedName name="FLHPINC" localSheetId="10">#REF!</definedName>
    <definedName name="FLHPINC" localSheetId="16">#REF!</definedName>
    <definedName name="FLHPINC">#REF!</definedName>
    <definedName name="flrent" localSheetId="2">#REF!</definedName>
    <definedName name="flrent" localSheetId="4">#REF!</definedName>
    <definedName name="flrent" localSheetId="10">#REF!</definedName>
    <definedName name="flrent" localSheetId="16">#REF!</definedName>
    <definedName name="flrent">#REF!</definedName>
    <definedName name="Format" localSheetId="2">#REF!</definedName>
    <definedName name="Format" localSheetId="4">#REF!</definedName>
    <definedName name="Format" localSheetId="10">#REF!</definedName>
    <definedName name="Format" localSheetId="16">#REF!</definedName>
    <definedName name="Format">#REF!</definedName>
    <definedName name="FRA_dt" localSheetId="2">#REF!</definedName>
    <definedName name="FRA_dt" localSheetId="4">#REF!</definedName>
    <definedName name="FRA_dt" localSheetId="10">#REF!</definedName>
    <definedName name="FRA_dt" localSheetId="16">#REF!</definedName>
    <definedName name="FRA_dt">#REF!</definedName>
    <definedName name="Frequency">#REF!</definedName>
    <definedName name="FS" localSheetId="2" hidden="1">{"'BZ SA P&amp;l (fORECAST)'!$A$1:$BR$26"}</definedName>
    <definedName name="FS" localSheetId="1" hidden="1">{"'BZ SA P&amp;l (fORECAST)'!$A$1:$BR$26"}</definedName>
    <definedName name="FS" localSheetId="4" hidden="1">{"'BZ SA P&amp;l (fORECAST)'!$A$1:$BR$26"}</definedName>
    <definedName name="FS" hidden="1">{"'BZ SA P&amp;l (fORECAST)'!$A$1:$BR$26"}</definedName>
    <definedName name="ftyf" localSheetId="2" hidden="1">{"'BZ SA P&amp;l (fORECAST)'!$A$1:$BR$26"}</definedName>
    <definedName name="ftyf" localSheetId="1" hidden="1">{"'BZ SA P&amp;l (fORECAST)'!$A$1:$BR$26"}</definedName>
    <definedName name="ftyf" localSheetId="4" hidden="1">{"'BZ SA P&amp;l (fORECAST)'!$A$1:$BR$26"}</definedName>
    <definedName name="ftyf" hidden="1">{"'BZ SA P&amp;l (fORECAST)'!$A$1:$BR$26"}</definedName>
    <definedName name="FUND2000M" localSheetId="2">#REF!</definedName>
    <definedName name="FUND2000M" localSheetId="4">#REF!</definedName>
    <definedName name="FUND2000M" localSheetId="10">#REF!</definedName>
    <definedName name="FUND2000M" localSheetId="16">#REF!</definedName>
    <definedName name="FUND2000M">#REF!</definedName>
    <definedName name="FUND2000Y" localSheetId="2">#REF!</definedName>
    <definedName name="FUND2000Y" localSheetId="4">#REF!</definedName>
    <definedName name="FUND2000Y" localSheetId="10">#REF!</definedName>
    <definedName name="FUND2000Y" localSheetId="16">#REF!</definedName>
    <definedName name="FUND2000Y">#REF!</definedName>
    <definedName name="FUND2001M" localSheetId="2">#REF!</definedName>
    <definedName name="FUND2001M" localSheetId="4">#REF!</definedName>
    <definedName name="FUND2001M" localSheetId="10">#REF!</definedName>
    <definedName name="FUND2001M" localSheetId="16">#REF!</definedName>
    <definedName name="FUND2001M">#REF!</definedName>
    <definedName name="FUND2001Y" localSheetId="2">#REF!</definedName>
    <definedName name="FUND2001Y" localSheetId="4">#REF!</definedName>
    <definedName name="FUND2001Y" localSheetId="10">#REF!</definedName>
    <definedName name="FUND2001Y" localSheetId="16">#REF!</definedName>
    <definedName name="FUND2001Y">#REF!</definedName>
    <definedName name="GBH2000M" localSheetId="2">#REF!</definedName>
    <definedName name="GBH2000M" localSheetId="4">#REF!</definedName>
    <definedName name="GBH2000M" localSheetId="10">#REF!</definedName>
    <definedName name="GBH2000M" localSheetId="16">#REF!</definedName>
    <definedName name="GBH2000M">#REF!</definedName>
    <definedName name="GBH2000Y" localSheetId="2">#REF!</definedName>
    <definedName name="GBH2000Y" localSheetId="4">#REF!</definedName>
    <definedName name="GBH2000Y" localSheetId="10">#REF!</definedName>
    <definedName name="GBH2000Y" localSheetId="16">#REF!</definedName>
    <definedName name="GBH2000Y">#REF!</definedName>
    <definedName name="GBH2001M" localSheetId="2">#REF!</definedName>
    <definedName name="GBH2001M" localSheetId="4">#REF!</definedName>
    <definedName name="GBH2001M" localSheetId="10">#REF!</definedName>
    <definedName name="GBH2001M" localSheetId="16">#REF!</definedName>
    <definedName name="GBH2001M">#REF!</definedName>
    <definedName name="GBH2001Y" localSheetId="2">#REF!</definedName>
    <definedName name="GBH2001Y" localSheetId="4">#REF!</definedName>
    <definedName name="GBH2001Y" localSheetId="10">#REF!</definedName>
    <definedName name="GBH2001Y" localSheetId="16">#REF!</definedName>
    <definedName name="GBH2001Y">#REF!</definedName>
    <definedName name="GBP" localSheetId="2">#REF!</definedName>
    <definedName name="GBP" localSheetId="4">#REF!</definedName>
    <definedName name="GBP" localSheetId="10">#REF!</definedName>
    <definedName name="GBP" localSheetId="16">#REF!</definedName>
    <definedName name="GBP">#REF!</definedName>
    <definedName name="gdwill1" localSheetId="2">#REF!</definedName>
    <definedName name="gdwill1" localSheetId="4">#REF!</definedName>
    <definedName name="gdwill1" localSheetId="10">#REF!</definedName>
    <definedName name="gdwill1" localSheetId="16">#REF!</definedName>
    <definedName name="gdwill1">#REF!</definedName>
    <definedName name="gdwill2" localSheetId="2">#REF!</definedName>
    <definedName name="gdwill2" localSheetId="4">#REF!</definedName>
    <definedName name="gdwill2" localSheetId="10">#REF!</definedName>
    <definedName name="gdwill2" localSheetId="16">#REF!</definedName>
    <definedName name="gdwill2">#REF!</definedName>
    <definedName name="gdwill3" localSheetId="2">#REF!</definedName>
    <definedName name="gdwill3" localSheetId="4">#REF!</definedName>
    <definedName name="gdwill3" localSheetId="10">#REF!</definedName>
    <definedName name="gdwill3" localSheetId="16">#REF!</definedName>
    <definedName name="gdwill3">#REF!</definedName>
    <definedName name="gf" localSheetId="2" hidden="1">{"'BZ SA P&amp;l (fORECAST)'!$A$1:$BR$26"}</definedName>
    <definedName name="gf" localSheetId="1" hidden="1">{"'BZ SA P&amp;l (fORECAST)'!$A$1:$BR$26"}</definedName>
    <definedName name="gf" localSheetId="4"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BS!ggg</definedName>
    <definedName name="ggg" localSheetId="1">#N/A</definedName>
    <definedName name="ggg" localSheetId="4">'Przychody prowizyjne'!ggg</definedName>
    <definedName name="ggg" localSheetId="17">#N/A</definedName>
    <definedName name="ggg">BS!ggg</definedName>
    <definedName name="gggg" localSheetId="2">BS!gggg</definedName>
    <definedName name="gggg" localSheetId="1">#N/A</definedName>
    <definedName name="gggg" localSheetId="4">'Przychody prowizyjne'!gggg</definedName>
    <definedName name="gggg" localSheetId="17">#N/A</definedName>
    <definedName name="gggg">BS!gggg</definedName>
    <definedName name="ggggg" localSheetId="2">BS!ggggg</definedName>
    <definedName name="ggggg" localSheetId="1">#N/A</definedName>
    <definedName name="ggggg" localSheetId="4">'Przychody prowizyjne'!ggggg</definedName>
    <definedName name="ggggg" localSheetId="17">#N/A</definedName>
    <definedName name="ggggg">BS!ggggg</definedName>
    <definedName name="GII" localSheetId="2">#REF!</definedName>
    <definedName name="GII" localSheetId="4">#REF!</definedName>
    <definedName name="GII" localSheetId="10">#REF!</definedName>
    <definedName name="GII" localSheetId="16">#REF!</definedName>
    <definedName name="GII">#REF!</definedName>
    <definedName name="gilts" localSheetId="2">#REF!</definedName>
    <definedName name="gilts" localSheetId="4">#REF!</definedName>
    <definedName name="gilts" localSheetId="10">#REF!</definedName>
    <definedName name="gilts" localSheetId="16">#REF!</definedName>
    <definedName name="gilts">#REF!</definedName>
    <definedName name="gilts10" localSheetId="2">#REF!</definedName>
    <definedName name="gilts10" localSheetId="4">#REF!</definedName>
    <definedName name="gilts10" localSheetId="10">#REF!</definedName>
    <definedName name="gilts10" localSheetId="16">#REF!</definedName>
    <definedName name="gilts10">#REF!</definedName>
    <definedName name="gilts20" localSheetId="2">#REF!</definedName>
    <definedName name="gilts20" localSheetId="4">#REF!</definedName>
    <definedName name="gilts20" localSheetId="10">#REF!</definedName>
    <definedName name="gilts20" localSheetId="16">#REF!</definedName>
    <definedName name="gilts20">#REF!</definedName>
    <definedName name="GotoErrGrid" localSheetId="2">#REF!</definedName>
    <definedName name="GotoErrGrid" localSheetId="4">#REF!</definedName>
    <definedName name="GotoErrGrid" localSheetId="10">#REF!</definedName>
    <definedName name="GotoErrGrid" localSheetId="16">#REF!</definedName>
    <definedName name="GotoErrGrid">#REF!</definedName>
    <definedName name="GotoErrMsg" localSheetId="2">#REF!</definedName>
    <definedName name="GotoErrMsg" localSheetId="4">#REF!</definedName>
    <definedName name="GotoErrMsg" localSheetId="10">#REF!</definedName>
    <definedName name="GotoErrMsg" localSheetId="16">#REF!</definedName>
    <definedName name="GotoErrMsg">#REF!</definedName>
    <definedName name="Gototitles" localSheetId="2">#REF!</definedName>
    <definedName name="Gototitles" localSheetId="4">#REF!</definedName>
    <definedName name="Gototitles" localSheetId="10">#REF!</definedName>
    <definedName name="Gototitles" localSheetId="16">#REF!</definedName>
    <definedName name="Gototitles">#REF!</definedName>
    <definedName name="Gotówka_i_operacje_z_bankiem_centralnym" localSheetId="2">#REF!</definedName>
    <definedName name="Gotówka_i_operacje_z_bankiem_centralnym" localSheetId="4">#REF!</definedName>
    <definedName name="Gotówka_i_operacje_z_bankiem_centralnym" localSheetId="10">#REF!</definedName>
    <definedName name="Gotówka_i_operacje_z_bankiem_centralnym" localSheetId="16">#REF!</definedName>
    <definedName name="Gotówka_i_operacje_z_bankiem_centralnym" localSheetId="17">#REF!</definedName>
    <definedName name="Gotówka_i_operacje_z_bankiem_centralnym">#REF!</definedName>
    <definedName name="Grading" localSheetId="2">#REF!</definedName>
    <definedName name="Grading" localSheetId="4">#REF!</definedName>
    <definedName name="Grading" localSheetId="10">#REF!</definedName>
    <definedName name="Grading" localSheetId="16">#REF!</definedName>
    <definedName name="Grading" localSheetId="17">#REF!</definedName>
    <definedName name="Grading">#REF!</definedName>
    <definedName name="groshedg20" localSheetId="2">#REF!</definedName>
    <definedName name="groshedg20" localSheetId="4">#REF!</definedName>
    <definedName name="groshedg20" localSheetId="10">#REF!</definedName>
    <definedName name="groshedg20" localSheetId="16">#REF!</definedName>
    <definedName name="groshedg20">#REF!</definedName>
    <definedName name="grosinv20" localSheetId="2">#REF!</definedName>
    <definedName name="grosinv20" localSheetId="4">#REF!</definedName>
    <definedName name="grosinv20" localSheetId="10">#REF!</definedName>
    <definedName name="grosinv20" localSheetId="16">#REF!</definedName>
    <definedName name="grosinv20">#REF!</definedName>
    <definedName name="grprelief_paid" localSheetId="2">#REF!</definedName>
    <definedName name="grprelief_paid" localSheetId="4">#REF!</definedName>
    <definedName name="grprelief_paid" localSheetId="10">#REF!</definedName>
    <definedName name="grprelief_paid" localSheetId="16">#REF!</definedName>
    <definedName name="grprelief_paid">#REF!</definedName>
    <definedName name="grprelief_received" localSheetId="2">#REF!</definedName>
    <definedName name="grprelief_received" localSheetId="4">#REF!</definedName>
    <definedName name="grprelief_received" localSheetId="10">#REF!</definedName>
    <definedName name="grprelief_received" localSheetId="16">#REF!</definedName>
    <definedName name="grprelief_received">#REF!</definedName>
    <definedName name="grupa" localSheetId="2">#REF!</definedName>
    <definedName name="grupa" localSheetId="5">#REF!</definedName>
    <definedName name="grupa" localSheetId="4">#REF!</definedName>
    <definedName name="grupa" localSheetId="10">#REF!</definedName>
    <definedName name="grupa" localSheetId="16">#REF!</definedName>
    <definedName name="grupa" localSheetId="17">#REF!</definedName>
    <definedName name="grupa">#REF!</definedName>
    <definedName name="Grupa2000M" localSheetId="2">#REF!</definedName>
    <definedName name="Grupa2000M" localSheetId="4">#REF!</definedName>
    <definedName name="Grupa2000M" localSheetId="10">#REF!</definedName>
    <definedName name="Grupa2000M" localSheetId="16">#REF!</definedName>
    <definedName name="Grupa2000M">#REF!</definedName>
    <definedName name="Grupa2000Y" localSheetId="2">#REF!</definedName>
    <definedName name="Grupa2000Y" localSheetId="4">#REF!</definedName>
    <definedName name="Grupa2000Y" localSheetId="10">#REF!</definedName>
    <definedName name="Grupa2000Y" localSheetId="16">#REF!</definedName>
    <definedName name="Grupa2000Y">#REF!</definedName>
    <definedName name="Grupa2001M" localSheetId="2">#REF!</definedName>
    <definedName name="Grupa2001M" localSheetId="4">#REF!</definedName>
    <definedName name="Grupa2001M" localSheetId="10">#REF!</definedName>
    <definedName name="Grupa2001M" localSheetId="16">#REF!</definedName>
    <definedName name="Grupa2001M">#REF!</definedName>
    <definedName name="Grupa2001Y" localSheetId="2">#REF!</definedName>
    <definedName name="Grupa2001Y" localSheetId="4">#REF!</definedName>
    <definedName name="Grupa2001Y" localSheetId="10">#REF!</definedName>
    <definedName name="Grupa2001Y" localSheetId="16">#REF!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1" hidden="1">{"'BZ SA P&amp;l (fORECAST)'!$A$1:$BR$26"}</definedName>
    <definedName name="hdjhsusisdsdf" localSheetId="4" hidden="1">{"'BZ SA P&amp;l (fORECAST)'!$A$1:$BR$26"}</definedName>
    <definedName name="hdjhsusisdsdf" hidden="1">{"'BZ SA P&amp;l (fORECAST)'!$A$1:$BR$26"}</definedName>
    <definedName name="Header" localSheetId="2">#REF!</definedName>
    <definedName name="Header" localSheetId="4">#REF!</definedName>
    <definedName name="Header" localSheetId="10">#REF!</definedName>
    <definedName name="Header" localSheetId="16">#REF!</definedName>
    <definedName name="Header">#REF!</definedName>
    <definedName name="Hedge" localSheetId="2">#REF!</definedName>
    <definedName name="Hedge" localSheetId="4">#REF!</definedName>
    <definedName name="Hedge" localSheetId="10">#REF!</definedName>
    <definedName name="Hedge" localSheetId="16">#REF!</definedName>
    <definedName name="Hedge">#REF!</definedName>
    <definedName name="hedge_07" localSheetId="2">#REF!</definedName>
    <definedName name="hedge_07" localSheetId="4">#REF!</definedName>
    <definedName name="hedge_07" localSheetId="10">#REF!</definedName>
    <definedName name="hedge_07" localSheetId="16">#REF!</definedName>
    <definedName name="hedge_07">#REF!</definedName>
    <definedName name="hedge_08" localSheetId="2">#REF!</definedName>
    <definedName name="hedge_08" localSheetId="4">#REF!</definedName>
    <definedName name="hedge_08" localSheetId="10">#REF!</definedName>
    <definedName name="hedge_08" localSheetId="16">#REF!</definedName>
    <definedName name="hedge_08">#REF!</definedName>
    <definedName name="hefjwdfjk" localSheetId="2">#REF!</definedName>
    <definedName name="hefjwdfjk" localSheetId="4">#REF!</definedName>
    <definedName name="hefjwdfjk" localSheetId="10">#REF!</definedName>
    <definedName name="hefjwdfjk" localSheetId="16">#REF!</definedName>
    <definedName name="hefjwdfjk" localSheetId="17">#REF!</definedName>
    <definedName name="hefjwdfjk">#REF!</definedName>
    <definedName name="hh" localSheetId="2">BS!hh</definedName>
    <definedName name="hh" localSheetId="1">#N/A</definedName>
    <definedName name="hh" localSheetId="4">'Przychody prowizyjne'!hh</definedName>
    <definedName name="hh" localSheetId="17">#N/A</definedName>
    <definedName name="hh">BS!hh</definedName>
    <definedName name="hhh" localSheetId="2" hidden="1">{"'BZ SA P&amp;l (fORECAST)'!$A$1:$BR$26"}</definedName>
    <definedName name="hhh" localSheetId="1" hidden="1">{"'BZ SA P&amp;l (fORECAST)'!$A$1:$BR$26"}</definedName>
    <definedName name="hhh" localSheetId="4" hidden="1">{"'BZ SA P&amp;l (fORECAST)'!$A$1:$BR$26"}</definedName>
    <definedName name="hhh" localSheetId="17"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BS!hhhhh</definedName>
    <definedName name="hhhhh" localSheetId="1">#N/A</definedName>
    <definedName name="hhhhh" localSheetId="4">'Przychody prowizyjne'!hhhhh</definedName>
    <definedName name="hhhhh" localSheetId="17">#N/A</definedName>
    <definedName name="hhhhh">BS!hhhhh</definedName>
    <definedName name="hhhhhhh">#N/A</definedName>
    <definedName name="hjakha">#N/A</definedName>
    <definedName name="hjskaa" localSheetId="2" hidden="1">{"'BZ SA P&amp;l (fORECAST)'!$A$1:$BR$26"}</definedName>
    <definedName name="hjskaa" localSheetId="1" hidden="1">{"'BZ SA P&amp;l (fORECAST)'!$A$1:$BR$26"}</definedName>
    <definedName name="hjskaa" localSheetId="4" hidden="1">{"'BZ SA P&amp;l (fORECAST)'!$A$1:$BR$26"}</definedName>
    <definedName name="hjskaa" hidden="1">{"'BZ SA P&amp;l (fORECAST)'!$A$1:$BR$26"}</definedName>
    <definedName name="hjsufyufdfsfsf">#N/A</definedName>
    <definedName name="ho" localSheetId="2">#REF!</definedName>
    <definedName name="ho" localSheetId="4">#REF!</definedName>
    <definedName name="ho" localSheetId="10">#REF!</definedName>
    <definedName name="ho" localSheetId="16">#REF!</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1" hidden="1">{"'BZ SA P&amp;l (fORECAST)'!$A$1:$BR$26"}</definedName>
    <definedName name="HTML_Control" localSheetId="4" hidden="1">{"'BZ SA P&amp;l (fORECAST)'!$A$1:$BR$26"}</definedName>
    <definedName name="HTML_Control" localSheetId="17"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 localSheetId="2">#REF!</definedName>
    <definedName name="hy" localSheetId="4">#REF!</definedName>
    <definedName name="hy" localSheetId="10">#REF!</definedName>
    <definedName name="hy" localSheetId="16">#REF!</definedName>
    <definedName name="hy">#REF!</definedName>
    <definedName name="HypDateTimeFormat">"mm/dd/yy HH:MM AM/PM"</definedName>
    <definedName name="HypIntgFormat">"###0"</definedName>
    <definedName name="HypRealFormat">"#,##0.#####"</definedName>
    <definedName name="hyukj" localSheetId="2">#REF!</definedName>
    <definedName name="hyukj" localSheetId="4">#REF!</definedName>
    <definedName name="hyukj" localSheetId="10">#REF!</definedName>
    <definedName name="hyukj" localSheetId="16">#REF!</definedName>
    <definedName name="hyukj">#REF!</definedName>
    <definedName name="HZ_indeks" localSheetId="2" hidden="1">{"Bilans płatniczy narastająco",#N/A,TRUE,"Bilans płatniczy narastająco"}</definedName>
    <definedName name="HZ_indeks" localSheetId="1" hidden="1">{"Bilans płatniczy narastająco",#N/A,TRUE,"Bilans płatniczy narastająco"}</definedName>
    <definedName name="HZ_indeks" localSheetId="4" hidden="1">{"Bilans płatniczy narastająco",#N/A,TRUE,"Bilans płatniczy narastająco"}</definedName>
    <definedName name="HZ_indeks" localSheetId="17" hidden="1">{"Bilans płatniczy narastająco",#N/A,TRUE,"Bilans płatniczy narastająco"}</definedName>
    <definedName name="HZ_indeks" hidden="1">{"Bilans płatniczy narastająco",#N/A,TRUE,"Bilans płatniczy narastająco"}</definedName>
    <definedName name="IAF06_2007" localSheetId="2">#REF!</definedName>
    <definedName name="IAF06_2007" localSheetId="4">#REF!</definedName>
    <definedName name="IAF06_2007" localSheetId="10">#REF!</definedName>
    <definedName name="IAF06_2007" localSheetId="16">#REF!</definedName>
    <definedName name="IAF06_2007">#REF!</definedName>
    <definedName name="IAF2006_2" localSheetId="2">#REF!</definedName>
    <definedName name="IAF2006_2" localSheetId="4">#REF!</definedName>
    <definedName name="IAF2006_2" localSheetId="10">#REF!</definedName>
    <definedName name="IAF2006_2" localSheetId="16">#REF!</definedName>
    <definedName name="IAF2006_2">#REF!</definedName>
    <definedName name="IBNR" localSheetId="2">#REF!</definedName>
    <definedName name="IBNR" localSheetId="4">#REF!</definedName>
    <definedName name="IBNR" localSheetId="10">#REF!</definedName>
    <definedName name="IBNR" localSheetId="16">#REF!</definedName>
    <definedName name="IBNR">#REF!</definedName>
    <definedName name="ICBS" localSheetId="2">#REF!</definedName>
    <definedName name="ICBS" localSheetId="4">#REF!</definedName>
    <definedName name="ICBS" localSheetId="10">#REF!</definedName>
    <definedName name="ICBS" localSheetId="16">#REF!</definedName>
    <definedName name="ICBS">#REF!</definedName>
    <definedName name="ID" localSheetId="2">#REF!</definedName>
    <definedName name="ID" localSheetId="4">#REF!</definedName>
    <definedName name="ID" localSheetId="10">#REF!</definedName>
    <definedName name="ID" localSheetId="16">#REF!</definedName>
    <definedName name="ID" localSheetId="17">#REF!</definedName>
    <definedName name="ID">#REF!</definedName>
    <definedName name="ID_XBRL" localSheetId="2">#REF!</definedName>
    <definedName name="ID_XBRL" localSheetId="4">#REF!</definedName>
    <definedName name="ID_XBRL" localSheetId="10">#REF!</definedName>
    <definedName name="ID_XBRL" localSheetId="16">#REF!</definedName>
    <definedName name="ID_XBRL" localSheetId="17">#REF!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 localSheetId="5">#REF!</definedName>
    <definedName name="iiiiiiiiiiiiiiiiiiiiiiiiiiiiiiiiiiiiiiiiiiiiiiiiiiiiiiiiiiiiiiiiiiiiiiii" localSheetId="1">#REF!</definedName>
    <definedName name="iiiiiiiiiiiiiiiiiiiiiiiiiiiiiiiiiiiiiiiiiiiiiiiiiiiiiiiiiiiiiiiiiiiiiiii" localSheetId="4">#REF!</definedName>
    <definedName name="iiiiiiiiiiiiiiiiiiiiiiiiiiiiiiiiiiiiiiiiiiiiiiiiiiiiiiiiiiiiiiiiiiiiiiii" localSheetId="10">#REF!</definedName>
    <definedName name="iiiiiiiiiiiiiiiiiiiiiiiiiiiiiiiiiiiiiiiiiiiiiiiiiiiiiiiiiiiiiiiiiiiiiiii" localSheetId="16">#REF!</definedName>
    <definedName name="iiiiiiiiiiiiiiiiiiiiiiiiiiiiiiiiiiiiiiiiiiiiiiiiiiiiiiiiiiiiiiiiiiiiiiii" localSheetId="17">#REF!</definedName>
    <definedName name="iiiiiiiiiiiiiiiiiiiiiiiiiiiiiiiiiiiiiiiiiiiiiiiiiiiiiiiiiiiiiiiiiiiiiiii">#REF!</definedName>
    <definedName name="Industry" localSheetId="2">#REF!</definedName>
    <definedName name="Industry" localSheetId="4">#REF!</definedName>
    <definedName name="Industry" localSheetId="10">#REF!</definedName>
    <definedName name="Industry" localSheetId="16">#REF!</definedName>
    <definedName name="Industry" localSheetId="17">#REF!</definedName>
    <definedName name="Industry">#REF!</definedName>
    <definedName name="inf" localSheetId="2">#REF!</definedName>
    <definedName name="inf" localSheetId="4">#REF!</definedName>
    <definedName name="inf" localSheetId="10">#REF!</definedName>
    <definedName name="inf" localSheetId="16">#REF!</definedName>
    <definedName name="inf">#REF!</definedName>
    <definedName name="inf_2" localSheetId="2">#REF!</definedName>
    <definedName name="inf_2" localSheetId="4">#REF!</definedName>
    <definedName name="inf_2" localSheetId="10">#REF!</definedName>
    <definedName name="inf_2" localSheetId="16">#REF!</definedName>
    <definedName name="inf_2">#REF!</definedName>
    <definedName name="Informacja_dodatkowa07" localSheetId="2">#REF!</definedName>
    <definedName name="Informacja_dodatkowa07" localSheetId="4">#REF!</definedName>
    <definedName name="Informacja_dodatkowa07" localSheetId="10">#REF!</definedName>
    <definedName name="Informacja_dodatkowa07" localSheetId="16">#REF!</definedName>
    <definedName name="Informacja_dodatkowa07" localSheetId="17">#REF!</definedName>
    <definedName name="Informacja_dodatkowa07">#REF!</definedName>
    <definedName name="Informacja_dodatkowa08" localSheetId="2">#REF!</definedName>
    <definedName name="Informacja_dodatkowa08" localSheetId="4">#REF!</definedName>
    <definedName name="Informacja_dodatkowa08" localSheetId="10">#REF!</definedName>
    <definedName name="Informacja_dodatkowa08" localSheetId="16">#REF!</definedName>
    <definedName name="Informacja_dodatkowa08" localSheetId="17">#REF!</definedName>
    <definedName name="Informacja_dodatkowa08">#REF!</definedName>
    <definedName name="Investments_in_associates_12_2007" localSheetId="2">#REF!</definedName>
    <definedName name="Investments_in_associates_12_2007" localSheetId="4">#REF!</definedName>
    <definedName name="Investments_in_associates_12_2007" localSheetId="10">#REF!</definedName>
    <definedName name="Investments_in_associates_12_2007" localSheetId="16">#REF!</definedName>
    <definedName name="Investments_in_associates_12_2007">#REF!</definedName>
    <definedName name="Investments_in_associates_12_2008" localSheetId="2">#REF!</definedName>
    <definedName name="Investments_in_associates_12_2008" localSheetId="4">#REF!</definedName>
    <definedName name="Investments_in_associates_12_2008" localSheetId="10">#REF!</definedName>
    <definedName name="Investments_in_associates_12_2008" localSheetId="16">#REF!</definedName>
    <definedName name="Investments_in_associates_12_2008">#REF!</definedName>
    <definedName name="Inwestycje_w_podmioty" localSheetId="2">#REF!</definedName>
    <definedName name="Inwestycje_w_podmioty" localSheetId="4">#REF!</definedName>
    <definedName name="Inwestycje_w_podmioty" localSheetId="10">#REF!</definedName>
    <definedName name="Inwestycje_w_podmioty" localSheetId="16">#REF!</definedName>
    <definedName name="Inwestycje_w_podmioty" localSheetId="17">#REF!</definedName>
    <definedName name="Inwestycje_w_podmioty">#REF!</definedName>
    <definedName name="Inwestycyjne_aktywa_finansowe" localSheetId="2">#REF!</definedName>
    <definedName name="Inwestycyjne_aktywa_finansowe" localSheetId="4">#REF!</definedName>
    <definedName name="Inwestycyjne_aktywa_finansowe" localSheetId="10">#REF!</definedName>
    <definedName name="Inwestycyjne_aktywa_finansowe" localSheetId="16">#REF!</definedName>
    <definedName name="Inwestycyjne_aktywa_finansowe" localSheetId="17">#REF!</definedName>
    <definedName name="Inwestycyjne_aktywa_finansowe">#REF!</definedName>
    <definedName name="IRS_dt" localSheetId="2">#REF!</definedName>
    <definedName name="IRS_dt" localSheetId="4">#REF!</definedName>
    <definedName name="IRS_dt" localSheetId="10">#REF!</definedName>
    <definedName name="IRS_dt" localSheetId="16">#REF!</definedName>
    <definedName name="IRS_dt">#REF!</definedName>
    <definedName name="IRS_dw" localSheetId="2">#REF!</definedName>
    <definedName name="IRS_dw" localSheetId="4">#REF!</definedName>
    <definedName name="IRS_dw" localSheetId="10">#REF!</definedName>
    <definedName name="IRS_dw" localSheetId="16">#REF!</definedName>
    <definedName name="IRS_dw">#REF!</definedName>
    <definedName name="IV_1" localSheetId="2">#REF!</definedName>
    <definedName name="IV_1" localSheetId="4">#REF!</definedName>
    <definedName name="IV_1" localSheetId="10">#REF!</definedName>
    <definedName name="IV_1" localSheetId="16">#REF!</definedName>
    <definedName name="IV_1">#REF!</definedName>
    <definedName name="IV_2" localSheetId="2">#REF!</definedName>
    <definedName name="IV_2" localSheetId="4">#REF!</definedName>
    <definedName name="IV_2" localSheetId="10">#REF!</definedName>
    <definedName name="IV_2" localSheetId="16">#REF!</definedName>
    <definedName name="IV_2" localSheetId="17">#REF!</definedName>
    <definedName name="IV_2">#REF!</definedName>
    <definedName name="IX.2005">#N/A</definedName>
    <definedName name="jakikredyt">#REF!</definedName>
    <definedName name="jakikredyt3">#REF!</definedName>
    <definedName name="JanuaryL" localSheetId="2">#REF!</definedName>
    <definedName name="JanuaryL" localSheetId="4">#REF!</definedName>
    <definedName name="JanuaryL" localSheetId="10">#REF!</definedName>
    <definedName name="JanuaryL" localSheetId="16">#REF!</definedName>
    <definedName name="JanuaryL">#REF!</definedName>
    <definedName name="JedenRadekPodSestavou" localSheetId="2">#REF!</definedName>
    <definedName name="JedenRadekPodSestavou" localSheetId="4">#REF!</definedName>
    <definedName name="JedenRadekPodSestavou" localSheetId="10">#REF!</definedName>
    <definedName name="JedenRadekPodSestavou" localSheetId="16">#REF!</definedName>
    <definedName name="JedenRadekPodSestavou">#REF!</definedName>
    <definedName name="JedenRadekPodSestavou_11" localSheetId="2">#REF!</definedName>
    <definedName name="JedenRadekPodSestavou_11" localSheetId="4">#REF!</definedName>
    <definedName name="JedenRadekPodSestavou_11" localSheetId="10">#REF!</definedName>
    <definedName name="JedenRadekPodSestavou_11" localSheetId="16">#REF!</definedName>
    <definedName name="JedenRadekPodSestavou_11">#REF!</definedName>
    <definedName name="JedenRadekPodSestavou_2" localSheetId="2">#REF!</definedName>
    <definedName name="JedenRadekPodSestavou_2" localSheetId="4">#REF!</definedName>
    <definedName name="JedenRadekPodSestavou_2" localSheetId="10">#REF!</definedName>
    <definedName name="JedenRadekPodSestavou_2" localSheetId="16">#REF!</definedName>
    <definedName name="JedenRadekPodSestavou_2">#REF!</definedName>
    <definedName name="JedenRadekPodSestavou_28" localSheetId="2">#REF!</definedName>
    <definedName name="JedenRadekPodSestavou_28" localSheetId="4">#REF!</definedName>
    <definedName name="JedenRadekPodSestavou_28" localSheetId="10">#REF!</definedName>
    <definedName name="JedenRadekPodSestavou_28" localSheetId="16">#REF!</definedName>
    <definedName name="JedenRadekPodSestavou_28">#REF!</definedName>
    <definedName name="JedenRadekVedleSestavy" localSheetId="2">#REF!</definedName>
    <definedName name="JedenRadekVedleSestavy" localSheetId="4">#REF!</definedName>
    <definedName name="JedenRadekVedleSestavy" localSheetId="10">#REF!</definedName>
    <definedName name="JedenRadekVedleSestavy" localSheetId="16">#REF!</definedName>
    <definedName name="JedenRadekVedleSestavy">#REF!</definedName>
    <definedName name="JedenRadekVedleSestavy_11" localSheetId="2">#REF!</definedName>
    <definedName name="JedenRadekVedleSestavy_11" localSheetId="4">#REF!</definedName>
    <definedName name="JedenRadekVedleSestavy_11" localSheetId="10">#REF!</definedName>
    <definedName name="JedenRadekVedleSestavy_11" localSheetId="16">#REF!</definedName>
    <definedName name="JedenRadekVedleSestavy_11">#REF!</definedName>
    <definedName name="JedenRadekVedleSestavy_2" localSheetId="2">#REF!</definedName>
    <definedName name="JedenRadekVedleSestavy_2" localSheetId="4">#REF!</definedName>
    <definedName name="JedenRadekVedleSestavy_2" localSheetId="10">#REF!</definedName>
    <definedName name="JedenRadekVedleSestavy_2" localSheetId="16">#REF!</definedName>
    <definedName name="JedenRadekVedleSestavy_2">#REF!</definedName>
    <definedName name="JedenRadekVedleSestavy_28" localSheetId="2">#REF!</definedName>
    <definedName name="JedenRadekVedleSestavy_28" localSheetId="4">#REF!</definedName>
    <definedName name="JedenRadekVedleSestavy_28" localSheetId="10">#REF!</definedName>
    <definedName name="JedenRadekVedleSestavy_28" localSheetId="16">#REF!</definedName>
    <definedName name="JedenRadekVedleSestavy_28">#REF!</definedName>
    <definedName name="jednostka_raportująca" localSheetId="17">#REF!</definedName>
    <definedName name="jednostka_raportująca">#REF!</definedName>
    <definedName name="jhskhsfsfsf" localSheetId="2" hidden="1">{"Bilans płatniczy narastająco",#N/A,TRUE,"Bilans płatniczy narastająco"}</definedName>
    <definedName name="jhskhsfsfsf" localSheetId="1" hidden="1">{"Bilans płatniczy narastająco",#N/A,TRUE,"Bilans płatniczy narastająco"}</definedName>
    <definedName name="jhskhsfsfsf" localSheetId="4"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1" hidden="1">{"'BZ SA P&amp;l (fORECAST)'!$A$1:$BR$26"}</definedName>
    <definedName name="JI" localSheetId="4" hidden="1">{"'BZ SA P&amp;l (fORECAST)'!$A$1:$BR$26"}</definedName>
    <definedName name="JI" localSheetId="17" hidden="1">{"'BZ SA P&amp;l (fORECAST)'!$A$1:$BR$26"}</definedName>
    <definedName name="JI" hidden="1">{"'BZ SA P&amp;l (fORECAST)'!$A$1:$BR$26"}</definedName>
    <definedName name="JJ">#N/A</definedName>
    <definedName name="jjj" localSheetId="2" hidden="1">{"'BZ SA P&amp;l (fORECAST)'!$A$1:$BR$26"}</definedName>
    <definedName name="jjj" localSheetId="1" hidden="1">{"'BZ SA P&amp;l (fORECAST)'!$A$1:$BR$26"}</definedName>
    <definedName name="jjj" localSheetId="4" hidden="1">{"'BZ SA P&amp;l (fORECAST)'!$A$1:$BR$26"}</definedName>
    <definedName name="jjj" localSheetId="17" hidden="1">{"'BZ SA P&amp;l (fORECAST)'!$A$1:$BR$26"}</definedName>
    <definedName name="jjj" hidden="1">{"'BZ SA P&amp;l (fORECAST)'!$A$1:$BR$26"}</definedName>
    <definedName name="jjjj" localSheetId="2" hidden="1">{"'BZ SA P&amp;l (fORECAST)'!$A$1:$BR$26"}</definedName>
    <definedName name="jjjj" localSheetId="1" hidden="1">{"'BZ SA P&amp;l (fORECAST)'!$A$1:$BR$26"}</definedName>
    <definedName name="jjjj" localSheetId="4" hidden="1">{"'BZ SA P&amp;l (fORECAST)'!$A$1:$BR$26"}</definedName>
    <definedName name="jjjj" localSheetId="17" hidden="1">{"'BZ SA P&amp;l (fORECAST)'!$A$1:$BR$26"}</definedName>
    <definedName name="jjjj" hidden="1">{"'BZ SA P&amp;l (fORECAST)'!$A$1:$BR$26"}</definedName>
    <definedName name="jjjjjj" localSheetId="2" hidden="1">{"'BZ SA P&amp;l (fORECAST)'!$A$1:$BR$26"}</definedName>
    <definedName name="jjjjjj" localSheetId="1" hidden="1">{"'BZ SA P&amp;l (fORECAST)'!$A$1:$BR$26"}</definedName>
    <definedName name="jjjjjj" localSheetId="4" hidden="1">{"'BZ SA P&amp;l (fORECAST)'!$A$1:$BR$26"}</definedName>
    <definedName name="jjjjjj" localSheetId="17" hidden="1">{"'BZ SA P&amp;l (fORECAST)'!$A$1:$BR$26"}</definedName>
    <definedName name="jjjjjj" hidden="1">{"'BZ SA P&amp;l (fORECAST)'!$A$1:$BR$26"}</definedName>
    <definedName name="jjjjjjj" localSheetId="2" hidden="1">{"'BZ SA P&amp;l (fORECAST)'!$A$1:$BR$26"}</definedName>
    <definedName name="jjjjjjj" localSheetId="1" hidden="1">{"'BZ SA P&amp;l (fORECAST)'!$A$1:$BR$26"}</definedName>
    <definedName name="jjjjjjj" localSheetId="4" hidden="1">{"'BZ SA P&amp;l (fORECAST)'!$A$1:$BR$26"}</definedName>
    <definedName name="jjjjjjj" localSheetId="17" hidden="1">{"'BZ SA P&amp;l (fORECAST)'!$A$1:$BR$26"}</definedName>
    <definedName name="jjjjjjj" hidden="1">{"'BZ SA P&amp;l (fORECAST)'!$A$1:$BR$26"}</definedName>
    <definedName name="jkhgjhj" localSheetId="2" hidden="1">{"'BZ SA P&amp;l (fORECAST)'!$A$1:$BR$26"}</definedName>
    <definedName name="jkhgjhj" localSheetId="1" hidden="1">{"'BZ SA P&amp;l (fORECAST)'!$A$1:$BR$26"}</definedName>
    <definedName name="jkhgjhj" localSheetId="4" hidden="1">{"'BZ SA P&amp;l (fORECAST)'!$A$1:$BR$26"}</definedName>
    <definedName name="jkhgjhj" localSheetId="17" hidden="1">{"'BZ SA P&amp;l (fORECAST)'!$A$1:$BR$26"}</definedName>
    <definedName name="jkhgjhj" hidden="1">{"'BZ SA P&amp;l (fORECAST)'!$A$1:$BR$26"}</definedName>
    <definedName name="jkhjkhjk" localSheetId="2" hidden="1">{"'BZ SA P&amp;l (fORECAST)'!$A$1:$BR$26"}</definedName>
    <definedName name="jkhjkhjk" localSheetId="1" hidden="1">{"'BZ SA P&amp;l (fORECAST)'!$A$1:$BR$26"}</definedName>
    <definedName name="jkhjkhjk" localSheetId="4" hidden="1">{"'BZ SA P&amp;l (fORECAST)'!$A$1:$BR$26"}</definedName>
    <definedName name="jkhjkhjk" localSheetId="17" hidden="1">{"'BZ SA P&amp;l (fORECAST)'!$A$1:$BR$26"}</definedName>
    <definedName name="jkhjkhjk" hidden="1">{"'BZ SA P&amp;l (fORECAST)'!$A$1:$BR$26"}</definedName>
    <definedName name="jkm" localSheetId="2" hidden="1">{"'BZ SA P&amp;l (fORECAST)'!$A$1:$BR$26"}</definedName>
    <definedName name="jkm" localSheetId="1" hidden="1">{"'BZ SA P&amp;l (fORECAST)'!$A$1:$BR$26"}</definedName>
    <definedName name="jkm" localSheetId="4" hidden="1">{"'BZ SA P&amp;l (fORECAST)'!$A$1:$BR$26"}</definedName>
    <definedName name="jkm" localSheetId="17" hidden="1">{"'BZ SA P&amp;l (fORECAST)'!$A$1:$BR$26"}</definedName>
    <definedName name="jkm" hidden="1">{"'BZ SA P&amp;l (fORECAST)'!$A$1:$BR$26"}</definedName>
    <definedName name="jksksskss" localSheetId="2" hidden="1">{"'BZ SA P&amp;l (fORECAST)'!$A$1:$BR$26"}</definedName>
    <definedName name="jksksskss" localSheetId="1" hidden="1">{"'BZ SA P&amp;l (fORECAST)'!$A$1:$BR$26"}</definedName>
    <definedName name="jksksskss" localSheetId="4" hidden="1">{"'BZ SA P&amp;l (fORECAST)'!$A$1:$BR$26"}</definedName>
    <definedName name="jksksskss" hidden="1">{"'BZ SA P&amp;l (fORECAST)'!$A$1:$BR$26"}</definedName>
    <definedName name="JPYPLN" localSheetId="2">#REF!</definedName>
    <definedName name="JPYPLN" localSheetId="4">#REF!</definedName>
    <definedName name="JPYPLN" localSheetId="10">#REF!</definedName>
    <definedName name="JPYPLN" localSheetId="16">#REF!</definedName>
    <definedName name="JPYPLN">#REF!</definedName>
    <definedName name="JPYPLN1M" localSheetId="2">#REF!</definedName>
    <definedName name="JPYPLN1M" localSheetId="4">#REF!</definedName>
    <definedName name="JPYPLN1M" localSheetId="10">#REF!</definedName>
    <definedName name="JPYPLN1M" localSheetId="16">#REF!</definedName>
    <definedName name="JPYPLN1M">#REF!</definedName>
    <definedName name="jshhdgsud">#N/A</definedName>
    <definedName name="JulyFC" localSheetId="2">#REF!</definedName>
    <definedName name="JulyFC" localSheetId="4">#REF!</definedName>
    <definedName name="JulyFC" localSheetId="10">#REF!</definedName>
    <definedName name="JulyFC" localSheetId="16">#REF!</definedName>
    <definedName name="JulyFC">#REF!</definedName>
    <definedName name="JulyIC" localSheetId="2">#REF!</definedName>
    <definedName name="JulyIC" localSheetId="4">#REF!</definedName>
    <definedName name="JulyIC" localSheetId="10">#REF!</definedName>
    <definedName name="JulyIC" localSheetId="16">#REF!</definedName>
    <definedName name="JulyIC">#REF!</definedName>
    <definedName name="JulyII" localSheetId="2">#REF!</definedName>
    <definedName name="JulyII" localSheetId="4">#REF!</definedName>
    <definedName name="JulyII" localSheetId="10">#REF!</definedName>
    <definedName name="JulyII" localSheetId="16">#REF!</definedName>
    <definedName name="JulyII">#REF!</definedName>
    <definedName name="JulyL" localSheetId="2">#REF!</definedName>
    <definedName name="JulyL" localSheetId="4">#REF!</definedName>
    <definedName name="JulyL" localSheetId="10">#REF!</definedName>
    <definedName name="JulyL" localSheetId="16">#REF!</definedName>
    <definedName name="JulyL">#REF!</definedName>
    <definedName name="Jun_2003" localSheetId="2">#REF!</definedName>
    <definedName name="Jun_2003" localSheetId="4">#REF!</definedName>
    <definedName name="Jun_2003" localSheetId="10">#REF!</definedName>
    <definedName name="Jun_2003" localSheetId="16">#REF!</definedName>
    <definedName name="Jun_2003">#REF!</definedName>
    <definedName name="JuneL" localSheetId="2">#REF!</definedName>
    <definedName name="JuneL" localSheetId="4">#REF!</definedName>
    <definedName name="JuneL" localSheetId="10">#REF!</definedName>
    <definedName name="JuneL" localSheetId="16">#REF!</definedName>
    <definedName name="JuneL">#REF!</definedName>
    <definedName name="K_11" localSheetId="2">#REF!</definedName>
    <definedName name="K_11" localSheetId="4">#REF!</definedName>
    <definedName name="K_11" localSheetId="10">#REF!</definedName>
    <definedName name="K_11" localSheetId="16">#REF!</definedName>
    <definedName name="K_11" localSheetId="17">#REF!</definedName>
    <definedName name="K_11">#REF!</definedName>
    <definedName name="K_11_1" localSheetId="2">#REF!</definedName>
    <definedName name="K_11_1" localSheetId="4">#REF!</definedName>
    <definedName name="K_11_1" localSheetId="10">#REF!</definedName>
    <definedName name="K_11_1" localSheetId="16">#REF!</definedName>
    <definedName name="K_11_1" localSheetId="17">#REF!</definedName>
    <definedName name="K_11_1">#REF!</definedName>
    <definedName name="K_11_2" localSheetId="2">#REF!</definedName>
    <definedName name="K_11_2" localSheetId="4">#REF!</definedName>
    <definedName name="K_11_2" localSheetId="10">#REF!</definedName>
    <definedName name="K_11_2" localSheetId="16">#REF!</definedName>
    <definedName name="K_11_2" localSheetId="17">#REF!</definedName>
    <definedName name="K_11_2">#REF!</definedName>
    <definedName name="K_310305" localSheetId="2">#REF!</definedName>
    <definedName name="K_310305" localSheetId="4">#REF!</definedName>
    <definedName name="K_310305" localSheetId="10">#REF!</definedName>
    <definedName name="K_310305" localSheetId="16">#REF!</definedName>
    <definedName name="K_310305" localSheetId="17">#REF!</definedName>
    <definedName name="K_310305">#REF!</definedName>
    <definedName name="K_310306" localSheetId="2">#REF!</definedName>
    <definedName name="K_310306" localSheetId="4">#REF!</definedName>
    <definedName name="K_310306" localSheetId="10">#REF!</definedName>
    <definedName name="K_310306" localSheetId="16">#REF!</definedName>
    <definedName name="K_310306" localSheetId="17">#REF!</definedName>
    <definedName name="K_310306">#REF!</definedName>
    <definedName name="K_311204" localSheetId="2">#REF!</definedName>
    <definedName name="K_311204" localSheetId="4">#REF!</definedName>
    <definedName name="K_311204" localSheetId="10">#REF!</definedName>
    <definedName name="K_311204" localSheetId="16">#REF!</definedName>
    <definedName name="K_311204" localSheetId="17">#REF!</definedName>
    <definedName name="K_311204">#REF!</definedName>
    <definedName name="K_311205" localSheetId="2">#REF!</definedName>
    <definedName name="K_311205" localSheetId="4">#REF!</definedName>
    <definedName name="K_311205" localSheetId="10">#REF!</definedName>
    <definedName name="K_311205" localSheetId="16">#REF!</definedName>
    <definedName name="K_311205" localSheetId="17">#REF!</definedName>
    <definedName name="K_311205">#REF!</definedName>
    <definedName name="K_N42">#REF!</definedName>
    <definedName name="K_N43">#REF!</definedName>
    <definedName name="K_N44">#REF!</definedName>
    <definedName name="K_PF" localSheetId="2">#REF!</definedName>
    <definedName name="K_PF" localSheetId="5">#REF!</definedName>
    <definedName name="K_PF" localSheetId="1">#REF!</definedName>
    <definedName name="K_PF" localSheetId="4">#REF!</definedName>
    <definedName name="K_PF" localSheetId="10">#REF!</definedName>
    <definedName name="K_PF" localSheetId="16">#REF!</definedName>
    <definedName name="K_PF" localSheetId="17">#REF!</definedName>
    <definedName name="K_PF">#REF!</definedName>
    <definedName name="kap_skons2" localSheetId="2">#REF!</definedName>
    <definedName name="kap_skons2" localSheetId="5">#REF!</definedName>
    <definedName name="kap_skons2" localSheetId="4">#REF!</definedName>
    <definedName name="kap_skons2" localSheetId="10">#REF!</definedName>
    <definedName name="kap_skons2" localSheetId="16">#REF!</definedName>
    <definedName name="kap_skons2" localSheetId="17">#REF!</definedName>
    <definedName name="kap_skons2">#REF!</definedName>
    <definedName name="Kapiatły_skons" localSheetId="2">#REF!</definedName>
    <definedName name="Kapiatły_skons" localSheetId="4">#REF!</definedName>
    <definedName name="Kapiatły_skons" localSheetId="10">#REF!</definedName>
    <definedName name="Kapiatły_skons" localSheetId="16">#REF!</definedName>
    <definedName name="Kapiatły_skons" localSheetId="17">#REF!</definedName>
    <definedName name="Kapiatły_skons">#REF!</definedName>
    <definedName name="kapitaly_0607" localSheetId="2">#REF!</definedName>
    <definedName name="kapitaly_0607" localSheetId="4">#REF!</definedName>
    <definedName name="kapitaly_0607" localSheetId="10">#REF!</definedName>
    <definedName name="kapitaly_0607" localSheetId="16">#REF!</definedName>
    <definedName name="kapitaly_0607">#REF!</definedName>
    <definedName name="kapitaly_0608" localSheetId="2">#REF!</definedName>
    <definedName name="kapitaly_0608" localSheetId="4">#REF!</definedName>
    <definedName name="kapitaly_0608" localSheetId="10">#REF!</definedName>
    <definedName name="kapitaly_0608" localSheetId="16">#REF!</definedName>
    <definedName name="kapitaly_0608">#REF!</definedName>
    <definedName name="kapitaly_1207" localSheetId="2">#REF!</definedName>
    <definedName name="kapitaly_1207" localSheetId="4">#REF!</definedName>
    <definedName name="kapitaly_1207" localSheetId="10">#REF!</definedName>
    <definedName name="kapitaly_1207" localSheetId="16">#REF!</definedName>
    <definedName name="kapitaly_1207">#REF!</definedName>
    <definedName name="kapitały_skons0608" localSheetId="2">#REF!</definedName>
    <definedName name="kapitały_skons0608" localSheetId="5">#REF!</definedName>
    <definedName name="kapitały_skons0608" localSheetId="4">#REF!</definedName>
    <definedName name="kapitały_skons0608" localSheetId="10">#REF!</definedName>
    <definedName name="kapitały_skons0608" localSheetId="16">#REF!</definedName>
    <definedName name="kapitały_skons0608" localSheetId="17">#REF!</definedName>
    <definedName name="kapitały_skons0608">#REF!</definedName>
    <definedName name="kk">#N/A</definedName>
    <definedName name="kkkkkkkk">#REF!</definedName>
    <definedName name="KL_WSK_ROK" localSheetId="2">#REF!</definedName>
    <definedName name="KL_WSK_ROK" localSheetId="4">#REF!</definedName>
    <definedName name="KL_WSK_ROK" localSheetId="10">#REF!</definedName>
    <definedName name="KL_WSK_ROK" localSheetId="16">#REF!</definedName>
    <definedName name="KL_WSK_ROK" localSheetId="17">#REF!</definedName>
    <definedName name="KL_WSK_ROK">#REF!</definedName>
    <definedName name="Komentarz">#REF!</definedName>
    <definedName name="koncentracja_branz0606" localSheetId="2">#REF!</definedName>
    <definedName name="koncentracja_branz0606" localSheetId="4">#REF!</definedName>
    <definedName name="koncentracja_branz0606" localSheetId="10">#REF!</definedName>
    <definedName name="koncentracja_branz0606" localSheetId="16">#REF!</definedName>
    <definedName name="koncentracja_branz0606">#REF!</definedName>
    <definedName name="Koncentracja_geogr0606" localSheetId="2">#REF!</definedName>
    <definedName name="Koncentracja_geogr0606" localSheetId="4">#REF!</definedName>
    <definedName name="Koncentracja_geogr0606" localSheetId="10">#REF!</definedName>
    <definedName name="Koncentracja_geogr0606" localSheetId="16">#REF!</definedName>
    <definedName name="Koncentracja_geogr0606">#REF!</definedName>
    <definedName name="koniec_FBN019_4" localSheetId="2">#REF!</definedName>
    <definedName name="koniec_FBN019_4" localSheetId="4">#REF!</definedName>
    <definedName name="koniec_FBN019_4" localSheetId="10">#REF!</definedName>
    <definedName name="koniec_FBN019_4" localSheetId="16">#REF!</definedName>
    <definedName name="koniec_FBN019_4">#REF!</definedName>
    <definedName name="koniec_FBN019_6" localSheetId="2">#REF!</definedName>
    <definedName name="koniec_FBN019_6" localSheetId="4">#REF!</definedName>
    <definedName name="koniec_FBN019_6" localSheetId="10">#REF!</definedName>
    <definedName name="koniec_FBN019_6" localSheetId="16">#REF!</definedName>
    <definedName name="koniec_FBN019_6">#REF!</definedName>
    <definedName name="koniec_FBN019_7" localSheetId="2">#REF!</definedName>
    <definedName name="koniec_FBN019_7" localSheetId="4">#REF!</definedName>
    <definedName name="koniec_FBN019_7" localSheetId="10">#REF!</definedName>
    <definedName name="koniec_FBN019_7" localSheetId="16">#REF!</definedName>
    <definedName name="koniec_FBN019_7">#REF!</definedName>
    <definedName name="koniec_FBN019_8" localSheetId="2">#REF!</definedName>
    <definedName name="koniec_FBN019_8" localSheetId="4">#REF!</definedName>
    <definedName name="koniec_FBN019_8" localSheetId="10">#REF!</definedName>
    <definedName name="koniec_FBN019_8" localSheetId="16">#REF!</definedName>
    <definedName name="koniec_FBN019_8">#REF!</definedName>
    <definedName name="koniec_FBN020_2" localSheetId="2">#REF!</definedName>
    <definedName name="koniec_FBN020_2" localSheetId="4">#REF!</definedName>
    <definedName name="koniec_FBN020_2" localSheetId="10">#REF!</definedName>
    <definedName name="koniec_FBN020_2" localSheetId="16">#REF!</definedName>
    <definedName name="koniec_FBN020_2">#REF!</definedName>
    <definedName name="koniec_FIN004A" localSheetId="2">#REF!</definedName>
    <definedName name="koniec_FIN004A" localSheetId="4">#REF!</definedName>
    <definedName name="koniec_FIN004A" localSheetId="10">#REF!</definedName>
    <definedName name="koniec_FIN004A" localSheetId="16">#REF!</definedName>
    <definedName name="koniec_FIN004A">#REF!</definedName>
    <definedName name="koniec_FIN005_1" localSheetId="2">#REF!</definedName>
    <definedName name="koniec_FIN005_1" localSheetId="4">#REF!</definedName>
    <definedName name="koniec_FIN005_1" localSheetId="10">#REF!</definedName>
    <definedName name="koniec_FIN005_1" localSheetId="16">#REF!</definedName>
    <definedName name="koniec_FIN005_1">#REF!</definedName>
    <definedName name="KONSOL2000M" localSheetId="2">#REF!</definedName>
    <definedName name="KONSOL2000M" localSheetId="4">#REF!</definedName>
    <definedName name="KONSOL2000M" localSheetId="10">#REF!</definedName>
    <definedName name="KONSOL2000M" localSheetId="16">#REF!</definedName>
    <definedName name="KONSOL2000M">#REF!</definedName>
    <definedName name="KONSOL2000Y" localSheetId="2">#REF!</definedName>
    <definedName name="KONSOL2000Y" localSheetId="4">#REF!</definedName>
    <definedName name="KONSOL2000Y" localSheetId="10">#REF!</definedName>
    <definedName name="KONSOL2000Y" localSheetId="16">#REF!</definedName>
    <definedName name="KONSOL2000Y">#REF!</definedName>
    <definedName name="Kontrpartne" localSheetId="17">#REF!</definedName>
    <definedName name="Kontrpartne">#REF!</definedName>
    <definedName name="Kontrpartner" localSheetId="17">#REF!</definedName>
    <definedName name="Kontrpartner">#REF!</definedName>
    <definedName name="KOPIA" localSheetId="2">#REF!</definedName>
    <definedName name="KOPIA" localSheetId="4">#REF!</definedName>
    <definedName name="KOPIA" localSheetId="10">#REF!</definedName>
    <definedName name="KOPIA" localSheetId="16">#REF!</definedName>
    <definedName name="KOPIA" localSheetId="17">#REF!</definedName>
    <definedName name="KOPIA">#REF!</definedName>
    <definedName name="Koszty_działania_banku" localSheetId="2">#REF!</definedName>
    <definedName name="Koszty_działania_banku" localSheetId="4">#REF!</definedName>
    <definedName name="Koszty_działania_banku" localSheetId="10">#REF!</definedName>
    <definedName name="Koszty_działania_banku" localSheetId="16">#REF!</definedName>
    <definedName name="Koszty_działania_banku" localSheetId="17">#REF!</definedName>
    <definedName name="Koszty_działania_banku">#REF!</definedName>
    <definedName name="Koszty_pracownicze" localSheetId="2">#REF!</definedName>
    <definedName name="Koszty_pracownicze" localSheetId="4">#REF!</definedName>
    <definedName name="Koszty_pracownicze" localSheetId="10">#REF!</definedName>
    <definedName name="Koszty_pracownicze" localSheetId="16">#REF!</definedName>
    <definedName name="Koszty_pracownicze" localSheetId="17">#REF!</definedName>
    <definedName name="Koszty_pracownicze">#REF!</definedName>
    <definedName name="KS_062006" localSheetId="2">#REF!</definedName>
    <definedName name="KS_062006" localSheetId="4">#REF!</definedName>
    <definedName name="KS_062006" localSheetId="10">#REF!</definedName>
    <definedName name="KS_062006" localSheetId="16">#REF!</definedName>
    <definedName name="KS_062006">#REF!</definedName>
    <definedName name="KS_300905" localSheetId="2">#REF!</definedName>
    <definedName name="KS_300905" localSheetId="4">#REF!</definedName>
    <definedName name="KS_300905" localSheetId="10">#REF!</definedName>
    <definedName name="KS_300905" localSheetId="16">#REF!</definedName>
    <definedName name="KS_300905" localSheetId="17">#REF!</definedName>
    <definedName name="KS_300905">#REF!</definedName>
    <definedName name="KS_30092005" localSheetId="2">#REF!</definedName>
    <definedName name="KS_30092005" localSheetId="4">#REF!</definedName>
    <definedName name="KS_30092005" localSheetId="10">#REF!</definedName>
    <definedName name="KS_30092005" localSheetId="16">#REF!</definedName>
    <definedName name="KS_30092005" localSheetId="17">#REF!</definedName>
    <definedName name="KS_30092005">#REF!</definedName>
    <definedName name="KS_310305" localSheetId="2">#REF!</definedName>
    <definedName name="KS_310305" localSheetId="4">#REF!</definedName>
    <definedName name="KS_310305" localSheetId="10">#REF!</definedName>
    <definedName name="KS_310305" localSheetId="16">#REF!</definedName>
    <definedName name="KS_310305" localSheetId="17">#REF!</definedName>
    <definedName name="KS_310305">#REF!</definedName>
    <definedName name="KS_310306" localSheetId="2">#REF!</definedName>
    <definedName name="KS_310306" localSheetId="4">#REF!</definedName>
    <definedName name="KS_310306" localSheetId="10">#REF!</definedName>
    <definedName name="KS_310306" localSheetId="16">#REF!</definedName>
    <definedName name="KS_310306" localSheetId="17">#REF!</definedName>
    <definedName name="KS_310306">#REF!</definedName>
    <definedName name="KS_311204" localSheetId="2">#REF!</definedName>
    <definedName name="KS_311204" localSheetId="4">#REF!</definedName>
    <definedName name="KS_311204" localSheetId="10">#REF!</definedName>
    <definedName name="KS_311204" localSheetId="16">#REF!</definedName>
    <definedName name="KS_311204" localSheetId="17">#REF!</definedName>
    <definedName name="KS_311204">#REF!</definedName>
    <definedName name="KS_311205" localSheetId="2">#REF!</definedName>
    <definedName name="KS_311205" localSheetId="4">#REF!</definedName>
    <definedName name="KS_311205" localSheetId="10">#REF!</definedName>
    <definedName name="KS_311205" localSheetId="16">#REF!</definedName>
    <definedName name="KS_311205" localSheetId="17">#REF!</definedName>
    <definedName name="KS_311205">#REF!</definedName>
    <definedName name="KW_MB2004" localSheetId="2">#REF!</definedName>
    <definedName name="KW_MB2004" localSheetId="4">#REF!</definedName>
    <definedName name="KW_MB2004" localSheetId="10">#REF!</definedName>
    <definedName name="KW_MB2004" localSheetId="16">#REF!</definedName>
    <definedName name="KW_MB2004" localSheetId="17">#REF!</definedName>
    <definedName name="KW_MB2004">#REF!</definedName>
    <definedName name="kwiecień_bez_FIAT" localSheetId="2">BS!kwiecień_bez_FIAT</definedName>
    <definedName name="kwiecień_bez_FIAT" localSheetId="1">#N/A</definedName>
    <definedName name="kwiecień_bez_FIAT" localSheetId="4">'Przychody prowizyjne'!kwiecień_bez_FIAT</definedName>
    <definedName name="kwiecień_bez_FIAT" localSheetId="17">#N/A</definedName>
    <definedName name="kwiecień_bez_FIAT">BS!kwiecień_bez_FIAT</definedName>
    <definedName name="L">#N/A</definedName>
    <definedName name="LANG">#REF!</definedName>
    <definedName name="LBI" localSheetId="2">#REF!</definedName>
    <definedName name="LBI" localSheetId="4">#REF!</definedName>
    <definedName name="LBI" localSheetId="10">#REF!</definedName>
    <definedName name="LBI" localSheetId="16">#REF!</definedName>
    <definedName name="LBI">#REF!</definedName>
    <definedName name="LFI" localSheetId="2">#REF!</definedName>
    <definedName name="LFI" localSheetId="4">#REF!</definedName>
    <definedName name="LFI" localSheetId="10">#REF!</definedName>
    <definedName name="LFI" localSheetId="16">#REF!</definedName>
    <definedName name="LFI">#REF!</definedName>
    <definedName name="LIB_Month" localSheetId="2">OFFSET(#REF!,0,#REF!,1,13)</definedName>
    <definedName name="LIB_Month" localSheetId="4">OFFSET(#REF!,0,#REF!,1,13)</definedName>
    <definedName name="LIB_Month" localSheetId="10">OFFSET(#REF!,0,#REF!,1,13)</definedName>
    <definedName name="LIB_Month" localSheetId="16">OFFSET(#REF!,0,#REF!,1,13)</definedName>
    <definedName name="LIB_Month">OFFSET(#REF!,0,#REF!,1,13)</definedName>
    <definedName name="LIB_MortgageFX" localSheetId="2">OFFSET(#REF!,0,#REF!,1,13)</definedName>
    <definedName name="LIB_MortgageFX" localSheetId="4">OFFSET(#REF!,0,#REF!,1,13)</definedName>
    <definedName name="LIB_MortgageFX" localSheetId="10">OFFSET(#REF!,0,#REF!,1,13)</definedName>
    <definedName name="LIB_MortgageFX" localSheetId="16">OFFSET(#REF!,0,#REF!,1,13)</definedName>
    <definedName name="LIB_MortgageFX">OFFSET(#REF!,0,#REF!,1,13)</definedName>
    <definedName name="LIB_MortgagePLN" localSheetId="2">OFFSET(#REF!,0,#REF!,1,13)</definedName>
    <definedName name="LIB_MortgagePLN" localSheetId="4">OFFSET(#REF!,0,#REF!,1,13)</definedName>
    <definedName name="LIB_MortgagePLN" localSheetId="10">OFFSET(#REF!,0,#REF!,1,13)</definedName>
    <definedName name="LIB_MortgagePLN" localSheetId="16">OFFSET(#REF!,0,#REF!,1,13)</definedName>
    <definedName name="LIB_MortgagePLN">OFFSET(#REF!,0,#REF!,1,13)</definedName>
    <definedName name="LIB_PS" localSheetId="2">OFFSET(#REF!,0,#REF!,1,13)</definedName>
    <definedName name="LIB_PS" localSheetId="4">OFFSET(#REF!,0,#REF!,1,13)</definedName>
    <definedName name="LIB_PS" localSheetId="10">OFFSET(#REF!,0,#REF!,1,13)</definedName>
    <definedName name="LIB_PS" localSheetId="16">OFFSET(#REF!,0,#REF!,1,13)</definedName>
    <definedName name="LIB_PS">OFFSET(#REF!,0,#REF!,1,13)</definedName>
    <definedName name="LIB_SCL" localSheetId="2">OFFSET(#REF!,0,#REF!,1,13)</definedName>
    <definedName name="LIB_SCL" localSheetId="4">OFFSET(#REF!,0,#REF!,1,13)</definedName>
    <definedName name="LIB_SCL" localSheetId="10">OFFSET(#REF!,0,#REF!,1,13)</definedName>
    <definedName name="LIB_SCL" localSheetId="16">OFFSET(#REF!,0,#REF!,1,13)</definedName>
    <definedName name="LIB_SCL">OFFSET(#REF!,0,#REF!,1,13)</definedName>
    <definedName name="LIB_Secured" localSheetId="2">OFFSET(#REF!,0,#REF!,1,13)</definedName>
    <definedName name="LIB_Secured" localSheetId="4">OFFSET(#REF!,0,#REF!,1,13)</definedName>
    <definedName name="LIB_Secured" localSheetId="10">OFFSET(#REF!,0,#REF!,1,13)</definedName>
    <definedName name="LIB_Secured" localSheetId="16">OFFSET(#REF!,0,#REF!,1,13)</definedName>
    <definedName name="LIB_Secured">OFFSET(#REF!,0,#REF!,1,13)</definedName>
    <definedName name="LIBM_MortgageFX" localSheetId="2">OFFSET(#REF!,0,#REF!,1,13)</definedName>
    <definedName name="LIBM_MortgageFX" localSheetId="4">OFFSET(#REF!,0,#REF!,1,13)</definedName>
    <definedName name="LIBM_MortgageFX" localSheetId="10">OFFSET(#REF!,0,#REF!,1,13)</definedName>
    <definedName name="LIBM_MortgageFX" localSheetId="16">OFFSET(#REF!,0,#REF!,1,13)</definedName>
    <definedName name="LIBM_MortgageFX">OFFSET(#REF!,0,#REF!,1,13)</definedName>
    <definedName name="LIBM_MortgagePLN" localSheetId="2">OFFSET(#REF!,0,#REF!,1,13)</definedName>
    <definedName name="LIBM_MortgagePLN" localSheetId="4">OFFSET(#REF!,0,#REF!,1,13)</definedName>
    <definedName name="LIBM_MortgagePLN" localSheetId="10">OFFSET(#REF!,0,#REF!,1,13)</definedName>
    <definedName name="LIBM_MortgagePLN" localSheetId="16">OFFSET(#REF!,0,#REF!,1,13)</definedName>
    <definedName name="LIBM_MortgagePLN">OFFSET(#REF!,0,#REF!,1,13)</definedName>
    <definedName name="LIBM_PS" localSheetId="2">OFFSET(#REF!,0,#REF!,1,13)</definedName>
    <definedName name="LIBM_PS" localSheetId="4">OFFSET(#REF!,0,#REF!,1,13)</definedName>
    <definedName name="LIBM_PS" localSheetId="10">OFFSET(#REF!,0,#REF!,1,13)</definedName>
    <definedName name="LIBM_PS" localSheetId="16">OFFSET(#REF!,0,#REF!,1,13)</definedName>
    <definedName name="LIBM_PS">OFFSET(#REF!,0,#REF!,1,13)</definedName>
    <definedName name="LIBM_SCL" localSheetId="2">OFFSET(#REF!,0,#REF!,1,13)</definedName>
    <definedName name="LIBM_SCL" localSheetId="4">OFFSET(#REF!,0,#REF!,1,13)</definedName>
    <definedName name="LIBM_SCL" localSheetId="10">OFFSET(#REF!,0,#REF!,1,13)</definedName>
    <definedName name="LIBM_SCL" localSheetId="16">OFFSET(#REF!,0,#REF!,1,13)</definedName>
    <definedName name="LIBM_SCL">OFFSET(#REF!,0,#REF!,1,13)</definedName>
    <definedName name="LIBM_Secured" localSheetId="2">OFFSET(#REF!,0,#REF!,1,13)</definedName>
    <definedName name="LIBM_Secured" localSheetId="4">OFFSET(#REF!,0,#REF!,1,13)</definedName>
    <definedName name="LIBM_Secured" localSheetId="10">OFFSET(#REF!,0,#REF!,1,13)</definedName>
    <definedName name="LIBM_Secured" localSheetId="16">OFFSET(#REF!,0,#REF!,1,13)</definedName>
    <definedName name="LIBM_Secured">OFFSET(#REF!,0,#REF!,1,13)</definedName>
    <definedName name="liczba_nagrod" localSheetId="2">#REF!</definedName>
    <definedName name="liczba_nagrod" localSheetId="4">#REF!</definedName>
    <definedName name="liczba_nagrod" localSheetId="10">#REF!</definedName>
    <definedName name="liczba_nagrod" localSheetId="16">#REF!</definedName>
    <definedName name="liczba_nagrod" localSheetId="17">#REF!</definedName>
    <definedName name="liczba_nagrod">#REF!</definedName>
    <definedName name="liczbanagrod2008" localSheetId="2">#REF!</definedName>
    <definedName name="liczbanagrod2008" localSheetId="4">#REF!</definedName>
    <definedName name="liczbanagrod2008" localSheetId="10">#REF!</definedName>
    <definedName name="liczbanagrod2008" localSheetId="16">#REF!</definedName>
    <definedName name="liczbanagrod2008" localSheetId="17">#REF!</definedName>
    <definedName name="liczbanagrod2008">#REF!</definedName>
    <definedName name="Link" localSheetId="2">#REF!</definedName>
    <definedName name="Link" localSheetId="4">#REF!</definedName>
    <definedName name="Link" localSheetId="10">#REF!</definedName>
    <definedName name="Link" localSheetId="16">#REF!</definedName>
    <definedName name="Link" localSheetId="17">#REF!</definedName>
    <definedName name="Link">#REF!</definedName>
    <definedName name="lip" localSheetId="2">BS!lip</definedName>
    <definedName name="lip" localSheetId="1">#N/A</definedName>
    <definedName name="lip" localSheetId="4">'Przychody prowizyjne'!lip</definedName>
    <definedName name="lip" localSheetId="17">#N/A</definedName>
    <definedName name="lip">BS!lip</definedName>
    <definedName name="Lista">#REF!</definedName>
    <definedName name="lista_jednostek">#REF!</definedName>
    <definedName name="lista_podzial_podmiotowy" localSheetId="2">#REF!</definedName>
    <definedName name="lista_podzial_podmiotowy" localSheetId="4">#REF!</definedName>
    <definedName name="lista_podzial_podmiotowy" localSheetId="10">#REF!</definedName>
    <definedName name="lista_podzial_podmiotowy" localSheetId="16">#REF!</definedName>
    <definedName name="lista_podzial_podmiotowy">#REF!</definedName>
    <definedName name="lk">#N/A</definedName>
    <definedName name="lklj" localSheetId="2">#REF!</definedName>
    <definedName name="lklj" localSheetId="4">#REF!</definedName>
    <definedName name="lklj" localSheetId="10">#REF!</definedName>
    <definedName name="lklj" localSheetId="16">#REF!</definedName>
    <definedName name="lklj">#REF!</definedName>
    <definedName name="ll" localSheetId="17">#REF!</definedName>
    <definedName name="ll">#REF!</definedName>
    <definedName name="lll">#N/A</definedName>
    <definedName name="llll" localSheetId="17">#REF!</definedName>
    <definedName name="llll">#REF!</definedName>
    <definedName name="lllll">#N/A</definedName>
    <definedName name="LPI" localSheetId="2">#REF!</definedName>
    <definedName name="LPI" localSheetId="4">#REF!</definedName>
    <definedName name="LPI" localSheetId="10">#REF!</definedName>
    <definedName name="LPI" localSheetId="16">#REF!</definedName>
    <definedName name="LPI">#REF!</definedName>
    <definedName name="M" localSheetId="2">#REF!</definedName>
    <definedName name="M" localSheetId="4">#REF!</definedName>
    <definedName name="M" localSheetId="10">#REF!</definedName>
    <definedName name="M" localSheetId="16">#REF!</definedName>
    <definedName name="M">#REF!</definedName>
    <definedName name="M_MarginFX">OFFSET(#REF!,0,#REF!,1,13)</definedName>
    <definedName name="M_MarginPLN">OFFSET(#REF!,0,#REF!,1,13)</definedName>
    <definedName name="M_MarginTotal">OFFSET(#REF!,0,#REF!,1,13)</definedName>
    <definedName name="M_NB_FX_BMargin" localSheetId="2">OFFSET(#REF!,0,#REF!,1,13)</definedName>
    <definedName name="M_NB_FX_BMargin" localSheetId="4">OFFSET(#REF!,0,#REF!,1,13)</definedName>
    <definedName name="M_NB_FX_BMargin" localSheetId="10">OFFSET(#REF!,0,#REF!,1,13)</definedName>
    <definedName name="M_NB_FX_BMargin" localSheetId="16">OFFSET(#REF!,0,#REF!,1,13)</definedName>
    <definedName name="M_NB_FX_BMargin">OFFSET(#REF!,0,#REF!,1,13)</definedName>
    <definedName name="M_NB_FX_EOP">OFFSET(#REF!,0,#REF!,1,13)</definedName>
    <definedName name="M_NB_FX_Margin">OFFSET(#REF!,0,#REF!,1,13)</definedName>
    <definedName name="M_NB_PLN_BMargin" localSheetId="2">OFFSET(#REF!,0,#REF!,1,13)</definedName>
    <definedName name="M_NB_PLN_BMargin" localSheetId="4">OFFSET(#REF!,0,#REF!,1,13)</definedName>
    <definedName name="M_NB_PLN_BMargin" localSheetId="10">OFFSET(#REF!,0,#REF!,1,13)</definedName>
    <definedName name="M_NB_PLN_BMargin" localSheetId="16">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1" hidden="1">{"'BZ SA P&amp;l (fORECAST)'!$A$1:$BR$26"}</definedName>
    <definedName name="mar" localSheetId="4" hidden="1">{"'BZ SA P&amp;l (fORECAST)'!$A$1:$BR$26"}</definedName>
    <definedName name="mar" localSheetId="17" hidden="1">{"'BZ SA P&amp;l (fORECAST)'!$A$1:$BR$26"}</definedName>
    <definedName name="mar" hidden="1">{"'BZ SA P&amp;l (fORECAST)'!$A$1:$BR$26"}</definedName>
    <definedName name="Mar_2003" localSheetId="2">#REF!</definedName>
    <definedName name="Mar_2003" localSheetId="4">#REF!</definedName>
    <definedName name="Mar_2003" localSheetId="10">#REF!</definedName>
    <definedName name="Mar_2003" localSheetId="16">#REF!</definedName>
    <definedName name="Mar_2003">#REF!</definedName>
    <definedName name="MarchL" localSheetId="2">#REF!</definedName>
    <definedName name="MarchL" localSheetId="4">#REF!</definedName>
    <definedName name="MarchL" localSheetId="10">#REF!</definedName>
    <definedName name="MarchL" localSheetId="16">#REF!</definedName>
    <definedName name="MarchL">#REF!</definedName>
    <definedName name="masternotes_allfirst" localSheetId="2">#REF!</definedName>
    <definedName name="masternotes_allfirst" localSheetId="4">#REF!</definedName>
    <definedName name="masternotes_allfirst" localSheetId="10">#REF!</definedName>
    <definedName name="masternotes_allfirst" localSheetId="16">#REF!</definedName>
    <definedName name="masternotes_allfirst">#REF!</definedName>
    <definedName name="masternotes_allfirst_percent" localSheetId="2">#REF!</definedName>
    <definedName name="masternotes_allfirst_percent" localSheetId="4">#REF!</definedName>
    <definedName name="masternotes_allfirst_percent" localSheetId="10">#REF!</definedName>
    <definedName name="masternotes_allfirst_percent" localSheetId="16">#REF!</definedName>
    <definedName name="masternotes_allfirst_percent">#REF!</definedName>
    <definedName name="MaxOblastTabulky" localSheetId="2">#REF!</definedName>
    <definedName name="MaxOblastTabulky" localSheetId="4">#REF!</definedName>
    <definedName name="MaxOblastTabulky" localSheetId="10">#REF!</definedName>
    <definedName name="MaxOblastTabulky" localSheetId="16">#REF!</definedName>
    <definedName name="MaxOblastTabulky">#REF!</definedName>
    <definedName name="MaxOblastTabulky_11" localSheetId="2">#REF!</definedName>
    <definedName name="MaxOblastTabulky_11" localSheetId="4">#REF!</definedName>
    <definedName name="MaxOblastTabulky_11" localSheetId="10">#REF!</definedName>
    <definedName name="MaxOblastTabulky_11" localSheetId="16">#REF!</definedName>
    <definedName name="MaxOblastTabulky_11">#REF!</definedName>
    <definedName name="MaxOblastTabulky_2" localSheetId="2">#REF!</definedName>
    <definedName name="MaxOblastTabulky_2" localSheetId="4">#REF!</definedName>
    <definedName name="MaxOblastTabulky_2" localSheetId="10">#REF!</definedName>
    <definedName name="MaxOblastTabulky_2" localSheetId="16">#REF!</definedName>
    <definedName name="MaxOblastTabulky_2">#REF!</definedName>
    <definedName name="MaxOblastTabulky_28" localSheetId="2">#REF!</definedName>
    <definedName name="MaxOblastTabulky_28" localSheetId="4">#REF!</definedName>
    <definedName name="MaxOblastTabulky_28" localSheetId="10">#REF!</definedName>
    <definedName name="MaxOblastTabulky_28" localSheetId="16">#REF!</definedName>
    <definedName name="MaxOblastTabulky_28">#REF!</definedName>
    <definedName name="MayL" localSheetId="2">#REF!</definedName>
    <definedName name="MayL" localSheetId="4">#REF!</definedName>
    <definedName name="MayL" localSheetId="10">#REF!</definedName>
    <definedName name="MayL" localSheetId="16">#REF!</definedName>
    <definedName name="MayL">#REF!</definedName>
    <definedName name="met_kon" localSheetId="2">#REF!</definedName>
    <definedName name="met_kon" localSheetId="4">#REF!</definedName>
    <definedName name="met_kon" localSheetId="10">#REF!</definedName>
    <definedName name="met_kon" localSheetId="16">#REF!</definedName>
    <definedName name="met_kon" localSheetId="17">#REF!</definedName>
    <definedName name="met_kon">#REF!</definedName>
    <definedName name="METODA_KONSOLIDACJI" localSheetId="2">#REF!</definedName>
    <definedName name="METODA_KONSOLIDACJI" localSheetId="4">#REF!</definedName>
    <definedName name="METODA_KONSOLIDACJI" localSheetId="10">#REF!</definedName>
    <definedName name="METODA_KONSOLIDACJI" localSheetId="16">#REF!</definedName>
    <definedName name="METODA_KONSOLIDACJI" localSheetId="17">#REF!</definedName>
    <definedName name="METODA_KONSOLIDACJI">#REF!</definedName>
    <definedName name="mies">#REF!</definedName>
    <definedName name="miesiące" localSheetId="2">#REF!</definedName>
    <definedName name="miesiące" localSheetId="4">#REF!</definedName>
    <definedName name="miesiące" localSheetId="10">#REF!</definedName>
    <definedName name="miesiące" localSheetId="16">#REF!</definedName>
    <definedName name="miesiące" localSheetId="17">#REF!</definedName>
    <definedName name="miesiące">#REF!</definedName>
    <definedName name="Miesiące_krótkie">#REF!</definedName>
    <definedName name="MIKA" localSheetId="2">#REF!</definedName>
    <definedName name="MIKA" localSheetId="4">#REF!</definedName>
    <definedName name="MIKA" localSheetId="10">#REF!</definedName>
    <definedName name="MIKA" localSheetId="16">#REF!</definedName>
    <definedName name="MIKA">#REF!</definedName>
    <definedName name="mist" localSheetId="2" hidden="1">{"'BZ SA P&amp;l (fORECAST)'!$A$1:$BR$26"}</definedName>
    <definedName name="mist" localSheetId="1" hidden="1">{"'BZ SA P&amp;l (fORECAST)'!$A$1:$BR$26"}</definedName>
    <definedName name="mist" localSheetId="4" hidden="1">{"'BZ SA P&amp;l (fORECAST)'!$A$1:$BR$26"}</definedName>
    <definedName name="mist" localSheetId="17" hidden="1">{"'BZ SA P&amp;l (fORECAST)'!$A$1:$BR$26"}</definedName>
    <definedName name="mist" hidden="1">{"'BZ SA P&amp;l (fORECAST)'!$A$1:$BR$26"}</definedName>
    <definedName name="mist2" localSheetId="2" hidden="1">{"'BZ SA P&amp;l (fORECAST)'!$A$1:$BR$26"}</definedName>
    <definedName name="mist2" localSheetId="1" hidden="1">{"'BZ SA P&amp;l (fORECAST)'!$A$1:$BR$26"}</definedName>
    <definedName name="mist2" localSheetId="4" hidden="1">{"'BZ SA P&amp;l (fORECAST)'!$A$1:$BR$26"}</definedName>
    <definedName name="mist2" hidden="1">{"'BZ SA P&amp;l (fORECAST)'!$A$1:$BR$26"}</definedName>
    <definedName name="mkttrad" localSheetId="2">#REF!</definedName>
    <definedName name="mkttrad" localSheetId="4">#REF!</definedName>
    <definedName name="mkttrad" localSheetId="10">#REF!</definedName>
    <definedName name="mkttrad" localSheetId="16">#REF!</definedName>
    <definedName name="mkttrad">#REF!</definedName>
    <definedName name="mm" localSheetId="2">BS!mm</definedName>
    <definedName name="mm" localSheetId="1">#N/A</definedName>
    <definedName name="mm" localSheetId="4">'Przychody prowizyjne'!mm</definedName>
    <definedName name="mm" localSheetId="17">#N/A</definedName>
    <definedName name="mm">BS!mm</definedName>
    <definedName name="mmm" localSheetId="2">BS!mmm</definedName>
    <definedName name="mmm" localSheetId="1">#N/A</definedName>
    <definedName name="mmm" localSheetId="4">'Przychody prowizyjne'!mmm</definedName>
    <definedName name="mmm" localSheetId="17">#N/A</definedName>
    <definedName name="mmm">BS!mmm</definedName>
    <definedName name="mmmm" localSheetId="2">BS!mmmm</definedName>
    <definedName name="mmmm" localSheetId="1">#N/A</definedName>
    <definedName name="mmmm" localSheetId="4">'Przychody prowizyjne'!mmmm</definedName>
    <definedName name="mmmm" localSheetId="17">#N/A</definedName>
    <definedName name="mmmm">BS!mmmm</definedName>
    <definedName name="mmmmm" localSheetId="2">BS!mmmmm</definedName>
    <definedName name="mmmmm" localSheetId="1">#N/A</definedName>
    <definedName name="mmmmm" localSheetId="4">'Przychody prowizyjne'!mmmmm</definedName>
    <definedName name="mmmmm" localSheetId="17">#N/A</definedName>
    <definedName name="mmmmm">BS!mmmmm</definedName>
    <definedName name="mmmmmmmmmmmmmmmmmmmmmmmmmmm">#N/A</definedName>
    <definedName name="Module2.Dialog1_Button3_Click">#REF!</definedName>
    <definedName name="month" localSheetId="2">#REF!</definedName>
    <definedName name="month" localSheetId="4">#REF!</definedName>
    <definedName name="month" localSheetId="10">#REF!</definedName>
    <definedName name="month" localSheetId="16">#REF!</definedName>
    <definedName name="month" localSheetId="17">#REF!</definedName>
    <definedName name="month">#REF!</definedName>
    <definedName name="Month_to_Date_Result_Br" localSheetId="2">#REF!</definedName>
    <definedName name="Month_to_Date_Result_Br" localSheetId="4">#REF!</definedName>
    <definedName name="Month_to_Date_Result_Br" localSheetId="10">#REF!</definedName>
    <definedName name="Month_to_Date_Result_Br" localSheetId="16">#REF!</definedName>
    <definedName name="Month_to_Date_Result_Br">#REF!</definedName>
    <definedName name="Month_to_Date_Result_Ccy" localSheetId="2">#REF!</definedName>
    <definedName name="Month_to_Date_Result_Ccy" localSheetId="4">#REF!</definedName>
    <definedName name="Month_to_Date_Result_Ccy" localSheetId="10">#REF!</definedName>
    <definedName name="Month_to_Date_Result_Ccy" localSheetId="16">#REF!</definedName>
    <definedName name="Month_to_Date_Result_Ccy">#REF!</definedName>
    <definedName name="Month_to_Date_Result_Cno" localSheetId="2">#REF!</definedName>
    <definedName name="Month_to_Date_Result_Cno" localSheetId="4">#REF!</definedName>
    <definedName name="Month_to_Date_Result_Cno" localSheetId="10">#REF!</definedName>
    <definedName name="Month_to_Date_Result_Cno" localSheetId="16">#REF!</definedName>
    <definedName name="Month_to_Date_Result_Cno">#REF!</definedName>
    <definedName name="Month_to_Date_Result_Date" localSheetId="2">#REF!</definedName>
    <definedName name="Month_to_Date_Result_Date" localSheetId="4">#REF!</definedName>
    <definedName name="Month_to_Date_Result_Date" localSheetId="10">#REF!</definedName>
    <definedName name="Month_to_Date_Result_Date" localSheetId="16">#REF!</definedName>
    <definedName name="Month_to_Date_Result_Date">#REF!</definedName>
    <definedName name="Month_to_Date_Result_Description" localSheetId="2">#REF!</definedName>
    <definedName name="Month_to_Date_Result_Description" localSheetId="4">#REF!</definedName>
    <definedName name="Month_to_Date_Result_Description" localSheetId="10">#REF!</definedName>
    <definedName name="Month_to_Date_Result_Description" localSheetId="16">#REF!</definedName>
    <definedName name="Month_to_Date_Result_Description">#REF!</definedName>
    <definedName name="Month_to_Date_Result_Invtype" localSheetId="2">#REF!</definedName>
    <definedName name="Month_to_Date_Result_Invtype" localSheetId="4">#REF!</definedName>
    <definedName name="Month_to_Date_Result_Invtype" localSheetId="10">#REF!</definedName>
    <definedName name="Month_to_Date_Result_Invtype" localSheetId="16">#REF!</definedName>
    <definedName name="Month_to_Date_Result_Invtype">#REF!</definedName>
    <definedName name="Month_to_Date_Result_Issuedate" localSheetId="2">#REF!</definedName>
    <definedName name="Month_to_Date_Result_Issuedate" localSheetId="4">#REF!</definedName>
    <definedName name="Month_to_Date_Result_Issuedate" localSheetId="10">#REF!</definedName>
    <definedName name="Month_to_Date_Result_Issuedate" localSheetId="16">#REF!</definedName>
    <definedName name="Month_to_Date_Result_Issuedate">#REF!</definedName>
    <definedName name="Month_to_Date_Result_Issuer" localSheetId="2">#REF!</definedName>
    <definedName name="Month_to_Date_Result_Issuer" localSheetId="4">#REF!</definedName>
    <definedName name="Month_to_Date_Result_Issuer" localSheetId="10">#REF!</definedName>
    <definedName name="Month_to_Date_Result_Issuer" localSheetId="16">#REF!</definedName>
    <definedName name="Month_to_Date_Result_Issuer">#REF!</definedName>
    <definedName name="Month_to_Date_Result_Matdate" localSheetId="2">#REF!</definedName>
    <definedName name="Month_to_Date_Result_Matdate" localSheetId="4">#REF!</definedName>
    <definedName name="Month_to_Date_Result_Matdate" localSheetId="10">#REF!</definedName>
    <definedName name="Month_to_Date_Result_Matdate" localSheetId="16">#REF!</definedName>
    <definedName name="Month_to_Date_Result_Matdate">#REF!</definedName>
    <definedName name="Month_to_Date_Result_Next_Month_End" localSheetId="2">#REF!</definedName>
    <definedName name="Month_to_Date_Result_Next_Month_End" localSheetId="4">#REF!</definedName>
    <definedName name="Month_to_Date_Result_Next_Month_End" localSheetId="10">#REF!</definedName>
    <definedName name="Month_to_Date_Result_Next_Month_End" localSheetId="16">#REF!</definedName>
    <definedName name="Month_to_Date_Result_Next_Month_End">#REF!</definedName>
    <definedName name="Month_to_Date_Result_Opics_Realised_Pl" localSheetId="2">#REF!</definedName>
    <definedName name="Month_to_Date_Result_Opics_Realised_Pl" localSheetId="4">#REF!</definedName>
    <definedName name="Month_to_Date_Result_Opics_Realised_Pl" localSheetId="10">#REF!</definedName>
    <definedName name="Month_to_Date_Result_Opics_Realised_Pl" localSheetId="16">#REF!</definedName>
    <definedName name="Month_to_Date_Result_Opics_Realised_Pl">#REF!</definedName>
    <definedName name="Month_to_Date_Result_Port" localSheetId="2">#REF!</definedName>
    <definedName name="Month_to_Date_Result_Port" localSheetId="4">#REF!</definedName>
    <definedName name="Month_to_Date_Result_Port" localSheetId="10">#REF!</definedName>
    <definedName name="Month_to_Date_Result_Port" localSheetId="16">#REF!</definedName>
    <definedName name="Month_to_Date_Result_Port">#REF!</definedName>
    <definedName name="Month_to_Date_Result_Prev_Month_End" localSheetId="2">#REF!</definedName>
    <definedName name="Month_to_Date_Result_Prev_Month_End" localSheetId="4">#REF!</definedName>
    <definedName name="Month_to_Date_Result_Prev_Month_End" localSheetId="10">#REF!</definedName>
    <definedName name="Month_to_Date_Result_Prev_Month_End" localSheetId="16">#REF!</definedName>
    <definedName name="Month_to_Date_Result_Prev_Month_End">#REF!</definedName>
    <definedName name="Month_to_Date_Result_Prodtype" localSheetId="2">#REF!</definedName>
    <definedName name="Month_to_Date_Result_Prodtype" localSheetId="4">#REF!</definedName>
    <definedName name="Month_to_Date_Result_Prodtype" localSheetId="10">#REF!</definedName>
    <definedName name="Month_to_Date_Result_Prodtype" localSheetId="16">#REF!</definedName>
    <definedName name="Month_to_Date_Result_Prodtype">#REF!</definedName>
    <definedName name="Month_to_Date_Result_Product" localSheetId="2">#REF!</definedName>
    <definedName name="Month_to_Date_Result_Product" localSheetId="4">#REF!</definedName>
    <definedName name="Month_to_Date_Result_Product" localSheetId="10">#REF!</definedName>
    <definedName name="Month_to_Date_Result_Product" localSheetId="16">#REF!</definedName>
    <definedName name="Month_to_Date_Result_Product">#REF!</definedName>
    <definedName name="Month_to_Date_Result_Purc_Disc_Prem_Todate" localSheetId="2">#REF!</definedName>
    <definedName name="Month_to_Date_Result_Purc_Disc_Prem_Todate" localSheetId="4">#REF!</definedName>
    <definedName name="Month_to_Date_Result_Purc_Disc_Prem_Todate" localSheetId="10">#REF!</definedName>
    <definedName name="Month_to_Date_Result_Purc_Disc_Prem_Todate" localSheetId="16">#REF!</definedName>
    <definedName name="Month_to_Date_Result_Purc_Disc_Prem_Todate">#REF!</definedName>
    <definedName name="Month_to_Date_Result_Purc_Disc_Prem_Today" localSheetId="2">#REF!</definedName>
    <definedName name="Month_to_Date_Result_Purc_Disc_Prem_Today" localSheetId="4">#REF!</definedName>
    <definedName name="Month_to_Date_Result_Purc_Disc_Prem_Today" localSheetId="10">#REF!</definedName>
    <definedName name="Month_to_Date_Result_Purc_Disc_Prem_Today" localSheetId="16">#REF!</definedName>
    <definedName name="Month_to_Date_Result_Purc_Disc_Prem_Today">#REF!</definedName>
    <definedName name="Month_to_Date_Result_Purc_Qty_Todate" localSheetId="2">#REF!</definedName>
    <definedName name="Month_to_Date_Result_Purc_Qty_Todate" localSheetId="4">#REF!</definedName>
    <definedName name="Month_to_Date_Result_Purc_Qty_Todate" localSheetId="10">#REF!</definedName>
    <definedName name="Month_to_Date_Result_Purc_Qty_Todate" localSheetId="16">#REF!</definedName>
    <definedName name="Month_to_Date_Result_Purc_Qty_Todate">#REF!</definedName>
    <definedName name="Month_to_Date_Result_Purc_Qty_Today" localSheetId="2">#REF!</definedName>
    <definedName name="Month_to_Date_Result_Purc_Qty_Today" localSheetId="4">#REF!</definedName>
    <definedName name="Month_to_Date_Result_Purc_Qty_Today" localSheetId="10">#REF!</definedName>
    <definedName name="Month_to_Date_Result_Purc_Qty_Today" localSheetId="16">#REF!</definedName>
    <definedName name="Month_to_Date_Result_Purc_Qty_Today">#REF!</definedName>
    <definedName name="Month_to_Date_Result_Purchint_Purch_Todate" localSheetId="2">#REF!</definedName>
    <definedName name="Month_to_Date_Result_Purchint_Purch_Todate" localSheetId="4">#REF!</definedName>
    <definedName name="Month_to_Date_Result_Purchint_Purch_Todate" localSheetId="10">#REF!</definedName>
    <definedName name="Month_to_Date_Result_Purchint_Purch_Todate" localSheetId="16">#REF!</definedName>
    <definedName name="Month_to_Date_Result_Purchint_Purch_Todate">#REF!</definedName>
    <definedName name="Month_to_Date_Result_Purchint_Purch_Today" localSheetId="2">#REF!</definedName>
    <definedName name="Month_to_Date_Result_Purchint_Purch_Today" localSheetId="4">#REF!</definedName>
    <definedName name="Month_to_Date_Result_Purchint_Purch_Today" localSheetId="10">#REF!</definedName>
    <definedName name="Month_to_Date_Result_Purchint_Purch_Today" localSheetId="16">#REF!</definedName>
    <definedName name="Month_to_Date_Result_Purchint_Purch_Today">#REF!</definedName>
    <definedName name="Month_to_Date_Result_Purchint_Sale_Todate" localSheetId="2">#REF!</definedName>
    <definedName name="Month_to_Date_Result_Purchint_Sale_Todate" localSheetId="4">#REF!</definedName>
    <definedName name="Month_to_Date_Result_Purchint_Sale_Todate" localSheetId="10">#REF!</definedName>
    <definedName name="Month_to_Date_Result_Purchint_Sale_Todate" localSheetId="16">#REF!</definedName>
    <definedName name="Month_to_Date_Result_Purchint_Sale_Todate">#REF!</definedName>
    <definedName name="Month_to_Date_Result_Purchint_Sale_Today" localSheetId="2">#REF!</definedName>
    <definedName name="Month_to_Date_Result_Purchint_Sale_Today" localSheetId="4">#REF!</definedName>
    <definedName name="Month_to_Date_Result_Purchint_Sale_Today" localSheetId="10">#REF!</definedName>
    <definedName name="Month_to_Date_Result_Purchint_Sale_Today" localSheetId="16">#REF!</definedName>
    <definedName name="Month_to_Date_Result_Purchint_Sale_Today">#REF!</definedName>
    <definedName name="Month_to_Date_Result_Qty_Calc" localSheetId="2">#REF!</definedName>
    <definedName name="Month_to_Date_Result_Qty_Calc" localSheetId="4">#REF!</definedName>
    <definedName name="Month_to_Date_Result_Qty_Calc" localSheetId="10">#REF!</definedName>
    <definedName name="Month_to_Date_Result_Qty_Calc" localSheetId="16">#REF!</definedName>
    <definedName name="Month_to_Date_Result_Qty_Calc">#REF!</definedName>
    <definedName name="Month_to_Date_Result_Sale_Disc_Prem_Today" localSheetId="2">#REF!</definedName>
    <definedName name="Month_to_Date_Result_Sale_Disc_Prem_Today" localSheetId="4">#REF!</definedName>
    <definedName name="Month_to_Date_Result_Sale_Disc_Prem_Today" localSheetId="10">#REF!</definedName>
    <definedName name="Month_to_Date_Result_Sale_Disc_Prem_Today" localSheetId="16">#REF!</definedName>
    <definedName name="Month_to_Date_Result_Sale_Disc_Prem_Today">#REF!</definedName>
    <definedName name="Month_to_Date_Result_Sale_Qty_Todate" localSheetId="2">#REF!</definedName>
    <definedName name="Month_to_Date_Result_Sale_Qty_Todate" localSheetId="4">#REF!</definedName>
    <definedName name="Month_to_Date_Result_Sale_Qty_Todate" localSheetId="10">#REF!</definedName>
    <definedName name="Month_to_Date_Result_Sale_Qty_Todate" localSheetId="16">#REF!</definedName>
    <definedName name="Month_to_Date_Result_Sale_Qty_Todate">#REF!</definedName>
    <definedName name="Month_to_Date_Result_Sale_Qty_Today" localSheetId="2">#REF!</definedName>
    <definedName name="Month_to_Date_Result_Sale_Qty_Today" localSheetId="4">#REF!</definedName>
    <definedName name="Month_to_Date_Result_Sale_Qty_Today" localSheetId="10">#REF!</definedName>
    <definedName name="Month_to_Date_Result_Sale_Qty_Today" localSheetId="16">#REF!</definedName>
    <definedName name="Month_to_Date_Result_Sale_Qty_Today">#REF!</definedName>
    <definedName name="Month_to_Date_Result_Secid" localSheetId="2">#REF!</definedName>
    <definedName name="Month_to_Date_Result_Secid" localSheetId="4">#REF!</definedName>
    <definedName name="Month_to_Date_Result_Secid" localSheetId="10">#REF!</definedName>
    <definedName name="Month_to_Date_Result_Secid" localSheetId="16">#REF!</definedName>
    <definedName name="Month_to_Date_Result_Secid">#REF!</definedName>
    <definedName name="Month_to_Date_Result_Short_Ind" localSheetId="2">#REF!</definedName>
    <definedName name="Month_to_Date_Result_Short_Ind" localSheetId="4">#REF!</definedName>
    <definedName name="Month_to_Date_Result_Short_Ind" localSheetId="10">#REF!</definedName>
    <definedName name="Month_to_Date_Result_Short_Ind" localSheetId="16">#REF!</definedName>
    <definedName name="Month_to_Date_Result_Short_Ind">#REF!</definedName>
    <definedName name="Month_to_Date_Result_Spw" localSheetId="2">#REF!</definedName>
    <definedName name="Month_to_Date_Result_Spw" localSheetId="4">#REF!</definedName>
    <definedName name="Month_to_Date_Result_Spw" localSheetId="10">#REF!</definedName>
    <definedName name="Month_to_Date_Result_Spw" localSheetId="16">#REF!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 localSheetId="4">#REF!</definedName>
    <definedName name="motable" localSheetId="10">#REF!</definedName>
    <definedName name="motable" localSheetId="16">#REF!</definedName>
    <definedName name="motable" localSheetId="17">#REF!</definedName>
    <definedName name="motable">#REF!</definedName>
    <definedName name="Movements" localSheetId="2">#REF!</definedName>
    <definedName name="Movements" localSheetId="4">#REF!</definedName>
    <definedName name="Movements" localSheetId="10">#REF!</definedName>
    <definedName name="Movements" localSheetId="16">#REF!</definedName>
    <definedName name="Movements" localSheetId="17">#REF!</definedName>
    <definedName name="Movements">#REF!</definedName>
    <definedName name="MOVTAX" localSheetId="2">#REF!</definedName>
    <definedName name="MOVTAX" localSheetId="4">#REF!</definedName>
    <definedName name="MOVTAX" localSheetId="10">#REF!</definedName>
    <definedName name="MOVTAX" localSheetId="16">#REF!</definedName>
    <definedName name="MOVTAX">#REF!</definedName>
    <definedName name="MPK" localSheetId="2">#REF!</definedName>
    <definedName name="MPK" localSheetId="4">#REF!</definedName>
    <definedName name="MPK" localSheetId="10">#REF!</definedName>
    <definedName name="MPK" localSheetId="16">#REF!</definedName>
    <definedName name="MPK">#REF!</definedName>
    <definedName name="N_25" localSheetId="2">#REF!</definedName>
    <definedName name="N_25" localSheetId="4">#REF!</definedName>
    <definedName name="N_25" localSheetId="10">#REF!</definedName>
    <definedName name="N_25" localSheetId="16">#REF!</definedName>
    <definedName name="N_25">#REF!</definedName>
    <definedName name="N_LAN">#REF!</definedName>
    <definedName name="N_MON">#REF!</definedName>
    <definedName name="N24_1" localSheetId="2">#REF!</definedName>
    <definedName name="N24_1" localSheetId="4">#REF!</definedName>
    <definedName name="N24_1" localSheetId="10">#REF!</definedName>
    <definedName name="N24_1" localSheetId="16">#REF!</definedName>
    <definedName name="N24_1">#REF!</definedName>
    <definedName name="N24_2" localSheetId="2">#REF!</definedName>
    <definedName name="N24_2" localSheetId="4">#REF!</definedName>
    <definedName name="N24_2" localSheetId="10">#REF!</definedName>
    <definedName name="N24_2" localSheetId="16">#REF!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 localSheetId="4">#REF!</definedName>
    <definedName name="Nagrody2007" localSheetId="10">#REF!</definedName>
    <definedName name="Nagrody2007" localSheetId="16">#REF!</definedName>
    <definedName name="Nagrody2007" localSheetId="17">#REF!</definedName>
    <definedName name="Nagrody2007">#REF!</definedName>
    <definedName name="Należności" localSheetId="2">#REF!</definedName>
    <definedName name="Należności" localSheetId="4">#REF!</definedName>
    <definedName name="Należności" localSheetId="10">#REF!</definedName>
    <definedName name="Należności" localSheetId="16">#REF!</definedName>
    <definedName name="Należności">#REF!</definedName>
    <definedName name="Należności_od_banków" localSheetId="2">#REF!</definedName>
    <definedName name="Należności_od_banków" localSheetId="4">#REF!</definedName>
    <definedName name="Należności_od_banków" localSheetId="10">#REF!</definedName>
    <definedName name="Należności_od_banków" localSheetId="16">#REF!</definedName>
    <definedName name="Należności_od_banków" localSheetId="17">#REF!</definedName>
    <definedName name="Należności_od_banków">#REF!</definedName>
    <definedName name="Należności_od_klientów" localSheetId="2">#REF!</definedName>
    <definedName name="Należności_od_klientów" localSheetId="4">#REF!</definedName>
    <definedName name="Należności_od_klientów" localSheetId="10">#REF!</definedName>
    <definedName name="Należności_od_klientów" localSheetId="16">#REF!</definedName>
    <definedName name="Należności_od_klientów" localSheetId="17">#REF!</definedName>
    <definedName name="Należności_od_klientów">#REF!</definedName>
    <definedName name="NAM">#REF!</definedName>
    <definedName name="Name_of_entity07" localSheetId="2">#REF!</definedName>
    <definedName name="Name_of_entity07" localSheetId="4">#REF!</definedName>
    <definedName name="Name_of_entity07" localSheetId="10">#REF!</definedName>
    <definedName name="Name_of_entity07" localSheetId="16">#REF!</definedName>
    <definedName name="Name_of_entity07">#REF!</definedName>
    <definedName name="Name_of_entity08" localSheetId="2">#REF!</definedName>
    <definedName name="Name_of_entity08" localSheetId="4">#REF!</definedName>
    <definedName name="Name_of_entity08" localSheetId="10">#REF!</definedName>
    <definedName name="Name_of_entity08" localSheetId="16">#REF!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 localSheetId="2">#REF!</definedName>
    <definedName name="NB_21a" localSheetId="4">#REF!</definedName>
    <definedName name="NB_21a" localSheetId="10">#REF!</definedName>
    <definedName name="NB_21a" localSheetId="16">#REF!</definedName>
    <definedName name="NB_21a">#REF!</definedName>
    <definedName name="NB_23stowarzyszone" localSheetId="2">#REF!</definedName>
    <definedName name="NB_23stowarzyszone" localSheetId="4">#REF!</definedName>
    <definedName name="NB_23stowarzyszone" localSheetId="10">#REF!</definedName>
    <definedName name="NB_23stowarzyszone" localSheetId="16">#REF!</definedName>
    <definedName name="NB_23stowarzyszone">#REF!</definedName>
    <definedName name="NB_30a" localSheetId="2">#REF!</definedName>
    <definedName name="NB_30a" localSheetId="5">#REF!</definedName>
    <definedName name="NB_30a" localSheetId="1">#REF!</definedName>
    <definedName name="NB_30a" localSheetId="4">#REF!</definedName>
    <definedName name="NB_30a" localSheetId="10">#REF!</definedName>
    <definedName name="NB_30a" localSheetId="16">#REF!</definedName>
    <definedName name="NB_30a" localSheetId="17">#REF!</definedName>
    <definedName name="NB_30a">#REF!</definedName>
    <definedName name="NB_33r" localSheetId="2">#REF!</definedName>
    <definedName name="NB_33r" localSheetId="4">#REF!</definedName>
    <definedName name="NB_33r" localSheetId="10">#REF!</definedName>
    <definedName name="NB_33r" localSheetId="16">#REF!</definedName>
    <definedName name="NB_33r">#REF!</definedName>
    <definedName name="NB_N16" localSheetId="2">#REF!</definedName>
    <definedName name="NB_N16" localSheetId="4">#REF!</definedName>
    <definedName name="NB_N16" localSheetId="10">#REF!</definedName>
    <definedName name="NB_N16" localSheetId="16">#REF!</definedName>
    <definedName name="NB_N16">#REF!</definedName>
    <definedName name="NB_N17" localSheetId="2">#REF!</definedName>
    <definedName name="NB_N17" localSheetId="4">#REF!</definedName>
    <definedName name="NB_N17" localSheetId="10">#REF!</definedName>
    <definedName name="NB_N17" localSheetId="16">#REF!</definedName>
    <definedName name="NB_N17">#REF!</definedName>
    <definedName name="NB_N18" localSheetId="2">#REF!</definedName>
    <definedName name="NB_N18" localSheetId="4">#REF!</definedName>
    <definedName name="NB_N18" localSheetId="10">#REF!</definedName>
    <definedName name="NB_N18" localSheetId="16">#REF!</definedName>
    <definedName name="NB_N18">#REF!</definedName>
    <definedName name="NB_N19" localSheetId="2">#REF!</definedName>
    <definedName name="NB_N19" localSheetId="5">#REF!</definedName>
    <definedName name="NB_N19" localSheetId="1">#REF!</definedName>
    <definedName name="NB_N19" localSheetId="4">#REF!</definedName>
    <definedName name="NB_N19" localSheetId="10">#REF!</definedName>
    <definedName name="NB_N19" localSheetId="16">#REF!</definedName>
    <definedName name="NB_N19" localSheetId="17">#REF!</definedName>
    <definedName name="NB_N19">#REF!</definedName>
    <definedName name="NB_N20" localSheetId="2">#REF!</definedName>
    <definedName name="NB_N20" localSheetId="4">#REF!</definedName>
    <definedName name="NB_N20" localSheetId="10">#REF!</definedName>
    <definedName name="NB_N20" localSheetId="16">#REF!</definedName>
    <definedName name="NB_N20">#REF!</definedName>
    <definedName name="NB_N21" localSheetId="2">#REF!</definedName>
    <definedName name="NB_N21" localSheetId="4">#REF!</definedName>
    <definedName name="NB_N21" localSheetId="10">#REF!</definedName>
    <definedName name="NB_N21" localSheetId="16">#REF!</definedName>
    <definedName name="NB_N21">#REF!</definedName>
    <definedName name="NB_N22" localSheetId="2">#REF!</definedName>
    <definedName name="NB_N22" localSheetId="4">#REF!</definedName>
    <definedName name="NB_N22" localSheetId="10">#REF!</definedName>
    <definedName name="NB_N22" localSheetId="16">#REF!</definedName>
    <definedName name="NB_N22">#REF!</definedName>
    <definedName name="NB_N22r" localSheetId="2">#REF!</definedName>
    <definedName name="NB_N22r" localSheetId="4">#REF!</definedName>
    <definedName name="NB_N22r" localSheetId="10">#REF!</definedName>
    <definedName name="NB_N22r" localSheetId="16">#REF!</definedName>
    <definedName name="NB_N22r">#REF!</definedName>
    <definedName name="NB_N23" localSheetId="2">#REF!</definedName>
    <definedName name="NB_N23" localSheetId="4">#REF!</definedName>
    <definedName name="NB_N23" localSheetId="10">#REF!</definedName>
    <definedName name="NB_N23" localSheetId="16">#REF!</definedName>
    <definedName name="NB_N23">#REF!</definedName>
    <definedName name="NB_N24" localSheetId="2">#REF!</definedName>
    <definedName name="NB_N24" localSheetId="4">#REF!</definedName>
    <definedName name="NB_N24" localSheetId="10">#REF!</definedName>
    <definedName name="NB_N24" localSheetId="16">#REF!</definedName>
    <definedName name="NB_N24">#REF!</definedName>
    <definedName name="NB_N25" localSheetId="2">#REF!</definedName>
    <definedName name="NB_N25" localSheetId="4">#REF!</definedName>
    <definedName name="NB_N25" localSheetId="10">#REF!</definedName>
    <definedName name="NB_N25" localSheetId="16">#REF!</definedName>
    <definedName name="NB_N25">#REF!</definedName>
    <definedName name="NB_N26" localSheetId="2">#REF!</definedName>
    <definedName name="NB_N26" localSheetId="4">#REF!</definedName>
    <definedName name="NB_N26" localSheetId="10">#REF!</definedName>
    <definedName name="NB_N26" localSheetId="16">#REF!</definedName>
    <definedName name="NB_N26">#REF!</definedName>
    <definedName name="NB_N27" localSheetId="2">#REF!</definedName>
    <definedName name="NB_N27" localSheetId="4">#REF!</definedName>
    <definedName name="NB_N27" localSheetId="10">#REF!</definedName>
    <definedName name="NB_N27" localSheetId="16">#REF!</definedName>
    <definedName name="NB_N27">#REF!</definedName>
    <definedName name="NB_N28" localSheetId="2">#REF!</definedName>
    <definedName name="NB_N28" localSheetId="4">#REF!</definedName>
    <definedName name="NB_N28" localSheetId="10">#REF!</definedName>
    <definedName name="NB_N28" localSheetId="16">#REF!</definedName>
    <definedName name="NB_N28">#REF!</definedName>
    <definedName name="NB_N29" localSheetId="2">#REF!</definedName>
    <definedName name="NB_N29" localSheetId="4">#REF!</definedName>
    <definedName name="NB_N29" localSheetId="10">#REF!</definedName>
    <definedName name="NB_N29" localSheetId="16">#REF!</definedName>
    <definedName name="NB_N29">#REF!</definedName>
    <definedName name="NB_N30" localSheetId="2">#REF!</definedName>
    <definedName name="NB_N30" localSheetId="4">#REF!</definedName>
    <definedName name="NB_N30" localSheetId="10">#REF!</definedName>
    <definedName name="NB_N30" localSheetId="16">#REF!</definedName>
    <definedName name="NB_N30">#REF!</definedName>
    <definedName name="NB_N30_2006" localSheetId="2">#REF!</definedName>
    <definedName name="NB_N30_2006" localSheetId="4">#REF!</definedName>
    <definedName name="NB_N30_2006" localSheetId="10">#REF!</definedName>
    <definedName name="NB_N30_2006" localSheetId="16">#REF!</definedName>
    <definedName name="NB_N30_2006">#REF!</definedName>
    <definedName name="NB_N31" localSheetId="2">#REF!</definedName>
    <definedName name="NB_N31" localSheetId="5">#REF!</definedName>
    <definedName name="NB_N31" localSheetId="1">#REF!</definedName>
    <definedName name="NB_N31" localSheetId="4">#REF!</definedName>
    <definedName name="NB_N31" localSheetId="10">#REF!</definedName>
    <definedName name="NB_N31" localSheetId="16">#REF!</definedName>
    <definedName name="NB_N31" localSheetId="17">#REF!</definedName>
    <definedName name="NB_N31">#REF!</definedName>
    <definedName name="NB_N32" localSheetId="2">#REF!</definedName>
    <definedName name="NB_N32" localSheetId="4">#REF!</definedName>
    <definedName name="NB_N32" localSheetId="10">#REF!</definedName>
    <definedName name="NB_N32" localSheetId="16">#REF!</definedName>
    <definedName name="NB_N32">#REF!</definedName>
    <definedName name="NB_N33" localSheetId="2">#REF!</definedName>
    <definedName name="NB_N33" localSheetId="4">#REF!</definedName>
    <definedName name="NB_N33" localSheetId="10">#REF!</definedName>
    <definedName name="NB_N33" localSheetId="16">#REF!</definedName>
    <definedName name="NB_N33">#REF!</definedName>
    <definedName name="NB_N33_06" localSheetId="2">#REF!</definedName>
    <definedName name="NB_N33_06" localSheetId="4">#REF!</definedName>
    <definedName name="NB_N33_06" localSheetId="10">#REF!</definedName>
    <definedName name="NB_N33_06" localSheetId="16">#REF!</definedName>
    <definedName name="NB_N33_06">#REF!</definedName>
    <definedName name="NB_N33_2" localSheetId="2">#REF!</definedName>
    <definedName name="NB_N33_2" localSheetId="4">#REF!</definedName>
    <definedName name="NB_N33_2" localSheetId="10">#REF!</definedName>
    <definedName name="NB_N33_2" localSheetId="16">#REF!</definedName>
    <definedName name="NB_N33_2">#REF!</definedName>
    <definedName name="NB_N33062006" localSheetId="2">#REF!</definedName>
    <definedName name="NB_N33062006" localSheetId="4">#REF!</definedName>
    <definedName name="NB_N33062006" localSheetId="10">#REF!</definedName>
    <definedName name="NB_N33062006" localSheetId="16">#REF!</definedName>
    <definedName name="NB_N33062006">#REF!</definedName>
    <definedName name="NB_Wnip" localSheetId="2">#REF!</definedName>
    <definedName name="NB_Wnip" localSheetId="5">#REF!</definedName>
    <definedName name="NB_Wnip" localSheetId="1">#REF!</definedName>
    <definedName name="NB_Wnip" localSheetId="4">#REF!</definedName>
    <definedName name="NB_Wnip" localSheetId="10">#REF!</definedName>
    <definedName name="NB_Wnip" localSheetId="16">#REF!</definedName>
    <definedName name="NB_Wnip" localSheetId="17">#REF!</definedName>
    <definedName name="NB_Wnip">#REF!</definedName>
    <definedName name="NBZWBK">#REF!</definedName>
    <definedName name="NCC_alloc" localSheetId="2">#REF!</definedName>
    <definedName name="NCC_alloc" localSheetId="4">#REF!</definedName>
    <definedName name="NCC_alloc" localSheetId="10">#REF!</definedName>
    <definedName name="NCC_alloc" localSheetId="16">#REF!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 localSheetId="2">#REF!</definedName>
    <definedName name="NIERUCHOMOŚCI2000M" localSheetId="4">#REF!</definedName>
    <definedName name="NIERUCHOMOŚCI2000M" localSheetId="10">#REF!</definedName>
    <definedName name="NIERUCHOMOŚCI2000M" localSheetId="16">#REF!</definedName>
    <definedName name="NIERUCHOMOŚCI2000M">#REF!</definedName>
    <definedName name="NIERUCHOMOŚCI2000Y" localSheetId="2">#REF!</definedName>
    <definedName name="NIERUCHOMOŚCI2000Y" localSheetId="4">#REF!</definedName>
    <definedName name="NIERUCHOMOŚCI2000Y" localSheetId="10">#REF!</definedName>
    <definedName name="NIERUCHOMOŚCI2000Y" localSheetId="16">#REF!</definedName>
    <definedName name="NIERUCHOMOŚCI2000Y">#REF!</definedName>
    <definedName name="NIERUCHOMOŚCI2001M" localSheetId="2">#REF!</definedName>
    <definedName name="NIERUCHOMOŚCI2001M" localSheetId="4">#REF!</definedName>
    <definedName name="NIERUCHOMOŚCI2001M" localSheetId="10">#REF!</definedName>
    <definedName name="NIERUCHOMOŚCI2001M" localSheetId="16">#REF!</definedName>
    <definedName name="NIERUCHOMOŚCI2001M">#REF!</definedName>
    <definedName name="NIERUCHOMOŚCI2001Y" localSheetId="2">#REF!</definedName>
    <definedName name="NIERUCHOMOŚCI2001Y" localSheetId="4">#REF!</definedName>
    <definedName name="NIERUCHOMOŚCI2001Y" localSheetId="10">#REF!</definedName>
    <definedName name="NIERUCHOMOŚCI2001Y" localSheetId="16">#REF!</definedName>
    <definedName name="NIERUCHOMOŚCI2001Y">#REF!</definedName>
    <definedName name="NII" localSheetId="2">#REF!</definedName>
    <definedName name="NII" localSheetId="4">#REF!</definedName>
    <definedName name="NII" localSheetId="10">#REF!</definedName>
    <definedName name="NII" localSheetId="16">#REF!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 localSheetId="5">#REF!</definedName>
    <definedName name="NNB_23" localSheetId="1">#REF!</definedName>
    <definedName name="NNB_23" localSheetId="4">#REF!</definedName>
    <definedName name="NNB_23" localSheetId="10">#REF!</definedName>
    <definedName name="NNB_23" localSheetId="16">#REF!</definedName>
    <definedName name="NNB_23" localSheetId="17">#REF!</definedName>
    <definedName name="NNB_23">#REF!</definedName>
    <definedName name="NNEW3">#REF!</definedName>
    <definedName name="NNEW4">#REF!</definedName>
    <definedName name="NNI">#REF!</definedName>
    <definedName name="nnnnn" localSheetId="2">BS!nnnnn</definedName>
    <definedName name="nnnnn" localSheetId="1">#N/A</definedName>
    <definedName name="nnnnn" localSheetId="4">'Przychody prowizyjne'!nnnnn</definedName>
    <definedName name="nnnnn" localSheetId="17">#N/A</definedName>
    <definedName name="nnnnn">BS!nnnnn</definedName>
    <definedName name="No._of_awards" localSheetId="2">#REF!</definedName>
    <definedName name="No._of_awards" localSheetId="4">#REF!</definedName>
    <definedName name="No._of_awards" localSheetId="10">#REF!</definedName>
    <definedName name="No._of_awards" localSheetId="16">#REF!</definedName>
    <definedName name="No._of_awards">#REF!</definedName>
    <definedName name="nominaly" localSheetId="2">#REF!</definedName>
    <definedName name="nominaly" localSheetId="4">#REF!</definedName>
    <definedName name="nominaly" localSheetId="10">#REF!</definedName>
    <definedName name="nominaly" localSheetId="16">#REF!</definedName>
    <definedName name="nominaly">#REF!</definedName>
    <definedName name="Nominały_instrumentów_pochodnych" localSheetId="2">#REF!</definedName>
    <definedName name="Nominały_instrumentów_pochodnych" localSheetId="4">#REF!</definedName>
    <definedName name="Nominały_instrumentów_pochodnych" localSheetId="10">#REF!</definedName>
    <definedName name="Nominały_instrumentów_pochodnych" localSheetId="16">#REF!</definedName>
    <definedName name="Nominały_instrumentów_pochodnych">#REF!</definedName>
    <definedName name="Nota_01_SBB_A" localSheetId="2">#REF!</definedName>
    <definedName name="Nota_01_SBB_A" localSheetId="4">#REF!</definedName>
    <definedName name="Nota_01_SBB_A" localSheetId="10">#REF!</definedName>
    <definedName name="Nota_01_SBB_A" localSheetId="16">#REF!</definedName>
    <definedName name="Nota_01_SBB_A" localSheetId="17">#REF!</definedName>
    <definedName name="Nota_01_SBB_A">#REF!</definedName>
    <definedName name="Nota_02_SBB_A" localSheetId="2">#REF!</definedName>
    <definedName name="Nota_02_SBB_A" localSheetId="4">#REF!</definedName>
    <definedName name="Nota_02_SBB_A" localSheetId="10">#REF!</definedName>
    <definedName name="Nota_02_SBB_A" localSheetId="16">#REF!</definedName>
    <definedName name="Nota_02_SBB_A" localSheetId="17">#REF!</definedName>
    <definedName name="Nota_02_SBB_A">#REF!</definedName>
    <definedName name="Nota_03_SBB_A" localSheetId="2">#REF!</definedName>
    <definedName name="Nota_03_SBB_A" localSheetId="5">#REF!</definedName>
    <definedName name="Nota_03_SBB_A" localSheetId="1">#REF!</definedName>
    <definedName name="Nota_03_SBB_A" localSheetId="4">#REF!</definedName>
    <definedName name="Nota_03_SBB_A" localSheetId="10">#REF!</definedName>
    <definedName name="Nota_03_SBB_A" localSheetId="16">#REF!</definedName>
    <definedName name="Nota_03_SBB_A" localSheetId="17">#REF!</definedName>
    <definedName name="Nota_03_SBB_A">#REF!</definedName>
    <definedName name="Nota_04_SBB_A" localSheetId="2">#REF!</definedName>
    <definedName name="Nota_04_SBB_A" localSheetId="4">#REF!</definedName>
    <definedName name="Nota_04_SBB_A" localSheetId="10">#REF!</definedName>
    <definedName name="Nota_04_SBB_A" localSheetId="16">#REF!</definedName>
    <definedName name="Nota_04_SBB_A" localSheetId="17">#REF!</definedName>
    <definedName name="Nota_04_SBB_A">#REF!</definedName>
    <definedName name="Nota_05_SBB_A" localSheetId="2">#REF!</definedName>
    <definedName name="Nota_05_SBB_A" localSheetId="4">#REF!</definedName>
    <definedName name="Nota_05_SBB_A" localSheetId="10">#REF!</definedName>
    <definedName name="Nota_05_SBB_A" localSheetId="16">#REF!</definedName>
    <definedName name="Nota_05_SBB_A" localSheetId="17">#REF!</definedName>
    <definedName name="Nota_05_SBB_A">#REF!</definedName>
    <definedName name="Nota_06_SBB_A" localSheetId="2">#REF!</definedName>
    <definedName name="Nota_06_SBB_A" localSheetId="4">#REF!</definedName>
    <definedName name="Nota_06_SBB_A" localSheetId="10">#REF!</definedName>
    <definedName name="Nota_06_SBB_A" localSheetId="16">#REF!</definedName>
    <definedName name="Nota_06_SBB_A" localSheetId="17">#REF!</definedName>
    <definedName name="Nota_06_SBB_A">#REF!</definedName>
    <definedName name="Nota_07_SBB_A" localSheetId="2">#REF!</definedName>
    <definedName name="Nota_07_SBB_A" localSheetId="4">#REF!</definedName>
    <definedName name="Nota_07_SBB_A" localSheetId="10">#REF!</definedName>
    <definedName name="Nota_07_SBB_A" localSheetId="16">#REF!</definedName>
    <definedName name="Nota_07_SBB_A" localSheetId="17">#REF!</definedName>
    <definedName name="Nota_07_SBB_A">#REF!</definedName>
    <definedName name="Nota_08_SBB_A" localSheetId="2">#REF!</definedName>
    <definedName name="Nota_08_SBB_A" localSheetId="4">#REF!</definedName>
    <definedName name="Nota_08_SBB_A" localSheetId="10">#REF!</definedName>
    <definedName name="Nota_08_SBB_A" localSheetId="16">#REF!</definedName>
    <definedName name="Nota_08_SBB_A" localSheetId="17">#REF!</definedName>
    <definedName name="Nota_08_SBB_A">#REF!</definedName>
    <definedName name="Nota_09_SBB_A" localSheetId="2">#REF!</definedName>
    <definedName name="Nota_09_SBB_A" localSheetId="4">#REF!</definedName>
    <definedName name="Nota_09_SBB_A" localSheetId="10">#REF!</definedName>
    <definedName name="Nota_09_SBB_A" localSheetId="16">#REF!</definedName>
    <definedName name="Nota_09_SBB_A" localSheetId="17">#REF!</definedName>
    <definedName name="Nota_09_SBB_A">#REF!</definedName>
    <definedName name="Nota_1_SBB_A" localSheetId="2">#REF!</definedName>
    <definedName name="Nota_1_SBB_A" localSheetId="5">#REF!</definedName>
    <definedName name="Nota_1_SBB_A" localSheetId="1">#REF!</definedName>
    <definedName name="Nota_1_SBB_A" localSheetId="4">#REF!</definedName>
    <definedName name="Nota_1_SBB_A" localSheetId="10">#REF!</definedName>
    <definedName name="Nota_1_SBB_A" localSheetId="16">#REF!</definedName>
    <definedName name="Nota_1_SBB_A" localSheetId="17">#REF!</definedName>
    <definedName name="Nota_1_SBB_A">#REF!</definedName>
    <definedName name="Nota_10_SBB_A" localSheetId="2">#REF!</definedName>
    <definedName name="Nota_10_SBB_A" localSheetId="4">#REF!</definedName>
    <definedName name="Nota_10_SBB_A" localSheetId="10">#REF!</definedName>
    <definedName name="Nota_10_SBB_A" localSheetId="16">#REF!</definedName>
    <definedName name="Nota_10_SBB_A" localSheetId="17">#REF!</definedName>
    <definedName name="Nota_10_SBB_A">#REF!</definedName>
    <definedName name="Nota_11_SBB_A" localSheetId="2">#REF!</definedName>
    <definedName name="Nota_11_SBB_A" localSheetId="4">#REF!</definedName>
    <definedName name="Nota_11_SBB_A" localSheetId="10">#REF!</definedName>
    <definedName name="Nota_11_SBB_A" localSheetId="16">#REF!</definedName>
    <definedName name="Nota_11_SBB_A" localSheetId="17">#REF!</definedName>
    <definedName name="Nota_11_SBB_A">#REF!</definedName>
    <definedName name="Nota_12_SBB_A" localSheetId="2">#REF!</definedName>
    <definedName name="Nota_12_SBB_A" localSheetId="4">#REF!</definedName>
    <definedName name="Nota_12_SBB_A" localSheetId="10">#REF!</definedName>
    <definedName name="Nota_12_SBB_A" localSheetId="16">#REF!</definedName>
    <definedName name="Nota_12_SBB_A" localSheetId="17">#REF!</definedName>
    <definedName name="Nota_12_SBB_A">#REF!</definedName>
    <definedName name="Nota_13_SBB_P" localSheetId="2">#REF!</definedName>
    <definedName name="Nota_13_SBB_P" localSheetId="5">#REF!</definedName>
    <definedName name="Nota_13_SBB_P" localSheetId="1">#REF!</definedName>
    <definedName name="Nota_13_SBB_P" localSheetId="4">#REF!</definedName>
    <definedName name="Nota_13_SBB_P" localSheetId="10">#REF!</definedName>
    <definedName name="Nota_13_SBB_P" localSheetId="16">#REF!</definedName>
    <definedName name="Nota_13_SBB_P" localSheetId="17">#REF!</definedName>
    <definedName name="Nota_13_SBB_P">#REF!</definedName>
    <definedName name="Nota_14_SBB_P" localSheetId="2">#REF!</definedName>
    <definedName name="Nota_14_SBB_P" localSheetId="4">#REF!</definedName>
    <definedName name="Nota_14_SBB_P" localSheetId="10">#REF!</definedName>
    <definedName name="Nota_14_SBB_P" localSheetId="16">#REF!</definedName>
    <definedName name="Nota_14_SBB_P" localSheetId="17">#REF!</definedName>
    <definedName name="Nota_14_SBB_P">#REF!</definedName>
    <definedName name="Nota_15_SBB_P" localSheetId="2">#REF!</definedName>
    <definedName name="Nota_15_SBB_P" localSheetId="4">#REF!</definedName>
    <definedName name="Nota_15_SBB_P" localSheetId="10">#REF!</definedName>
    <definedName name="Nota_15_SBB_P" localSheetId="16">#REF!</definedName>
    <definedName name="Nota_15_SBB_P" localSheetId="17">#REF!</definedName>
    <definedName name="Nota_15_SBB_P">#REF!</definedName>
    <definedName name="Nota_16_SBB_P" localSheetId="2">#REF!</definedName>
    <definedName name="Nota_16_SBB_P" localSheetId="4">#REF!</definedName>
    <definedName name="Nota_16_SBB_P" localSheetId="10">#REF!</definedName>
    <definedName name="Nota_16_SBB_P" localSheetId="16">#REF!</definedName>
    <definedName name="Nota_16_SBB_P" localSheetId="17">#REF!</definedName>
    <definedName name="Nota_16_SBB_P">#REF!</definedName>
    <definedName name="Nota_17_SBB_P" localSheetId="2">#REF!</definedName>
    <definedName name="Nota_17_SBB_P" localSheetId="4">#REF!</definedName>
    <definedName name="Nota_17_SBB_P" localSheetId="10">#REF!</definedName>
    <definedName name="Nota_17_SBB_P" localSheetId="16">#REF!</definedName>
    <definedName name="Nota_17_SBB_P" localSheetId="17">#REF!</definedName>
    <definedName name="Nota_17_SBB_P">#REF!</definedName>
    <definedName name="Nota_18_SBB_P" localSheetId="2">#REF!</definedName>
    <definedName name="Nota_18_SBB_P" localSheetId="4">#REF!</definedName>
    <definedName name="Nota_18_SBB_P" localSheetId="10">#REF!</definedName>
    <definedName name="Nota_18_SBB_P" localSheetId="16">#REF!</definedName>
    <definedName name="Nota_18_SBB_P" localSheetId="17">#REF!</definedName>
    <definedName name="Nota_18_SBB_P">#REF!</definedName>
    <definedName name="Nota_19_SBB_P" localSheetId="2">#REF!</definedName>
    <definedName name="Nota_19_SBB_P" localSheetId="4">#REF!</definedName>
    <definedName name="Nota_19_SBB_P" localSheetId="10">#REF!</definedName>
    <definedName name="Nota_19_SBB_P" localSheetId="16">#REF!</definedName>
    <definedName name="Nota_19_SBB_P" localSheetId="17">#REF!</definedName>
    <definedName name="Nota_19_SBB_P">#REF!</definedName>
    <definedName name="Nota_2_SBB_A" localSheetId="2">#REF!</definedName>
    <definedName name="Nota_2_SBB_A" localSheetId="4">#REF!</definedName>
    <definedName name="Nota_2_SBB_A" localSheetId="10">#REF!</definedName>
    <definedName name="Nota_2_SBB_A" localSheetId="16">#REF!</definedName>
    <definedName name="Nota_2_SBB_A" localSheetId="17">#REF!</definedName>
    <definedName name="Nota_2_SBB_A">#REF!</definedName>
    <definedName name="Nota_20_SBB_P" localSheetId="2">#REF!</definedName>
    <definedName name="Nota_20_SBB_P" localSheetId="4">#REF!</definedName>
    <definedName name="Nota_20_SBB_P" localSheetId="10">#REF!</definedName>
    <definedName name="Nota_20_SBB_P" localSheetId="16">#REF!</definedName>
    <definedName name="Nota_20_SBB_P" localSheetId="17">#REF!</definedName>
    <definedName name="Nota_20_SBB_P">#REF!</definedName>
    <definedName name="Nota_21_SBB_P" localSheetId="2">#REF!</definedName>
    <definedName name="Nota_21_SBB_P" localSheetId="4">#REF!</definedName>
    <definedName name="Nota_21_SBB_P" localSheetId="10">#REF!</definedName>
    <definedName name="Nota_21_SBB_P" localSheetId="16">#REF!</definedName>
    <definedName name="Nota_21_SBB_P" localSheetId="17">#REF!</definedName>
    <definedName name="Nota_21_SBB_P">#REF!</definedName>
    <definedName name="Nota_22_SBB_P" localSheetId="2">#REF!</definedName>
    <definedName name="Nota_22_SBB_P" localSheetId="4">#REF!</definedName>
    <definedName name="Nota_22_SBB_P" localSheetId="10">#REF!</definedName>
    <definedName name="Nota_22_SBB_P" localSheetId="16">#REF!</definedName>
    <definedName name="Nota_22_SBB_P" localSheetId="17">#REF!</definedName>
    <definedName name="Nota_22_SBB_P">#REF!</definedName>
    <definedName name="Nota_23_SBB_P" localSheetId="2">#REF!</definedName>
    <definedName name="Nota_23_SBB_P" localSheetId="4">#REF!</definedName>
    <definedName name="Nota_23_SBB_P" localSheetId="10">#REF!</definedName>
    <definedName name="Nota_23_SBB_P" localSheetId="16">#REF!</definedName>
    <definedName name="Nota_23_SBB_P" localSheetId="17">#REF!</definedName>
    <definedName name="Nota_23_SBB_P">#REF!</definedName>
    <definedName name="Nota_24_SBB_P" localSheetId="2">#REF!</definedName>
    <definedName name="Nota_24_SBB_P" localSheetId="4">#REF!</definedName>
    <definedName name="Nota_24_SBB_P" localSheetId="10">#REF!</definedName>
    <definedName name="Nota_24_SBB_P" localSheetId="16">#REF!</definedName>
    <definedName name="Nota_24_SBB_P" localSheetId="17">#REF!</definedName>
    <definedName name="Nota_24_SBB_P">#REF!</definedName>
    <definedName name="Nota_25" localSheetId="2">#REF!</definedName>
    <definedName name="Nota_25" localSheetId="4">#REF!</definedName>
    <definedName name="Nota_25" localSheetId="10">#REF!</definedName>
    <definedName name="Nota_25" localSheetId="16">#REF!</definedName>
    <definedName name="Nota_25" localSheetId="17">#REF!</definedName>
    <definedName name="Nota_25">#REF!</definedName>
    <definedName name="Nota_26" localSheetId="2">#REF!</definedName>
    <definedName name="Nota_26" localSheetId="4">#REF!</definedName>
    <definedName name="Nota_26" localSheetId="10">#REF!</definedName>
    <definedName name="Nota_26" localSheetId="16">#REF!</definedName>
    <definedName name="Nota_26">#REF!</definedName>
    <definedName name="Nota_26_SBB_PP" localSheetId="2">#REF!</definedName>
    <definedName name="Nota_26_SBB_PP" localSheetId="4">#REF!</definedName>
    <definedName name="Nota_26_SBB_PP" localSheetId="10">#REF!</definedName>
    <definedName name="Nota_26_SBB_PP" localSheetId="16">#REF!</definedName>
    <definedName name="Nota_26_SBB_PP" localSheetId="17">#REF!</definedName>
    <definedName name="Nota_26_SBB_PP">#REF!</definedName>
    <definedName name="Nota_27_SRZiS" localSheetId="2">#REF!</definedName>
    <definedName name="Nota_27_SRZiS" localSheetId="4">#REF!</definedName>
    <definedName name="Nota_27_SRZiS" localSheetId="10">#REF!</definedName>
    <definedName name="Nota_27_SRZiS" localSheetId="16">#REF!</definedName>
    <definedName name="Nota_27_SRZiS" localSheetId="17">#REF!</definedName>
    <definedName name="Nota_27_SRZiS">#REF!</definedName>
    <definedName name="Nota_27_SRZiSB" localSheetId="2">#REF!</definedName>
    <definedName name="Nota_27_SRZiSB" localSheetId="4">#REF!</definedName>
    <definedName name="Nota_27_SRZiSB" localSheetId="10">#REF!</definedName>
    <definedName name="Nota_27_SRZiSB" localSheetId="16">#REF!</definedName>
    <definedName name="Nota_27_SRZiSB" localSheetId="17">#REF!</definedName>
    <definedName name="Nota_27_SRZiSB">#REF!</definedName>
    <definedName name="Nota_28_SRZiS" localSheetId="2">#REF!</definedName>
    <definedName name="Nota_28_SRZiS" localSheetId="4">#REF!</definedName>
    <definedName name="Nota_28_SRZiS" localSheetId="10">#REF!</definedName>
    <definedName name="Nota_28_SRZiS" localSheetId="16">#REF!</definedName>
    <definedName name="Nota_28_SRZiS" localSheetId="17">#REF!</definedName>
    <definedName name="Nota_28_SRZiS">#REF!</definedName>
    <definedName name="Nota_28_SRZiSB" localSheetId="2">#REF!</definedName>
    <definedName name="Nota_28_SRZiSB" localSheetId="4">#REF!</definedName>
    <definedName name="Nota_28_SRZiSB" localSheetId="10">#REF!</definedName>
    <definedName name="Nota_28_SRZiSB" localSheetId="16">#REF!</definedName>
    <definedName name="Nota_28_SRZiSB" localSheetId="17">#REF!</definedName>
    <definedName name="Nota_28_SRZiSB">#REF!</definedName>
    <definedName name="Nota_29_SRZiSB" localSheetId="2">#REF!</definedName>
    <definedName name="Nota_29_SRZiSB" localSheetId="4">#REF!</definedName>
    <definedName name="Nota_29_SRZiSB" localSheetId="10">#REF!</definedName>
    <definedName name="Nota_29_SRZiSB" localSheetId="16">#REF!</definedName>
    <definedName name="Nota_29_SRZiSB" localSheetId="17">#REF!</definedName>
    <definedName name="Nota_29_SRZiSB">#REF!</definedName>
    <definedName name="Nota_3_SBB_A" localSheetId="2">#REF!</definedName>
    <definedName name="Nota_3_SBB_A" localSheetId="4">#REF!</definedName>
    <definedName name="Nota_3_SBB_A" localSheetId="10">#REF!</definedName>
    <definedName name="Nota_3_SBB_A" localSheetId="16">#REF!</definedName>
    <definedName name="Nota_3_SBB_A" localSheetId="17">#REF!</definedName>
    <definedName name="Nota_3_SBB_A">#REF!</definedName>
    <definedName name="Nota_30_SRZiSB" localSheetId="2">#REF!</definedName>
    <definedName name="Nota_30_SRZiSB" localSheetId="4">#REF!</definedName>
    <definedName name="Nota_30_SRZiSB" localSheetId="10">#REF!</definedName>
    <definedName name="Nota_30_SRZiSB" localSheetId="16">#REF!</definedName>
    <definedName name="Nota_30_SRZiSB" localSheetId="17">#REF!</definedName>
    <definedName name="Nota_30_SRZiSB">#REF!</definedName>
    <definedName name="Nota_31_SRZiSB" localSheetId="2">#REF!</definedName>
    <definedName name="Nota_31_SRZiSB" localSheetId="4">#REF!</definedName>
    <definedName name="Nota_31_SRZiSB" localSheetId="10">#REF!</definedName>
    <definedName name="Nota_31_SRZiSB" localSheetId="16">#REF!</definedName>
    <definedName name="Nota_31_SRZiSB" localSheetId="17">#REF!</definedName>
    <definedName name="Nota_31_SRZiSB">#REF!</definedName>
    <definedName name="Nota_32_SRZiSB" localSheetId="2">#REF!</definedName>
    <definedName name="Nota_32_SRZiSB" localSheetId="4">#REF!</definedName>
    <definedName name="Nota_32_SRZiSB" localSheetId="10">#REF!</definedName>
    <definedName name="Nota_32_SRZiSB" localSheetId="16">#REF!</definedName>
    <definedName name="Nota_32_SRZiSB" localSheetId="17">#REF!</definedName>
    <definedName name="Nota_32_SRZiSB">#REF!</definedName>
    <definedName name="Nota_33_SRZiSB" localSheetId="2">#REF!</definedName>
    <definedName name="Nota_33_SRZiSB" localSheetId="4">#REF!</definedName>
    <definedName name="Nota_33_SRZiSB" localSheetId="10">#REF!</definedName>
    <definedName name="Nota_33_SRZiSB" localSheetId="16">#REF!</definedName>
    <definedName name="Nota_33_SRZiSB" localSheetId="17">#REF!</definedName>
    <definedName name="Nota_33_SRZiSB">#REF!</definedName>
    <definedName name="Nota_34_SRZiSB" localSheetId="2">#REF!</definedName>
    <definedName name="Nota_34_SRZiSB" localSheetId="4">#REF!</definedName>
    <definedName name="Nota_34_SRZiSB" localSheetId="10">#REF!</definedName>
    <definedName name="Nota_34_SRZiSB" localSheetId="16">#REF!</definedName>
    <definedName name="Nota_34_SRZiSB" localSheetId="17">#REF!</definedName>
    <definedName name="Nota_34_SRZiSB">#REF!</definedName>
    <definedName name="Nota_35_SRZiSB" localSheetId="2">#REF!</definedName>
    <definedName name="Nota_35_SRZiSB" localSheetId="4">#REF!</definedName>
    <definedName name="Nota_35_SRZiSB" localSheetId="10">#REF!</definedName>
    <definedName name="Nota_35_SRZiSB" localSheetId="16">#REF!</definedName>
    <definedName name="Nota_35_SRZiSB" localSheetId="17">#REF!</definedName>
    <definedName name="Nota_35_SRZiSB">#REF!</definedName>
    <definedName name="Nota_36_SRZiSB" localSheetId="2">#REF!</definedName>
    <definedName name="Nota_36_SRZiSB" localSheetId="4">#REF!</definedName>
    <definedName name="Nota_36_SRZiSB" localSheetId="10">#REF!</definedName>
    <definedName name="Nota_36_SRZiSB" localSheetId="16">#REF!</definedName>
    <definedName name="Nota_36_SRZiSB" localSheetId="17">#REF!</definedName>
    <definedName name="Nota_36_SRZiSB">#REF!</definedName>
    <definedName name="Nota_37_SRZiSB" localSheetId="2">#REF!</definedName>
    <definedName name="Nota_37_SRZiSB" localSheetId="4">#REF!</definedName>
    <definedName name="Nota_37_SRZiSB" localSheetId="10">#REF!</definedName>
    <definedName name="Nota_37_SRZiSB" localSheetId="16">#REF!</definedName>
    <definedName name="Nota_37_SRZiSB" localSheetId="17">#REF!</definedName>
    <definedName name="Nota_37_SRZiSB">#REF!</definedName>
    <definedName name="Nota_38_SRZiSB" localSheetId="2">#REF!</definedName>
    <definedName name="Nota_38_SRZiSB" localSheetId="4">#REF!</definedName>
    <definedName name="Nota_38_SRZiSB" localSheetId="10">#REF!</definedName>
    <definedName name="Nota_38_SRZiSB" localSheetId="16">#REF!</definedName>
    <definedName name="Nota_38_SRZiSB" localSheetId="17">#REF!</definedName>
    <definedName name="Nota_38_SRZiSB">#REF!</definedName>
    <definedName name="Nota_39_SRZiSB" localSheetId="2">#REF!</definedName>
    <definedName name="Nota_39_SRZiSB" localSheetId="4">#REF!</definedName>
    <definedName name="Nota_39_SRZiSB" localSheetId="10">#REF!</definedName>
    <definedName name="Nota_39_SRZiSB" localSheetId="16">#REF!</definedName>
    <definedName name="Nota_39_SRZiSB" localSheetId="17">#REF!</definedName>
    <definedName name="Nota_39_SRZiSB">#REF!</definedName>
    <definedName name="Nota_4_SBB_A" localSheetId="2">#REF!</definedName>
    <definedName name="Nota_4_SBB_A" localSheetId="4">#REF!</definedName>
    <definedName name="Nota_4_SBB_A" localSheetId="10">#REF!</definedName>
    <definedName name="Nota_4_SBB_A" localSheetId="16">#REF!</definedName>
    <definedName name="Nota_4_SBB_A" localSheetId="17">#REF!</definedName>
    <definedName name="Nota_4_SBB_A">#REF!</definedName>
    <definedName name="Nota_40_SRZiSB" localSheetId="2">#REF!</definedName>
    <definedName name="Nota_40_SRZiSB" localSheetId="4">#REF!</definedName>
    <definedName name="Nota_40_SRZiSB" localSheetId="10">#REF!</definedName>
    <definedName name="Nota_40_SRZiSB" localSheetId="16">#REF!</definedName>
    <definedName name="Nota_40_SRZiSB" localSheetId="17">#REF!</definedName>
    <definedName name="Nota_40_SRZiSB">#REF!</definedName>
    <definedName name="Nota_41_SRZiSB" localSheetId="2">#REF!</definedName>
    <definedName name="Nota_41_SRZiSB" localSheetId="4">#REF!</definedName>
    <definedName name="Nota_41_SRZiSB" localSheetId="10">#REF!</definedName>
    <definedName name="Nota_41_SRZiSB" localSheetId="16">#REF!</definedName>
    <definedName name="Nota_41_SRZiSB" localSheetId="17">#REF!</definedName>
    <definedName name="Nota_41_SRZiSB">#REF!</definedName>
    <definedName name="Nota_5_SBB_A" localSheetId="2">#REF!</definedName>
    <definedName name="Nota_5_SBB_A" localSheetId="4">#REF!</definedName>
    <definedName name="Nota_5_SBB_A" localSheetId="10">#REF!</definedName>
    <definedName name="Nota_5_SBB_A" localSheetId="16">#REF!</definedName>
    <definedName name="Nota_5_SBB_A" localSheetId="17">#REF!</definedName>
    <definedName name="Nota_5_SBB_A">#REF!</definedName>
    <definedName name="Nota_6_SBB_A" localSheetId="2">#REF!</definedName>
    <definedName name="Nota_6_SBB_A" localSheetId="4">#REF!</definedName>
    <definedName name="Nota_6_SBB_A" localSheetId="10">#REF!</definedName>
    <definedName name="Nota_6_SBB_A" localSheetId="16">#REF!</definedName>
    <definedName name="Nota_6_SBB_A" localSheetId="17">#REF!</definedName>
    <definedName name="Nota_6_SBB_A">#REF!</definedName>
    <definedName name="Nota_7_SBB_A" localSheetId="2">#REF!</definedName>
    <definedName name="Nota_7_SBB_A" localSheetId="4">#REF!</definedName>
    <definedName name="Nota_7_SBB_A" localSheetId="10">#REF!</definedName>
    <definedName name="Nota_7_SBB_A" localSheetId="16">#REF!</definedName>
    <definedName name="Nota_7_SBB_A" localSheetId="17">#REF!</definedName>
    <definedName name="Nota_7_SBB_A">#REF!</definedName>
    <definedName name="Nota_8_SBB_A" localSheetId="2">#REF!</definedName>
    <definedName name="Nota_8_SBB_A" localSheetId="4">#REF!</definedName>
    <definedName name="Nota_8_SBB_A" localSheetId="10">#REF!</definedName>
    <definedName name="Nota_8_SBB_A" localSheetId="16">#REF!</definedName>
    <definedName name="Nota_8_SBB_A" localSheetId="17">#REF!</definedName>
    <definedName name="Nota_8_SBB_A">#REF!</definedName>
    <definedName name="nota18kopia" localSheetId="2">#REF!</definedName>
    <definedName name="nota18kopia" localSheetId="4">#REF!</definedName>
    <definedName name="nota18kopia" localSheetId="10">#REF!</definedName>
    <definedName name="nota18kopia" localSheetId="16">#REF!</definedName>
    <definedName name="nota18kopia">#REF!</definedName>
    <definedName name="Noty_do_SRPPB" localSheetId="2">#REF!</definedName>
    <definedName name="Noty_do_SRPPB" localSheetId="4">#REF!</definedName>
    <definedName name="Noty_do_SRPPB" localSheetId="10">#REF!</definedName>
    <definedName name="Noty_do_SRPPB" localSheetId="16">#REF!</definedName>
    <definedName name="Noty_do_SRPPB" localSheetId="17">#REF!</definedName>
    <definedName name="Noty_do_SRPPB">#REF!</definedName>
    <definedName name="NovemberIC" localSheetId="2">#REF!</definedName>
    <definedName name="NovemberIC" localSheetId="4">#REF!</definedName>
    <definedName name="NovemberIC" localSheetId="10">#REF!</definedName>
    <definedName name="NovemberIC" localSheetId="16">#REF!</definedName>
    <definedName name="NovemberIC">#REF!</definedName>
    <definedName name="NovemberII" localSheetId="2">#REF!</definedName>
    <definedName name="NovemberII" localSheetId="4">#REF!</definedName>
    <definedName name="NovemberII" localSheetId="10">#REF!</definedName>
    <definedName name="NovemberII" localSheetId="16">#REF!</definedName>
    <definedName name="NovemberII">#REF!</definedName>
    <definedName name="NovemberL" localSheetId="2">#REF!</definedName>
    <definedName name="NovemberL" localSheetId="4">#REF!</definedName>
    <definedName name="NovemberL" localSheetId="10">#REF!</definedName>
    <definedName name="NovemberL" localSheetId="16">#REF!</definedName>
    <definedName name="NovemberL">#REF!</definedName>
    <definedName name="NP_nip" localSheetId="2">#REF!</definedName>
    <definedName name="NP_nip" localSheetId="4">#REF!</definedName>
    <definedName name="NP_nip" localSheetId="10">#REF!</definedName>
    <definedName name="NP_nip" localSheetId="16">#REF!</definedName>
    <definedName name="NP_nip">#REF!</definedName>
    <definedName name="NP_zw" localSheetId="2">#REF!</definedName>
    <definedName name="NP_zw" localSheetId="4">#REF!</definedName>
    <definedName name="NP_zw" localSheetId="10">#REF!</definedName>
    <definedName name="NP_zw" localSheetId="16">#REF!</definedName>
    <definedName name="NP_zw">#REF!</definedName>
    <definedName name="NPoland_Div" localSheetId="2">[Poland2008.xls]Poland #REF!</definedName>
    <definedName name="NPoland_Div" localSheetId="1">[Poland2008.xls]Poland #REF!</definedName>
    <definedName name="NPoland_Div" localSheetId="4">[Poland2008.xls]Poland #REF!</definedName>
    <definedName name="NPoland_Div" localSheetId="10">[Poland2008.xls]Poland #REF!</definedName>
    <definedName name="NPoland_Div" localSheetId="16">[Poland2008.xls]Poland #REF!</definedName>
    <definedName name="NPoland_Div">[Poland2008.xls]Poland #REF!</definedName>
    <definedName name="NR_N1" localSheetId="2">#REF!</definedName>
    <definedName name="NR_N1" localSheetId="4">#REF!</definedName>
    <definedName name="NR_N1" localSheetId="10">#REF!</definedName>
    <definedName name="NR_N1" localSheetId="16">#REF!</definedName>
    <definedName name="NR_N1">#REF!</definedName>
    <definedName name="NR_N10" localSheetId="2">#REF!</definedName>
    <definedName name="NR_N10" localSheetId="5">#REF!</definedName>
    <definedName name="NR_N10" localSheetId="1">#REF!</definedName>
    <definedName name="NR_N10" localSheetId="4">#REF!</definedName>
    <definedName name="NR_N10" localSheetId="10">#REF!</definedName>
    <definedName name="NR_N10" localSheetId="16">#REF!</definedName>
    <definedName name="NR_N10" localSheetId="17">#REF!</definedName>
    <definedName name="NR_N10">#REF!</definedName>
    <definedName name="NR_N11" localSheetId="2">#REF!</definedName>
    <definedName name="NR_N11" localSheetId="4">#REF!</definedName>
    <definedName name="NR_N11" localSheetId="10">#REF!</definedName>
    <definedName name="NR_N11" localSheetId="16">#REF!</definedName>
    <definedName name="NR_N11">#REF!</definedName>
    <definedName name="NR_N12" localSheetId="2">#REF!</definedName>
    <definedName name="NR_N12" localSheetId="4">#REF!</definedName>
    <definedName name="NR_N12" localSheetId="10">#REF!</definedName>
    <definedName name="NR_N12" localSheetId="16">#REF!</definedName>
    <definedName name="NR_N12">#REF!</definedName>
    <definedName name="NR_N13" localSheetId="2">#REF!</definedName>
    <definedName name="NR_N13" localSheetId="4">#REF!</definedName>
    <definedName name="NR_N13" localSheetId="10">#REF!</definedName>
    <definedName name="NR_N13" localSheetId="16">#REF!</definedName>
    <definedName name="NR_N13">#REF!</definedName>
    <definedName name="NR_N14" localSheetId="2">#REF!</definedName>
    <definedName name="NR_N14" localSheetId="4">#REF!</definedName>
    <definedName name="NR_N14" localSheetId="10">#REF!</definedName>
    <definedName name="NR_N14" localSheetId="16">#REF!</definedName>
    <definedName name="NR_N14">#REF!</definedName>
    <definedName name="NR_N14_2" localSheetId="2">#REF!</definedName>
    <definedName name="NR_N14_2" localSheetId="4">#REF!</definedName>
    <definedName name="NR_N14_2" localSheetId="10">#REF!</definedName>
    <definedName name="NR_N14_2" localSheetId="16">#REF!</definedName>
    <definedName name="NR_N14_2">#REF!</definedName>
    <definedName name="NR_N15" localSheetId="2">#REF!</definedName>
    <definedName name="NR_N15" localSheetId="4">#REF!</definedName>
    <definedName name="NR_N15" localSheetId="10">#REF!</definedName>
    <definedName name="NR_N15" localSheetId="16">#REF!</definedName>
    <definedName name="NR_N15">#REF!</definedName>
    <definedName name="NR_N2" localSheetId="2">#REF!</definedName>
    <definedName name="NR_N2" localSheetId="4">#REF!</definedName>
    <definedName name="NR_N2" localSheetId="10">#REF!</definedName>
    <definedName name="NR_N2" localSheetId="16">#REF!</definedName>
    <definedName name="NR_N2">#REF!</definedName>
    <definedName name="NR_N3" localSheetId="2">#REF!</definedName>
    <definedName name="NR_N3" localSheetId="4">#REF!</definedName>
    <definedName name="NR_N3" localSheetId="10">#REF!</definedName>
    <definedName name="NR_N3" localSheetId="16">#REF!</definedName>
    <definedName name="NR_N3">#REF!</definedName>
    <definedName name="NR_N4" localSheetId="2">#REF!</definedName>
    <definedName name="NR_N4" localSheetId="5">#REF!</definedName>
    <definedName name="NR_N4" localSheetId="1">#REF!</definedName>
    <definedName name="NR_N4" localSheetId="4">#REF!</definedName>
    <definedName name="NR_N4" localSheetId="10">#REF!</definedName>
    <definedName name="NR_N4" localSheetId="16">#REF!</definedName>
    <definedName name="NR_N4" localSheetId="17">#REF!</definedName>
    <definedName name="NR_N4">#REF!</definedName>
    <definedName name="NR_N5" localSheetId="2">#REF!</definedName>
    <definedName name="NR_N5" localSheetId="5">#REF!</definedName>
    <definedName name="NR_N5" localSheetId="1">#REF!</definedName>
    <definedName name="NR_N5" localSheetId="4">#REF!</definedName>
    <definedName name="NR_N5" localSheetId="10">#REF!</definedName>
    <definedName name="NR_N5" localSheetId="16">#REF!</definedName>
    <definedName name="NR_N5" localSheetId="17">#REF!</definedName>
    <definedName name="NR_N5">#REF!</definedName>
    <definedName name="NR_N6.1" localSheetId="2">#REF!</definedName>
    <definedName name="NR_N6.1" localSheetId="4">#REF!</definedName>
    <definedName name="NR_N6.1" localSheetId="10">#REF!</definedName>
    <definedName name="NR_N6.1" localSheetId="16">#REF!</definedName>
    <definedName name="NR_N6.1">#REF!</definedName>
    <definedName name="NR_N6.2" localSheetId="2">#REF!</definedName>
    <definedName name="NR_N6.2" localSheetId="4">#REF!</definedName>
    <definedName name="NR_N6.2" localSheetId="10">#REF!</definedName>
    <definedName name="NR_N6.2" localSheetId="16">#REF!</definedName>
    <definedName name="NR_N6.2">#REF!</definedName>
    <definedName name="NR_N7" localSheetId="2">#REF!</definedName>
    <definedName name="NR_N7" localSheetId="4">#REF!</definedName>
    <definedName name="NR_N7" localSheetId="10">#REF!</definedName>
    <definedName name="NR_N7" localSheetId="16">#REF!</definedName>
    <definedName name="NR_N7">#REF!</definedName>
    <definedName name="NR_N8" localSheetId="2">#REF!</definedName>
    <definedName name="NR_N8" localSheetId="4">#REF!</definedName>
    <definedName name="NR_N8" localSheetId="10">#REF!</definedName>
    <definedName name="NR_N8" localSheetId="16">#REF!</definedName>
    <definedName name="NR_N8">#REF!</definedName>
    <definedName name="NR_N9" localSheetId="2">#REF!</definedName>
    <definedName name="NR_N9" localSheetId="4">#REF!</definedName>
    <definedName name="NR_N9" localSheetId="10">#REF!</definedName>
    <definedName name="NR_N9" localSheetId="16">#REF!</definedName>
    <definedName name="NR_N9">#REF!</definedName>
    <definedName name="NR_PO" localSheetId="2">#REF!</definedName>
    <definedName name="NR_PO" localSheetId="4">#REF!</definedName>
    <definedName name="NR_PO" localSheetId="10">#REF!</definedName>
    <definedName name="NR_PO" localSheetId="16">#REF!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 localSheetId="2">#REF!</definedName>
    <definedName name="NTrini_FOM" localSheetId="4">#REF!</definedName>
    <definedName name="NTrini_FOM" localSheetId="10">#REF!</definedName>
    <definedName name="NTrini_FOM" localSheetId="16">#REF!</definedName>
    <definedName name="NTrini_FOM">#REF!</definedName>
    <definedName name="numerki" localSheetId="2" hidden="1">{"'BZ SA P&amp;l (fORECAST)'!$A$1:$BR$26"}</definedName>
    <definedName name="numerki" localSheetId="1" hidden="1">{"'BZ SA P&amp;l (fORECAST)'!$A$1:$BR$26"}</definedName>
    <definedName name="numerki" localSheetId="4" hidden="1">{"'BZ SA P&amp;l (fORECAST)'!$A$1:$BR$26"}</definedName>
    <definedName name="numerki" hidden="1">{"'BZ SA P&amp;l (fORECAST)'!$A$1:$BR$26"}</definedName>
    <definedName name="o.FBN019_4" localSheetId="2">#REF!</definedName>
    <definedName name="o.FBN019_4" localSheetId="4">#REF!</definedName>
    <definedName name="o.FBN019_4" localSheetId="10">#REF!</definedName>
    <definedName name="o.FBN019_4" localSheetId="16">#REF!</definedName>
    <definedName name="o.FBN019_4">#REF!</definedName>
    <definedName name="o.FBN019_6" localSheetId="2">#REF!</definedName>
    <definedName name="o.FBN019_6" localSheetId="4">#REF!</definedName>
    <definedName name="o.FBN019_6" localSheetId="10">#REF!</definedName>
    <definedName name="o.FBN019_6" localSheetId="16">#REF!</definedName>
    <definedName name="o.FBN019_6">#REF!</definedName>
    <definedName name="o.FBN019_7" localSheetId="2">#REF!</definedName>
    <definedName name="o.FBN019_7" localSheetId="4">#REF!</definedName>
    <definedName name="o.FBN019_7" localSheetId="10">#REF!</definedName>
    <definedName name="o.FBN019_7" localSheetId="16">#REF!</definedName>
    <definedName name="o.FBN019_7">#REF!</definedName>
    <definedName name="o.FBN019_8" localSheetId="2">#REF!</definedName>
    <definedName name="o.FBN019_8" localSheetId="4">#REF!</definedName>
    <definedName name="o.FBN019_8" localSheetId="10">#REF!</definedName>
    <definedName name="o.FBN019_8" localSheetId="16">#REF!</definedName>
    <definedName name="o.FBN019_8">#REF!</definedName>
    <definedName name="o.FBN020_2" localSheetId="2">#REF!</definedName>
    <definedName name="o.FBN020_2" localSheetId="4">#REF!</definedName>
    <definedName name="o.FBN020_2" localSheetId="10">#REF!</definedName>
    <definedName name="o.FBN020_2" localSheetId="16">#REF!</definedName>
    <definedName name="o.FBN020_2">#REF!</definedName>
    <definedName name="o.FIN004A" localSheetId="2">#REF!</definedName>
    <definedName name="o.FIN004A" localSheetId="4">#REF!</definedName>
    <definedName name="o.FIN004A" localSheetId="10">#REF!</definedName>
    <definedName name="o.FIN004A" localSheetId="16">#REF!</definedName>
    <definedName name="o.FIN004A">#REF!</definedName>
    <definedName name="o.FIN005_1" localSheetId="2">#REF!</definedName>
    <definedName name="o.FIN005_1" localSheetId="4">#REF!</definedName>
    <definedName name="o.FIN005_1" localSheetId="10">#REF!</definedName>
    <definedName name="o.FIN005_1" localSheetId="16">#REF!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 localSheetId="4">#REF!</definedName>
    <definedName name="Obciążenie_z_tytułu_podatku_dochodowego" localSheetId="10">#REF!</definedName>
    <definedName name="Obciążenie_z_tytułu_podatku_dochodowego" localSheetId="16">#REF!</definedName>
    <definedName name="Obciążenie_z_tytułu_podatku_dochodowego" localSheetId="17">#REF!</definedName>
    <definedName name="Obciążenie_z_tytułu_podatku_dochodowego">#REF!</definedName>
    <definedName name="OblastDat2" localSheetId="2">#REF!</definedName>
    <definedName name="OblastDat2" localSheetId="4">#REF!</definedName>
    <definedName name="OblastDat2" localSheetId="10">#REF!</definedName>
    <definedName name="OblastDat2" localSheetId="16">#REF!</definedName>
    <definedName name="OblastDat2">#REF!</definedName>
    <definedName name="OblastDat2_11" localSheetId="2">#REF!</definedName>
    <definedName name="OblastDat2_11" localSheetId="4">#REF!</definedName>
    <definedName name="OblastDat2_11" localSheetId="10">#REF!</definedName>
    <definedName name="OblastDat2_11" localSheetId="16">#REF!</definedName>
    <definedName name="OblastDat2_11">#REF!</definedName>
    <definedName name="OblastDat2_2" localSheetId="2">#REF!</definedName>
    <definedName name="OblastDat2_2" localSheetId="4">#REF!</definedName>
    <definedName name="OblastDat2_2" localSheetId="10">#REF!</definedName>
    <definedName name="OblastDat2_2" localSheetId="16">#REF!</definedName>
    <definedName name="OblastDat2_2">#REF!</definedName>
    <definedName name="OblastDat2_28" localSheetId="2">#REF!</definedName>
    <definedName name="OblastDat2_28" localSheetId="4">#REF!</definedName>
    <definedName name="OblastDat2_28" localSheetId="10">#REF!</definedName>
    <definedName name="OblastDat2_28" localSheetId="16">#REF!</definedName>
    <definedName name="OblastDat2_28">#REF!</definedName>
    <definedName name="OblastNadpisuRadku" localSheetId="2">#REF!</definedName>
    <definedName name="OblastNadpisuRadku" localSheetId="4">#REF!</definedName>
    <definedName name="OblastNadpisuRadku" localSheetId="10">#REF!</definedName>
    <definedName name="OblastNadpisuRadku" localSheetId="16">#REF!</definedName>
    <definedName name="OblastNadpisuRadku">#REF!</definedName>
    <definedName name="OblastNadpisuRadku_11" localSheetId="2">#REF!</definedName>
    <definedName name="OblastNadpisuRadku_11" localSheetId="4">#REF!</definedName>
    <definedName name="OblastNadpisuRadku_11" localSheetId="10">#REF!</definedName>
    <definedName name="OblastNadpisuRadku_11" localSheetId="16">#REF!</definedName>
    <definedName name="OblastNadpisuRadku_11">#REF!</definedName>
    <definedName name="OblastNadpisuRadku_2" localSheetId="2">#REF!</definedName>
    <definedName name="OblastNadpisuRadku_2" localSheetId="4">#REF!</definedName>
    <definedName name="OblastNadpisuRadku_2" localSheetId="10">#REF!</definedName>
    <definedName name="OblastNadpisuRadku_2" localSheetId="16">#REF!</definedName>
    <definedName name="OblastNadpisuRadku_2">#REF!</definedName>
    <definedName name="OblastNadpisuRadku_28" localSheetId="2">#REF!</definedName>
    <definedName name="OblastNadpisuRadku_28" localSheetId="4">#REF!</definedName>
    <definedName name="OblastNadpisuRadku_28" localSheetId="10">#REF!</definedName>
    <definedName name="OblastNadpisuRadku_28" localSheetId="16">#REF!</definedName>
    <definedName name="OblastNadpisuRadku_28">#REF!</definedName>
    <definedName name="OblastNadpisuSloupcu" localSheetId="2">#REF!</definedName>
    <definedName name="OblastNadpisuSloupcu" localSheetId="4">#REF!</definedName>
    <definedName name="OblastNadpisuSloupcu" localSheetId="10">#REF!</definedName>
    <definedName name="OblastNadpisuSloupcu" localSheetId="16">#REF!</definedName>
    <definedName name="OblastNadpisuSloupcu">#REF!</definedName>
    <definedName name="OblastNadpisuSloupcu_11" localSheetId="2">#REF!</definedName>
    <definedName name="OblastNadpisuSloupcu_11" localSheetId="4">#REF!</definedName>
    <definedName name="OblastNadpisuSloupcu_11" localSheetId="10">#REF!</definedName>
    <definedName name="OblastNadpisuSloupcu_11" localSheetId="16">#REF!</definedName>
    <definedName name="OblastNadpisuSloupcu_11">#REF!</definedName>
    <definedName name="OblastNadpisuSloupcu_2" localSheetId="2">#REF!</definedName>
    <definedName name="OblastNadpisuSloupcu_2" localSheetId="4">#REF!</definedName>
    <definedName name="OblastNadpisuSloupcu_2" localSheetId="10">#REF!</definedName>
    <definedName name="OblastNadpisuSloupcu_2" localSheetId="16">#REF!</definedName>
    <definedName name="OblastNadpisuSloupcu_2">#REF!</definedName>
    <definedName name="OblastNadpisuSloupcu_28" localSheetId="2">#REF!</definedName>
    <definedName name="OblastNadpisuSloupcu_28" localSheetId="4">#REF!</definedName>
    <definedName name="OblastNadpisuSloupcu_28" localSheetId="10">#REF!</definedName>
    <definedName name="OblastNadpisuSloupcu_28" localSheetId="16">#REF!</definedName>
    <definedName name="OblastNadpisuSloupcu_28">#REF!</definedName>
    <definedName name="OBLIG_dt" localSheetId="2">#REF!</definedName>
    <definedName name="OBLIG_dt" localSheetId="4">#REF!</definedName>
    <definedName name="OBLIG_dt" localSheetId="10">#REF!</definedName>
    <definedName name="OBLIG_dt" localSheetId="16">#REF!</definedName>
    <definedName name="OBLIG_dt">#REF!</definedName>
    <definedName name="OBLIG_dw" localSheetId="2">#REF!</definedName>
    <definedName name="OBLIG_dw" localSheetId="4">#REF!</definedName>
    <definedName name="OBLIG_dw" localSheetId="10">#REF!</definedName>
    <definedName name="OBLIG_dw" localSheetId="16">#REF!</definedName>
    <definedName name="OBLIG_dw">#REF!</definedName>
    <definedName name="_xlnm.Print_Area" localSheetId="2">BS!$A$1:$Q$53</definedName>
    <definedName name="_xlnm.Print_Area" localSheetId="4">#REF!</definedName>
    <definedName name="_xlnm.Print_Area" localSheetId="10">#REF!</definedName>
    <definedName name="_xlnm.Print_Area" localSheetId="16">#REF!</definedName>
    <definedName name="_xlnm.Print_Area">#REF!</definedName>
    <definedName name="Obszar_wydruku_MI" localSheetId="2">#REF!</definedName>
    <definedName name="Obszar_wydruku_MI" localSheetId="4">#REF!</definedName>
    <definedName name="Obszar_wydruku_MI" localSheetId="10">#REF!</definedName>
    <definedName name="Obszar_wydruku_MI" localSheetId="16">#REF!</definedName>
    <definedName name="Obszar_wydruku_MI" localSheetId="17">#REF!</definedName>
    <definedName name="Obszar_wydruku_MI">#REF!</definedName>
    <definedName name="OctoberIC" localSheetId="2">#REF!</definedName>
    <definedName name="OctoberIC" localSheetId="4">#REF!</definedName>
    <definedName name="OctoberIC" localSheetId="10">#REF!</definedName>
    <definedName name="OctoberIC" localSheetId="16">#REF!</definedName>
    <definedName name="OctoberIC">#REF!</definedName>
    <definedName name="OctoberII" localSheetId="2">#REF!</definedName>
    <definedName name="OctoberII" localSheetId="4">#REF!</definedName>
    <definedName name="OctoberII" localSheetId="10">#REF!</definedName>
    <definedName name="OctoberII" localSheetId="16">#REF!</definedName>
    <definedName name="OctoberII">#REF!</definedName>
    <definedName name="OctoberL" localSheetId="2">#REF!</definedName>
    <definedName name="OctoberL" localSheetId="4">#REF!</definedName>
    <definedName name="OctoberL" localSheetId="10">#REF!</definedName>
    <definedName name="OctoberL" localSheetId="16">#REF!</definedName>
    <definedName name="OctoberL">#REF!</definedName>
    <definedName name="oddz" localSheetId="2">#REF!</definedName>
    <definedName name="oddz" localSheetId="4">#REF!</definedName>
    <definedName name="oddz" localSheetId="10">#REF!</definedName>
    <definedName name="oddz" localSheetId="16">#REF!</definedName>
    <definedName name="oddz">#REF!</definedName>
    <definedName name="Oddział" localSheetId="17">#REF!</definedName>
    <definedName name="Oddział">#REF!</definedName>
    <definedName name="oddziały_i_spółki" localSheetId="17">#REF!</definedName>
    <definedName name="oddziały_i_spółki">#REF!</definedName>
    <definedName name="Odpisy" localSheetId="2">#REF!</definedName>
    <definedName name="Odpisy" localSheetId="4">#REF!</definedName>
    <definedName name="Odpisy" localSheetId="10">#REF!</definedName>
    <definedName name="Odpisy" localSheetId="16">#REF!</definedName>
    <definedName name="Odpisy" localSheetId="17">#REF!</definedName>
    <definedName name="Odpisy">#REF!</definedName>
    <definedName name="Off_balance" localSheetId="2">#REF!</definedName>
    <definedName name="Off_balance" localSheetId="4">#REF!</definedName>
    <definedName name="Off_balance" localSheetId="10">#REF!</definedName>
    <definedName name="Off_balance" localSheetId="16">#REF!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17">#REF!</definedName>
    <definedName name="oo">#REF!</definedName>
    <definedName name="Other_reserve_funds" localSheetId="2">#REF!</definedName>
    <definedName name="Other_reserve_funds" localSheetId="4">#REF!</definedName>
    <definedName name="Other_reserve_funds" localSheetId="10">#REF!</definedName>
    <definedName name="Other_reserve_funds" localSheetId="16">#REF!</definedName>
    <definedName name="Other_reserve_funds">#REF!</definedName>
    <definedName name="outcomms" localSheetId="2">#REF!</definedName>
    <definedName name="outcomms" localSheetId="4">#REF!</definedName>
    <definedName name="outcomms" localSheetId="10">#REF!</definedName>
    <definedName name="outcomms" localSheetId="16">#REF!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 localSheetId="2">#REF!</definedName>
    <definedName name="ow.FBN019_4" localSheetId="4">#REF!</definedName>
    <definedName name="ow.FBN019_4" localSheetId="10">#REF!</definedName>
    <definedName name="ow.FBN019_4" localSheetId="16">#REF!</definedName>
    <definedName name="ow.FBN019_4">#REF!</definedName>
    <definedName name="ow.FBN019_6" localSheetId="2">#REF!</definedName>
    <definedName name="ow.FBN019_6" localSheetId="4">#REF!</definedName>
    <definedName name="ow.FBN019_6" localSheetId="10">#REF!</definedName>
    <definedName name="ow.FBN019_6" localSheetId="16">#REF!</definedName>
    <definedName name="ow.FBN019_6">#REF!</definedName>
    <definedName name="ow.FBN019_7" localSheetId="2">#REF!</definedName>
    <definedName name="ow.FBN019_7" localSheetId="4">#REF!</definedName>
    <definedName name="ow.FBN019_7" localSheetId="10">#REF!</definedName>
    <definedName name="ow.FBN019_7" localSheetId="16">#REF!</definedName>
    <definedName name="ow.FBN019_7">#REF!</definedName>
    <definedName name="ow.FBN019_8" localSheetId="2">#REF!</definedName>
    <definedName name="ow.FBN019_8" localSheetId="4">#REF!</definedName>
    <definedName name="ow.FBN019_8" localSheetId="10">#REF!</definedName>
    <definedName name="ow.FBN019_8" localSheetId="16">#REF!</definedName>
    <definedName name="ow.FBN019_8">#REF!</definedName>
    <definedName name="ow.FBN020_2" localSheetId="2">#REF!</definedName>
    <definedName name="ow.FBN020_2" localSheetId="4">#REF!</definedName>
    <definedName name="ow.FBN020_2" localSheetId="10">#REF!</definedName>
    <definedName name="ow.FBN020_2" localSheetId="16">#REF!</definedName>
    <definedName name="ow.FBN020_2">#REF!</definedName>
    <definedName name="ow.FIN005_1" localSheetId="2">#REF!</definedName>
    <definedName name="ow.FIN005_1" localSheetId="4">#REF!</definedName>
    <definedName name="ow.FIN005_1" localSheetId="10">#REF!</definedName>
    <definedName name="ow.FIN005_1" localSheetId="16">#REF!</definedName>
    <definedName name="ow.FIN005_1">#REF!</definedName>
    <definedName name="P_L">#REF!</definedName>
    <definedName name="Papiery_utrzymywane_zapadalności" localSheetId="2">#REF!</definedName>
    <definedName name="Papiery_utrzymywane_zapadalności" localSheetId="5">#REF!</definedName>
    <definedName name="Papiery_utrzymywane_zapadalności" localSheetId="4">#REF!</definedName>
    <definedName name="Papiery_utrzymywane_zapadalności" localSheetId="10">#REF!</definedName>
    <definedName name="Papiery_utrzymywane_zapadalności" localSheetId="16">#REF!</definedName>
    <definedName name="Papiery_utrzymywane_zapadalności" localSheetId="17">#REF!</definedName>
    <definedName name="Papiery_utrzymywane_zapadalności">#REF!</definedName>
    <definedName name="Pasywa_pod07" localSheetId="2">#REF!</definedName>
    <definedName name="Pasywa_pod07" localSheetId="4">#REF!</definedName>
    <definedName name="Pasywa_pod07" localSheetId="10">#REF!</definedName>
    <definedName name="Pasywa_pod07" localSheetId="16">#REF!</definedName>
    <definedName name="Pasywa_pod07" localSheetId="17">#REF!</definedName>
    <definedName name="Pasywa_pod07">#REF!</definedName>
    <definedName name="Pasywa_pod08" localSheetId="2">#REF!</definedName>
    <definedName name="Pasywa_pod08" localSheetId="4">#REF!</definedName>
    <definedName name="Pasywa_pod08" localSheetId="10">#REF!</definedName>
    <definedName name="Pasywa_pod08" localSheetId="16">#REF!</definedName>
    <definedName name="Pasywa_pod08" localSheetId="17">#REF!</definedName>
    <definedName name="Pasywa_pod08">#REF!</definedName>
    <definedName name="Pensions" localSheetId="2">#REF!</definedName>
    <definedName name="Pensions" localSheetId="4">#REF!</definedName>
    <definedName name="Pensions" localSheetId="10">#REF!</definedName>
    <definedName name="Pensions" localSheetId="16">#REF!</definedName>
    <definedName name="Pensions">#REF!</definedName>
    <definedName name="Performing_Loans" localSheetId="2">#REF!</definedName>
    <definedName name="Performing_Loans" localSheetId="4">#REF!</definedName>
    <definedName name="Performing_Loans" localSheetId="10">#REF!</definedName>
    <definedName name="Performing_Loans" localSheetId="16">#REF!</definedName>
    <definedName name="Performing_Loans">#REF!</definedName>
    <definedName name="PeriodDates" localSheetId="2">OFFSET(#REF!,0,0,COUNT(#REF!),1)</definedName>
    <definedName name="PeriodDates" localSheetId="4">OFFSET(#REF!,0,0,COUNT(#REF!),1)</definedName>
    <definedName name="PeriodDates" localSheetId="10">OFFSET(#REF!,0,0,COUNT(#REF!),1)</definedName>
    <definedName name="PeriodDates" localSheetId="16">OFFSET(#REF!,0,0,COUNT(#REF!),1)</definedName>
    <definedName name="PeriodDates">OFFSET(#REF!,0,0,COUNT(#REF!),1)</definedName>
    <definedName name="PKD" localSheetId="2">#REF!</definedName>
    <definedName name="PKD" localSheetId="4">#REF!</definedName>
    <definedName name="PKD" localSheetId="10">#REF!</definedName>
    <definedName name="PKD" localSheetId="16">#REF!</definedName>
    <definedName name="PKD" localSheetId="17">#REF!</definedName>
    <definedName name="PKD">#REF!</definedName>
    <definedName name="PKO" localSheetId="2">#REF!</definedName>
    <definedName name="PKO" localSheetId="4">#REF!</definedName>
    <definedName name="PKO" localSheetId="10">#REF!</definedName>
    <definedName name="PKO" localSheetId="16">#REF!</definedName>
    <definedName name="PKO" localSheetId="17">#REF!</definedName>
    <definedName name="PKO">#REF!</definedName>
    <definedName name="PL">#REF!</definedName>
    <definedName name="PL_3" localSheetId="2">#REF!</definedName>
    <definedName name="PL_3" localSheetId="4">#REF!</definedName>
    <definedName name="PL_3" localSheetId="10">#REF!</definedName>
    <definedName name="PL_3" localSheetId="16">#REF!</definedName>
    <definedName name="PL_3" localSheetId="17">#REF!</definedName>
    <definedName name="PL_3">#REF!</definedName>
    <definedName name="PL_9" localSheetId="2">#REF!</definedName>
    <definedName name="PL_9" localSheetId="4">#REF!</definedName>
    <definedName name="PL_9" localSheetId="10">#REF!</definedName>
    <definedName name="PL_9" localSheetId="16">#REF!</definedName>
    <definedName name="PL_9" localSheetId="17">#REF!</definedName>
    <definedName name="PL_9">#REF!</definedName>
    <definedName name="PL3QS" localSheetId="2">#REF!</definedName>
    <definedName name="PL3QS" localSheetId="4">#REF!</definedName>
    <definedName name="PL3QS" localSheetId="10">#REF!</definedName>
    <definedName name="PL3QS" localSheetId="16">#REF!</definedName>
    <definedName name="PL3QS" localSheetId="17">#REF!</definedName>
    <definedName name="PL3QS">#REF!</definedName>
    <definedName name="PLBANKQ2" localSheetId="2">#REF!</definedName>
    <definedName name="PLBANKQ2" localSheetId="4">#REF!</definedName>
    <definedName name="PLBANKQ2" localSheetId="10">#REF!</definedName>
    <definedName name="PLBANKQ2" localSheetId="16">#REF!</definedName>
    <definedName name="PLBANKQ2">#REF!</definedName>
    <definedName name="PLocena">#N/A</definedName>
    <definedName name="Pochodne_instrumenty_finansowe_handl" localSheetId="2">#REF!</definedName>
    <definedName name="Pochodne_instrumenty_finansowe_handl" localSheetId="5">#REF!</definedName>
    <definedName name="Pochodne_instrumenty_finansowe_handl" localSheetId="4">#REF!</definedName>
    <definedName name="Pochodne_instrumenty_finansowe_handl" localSheetId="10">#REF!</definedName>
    <definedName name="Pochodne_instrumenty_finansowe_handl" localSheetId="16">#REF!</definedName>
    <definedName name="Pochodne_instrumenty_finansowe_handl" localSheetId="17">#REF!</definedName>
    <definedName name="Pochodne_instrumenty_finansowe_handl">#REF!</definedName>
    <definedName name="pochodne_opis" localSheetId="2">#REF!</definedName>
    <definedName name="pochodne_opis" localSheetId="5">#REF!</definedName>
    <definedName name="pochodne_opis" localSheetId="4">#REF!</definedName>
    <definedName name="pochodne_opis" localSheetId="10">#REF!</definedName>
    <definedName name="pochodne_opis" localSheetId="16">#REF!</definedName>
    <definedName name="pochodne_opis" localSheetId="17">#REF!</definedName>
    <definedName name="pochodne_opis">#REF!</definedName>
    <definedName name="pochodzenie">#REF!</definedName>
    <definedName name="Podpis">#REF!</definedName>
    <definedName name="PODPISY" localSheetId="2">#REF!</definedName>
    <definedName name="PODPISY" localSheetId="4">#REF!</definedName>
    <definedName name="PODPISY" localSheetId="10">#REF!</definedName>
    <definedName name="PODPISY" localSheetId="16">#REF!</definedName>
    <definedName name="PODPISY">#REF!</definedName>
    <definedName name="PodpisyQ3" localSheetId="2">#REF!</definedName>
    <definedName name="PodpisyQ3" localSheetId="4">#REF!</definedName>
    <definedName name="PodpisyQ3" localSheetId="10">#REF!</definedName>
    <definedName name="PodpisyQ3" localSheetId="16">#REF!</definedName>
    <definedName name="PodpisyQ3">#REF!</definedName>
    <definedName name="podzial_podmiotowy" localSheetId="2">#REF!</definedName>
    <definedName name="podzial_podmiotowy" localSheetId="4">#REF!</definedName>
    <definedName name="podzial_podmiotowy" localSheetId="10">#REF!</definedName>
    <definedName name="podzial_podmiotowy" localSheetId="16">#REF!</definedName>
    <definedName name="podzial_podmiotowy">#REF!</definedName>
    <definedName name="Poftfel_2" localSheetId="2">#REF!</definedName>
    <definedName name="Poftfel_2" localSheetId="5">#REF!</definedName>
    <definedName name="Poftfel_2" localSheetId="4">#REF!</definedName>
    <definedName name="Poftfel_2" localSheetId="10">#REF!</definedName>
    <definedName name="Poftfel_2" localSheetId="16">#REF!</definedName>
    <definedName name="Poftfel_2" localSheetId="17">#REF!</definedName>
    <definedName name="Poftfel_2">#REF!</definedName>
    <definedName name="POI" localSheetId="2">BS!POI</definedName>
    <definedName name="POI" localSheetId="1">#N/A</definedName>
    <definedName name="POI" localSheetId="4">'Przychody prowizyjne'!POI</definedName>
    <definedName name="POI" localSheetId="17">#N/A</definedName>
    <definedName name="POI">BS!POI</definedName>
    <definedName name="POKILO" localSheetId="2" hidden="1">{"'BZ SA P&amp;l (fORECAST)'!$A$1:$BR$26"}</definedName>
    <definedName name="POKILO" localSheetId="1" hidden="1">{"'BZ SA P&amp;l (fORECAST)'!$A$1:$BR$26"}</definedName>
    <definedName name="POKILO" localSheetId="4" hidden="1">{"'BZ SA P&amp;l (fORECAST)'!$A$1:$BR$26"}</definedName>
    <definedName name="POKILO" localSheetId="17" hidden="1">{"'BZ SA P&amp;l (fORECAST)'!$A$1:$BR$26"}</definedName>
    <definedName name="POKILO" hidden="1">{"'BZ SA P&amp;l (fORECAST)'!$A$1:$BR$26"}</definedName>
    <definedName name="Poland_Division">#REF!</definedName>
    <definedName name="POLISH" localSheetId="2">#REF!</definedName>
    <definedName name="POLISH" localSheetId="4">#REF!</definedName>
    <definedName name="POLISH" localSheetId="10">#REF!</definedName>
    <definedName name="POLISH" localSheetId="16">#REF!</definedName>
    <definedName name="POLISH">#REF!</definedName>
    <definedName name="polityka0910" localSheetId="2">#REF!</definedName>
    <definedName name="polityka0910" localSheetId="4">#REF!</definedName>
    <definedName name="polityka0910" localSheetId="10">#REF!</definedName>
    <definedName name="polityka0910" localSheetId="16">#REF!</definedName>
    <definedName name="polityka0910">#REF!</definedName>
    <definedName name="POLSOFT2000M" localSheetId="2">#REF!</definedName>
    <definedName name="POLSOFT2000M" localSheetId="4">#REF!</definedName>
    <definedName name="POLSOFT2000M" localSheetId="10">#REF!</definedName>
    <definedName name="POLSOFT2000M" localSheetId="16">#REF!</definedName>
    <definedName name="POLSOFT2000M">#REF!</definedName>
    <definedName name="POLSOFT2000Y" localSheetId="2">#REF!</definedName>
    <definedName name="POLSOFT2000Y" localSheetId="4">#REF!</definedName>
    <definedName name="POLSOFT2000Y" localSheetId="10">#REF!</definedName>
    <definedName name="POLSOFT2000Y" localSheetId="16">#REF!</definedName>
    <definedName name="POLSOFT2000Y">#REF!</definedName>
    <definedName name="POLSOFT2001M" localSheetId="2">#REF!</definedName>
    <definedName name="POLSOFT2001M" localSheetId="4">#REF!</definedName>
    <definedName name="POLSOFT2001M" localSheetId="10">#REF!</definedName>
    <definedName name="POLSOFT2001M" localSheetId="16">#REF!</definedName>
    <definedName name="POLSOFT2001M">#REF!</definedName>
    <definedName name="POLSOFT2001Y" localSheetId="2">#REF!</definedName>
    <definedName name="POLSOFT2001Y" localSheetId="4">#REF!</definedName>
    <definedName name="POLSOFT2001Y" localSheetId="10">#REF!</definedName>
    <definedName name="POLSOFT2001Y" localSheetId="16">#REF!</definedName>
    <definedName name="POLSOFT2001Y">#REF!</definedName>
    <definedName name="POLSOFTDochody2000M" localSheetId="2">#REF!</definedName>
    <definedName name="POLSOFTDochody2000M" localSheetId="4">#REF!</definedName>
    <definedName name="POLSOFTDochody2000M" localSheetId="10">#REF!</definedName>
    <definedName name="POLSOFTDochody2000M" localSheetId="16">#REF!</definedName>
    <definedName name="POLSOFTDochody2000M">#REF!</definedName>
    <definedName name="POLSOFTDochody2000Y" localSheetId="2">#REF!</definedName>
    <definedName name="POLSOFTDochody2000Y" localSheetId="4">#REF!</definedName>
    <definedName name="POLSOFTDochody2000Y" localSheetId="10">#REF!</definedName>
    <definedName name="POLSOFTDochody2000Y" localSheetId="16">#REF!</definedName>
    <definedName name="POLSOFTDochody2000Y">#REF!</definedName>
    <definedName name="POLSOFTDochody2001M" localSheetId="2">#REF!</definedName>
    <definedName name="POLSOFTDochody2001M" localSheetId="4">#REF!</definedName>
    <definedName name="POLSOFTDochody2001M" localSheetId="10">#REF!</definedName>
    <definedName name="POLSOFTDochody2001M" localSheetId="16">#REF!</definedName>
    <definedName name="POLSOFTDochody2001M">#REF!</definedName>
    <definedName name="POLSOFTDochody2001Y" localSheetId="2">#REF!</definedName>
    <definedName name="POLSOFTDochody2001Y" localSheetId="4">#REF!</definedName>
    <definedName name="POLSOFTDochody2001Y" localSheetId="10">#REF!</definedName>
    <definedName name="POLSOFTDochody2001Y" localSheetId="16">#REF!</definedName>
    <definedName name="POLSOFTDochody2001Y">#REF!</definedName>
    <definedName name="pooi" localSheetId="2">#REF!</definedName>
    <definedName name="pooi" localSheetId="5">#REF!</definedName>
    <definedName name="pooi" localSheetId="1">#REF!</definedName>
    <definedName name="pooi" localSheetId="4">#REF!</definedName>
    <definedName name="pooi" localSheetId="10">#REF!</definedName>
    <definedName name="pooi" localSheetId="16">#REF!</definedName>
    <definedName name="pooi" localSheetId="17">#REF!</definedName>
    <definedName name="pooi">#REF!</definedName>
    <definedName name="portfel_bp" localSheetId="2">#REF!</definedName>
    <definedName name="portfel_bp" localSheetId="4">#REF!</definedName>
    <definedName name="portfel_bp" localSheetId="10">#REF!</definedName>
    <definedName name="portfel_bp" localSheetId="16">#REF!</definedName>
    <definedName name="portfel_bp" localSheetId="17">#REF!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 localSheetId="4">#REF!</definedName>
    <definedName name="powiazanie" localSheetId="10">#REF!</definedName>
    <definedName name="powiazanie" localSheetId="16">#REF!</definedName>
    <definedName name="powiazanie" localSheetId="17">#REF!</definedName>
    <definedName name="powiazanie">#REF!</definedName>
    <definedName name="Pozab_klasy" localSheetId="2">#REF!</definedName>
    <definedName name="Pozab_klasy" localSheetId="5">#REF!</definedName>
    <definedName name="Pozab_klasy" localSheetId="4">#REF!</definedName>
    <definedName name="Pozab_klasy" localSheetId="10">#REF!</definedName>
    <definedName name="Pozab_klasy" localSheetId="16">#REF!</definedName>
    <definedName name="Pozab_klasy" localSheetId="17">#REF!</definedName>
    <definedName name="Pozab_klasy">#REF!</definedName>
    <definedName name="Pozabilans" localSheetId="2">#REF!</definedName>
    <definedName name="Pozabilans" localSheetId="4">#REF!</definedName>
    <definedName name="Pozabilans" localSheetId="10">#REF!</definedName>
    <definedName name="Pozabilans" localSheetId="16">#REF!</definedName>
    <definedName name="Pozabilans">#REF!</definedName>
    <definedName name="Pozabilans1" localSheetId="2">#REF!</definedName>
    <definedName name="Pozabilans1" localSheetId="4">#REF!</definedName>
    <definedName name="Pozabilans1" localSheetId="10">#REF!</definedName>
    <definedName name="Pozabilans1" localSheetId="16">#REF!</definedName>
    <definedName name="Pozabilans1">#REF!</definedName>
    <definedName name="Pozabilans2" localSheetId="2">#REF!</definedName>
    <definedName name="Pozabilans2" localSheetId="4">#REF!</definedName>
    <definedName name="Pozabilans2" localSheetId="10">#REF!</definedName>
    <definedName name="Pozabilans2" localSheetId="16">#REF!</definedName>
    <definedName name="Pozabilans2">#REF!</definedName>
    <definedName name="Pozostałe_aktywa" localSheetId="2">#REF!</definedName>
    <definedName name="Pozostałe_aktywa" localSheetId="4">#REF!</definedName>
    <definedName name="Pozostałe_aktywa" localSheetId="10">#REF!</definedName>
    <definedName name="Pozostałe_aktywa" localSheetId="16">#REF!</definedName>
    <definedName name="Pozostałe_aktywa" localSheetId="17">#REF!</definedName>
    <definedName name="Pozostałe_aktywa">#REF!</definedName>
    <definedName name="Pozostałe_pasywa" localSheetId="2">#REF!</definedName>
    <definedName name="Pozostałe_pasywa" localSheetId="4">#REF!</definedName>
    <definedName name="Pozostałe_pasywa" localSheetId="10">#REF!</definedName>
    <definedName name="Pozostałe_pasywa" localSheetId="16">#REF!</definedName>
    <definedName name="Pozostałe_pasywa" localSheetId="17">#REF!</definedName>
    <definedName name="Pozostałe_pasywa">#REF!</definedName>
    <definedName name="Pozycje_bilans_wg_KPWiG" localSheetId="17">#REF!</definedName>
    <definedName name="Pozycje_bilans_wg_KPWiG">#REF!</definedName>
    <definedName name="Pozycje_pozabilansowe" localSheetId="2">#REF!</definedName>
    <definedName name="Pozycje_pozabilansowe" localSheetId="5">#REF!</definedName>
    <definedName name="Pozycje_pozabilansowe" localSheetId="4">#REF!</definedName>
    <definedName name="Pozycje_pozabilansowe" localSheetId="10">#REF!</definedName>
    <definedName name="Pozycje_pozabilansowe" localSheetId="16">#REF!</definedName>
    <definedName name="Pozycje_pozabilansowe" localSheetId="17">#REF!</definedName>
    <definedName name="Pozycje_pozabilansowe">#REF!</definedName>
    <definedName name="Pozycje_RZiS_wg_KPWiG" localSheetId="17">#REF!</definedName>
    <definedName name="Pozycje_RZiS_wg_KPWiG">#REF!</definedName>
    <definedName name="ppkl" localSheetId="2">#REF!</definedName>
    <definedName name="ppkl" localSheetId="5">#REF!</definedName>
    <definedName name="ppkl" localSheetId="1">#REF!</definedName>
    <definedName name="ppkl" localSheetId="4">#REF!</definedName>
    <definedName name="ppkl" localSheetId="10">#REF!</definedName>
    <definedName name="ppkl" localSheetId="16">#REF!</definedName>
    <definedName name="ppkl" localSheetId="17">#REF!</definedName>
    <definedName name="ppkl">#REF!</definedName>
    <definedName name="PPO" localSheetId="2">#REF!</definedName>
    <definedName name="PPO" localSheetId="4">#REF!</definedName>
    <definedName name="PPO" localSheetId="10">#REF!</definedName>
    <definedName name="PPO" localSheetId="16">#REF!</definedName>
    <definedName name="PPO" localSheetId="17">#REF!</definedName>
    <definedName name="PPO">#REF!</definedName>
    <definedName name="PPP" localSheetId="2" hidden="1">{"'BZ SA P&amp;l (fORECAST)'!$A$1:$BR$26"}</definedName>
    <definedName name="PPP" localSheetId="1" hidden="1">{"'BZ SA P&amp;l (fORECAST)'!$A$1:$BR$26"}</definedName>
    <definedName name="PPP" localSheetId="4" hidden="1">{"'BZ SA P&amp;l (fORECAST)'!$A$1:$BR$26"}</definedName>
    <definedName name="PPP" localSheetId="17" hidden="1">{"'BZ SA P&amp;l (fORECAST)'!$A$1:$BR$26"}</definedName>
    <definedName name="PPP" hidden="1">{"'BZ SA P&amp;l (fORECAST)'!$A$1:$BR$26"}</definedName>
    <definedName name="pracNPL">#REF!</definedName>
    <definedName name="Prawaprzyznane" localSheetId="2">#REF!</definedName>
    <definedName name="Prawaprzyznane" localSheetId="4">#REF!</definedName>
    <definedName name="Prawaprzyznane" localSheetId="10">#REF!</definedName>
    <definedName name="Prawaprzyznane" localSheetId="16">#REF!</definedName>
    <definedName name="Prawaprzyznane" localSheetId="17">#REF!</definedName>
    <definedName name="Prawaprzyznane">#REF!</definedName>
    <definedName name="PrErrgrid" localSheetId="2">#REF!</definedName>
    <definedName name="PrErrgrid" localSheetId="4">#REF!</definedName>
    <definedName name="PrErrgrid" localSheetId="10">#REF!</definedName>
    <definedName name="PrErrgrid" localSheetId="16">#REF!</definedName>
    <definedName name="PrErrgrid">#REF!</definedName>
    <definedName name="Print_Area_MI" localSheetId="2">#REF!</definedName>
    <definedName name="Print_Area_MI" localSheetId="4">#REF!</definedName>
    <definedName name="Print_Area_MI" localSheetId="10">#REF!</definedName>
    <definedName name="Print_Area_MI" localSheetId="16">#REF!</definedName>
    <definedName name="Print_Area_MI">#REF!</definedName>
    <definedName name="Print_Area_MI_11" localSheetId="2">#REF!</definedName>
    <definedName name="Print_Area_MI_11" localSheetId="4">#REF!</definedName>
    <definedName name="Print_Area_MI_11" localSheetId="10">#REF!</definedName>
    <definedName name="Print_Area_MI_11" localSheetId="16">#REF!</definedName>
    <definedName name="Print_Area_MI_11">#REF!</definedName>
    <definedName name="Print_Area_MI_2" localSheetId="2">#REF!</definedName>
    <definedName name="Print_Area_MI_2" localSheetId="4">#REF!</definedName>
    <definedName name="Print_Area_MI_2" localSheetId="10">#REF!</definedName>
    <definedName name="Print_Area_MI_2" localSheetId="16">#REF!</definedName>
    <definedName name="Print_Area_MI_2">#REF!</definedName>
    <definedName name="Print_Area_MI_28" localSheetId="2">#REF!</definedName>
    <definedName name="Print_Area_MI_28" localSheetId="4">#REF!</definedName>
    <definedName name="Print_Area_MI_28" localSheetId="10">#REF!</definedName>
    <definedName name="Print_Area_MI_28" localSheetId="16">#REF!</definedName>
    <definedName name="Print_Area_MI_28">#REF!</definedName>
    <definedName name="Print_Titles_MI" localSheetId="2">#REF!</definedName>
    <definedName name="Print_Titles_MI" localSheetId="4">#REF!</definedName>
    <definedName name="Print_Titles_MI" localSheetId="10">#REF!</definedName>
    <definedName name="Print_Titles_MI" localSheetId="16">#REF!</definedName>
    <definedName name="Print_Titles_MI">#REF!</definedName>
    <definedName name="Print_Titles_MI_11" localSheetId="2">#REF!</definedName>
    <definedName name="Print_Titles_MI_11" localSheetId="4">#REF!</definedName>
    <definedName name="Print_Titles_MI_11" localSheetId="10">#REF!</definedName>
    <definedName name="Print_Titles_MI_11" localSheetId="16">#REF!</definedName>
    <definedName name="Print_Titles_MI_11">#REF!</definedName>
    <definedName name="Print_Titles_MI_2" localSheetId="2">#REF!</definedName>
    <definedName name="Print_Titles_MI_2" localSheetId="4">#REF!</definedName>
    <definedName name="Print_Titles_MI_2" localSheetId="10">#REF!</definedName>
    <definedName name="Print_Titles_MI_2" localSheetId="16">#REF!</definedName>
    <definedName name="Print_Titles_MI_2">#REF!</definedName>
    <definedName name="Print_Titles_MI_28" localSheetId="2">#REF!</definedName>
    <definedName name="Print_Titles_MI_28" localSheetId="4">#REF!</definedName>
    <definedName name="Print_Titles_MI_28" localSheetId="10">#REF!</definedName>
    <definedName name="Print_Titles_MI_28" localSheetId="16">#REF!</definedName>
    <definedName name="Print_Titles_MI_28">#REF!</definedName>
    <definedName name="proceedshedg" localSheetId="2">#REF!</definedName>
    <definedName name="proceedshedg" localSheetId="4">#REF!</definedName>
    <definedName name="proceedshedg" localSheetId="10">#REF!</definedName>
    <definedName name="proceedshedg" localSheetId="16">#REF!</definedName>
    <definedName name="proceedshedg">#REF!</definedName>
    <definedName name="profit" localSheetId="2">#REF!</definedName>
    <definedName name="profit" localSheetId="4">#REF!</definedName>
    <definedName name="profit" localSheetId="10">#REF!</definedName>
    <definedName name="profit" localSheetId="16">#REF!</definedName>
    <definedName name="profit">#REF!</definedName>
    <definedName name="prognoza_2000" localSheetId="2">#REF!</definedName>
    <definedName name="prognoza_2000" localSheetId="4">#REF!</definedName>
    <definedName name="prognoza_2000" localSheetId="10">#REF!</definedName>
    <definedName name="prognoza_2000" localSheetId="16">#REF!</definedName>
    <definedName name="prognoza_2000">#REF!</definedName>
    <definedName name="provh" localSheetId="2">#REF!</definedName>
    <definedName name="provh" localSheetId="4">#REF!</definedName>
    <definedName name="provh" localSheetId="10">#REF!</definedName>
    <definedName name="provh" localSheetId="16">#REF!</definedName>
    <definedName name="provh">#REF!</definedName>
    <definedName name="provision_cover" localSheetId="2">#REF!</definedName>
    <definedName name="provision_cover" localSheetId="4">#REF!</definedName>
    <definedName name="provision_cover" localSheetId="10">#REF!</definedName>
    <definedName name="provision_cover" localSheetId="16">#REF!</definedName>
    <definedName name="provision_cover">#REF!</definedName>
    <definedName name="prowizje_mar_08">#N/A</definedName>
    <definedName name="Przychody_odsetkowe" localSheetId="2">#REF!</definedName>
    <definedName name="Przychody_odsetkowe" localSheetId="4">#REF!</definedName>
    <definedName name="Przychody_odsetkowe" localSheetId="10">#REF!</definedName>
    <definedName name="Przychody_odsetkowe" localSheetId="16">#REF!</definedName>
    <definedName name="Przychody_odsetkowe" localSheetId="17">#REF!</definedName>
    <definedName name="Przychody_odsetkowe">#REF!</definedName>
    <definedName name="Przychody_prowizyjne" localSheetId="2">#REF!</definedName>
    <definedName name="Przychody_prowizyjne" localSheetId="4">#REF!</definedName>
    <definedName name="Przychody_prowizyjne" localSheetId="10">#REF!</definedName>
    <definedName name="Przychody_prowizyjne" localSheetId="16">#REF!</definedName>
    <definedName name="Przychody_prowizyjne" localSheetId="17">#REF!</definedName>
    <definedName name="Przychody_prowizyjne">#REF!</definedName>
    <definedName name="qerde" localSheetId="2">BS!qerde</definedName>
    <definedName name="qerde" localSheetId="1">#N/A</definedName>
    <definedName name="qerde" localSheetId="4">'Przychody prowizyjne'!qerde</definedName>
    <definedName name="qerde" localSheetId="17">#N/A</definedName>
    <definedName name="qerde">BS!qerde</definedName>
    <definedName name="qq" localSheetId="2">BS!qq</definedName>
    <definedName name="qq" localSheetId="1">#N/A</definedName>
    <definedName name="qq" localSheetId="4">'Przychody prowizyjne'!qq</definedName>
    <definedName name="qq" localSheetId="17">#N/A</definedName>
    <definedName name="qq">BS!qq</definedName>
    <definedName name="qqqqqqqqqqqqqqqqqqqqqqqqqq">#N/A</definedName>
    <definedName name="qqqqqqqqqqqqqqqqqqqqqqqqqqqqqqqqqqqqqqqqq">#N/A</definedName>
    <definedName name="Quarter" localSheetId="2">#REF!</definedName>
    <definedName name="Quarter" localSheetId="4">#REF!</definedName>
    <definedName name="Quarter" localSheetId="10">#REF!</definedName>
    <definedName name="Quarter" localSheetId="16">#REF!</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 localSheetId="2">#REF!</definedName>
    <definedName name="Rachunek0309" localSheetId="4">#REF!</definedName>
    <definedName name="Rachunek0309" localSheetId="10">#REF!</definedName>
    <definedName name="Rachunek0309" localSheetId="16">#REF!</definedName>
    <definedName name="Rachunek0309">#REF!</definedName>
    <definedName name="Rachunekskons0309" localSheetId="2">#REF!</definedName>
    <definedName name="Rachunekskons0309" localSheetId="4">#REF!</definedName>
    <definedName name="Rachunekskons0309" localSheetId="10">#REF!</definedName>
    <definedName name="Rachunekskons0309" localSheetId="16">#REF!</definedName>
    <definedName name="Rachunekskons0309">#REF!</definedName>
    <definedName name="RAI1B" localSheetId="2">#REF!</definedName>
    <definedName name="RAI1B" localSheetId="4">#REF!</definedName>
    <definedName name="RAI1B" localSheetId="10">#REF!</definedName>
    <definedName name="RAI1B" localSheetId="16">#REF!</definedName>
    <definedName name="RAI1B">#REF!</definedName>
    <definedName name="RAI2B" localSheetId="2">#REF!</definedName>
    <definedName name="RAI2B" localSheetId="4">#REF!</definedName>
    <definedName name="RAI2B" localSheetId="10">#REF!</definedName>
    <definedName name="RAI2B" localSheetId="16">#REF!</definedName>
    <definedName name="RAI2B">#REF!</definedName>
    <definedName name="raporty_daty">#REF!</definedName>
    <definedName name="RawData" localSheetId="2">#REF!</definedName>
    <definedName name="RawData" localSheetId="4">#REF!</definedName>
    <definedName name="RawData" localSheetId="10">#REF!</definedName>
    <definedName name="RawData" localSheetId="16">#REF!</definedName>
    <definedName name="RawData">#REF!</definedName>
    <definedName name="Razem_a_z_finansowe" localSheetId="2">#REF!</definedName>
    <definedName name="Razem_a_z_finansowe" localSheetId="5">#REF!</definedName>
    <definedName name="Razem_a_z_finansowe" localSheetId="4">#REF!</definedName>
    <definedName name="Razem_a_z_finansowe" localSheetId="10">#REF!</definedName>
    <definedName name="Razem_a_z_finansowe" localSheetId="16">#REF!</definedName>
    <definedName name="Razem_a_z_finansowe" localSheetId="17">#REF!</definedName>
    <definedName name="Razem_a_z_finansowe">#REF!</definedName>
    <definedName name="Recoveries.of.provision.from.central.write_down.Total" localSheetId="2">#REF!</definedName>
    <definedName name="Recoveries.of.provision.from.central.write_down.Total" localSheetId="4">#REF!</definedName>
    <definedName name="Recoveries.of.provision.from.central.write_down.Total" localSheetId="10">#REF!</definedName>
    <definedName name="Recoveries.of.provision.from.central.write_down.Total" localSheetId="16">#REF!</definedName>
    <definedName name="Recoveries.of.provision.from.central.write_down.Total">#REF!</definedName>
    <definedName name="region" localSheetId="2">#REF!</definedName>
    <definedName name="region" localSheetId="4">#REF!</definedName>
    <definedName name="region" localSheetId="10">#REF!</definedName>
    <definedName name="region" localSheetId="16">#REF!</definedName>
    <definedName name="region">#REF!</definedName>
    <definedName name="_xlnm.Recorder" localSheetId="2">#REF!</definedName>
    <definedName name="_xlnm.Recorder" localSheetId="4">#REF!</definedName>
    <definedName name="_xlnm.Recorder" localSheetId="10">#REF!</definedName>
    <definedName name="_xlnm.Recorder" localSheetId="16">#REF!</definedName>
    <definedName name="_xlnm.Recorder">#REF!</definedName>
    <definedName name="REPO_dt" localSheetId="2">#REF!</definedName>
    <definedName name="REPO_dt" localSheetId="4">#REF!</definedName>
    <definedName name="REPO_dt" localSheetId="10">#REF!</definedName>
    <definedName name="REPO_dt" localSheetId="16">#REF!</definedName>
    <definedName name="REPO_dt">#REF!</definedName>
    <definedName name="REPO_dw" localSheetId="2">#REF!</definedName>
    <definedName name="REPO_dw" localSheetId="4">#REF!</definedName>
    <definedName name="REPO_dw" localSheetId="10">#REF!</definedName>
    <definedName name="REPO_dw" localSheetId="16">#REF!</definedName>
    <definedName name="REPO_dw">#REF!</definedName>
    <definedName name="resma" localSheetId="2">#REF!</definedName>
    <definedName name="resma" localSheetId="4">#REF!</definedName>
    <definedName name="resma" localSheetId="10">#REF!</definedName>
    <definedName name="resma" localSheetId="16">#REF!</definedName>
    <definedName name="resma">#REF!</definedName>
    <definedName name="Revaluation_reserve_07" localSheetId="2">#REF!</definedName>
    <definedName name="Revaluation_reserve_07" localSheetId="4">#REF!</definedName>
    <definedName name="Revaluation_reserve_07" localSheetId="10">#REF!</definedName>
    <definedName name="Revaluation_reserve_07" localSheetId="16">#REF!</definedName>
    <definedName name="Revaluation_reserve_07">#REF!</definedName>
    <definedName name="Revaluation_reserve_08" localSheetId="2">#REF!</definedName>
    <definedName name="Revaluation_reserve_08" localSheetId="4">#REF!</definedName>
    <definedName name="Revaluation_reserve_08" localSheetId="10">#REF!</definedName>
    <definedName name="Revaluation_reserve_08" localSheetId="16">#REF!</definedName>
    <definedName name="Revaluation_reserve_08">#REF!</definedName>
    <definedName name="rezerwy" localSheetId="2">#REF!</definedName>
    <definedName name="rezerwy" localSheetId="4">#REF!</definedName>
    <definedName name="rezerwy">#REF!</definedName>
    <definedName name="rfgf" localSheetId="2">#REF!</definedName>
    <definedName name="rfgf" localSheetId="4">#REF!</definedName>
    <definedName name="rfgf" localSheetId="10">#REF!</definedName>
    <definedName name="rfgf" localSheetId="16">#REF!</definedName>
    <definedName name="rfgf">#REF!</definedName>
    <definedName name="rfty" localSheetId="2">#REF!</definedName>
    <definedName name="rfty" localSheetId="4">#REF!</definedName>
    <definedName name="rfty" localSheetId="10">#REF!</definedName>
    <definedName name="rfty" localSheetId="16">#REF!</definedName>
    <definedName name="rfty">#REF!</definedName>
    <definedName name="rodzaj">#REF!</definedName>
    <definedName name="ROEM2009" localSheetId="2">#REF!</definedName>
    <definedName name="ROEM2009" localSheetId="4">#REF!</definedName>
    <definedName name="ROEM2009" localSheetId="10">#REF!</definedName>
    <definedName name="ROEM2009" localSheetId="16">#REF!</definedName>
    <definedName name="ROEM2009">#REF!</definedName>
    <definedName name="RPI" localSheetId="2">#REF!</definedName>
    <definedName name="RPI" localSheetId="4">#REF!</definedName>
    <definedName name="RPI" localSheetId="10">#REF!</definedName>
    <definedName name="RPI" localSheetId="16">#REF!</definedName>
    <definedName name="RPI">#REF!</definedName>
    <definedName name="rrrrrrrrrr" localSheetId="2">#REF!</definedName>
    <definedName name="rrrrrrrrrr" localSheetId="5">#REF!</definedName>
    <definedName name="rrrrrrrrrr" localSheetId="1">#REF!</definedName>
    <definedName name="rrrrrrrrrr" localSheetId="4">#REF!</definedName>
    <definedName name="rrrrrrrrrr" localSheetId="10">#REF!</definedName>
    <definedName name="rrrrrrrrrr" localSheetId="16">#REF!</definedName>
    <definedName name="rrrrrrrrrr" localSheetId="17">#REF!</definedName>
    <definedName name="rrrrrrrrrr">#REF!</definedName>
    <definedName name="rrrrrrrrrrrrrrrrrrrrrrrr">#N/A</definedName>
    <definedName name="RSI" localSheetId="2">#REF!</definedName>
    <definedName name="RSI" localSheetId="4">#REF!</definedName>
    <definedName name="RSI" localSheetId="10">#REF!</definedName>
    <definedName name="RSI" localSheetId="16">#REF!</definedName>
    <definedName name="RSI">#REF!</definedName>
    <definedName name="RTI" localSheetId="2">#REF!</definedName>
    <definedName name="RTI" localSheetId="4">#REF!</definedName>
    <definedName name="RTI" localSheetId="10">#REF!</definedName>
    <definedName name="RTI" localSheetId="16">#REF!</definedName>
    <definedName name="RTI">#REF!</definedName>
    <definedName name="Ruch_na_dłużnych_papierach_wartościowych" localSheetId="2">#REF!</definedName>
    <definedName name="Ruch_na_dłużnych_papierach_wartościowych" localSheetId="4">#REF!</definedName>
    <definedName name="Ruch_na_dłużnych_papierach_wartościowych" localSheetId="10">#REF!</definedName>
    <definedName name="Ruch_na_dłużnych_papierach_wartościowych" localSheetId="16">#REF!</definedName>
    <definedName name="Ruch_na_dłużnych_papierach_wartościowych">#REF!</definedName>
    <definedName name="RW" localSheetId="2">#REF!</definedName>
    <definedName name="RW" localSheetId="4">#REF!</definedName>
    <definedName name="RW" localSheetId="10">#REF!</definedName>
    <definedName name="RW" localSheetId="16">#REF!</definedName>
    <definedName name="RW" localSheetId="17">#REF!</definedName>
    <definedName name="RW">#REF!</definedName>
    <definedName name="RW_Bank_30.06.2005" localSheetId="2">#REF!</definedName>
    <definedName name="RW_Bank_30.06.2005" localSheetId="4">#REF!</definedName>
    <definedName name="RW_Bank_30.06.2005" localSheetId="10">#REF!</definedName>
    <definedName name="RW_Bank_30.06.2005" localSheetId="16">#REF!</definedName>
    <definedName name="RW_Bank_30.06.2005">#REF!</definedName>
    <definedName name="RW_skons" localSheetId="2">#REF!</definedName>
    <definedName name="RW_skons" localSheetId="4">#REF!</definedName>
    <definedName name="RW_skons" localSheetId="10">#REF!</definedName>
    <definedName name="RW_skons" localSheetId="16">#REF!</definedName>
    <definedName name="RW_skons" localSheetId="17">#REF!</definedName>
    <definedName name="RW_skons">#REF!</definedName>
    <definedName name="ryzyko_07" localSheetId="2">#REF!</definedName>
    <definedName name="ryzyko_07" localSheetId="4">#REF!</definedName>
    <definedName name="ryzyko_07" localSheetId="10">#REF!</definedName>
    <definedName name="ryzyko_07" localSheetId="16">#REF!</definedName>
    <definedName name="ryzyko_07">#REF!</definedName>
    <definedName name="ryzyko_08" localSheetId="2">#REF!</definedName>
    <definedName name="ryzyko_08" localSheetId="4">#REF!</definedName>
    <definedName name="ryzyko_08" localSheetId="10">#REF!</definedName>
    <definedName name="ryzyko_08" localSheetId="16">#REF!</definedName>
    <definedName name="ryzyko_08">#REF!</definedName>
    <definedName name="ryzyko_zapad07" localSheetId="2">#REF!</definedName>
    <definedName name="ryzyko_zapad07" localSheetId="5">#REF!</definedName>
    <definedName name="ryzyko_zapad07" localSheetId="4">#REF!</definedName>
    <definedName name="ryzyko_zapad07" localSheetId="10">#REF!</definedName>
    <definedName name="ryzyko_zapad07" localSheetId="16">#REF!</definedName>
    <definedName name="ryzyko_zapad07" localSheetId="17">#REF!</definedName>
    <definedName name="ryzyko_zapad07">#REF!</definedName>
    <definedName name="Rzeczowe_aktywa_trwałe_07" localSheetId="2">#REF!</definedName>
    <definedName name="Rzeczowe_aktywa_trwałe_07" localSheetId="4">#REF!</definedName>
    <definedName name="Rzeczowe_aktywa_trwałe_07" localSheetId="10">#REF!</definedName>
    <definedName name="Rzeczowe_aktywa_trwałe_07" localSheetId="16">#REF!</definedName>
    <definedName name="Rzeczowe_aktywa_trwałe_07" localSheetId="17">#REF!</definedName>
    <definedName name="Rzeczowe_aktywa_trwałe_07">#REF!</definedName>
    <definedName name="Rzeczowe_aktywa_trwałe_08" localSheetId="2">#REF!</definedName>
    <definedName name="Rzeczowe_aktywa_trwałe_08" localSheetId="4">#REF!</definedName>
    <definedName name="Rzeczowe_aktywa_trwałe_08" localSheetId="10">#REF!</definedName>
    <definedName name="Rzeczowe_aktywa_trwałe_08" localSheetId="16">#REF!</definedName>
    <definedName name="Rzeczowe_aktywa_trwałe_08" localSheetId="17">#REF!</definedName>
    <definedName name="Rzeczowe_aktywa_trwałe_08">#REF!</definedName>
    <definedName name="RZiS_AIB" localSheetId="2">#REF!</definedName>
    <definedName name="RZiS_AIB" localSheetId="4">#REF!</definedName>
    <definedName name="RZiS_AIB" localSheetId="10">#REF!</definedName>
    <definedName name="RZiS_AIB" localSheetId="16">#REF!</definedName>
    <definedName name="RZiS_AIB" localSheetId="17">#REF!</definedName>
    <definedName name="RZiS_AIB">#REF!</definedName>
    <definedName name="RZiS_KPWiG" localSheetId="17">#REF!</definedName>
    <definedName name="RZiS_KPWiG">#REF!</definedName>
    <definedName name="RZiS_zarzadcza" localSheetId="17">#REF!</definedName>
    <definedName name="RZiS_zarzadcza">#REF!</definedName>
    <definedName name="s" localSheetId="2">BS!s</definedName>
    <definedName name="s" localSheetId="1">#N/A</definedName>
    <definedName name="s" localSheetId="4">'Przychody prowizyjne'!s</definedName>
    <definedName name="s" localSheetId="17">#N/A</definedName>
    <definedName name="s">BS!s</definedName>
    <definedName name="saa" localSheetId="2">BS!saa</definedName>
    <definedName name="saa" localSheetId="1">#N/A</definedName>
    <definedName name="saa" localSheetId="4">'Przychody prowizyjne'!saa</definedName>
    <definedName name="saa" localSheetId="17">#N/A</definedName>
    <definedName name="saa">BS!saa</definedName>
    <definedName name="SAFSDF">#N/A</definedName>
    <definedName name="SBB_dt" localSheetId="2">#REF!</definedName>
    <definedName name="SBB_dt" localSheetId="4">#REF!</definedName>
    <definedName name="SBB_dt" localSheetId="10">#REF!</definedName>
    <definedName name="SBB_dt" localSheetId="16">#REF!</definedName>
    <definedName name="SBB_dt">#REF!</definedName>
    <definedName name="SBB_dw" localSheetId="2">#REF!</definedName>
    <definedName name="SBB_dw" localSheetId="4">#REF!</definedName>
    <definedName name="SBB_dw" localSheetId="10">#REF!</definedName>
    <definedName name="SBB_dw" localSheetId="16">#REF!</definedName>
    <definedName name="SBB_dw">#REF!</definedName>
    <definedName name="SBB_N_08_A" localSheetId="2">#REF!</definedName>
    <definedName name="SBB_N_08_A" localSheetId="4">#REF!</definedName>
    <definedName name="SBB_N_08_A" localSheetId="10">#REF!</definedName>
    <definedName name="SBB_N_08_A" localSheetId="16">#REF!</definedName>
    <definedName name="SBB_N_08_A" localSheetId="17">#REF!</definedName>
    <definedName name="SBB_N_08_A">#REF!</definedName>
    <definedName name="SBB_N_17_A" localSheetId="2">#REF!</definedName>
    <definedName name="SBB_N_17_A" localSheetId="4">#REF!</definedName>
    <definedName name="SBB_N_17_A" localSheetId="10">#REF!</definedName>
    <definedName name="SBB_N_17_A" localSheetId="16">#REF!</definedName>
    <definedName name="SBB_N_17_A" localSheetId="17">#REF!</definedName>
    <definedName name="SBB_N_17_A">#REF!</definedName>
    <definedName name="SBB_N_18_A" localSheetId="2">#REF!</definedName>
    <definedName name="SBB_N_18_A" localSheetId="4">#REF!</definedName>
    <definedName name="SBB_N_18_A" localSheetId="10">#REF!</definedName>
    <definedName name="SBB_N_18_A" localSheetId="16">#REF!</definedName>
    <definedName name="SBB_N_18_A" localSheetId="17">#REF!</definedName>
    <definedName name="SBB_N_18_A">#REF!</definedName>
    <definedName name="SBB_N_19_A" localSheetId="2">#REF!</definedName>
    <definedName name="SBB_N_19_A" localSheetId="4">#REF!</definedName>
    <definedName name="SBB_N_19_A" localSheetId="10">#REF!</definedName>
    <definedName name="SBB_N_19_A" localSheetId="16">#REF!</definedName>
    <definedName name="SBB_N_19_A" localSheetId="17">#REF!</definedName>
    <definedName name="SBB_N_19_A">#REF!</definedName>
    <definedName name="SBB_N_20_A" localSheetId="2">#REF!</definedName>
    <definedName name="SBB_N_20_A" localSheetId="4">#REF!</definedName>
    <definedName name="SBB_N_20_A" localSheetId="10">#REF!</definedName>
    <definedName name="SBB_N_20_A" localSheetId="16">#REF!</definedName>
    <definedName name="SBB_N_20_A" localSheetId="17">#REF!</definedName>
    <definedName name="SBB_N_20_A">#REF!</definedName>
    <definedName name="SBB_N_21_A" localSheetId="2">#REF!</definedName>
    <definedName name="SBB_N_21_A" localSheetId="4">#REF!</definedName>
    <definedName name="SBB_N_21_A" localSheetId="10">#REF!</definedName>
    <definedName name="SBB_N_21_A" localSheetId="16">#REF!</definedName>
    <definedName name="SBB_N_21_A" localSheetId="17">#REF!</definedName>
    <definedName name="SBB_N_21_A">#REF!</definedName>
    <definedName name="SBB_N_22_A" localSheetId="2">#REF!</definedName>
    <definedName name="SBB_N_22_A" localSheetId="4">#REF!</definedName>
    <definedName name="SBB_N_22_A" localSheetId="10">#REF!</definedName>
    <definedName name="SBB_N_22_A" localSheetId="16">#REF!</definedName>
    <definedName name="SBB_N_22_A" localSheetId="17">#REF!</definedName>
    <definedName name="SBB_N_22_A">#REF!</definedName>
    <definedName name="SBB_N_23_A" localSheetId="2">#REF!</definedName>
    <definedName name="SBB_N_23_A" localSheetId="4">#REF!</definedName>
    <definedName name="SBB_N_23_A" localSheetId="10">#REF!</definedName>
    <definedName name="SBB_N_23_A" localSheetId="16">#REF!</definedName>
    <definedName name="SBB_N_23_A" localSheetId="17">#REF!</definedName>
    <definedName name="SBB_N_23_A">#REF!</definedName>
    <definedName name="SBB_N_24_A" localSheetId="2">#REF!</definedName>
    <definedName name="SBB_N_24_A" localSheetId="4">#REF!</definedName>
    <definedName name="SBB_N_24_A" localSheetId="10">#REF!</definedName>
    <definedName name="SBB_N_24_A" localSheetId="16">#REF!</definedName>
    <definedName name="SBB_N_24_A" localSheetId="17">#REF!</definedName>
    <definedName name="SBB_N_24_A">#REF!</definedName>
    <definedName name="SBB_N_28_P" localSheetId="2">#REF!</definedName>
    <definedName name="SBB_N_28_P" localSheetId="4">#REF!</definedName>
    <definedName name="SBB_N_28_P" localSheetId="10">#REF!</definedName>
    <definedName name="SBB_N_28_P" localSheetId="16">#REF!</definedName>
    <definedName name="SBB_N_28_P" localSheetId="17">#REF!</definedName>
    <definedName name="SBB_N_28_P">#REF!</definedName>
    <definedName name="SBB_N_28_W1A" localSheetId="2">#REF!</definedName>
    <definedName name="SBB_N_28_W1A" localSheetId="4">#REF!</definedName>
    <definedName name="SBB_N_28_W1A" localSheetId="10">#REF!</definedName>
    <definedName name="SBB_N_28_W1A" localSheetId="16">#REF!</definedName>
    <definedName name="SBB_N_28_W1A" localSheetId="17">#REF!</definedName>
    <definedName name="SBB_N_28_W1A">#REF!</definedName>
    <definedName name="SBB_N_29_P" localSheetId="2">#REF!</definedName>
    <definedName name="SBB_N_29_P" localSheetId="4">#REF!</definedName>
    <definedName name="SBB_N_29_P" localSheetId="10">#REF!</definedName>
    <definedName name="SBB_N_29_P" localSheetId="16">#REF!</definedName>
    <definedName name="SBB_N_29_P" localSheetId="17">#REF!</definedName>
    <definedName name="SBB_N_29_P">#REF!</definedName>
    <definedName name="SBB_N_30_P" localSheetId="2">#REF!</definedName>
    <definedName name="SBB_N_30_P" localSheetId="4">#REF!</definedName>
    <definedName name="SBB_N_30_P" localSheetId="10">#REF!</definedName>
    <definedName name="SBB_N_30_P" localSheetId="16">#REF!</definedName>
    <definedName name="SBB_N_30_P" localSheetId="17">#REF!</definedName>
    <definedName name="SBB_N_30_P">#REF!</definedName>
    <definedName name="SBB_N_31_P" localSheetId="2">#REF!</definedName>
    <definedName name="SBB_N_31_P" localSheetId="4">#REF!</definedName>
    <definedName name="SBB_N_31_P" localSheetId="10">#REF!</definedName>
    <definedName name="SBB_N_31_P" localSheetId="16">#REF!</definedName>
    <definedName name="SBB_N_31_P" localSheetId="17">#REF!</definedName>
    <definedName name="SBB_N_31_P">#REF!</definedName>
    <definedName name="SBB_N_32_P" localSheetId="2">#REF!</definedName>
    <definedName name="SBB_N_32_P" localSheetId="4">#REF!</definedName>
    <definedName name="SBB_N_32_P" localSheetId="10">#REF!</definedName>
    <definedName name="SBB_N_32_P" localSheetId="16">#REF!</definedName>
    <definedName name="SBB_N_32_P" localSheetId="17">#REF!</definedName>
    <definedName name="SBB_N_32_P">#REF!</definedName>
    <definedName name="SBB_N_33_P" localSheetId="2">#REF!</definedName>
    <definedName name="SBB_N_33_P" localSheetId="4">#REF!</definedName>
    <definedName name="SBB_N_33_P" localSheetId="10">#REF!</definedName>
    <definedName name="SBB_N_33_P" localSheetId="16">#REF!</definedName>
    <definedName name="SBB_N_33_P" localSheetId="17">#REF!</definedName>
    <definedName name="SBB_N_33_P">#REF!</definedName>
    <definedName name="SBB_N_34_P" localSheetId="2">#REF!</definedName>
    <definedName name="SBB_N_34_P" localSheetId="4">#REF!</definedName>
    <definedName name="SBB_N_34_P" localSheetId="10">#REF!</definedName>
    <definedName name="SBB_N_34_P" localSheetId="16">#REF!</definedName>
    <definedName name="SBB_N_34_P" localSheetId="17">#REF!</definedName>
    <definedName name="SBB_N_34_P">#REF!</definedName>
    <definedName name="SBB_N_35_P" localSheetId="2">#REF!</definedName>
    <definedName name="SBB_N_35_P" localSheetId="4">#REF!</definedName>
    <definedName name="SBB_N_35_P" localSheetId="10">#REF!</definedName>
    <definedName name="SBB_N_35_P" localSheetId="16">#REF!</definedName>
    <definedName name="SBB_N_35_P" localSheetId="17">#REF!</definedName>
    <definedName name="SBB_N_35_P">#REF!</definedName>
    <definedName name="SBB_N_36_P" localSheetId="2">#REF!</definedName>
    <definedName name="SBB_N_36_P" localSheetId="4">#REF!</definedName>
    <definedName name="SBB_N_36_P" localSheetId="10">#REF!</definedName>
    <definedName name="SBB_N_36_P" localSheetId="16">#REF!</definedName>
    <definedName name="SBB_N_36_P" localSheetId="17">#REF!</definedName>
    <definedName name="SBB_N_36_P">#REF!</definedName>
    <definedName name="SBB_N_37_WW" localSheetId="2">#REF!</definedName>
    <definedName name="SBB_N_37_WW" localSheetId="4">#REF!</definedName>
    <definedName name="SBB_N_37_WW" localSheetId="10">#REF!</definedName>
    <definedName name="SBB_N_37_WW" localSheetId="16">#REF!</definedName>
    <definedName name="SBB_N_37_WW" localSheetId="17">#REF!</definedName>
    <definedName name="SBB_N_37_WW">#REF!</definedName>
    <definedName name="SBB_N_38_W1A" localSheetId="2">#REF!</definedName>
    <definedName name="SBB_N_38_W1A" localSheetId="4">#REF!</definedName>
    <definedName name="SBB_N_38_W1A" localSheetId="10">#REF!</definedName>
    <definedName name="SBB_N_38_W1A" localSheetId="16">#REF!</definedName>
    <definedName name="SBB_N_38_W1A" localSheetId="17">#REF!</definedName>
    <definedName name="SBB_N_38_W1A">#REF!</definedName>
    <definedName name="SBB_N_39_PP" localSheetId="2">#REF!</definedName>
    <definedName name="SBB_N_39_PP" localSheetId="4">#REF!</definedName>
    <definedName name="SBB_N_39_PP" localSheetId="10">#REF!</definedName>
    <definedName name="SBB_N_39_PP" localSheetId="16">#REF!</definedName>
    <definedName name="SBB_N_39_PP" localSheetId="17">#REF!</definedName>
    <definedName name="SBB_N_39_PP">#REF!</definedName>
    <definedName name="SBB_N10_A" localSheetId="2">#REF!</definedName>
    <definedName name="SBB_N10_A" localSheetId="4">#REF!</definedName>
    <definedName name="SBB_N10_A" localSheetId="10">#REF!</definedName>
    <definedName name="SBB_N10_A" localSheetId="16">#REF!</definedName>
    <definedName name="SBB_N10_A" localSheetId="17">#REF!</definedName>
    <definedName name="SBB_N10_A">#REF!</definedName>
    <definedName name="SBB_N1A" localSheetId="2">#REF!</definedName>
    <definedName name="SBB_N1A" localSheetId="4">#REF!</definedName>
    <definedName name="SBB_N1A" localSheetId="10">#REF!</definedName>
    <definedName name="SBB_N1A" localSheetId="16">#REF!</definedName>
    <definedName name="SBB_N1A" localSheetId="17">#REF!</definedName>
    <definedName name="SBB_N1A">#REF!</definedName>
    <definedName name="SBB_N2A" localSheetId="2">#REF!</definedName>
    <definedName name="SBB_N2A" localSheetId="4">#REF!</definedName>
    <definedName name="SBB_N2A" localSheetId="10">#REF!</definedName>
    <definedName name="SBB_N2A" localSheetId="16">#REF!</definedName>
    <definedName name="SBB_N2A" localSheetId="17">#REF!</definedName>
    <definedName name="SBB_N2A">#REF!</definedName>
    <definedName name="SBB_N3A" localSheetId="2">#REF!</definedName>
    <definedName name="SBB_N3A" localSheetId="4">#REF!</definedName>
    <definedName name="SBB_N3A" localSheetId="10">#REF!</definedName>
    <definedName name="SBB_N3A" localSheetId="16">#REF!</definedName>
    <definedName name="SBB_N3A" localSheetId="17">#REF!</definedName>
    <definedName name="SBB_N3A">#REF!</definedName>
    <definedName name="SBB_N4A" localSheetId="2">#REF!</definedName>
    <definedName name="SBB_N4A" localSheetId="4">#REF!</definedName>
    <definedName name="SBB_N4A" localSheetId="10">#REF!</definedName>
    <definedName name="SBB_N4A" localSheetId="16">#REF!</definedName>
    <definedName name="SBB_N4A" localSheetId="17">#REF!</definedName>
    <definedName name="SBB_N4A">#REF!</definedName>
    <definedName name="SBB_N5A" localSheetId="2">#REF!</definedName>
    <definedName name="SBB_N5A" localSheetId="4">#REF!</definedName>
    <definedName name="SBB_N5A" localSheetId="10">#REF!</definedName>
    <definedName name="SBB_N5A" localSheetId="16">#REF!</definedName>
    <definedName name="SBB_N5A" localSheetId="17">#REF!</definedName>
    <definedName name="SBB_N5A">#REF!</definedName>
    <definedName name="SBB_N6A" localSheetId="2">#REF!</definedName>
    <definedName name="SBB_N6A" localSheetId="4">#REF!</definedName>
    <definedName name="SBB_N6A" localSheetId="10">#REF!</definedName>
    <definedName name="SBB_N6A" localSheetId="16">#REF!</definedName>
    <definedName name="SBB_N6A" localSheetId="17">#REF!</definedName>
    <definedName name="SBB_N6A">#REF!</definedName>
    <definedName name="SBB_N7A" localSheetId="2">#REF!</definedName>
    <definedName name="SBB_N7A" localSheetId="4">#REF!</definedName>
    <definedName name="SBB_N7A" localSheetId="10">#REF!</definedName>
    <definedName name="SBB_N7A" localSheetId="16">#REF!</definedName>
    <definedName name="SBB_N7A" localSheetId="17">#REF!</definedName>
    <definedName name="SBB_N7A">#REF!</definedName>
    <definedName name="SBB_N8A" localSheetId="2">#REF!</definedName>
    <definedName name="SBB_N8A" localSheetId="4">#REF!</definedName>
    <definedName name="SBB_N8A" localSheetId="10">#REF!</definedName>
    <definedName name="SBB_N8A" localSheetId="16">#REF!</definedName>
    <definedName name="SBB_N8A" localSheetId="17">#REF!</definedName>
    <definedName name="SBB_N8A">#REF!</definedName>
    <definedName name="SD">#N/A</definedName>
    <definedName name="sdf">#REF!</definedName>
    <definedName name="sdfdfsdfs">#REF!</definedName>
    <definedName name="SDI" localSheetId="2">#REF!</definedName>
    <definedName name="SDI" localSheetId="4">#REF!</definedName>
    <definedName name="SDI" localSheetId="10">#REF!</definedName>
    <definedName name="SDI" localSheetId="16">#REF!</definedName>
    <definedName name="SDI">#REF!</definedName>
    <definedName name="SEG_B_05" localSheetId="2">#REF!</definedName>
    <definedName name="SEG_B_05" localSheetId="5">#REF!</definedName>
    <definedName name="SEG_B_05" localSheetId="4">#REF!</definedName>
    <definedName name="SEG_B_05" localSheetId="10">#REF!</definedName>
    <definedName name="SEG_B_05" localSheetId="16">#REF!</definedName>
    <definedName name="SEG_B_05" localSheetId="17">#REF!</definedName>
    <definedName name="SEG_B_05">#REF!</definedName>
    <definedName name="SEG_B_06" localSheetId="2">#REF!</definedName>
    <definedName name="SEG_B_06" localSheetId="5">#REF!</definedName>
    <definedName name="SEG_B_06" localSheetId="1">#REF!</definedName>
    <definedName name="SEG_B_06" localSheetId="4">#REF!</definedName>
    <definedName name="SEG_B_06" localSheetId="10">#REF!</definedName>
    <definedName name="SEG_B_06" localSheetId="16">#REF!</definedName>
    <definedName name="SEG_B_06" localSheetId="17">#REF!</definedName>
    <definedName name="SEG_B_06">#REF!</definedName>
    <definedName name="SEG_R_05" localSheetId="2">#REF!</definedName>
    <definedName name="SEG_R_05" localSheetId="4">#REF!</definedName>
    <definedName name="SEG_R_05" localSheetId="10">#REF!</definedName>
    <definedName name="SEG_R_05" localSheetId="16">#REF!</definedName>
    <definedName name="SEG_R_05">#REF!</definedName>
    <definedName name="SEG_R_06" localSheetId="2">#REF!</definedName>
    <definedName name="SEG_R_06" localSheetId="4">#REF!</definedName>
    <definedName name="SEG_R_06" localSheetId="10">#REF!</definedName>
    <definedName name="SEG_R_06" localSheetId="16">#REF!</definedName>
    <definedName name="SEG_R_06">#REF!</definedName>
    <definedName name="Segbilans0308" localSheetId="2">#REF!</definedName>
    <definedName name="Segbilans0308" localSheetId="4">#REF!</definedName>
    <definedName name="Segbilans0308" localSheetId="10">#REF!</definedName>
    <definedName name="Segbilans0308" localSheetId="16">#REF!</definedName>
    <definedName name="Segbilans0308">#REF!</definedName>
    <definedName name="SEGM_0305" localSheetId="2">#REF!</definedName>
    <definedName name="SEGM_0305" localSheetId="4">#REF!</definedName>
    <definedName name="SEGM_0305" localSheetId="10">#REF!</definedName>
    <definedName name="SEGM_0305" localSheetId="16">#REF!</definedName>
    <definedName name="SEGM_0305" localSheetId="17">#REF!</definedName>
    <definedName name="SEGM_0305">#REF!</definedName>
    <definedName name="SEGM_0306" localSheetId="2">#REF!</definedName>
    <definedName name="SEGM_0306" localSheetId="4">#REF!</definedName>
    <definedName name="SEGM_0306" localSheetId="10">#REF!</definedName>
    <definedName name="SEGM_0306" localSheetId="16">#REF!</definedName>
    <definedName name="SEGM_0306" localSheetId="17">#REF!</definedName>
    <definedName name="SEGM_0306">#REF!</definedName>
    <definedName name="SEGM_1205" localSheetId="2">#REF!</definedName>
    <definedName name="SEGM_1205" localSheetId="4">#REF!</definedName>
    <definedName name="SEGM_1205" localSheetId="10">#REF!</definedName>
    <definedName name="SEGM_1205" localSheetId="16">#REF!</definedName>
    <definedName name="SEGM_1205" localSheetId="17">#REF!</definedName>
    <definedName name="SEGM_1205">#REF!</definedName>
    <definedName name="segment07" localSheetId="2">#REF!</definedName>
    <definedName name="segment07" localSheetId="4">#REF!</definedName>
    <definedName name="segment07" localSheetId="10">#REF!</definedName>
    <definedName name="segment07" localSheetId="16">#REF!</definedName>
    <definedName name="segment07" localSheetId="17">#REF!</definedName>
    <definedName name="segment07">#REF!</definedName>
    <definedName name="segmenty0309" localSheetId="2">#REF!</definedName>
    <definedName name="segmenty0309" localSheetId="4">#REF!</definedName>
    <definedName name="segmenty0309" localSheetId="10">#REF!</definedName>
    <definedName name="segmenty0309" localSheetId="16">#REF!</definedName>
    <definedName name="segmenty0309">#REF!</definedName>
    <definedName name="segmenty08" localSheetId="2">#REF!</definedName>
    <definedName name="segmenty08" localSheetId="4">#REF!</definedName>
    <definedName name="segmenty08" localSheetId="10">#REF!</definedName>
    <definedName name="segmenty08" localSheetId="16">#REF!</definedName>
    <definedName name="segmenty08" localSheetId="17">#REF!</definedName>
    <definedName name="segmenty08">#REF!</definedName>
    <definedName name="Sept_2003" localSheetId="2">#REF!</definedName>
    <definedName name="Sept_2003" localSheetId="4">#REF!</definedName>
    <definedName name="Sept_2003" localSheetId="10">#REF!</definedName>
    <definedName name="Sept_2003" localSheetId="16">#REF!</definedName>
    <definedName name="Sept_2003">#REF!</definedName>
    <definedName name="SeptemberIC" localSheetId="2">#REF!</definedName>
    <definedName name="SeptemberIC" localSheetId="4">#REF!</definedName>
    <definedName name="SeptemberIC" localSheetId="10">#REF!</definedName>
    <definedName name="SeptemberIC" localSheetId="16">#REF!</definedName>
    <definedName name="SeptemberIC">#REF!</definedName>
    <definedName name="SeptemberII" localSheetId="2">#REF!</definedName>
    <definedName name="SeptemberII" localSheetId="4">#REF!</definedName>
    <definedName name="SeptemberII" localSheetId="10">#REF!</definedName>
    <definedName name="SeptemberII" localSheetId="16">#REF!</definedName>
    <definedName name="SeptemberII">#REF!</definedName>
    <definedName name="SeptemberL" localSheetId="2">#REF!</definedName>
    <definedName name="SeptemberL" localSheetId="4">#REF!</definedName>
    <definedName name="SeptemberL" localSheetId="10">#REF!</definedName>
    <definedName name="SeptemberL" localSheetId="16">#REF!</definedName>
    <definedName name="SeptemberL">#REF!</definedName>
    <definedName name="SFI" localSheetId="2">#REF!</definedName>
    <definedName name="SFI" localSheetId="4">#REF!</definedName>
    <definedName name="SFI" localSheetId="10">#REF!</definedName>
    <definedName name="SFI" localSheetId="16">#REF!</definedName>
    <definedName name="SFI">#REF!</definedName>
    <definedName name="sfsfsf" localSheetId="2" hidden="1">{"'BZ SA P&amp;l (fORECAST)'!$A$1:$BR$26"}</definedName>
    <definedName name="sfsfsf" localSheetId="1" hidden="1">{"'BZ SA P&amp;l (fORECAST)'!$A$1:$BR$26"}</definedName>
    <definedName name="sfsfsf" localSheetId="4" hidden="1">{"'BZ SA P&amp;l (fORECAST)'!$A$1:$BR$26"}</definedName>
    <definedName name="sfsfsf" hidden="1">{"'BZ SA P&amp;l (fORECAST)'!$A$1:$BR$26"}</definedName>
    <definedName name="Share_capital" localSheetId="2">#REF!</definedName>
    <definedName name="Share_capital" localSheetId="4">#REF!</definedName>
    <definedName name="Share_capital" localSheetId="10">#REF!</definedName>
    <definedName name="Share_capital" localSheetId="16">#REF!</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 localSheetId="2">#REF!</definedName>
    <definedName name="SMT" localSheetId="4">#REF!</definedName>
    <definedName name="SMT" localSheetId="10">#REF!</definedName>
    <definedName name="SMT" localSheetId="16">#REF!</definedName>
    <definedName name="SMT">#REF!</definedName>
    <definedName name="SMT_List">#REF!</definedName>
    <definedName name="SMT_List_detailed">#REF!</definedName>
    <definedName name="SP25cfs1" localSheetId="2">#REF!</definedName>
    <definedName name="SP25cfs1" localSheetId="4">#REF!</definedName>
    <definedName name="SP25cfs1" localSheetId="10">#REF!</definedName>
    <definedName name="SP25cfs1" localSheetId="16">#REF!</definedName>
    <definedName name="SP25cfs1">#REF!</definedName>
    <definedName name="sp25cfs2" localSheetId="2">#REF!</definedName>
    <definedName name="sp25cfs2" localSheetId="4">#REF!</definedName>
    <definedName name="sp25cfs2" localSheetId="10">#REF!</definedName>
    <definedName name="sp25cfs2" localSheetId="16">#REF!</definedName>
    <definedName name="sp25cfs2">#REF!</definedName>
    <definedName name="SP25cfs3" localSheetId="2">#REF!</definedName>
    <definedName name="SP25cfs3" localSheetId="4">#REF!</definedName>
    <definedName name="SP25cfs3" localSheetId="10">#REF!</definedName>
    <definedName name="SP25cfs3" localSheetId="16">#REF!</definedName>
    <definedName name="SP25cfs3">#REF!</definedName>
    <definedName name="SP4analysis1" localSheetId="2">#REF!</definedName>
    <definedName name="SP4analysis1" localSheetId="4">#REF!</definedName>
    <definedName name="SP4analysis1" localSheetId="10">#REF!</definedName>
    <definedName name="SP4analysis1" localSheetId="16">#REF!</definedName>
    <definedName name="SP4analysis1">#REF!</definedName>
    <definedName name="SP4analysis2" localSheetId="2">#REF!</definedName>
    <definedName name="SP4analysis2" localSheetId="4">#REF!</definedName>
    <definedName name="SP4analysis2" localSheetId="10">#REF!</definedName>
    <definedName name="SP4analysis2" localSheetId="16">#REF!</definedName>
    <definedName name="SP4analysis2">#REF!</definedName>
    <definedName name="SP4dt" localSheetId="2">#REF!</definedName>
    <definedName name="SP4dt" localSheetId="4">#REF!</definedName>
    <definedName name="SP4dt" localSheetId="10">#REF!</definedName>
    <definedName name="SP4dt" localSheetId="16">#REF!</definedName>
    <definedName name="SP4dt">#REF!</definedName>
    <definedName name="SP4rec1" localSheetId="2">#REF!</definedName>
    <definedName name="SP4rec1" localSheetId="4">#REF!</definedName>
    <definedName name="SP4rec1" localSheetId="10">#REF!</definedName>
    <definedName name="SP4rec1" localSheetId="16">#REF!</definedName>
    <definedName name="SP4rec1">#REF!</definedName>
    <definedName name="SP4rec2" localSheetId="2">#REF!</definedName>
    <definedName name="SP4rec2" localSheetId="4">#REF!</definedName>
    <definedName name="SP4rec2" localSheetId="10">#REF!</definedName>
    <definedName name="SP4rec2" localSheetId="16">#REF!</definedName>
    <definedName name="SP4rec2">#REF!</definedName>
    <definedName name="Spółka">#REF!</definedName>
    <definedName name="Spółki" localSheetId="17">#REF!</definedName>
    <definedName name="Spółki">#REF!</definedName>
    <definedName name="sprz" localSheetId="2" hidden="1">{"'BZ SA P&amp;l (fORECAST)'!$A$1:$BR$26"}</definedName>
    <definedName name="sprz" localSheetId="1" hidden="1">{"'BZ SA P&amp;l (fORECAST)'!$A$1:$BR$26"}</definedName>
    <definedName name="sprz" localSheetId="4" hidden="1">{"'BZ SA P&amp;l (fORECAST)'!$A$1:$BR$26"}</definedName>
    <definedName name="sprz" localSheetId="17" hidden="1">{"'BZ SA P&amp;l (fORECAST)'!$A$1:$BR$26"}</definedName>
    <definedName name="sprz" hidden="1">{"'BZ SA P&amp;l (fORECAST)'!$A$1:$BR$26"}</definedName>
    <definedName name="Sprzedaże" localSheetId="2">#REF!</definedName>
    <definedName name="Sprzedaże" localSheetId="4">#REF!</definedName>
    <definedName name="Sprzedaże" localSheetId="10">#REF!</definedName>
    <definedName name="Sprzedaże" localSheetId="16">#REF!</definedName>
    <definedName name="Sprzedaże" localSheetId="17">#REF!</definedName>
    <definedName name="Sprzedaże">#REF!</definedName>
    <definedName name="Sprzedaże_w_roku_2008" localSheetId="2">#REF!</definedName>
    <definedName name="Sprzedaże_w_roku_2008" localSheetId="4">#REF!</definedName>
    <definedName name="Sprzedaże_w_roku_2008" localSheetId="10">#REF!</definedName>
    <definedName name="Sprzedaże_w_roku_2008" localSheetId="16">#REF!</definedName>
    <definedName name="Sprzedaże_w_roku_2008" localSheetId="17">#REF!</definedName>
    <definedName name="Sprzedaże_w_roku_2008">#REF!</definedName>
    <definedName name="SRZiS" localSheetId="2">#REF!,#REF!</definedName>
    <definedName name="SRZiS" localSheetId="17">#REF!,#REF!</definedName>
    <definedName name="SRZiS">#REF!,#REF!</definedName>
    <definedName name="SRZiS_N_40" localSheetId="2">#REF!</definedName>
    <definedName name="SRZiS_N_40" localSheetId="4">#REF!</definedName>
    <definedName name="SRZiS_N_40" localSheetId="10">#REF!</definedName>
    <definedName name="SRZiS_N_40" localSheetId="16">#REF!</definedName>
    <definedName name="SRZiS_N_40" localSheetId="17">#REF!</definedName>
    <definedName name="SRZiS_N_40">#REF!</definedName>
    <definedName name="SRZiS_N_41" localSheetId="2">#REF!</definedName>
    <definedName name="SRZiS_N_41" localSheetId="4">#REF!</definedName>
    <definedName name="SRZiS_N_41" localSheetId="10">#REF!</definedName>
    <definedName name="SRZiS_N_41" localSheetId="16">#REF!</definedName>
    <definedName name="SRZiS_N_41" localSheetId="17">#REF!</definedName>
    <definedName name="SRZiS_N_41">#REF!</definedName>
    <definedName name="SRZiS_N_42" localSheetId="2">#REF!</definedName>
    <definedName name="SRZiS_N_42" localSheetId="4">#REF!</definedName>
    <definedName name="SRZiS_N_42" localSheetId="10">#REF!</definedName>
    <definedName name="SRZiS_N_42" localSheetId="16">#REF!</definedName>
    <definedName name="SRZiS_N_42" localSheetId="17">#REF!</definedName>
    <definedName name="SRZiS_N_42">#REF!</definedName>
    <definedName name="SRZiS_N_43" localSheetId="2">#REF!</definedName>
    <definedName name="SRZiS_N_43" localSheetId="4">#REF!</definedName>
    <definedName name="SRZiS_N_43" localSheetId="10">#REF!</definedName>
    <definedName name="SRZiS_N_43" localSheetId="16">#REF!</definedName>
    <definedName name="SRZiS_N_43" localSheetId="17">#REF!</definedName>
    <definedName name="SRZiS_N_43">#REF!</definedName>
    <definedName name="SRZiS_N_44" localSheetId="2">#REF!</definedName>
    <definedName name="SRZiS_N_44" localSheetId="4">#REF!</definedName>
    <definedName name="SRZiS_N_44" localSheetId="10">#REF!</definedName>
    <definedName name="SRZiS_N_44" localSheetId="16">#REF!</definedName>
    <definedName name="SRZiS_N_44" localSheetId="17">#REF!</definedName>
    <definedName name="SRZiS_N_44">#REF!</definedName>
    <definedName name="SRZiS_N_45" localSheetId="2">#REF!</definedName>
    <definedName name="SRZiS_N_45" localSheetId="4">#REF!</definedName>
    <definedName name="SRZiS_N_45" localSheetId="10">#REF!</definedName>
    <definedName name="SRZiS_N_45" localSheetId="16">#REF!</definedName>
    <definedName name="SRZiS_N_45" localSheetId="17">#REF!</definedName>
    <definedName name="SRZiS_N_45">#REF!</definedName>
    <definedName name="SRZiS_N_46" localSheetId="2">#REF!</definedName>
    <definedName name="SRZiS_N_46" localSheetId="4">#REF!</definedName>
    <definedName name="SRZiS_N_46" localSheetId="10">#REF!</definedName>
    <definedName name="SRZiS_N_46" localSheetId="16">#REF!</definedName>
    <definedName name="SRZiS_N_46" localSheetId="17">#REF!</definedName>
    <definedName name="SRZiS_N_46">#REF!</definedName>
    <definedName name="SRZiS_N_47" localSheetId="2">#REF!</definedName>
    <definedName name="SRZiS_N_47" localSheetId="4">#REF!</definedName>
    <definedName name="SRZiS_N_47" localSheetId="10">#REF!</definedName>
    <definedName name="SRZiS_N_47" localSheetId="16">#REF!</definedName>
    <definedName name="SRZiS_N_47" localSheetId="17">#REF!</definedName>
    <definedName name="SRZiS_N_47">#REF!</definedName>
    <definedName name="SRZiS_N_48" localSheetId="2">#REF!</definedName>
    <definedName name="SRZiS_N_48" localSheetId="4">#REF!</definedName>
    <definedName name="SRZiS_N_48" localSheetId="10">#REF!</definedName>
    <definedName name="SRZiS_N_48" localSheetId="16">#REF!</definedName>
    <definedName name="SRZiS_N_48" localSheetId="17">#REF!</definedName>
    <definedName name="SRZiS_N_48">#REF!</definedName>
    <definedName name="SRZiSB_N_44" localSheetId="2">#REF!</definedName>
    <definedName name="SRZiSB_N_44" localSheetId="4">#REF!</definedName>
    <definedName name="SRZiSB_N_44" localSheetId="10">#REF!</definedName>
    <definedName name="SRZiSB_N_44" localSheetId="16">#REF!</definedName>
    <definedName name="SRZiSB_N_44" localSheetId="17">#REF!</definedName>
    <definedName name="SRZiSB_N_44">#REF!</definedName>
    <definedName name="SRZiSB_N_45" localSheetId="2">#REF!</definedName>
    <definedName name="SRZiSB_N_45" localSheetId="4">#REF!</definedName>
    <definedName name="SRZiSB_N_45" localSheetId="10">#REF!</definedName>
    <definedName name="SRZiSB_N_45" localSheetId="16">#REF!</definedName>
    <definedName name="SRZiSB_N_45" localSheetId="17">#REF!</definedName>
    <definedName name="SRZiSB_N_45">#REF!</definedName>
    <definedName name="SRZiSB_N_46" localSheetId="2">#REF!</definedName>
    <definedName name="SRZiSB_N_46" localSheetId="4">#REF!</definedName>
    <definedName name="SRZiSB_N_46" localSheetId="10">#REF!</definedName>
    <definedName name="SRZiSB_N_46" localSheetId="16">#REF!</definedName>
    <definedName name="SRZiSB_N_46" localSheetId="17">#REF!</definedName>
    <definedName name="SRZiSB_N_46">#REF!</definedName>
    <definedName name="SRZiSB_N_47" localSheetId="2">#REF!</definedName>
    <definedName name="SRZiSB_N_47" localSheetId="4">#REF!</definedName>
    <definedName name="SRZiSB_N_47" localSheetId="10">#REF!</definedName>
    <definedName name="SRZiSB_N_47" localSheetId="16">#REF!</definedName>
    <definedName name="SRZiSB_N_47" localSheetId="17">#REF!</definedName>
    <definedName name="SRZiSB_N_47">#REF!</definedName>
    <definedName name="SRZiSB_N_48" localSheetId="2">#REF!</definedName>
    <definedName name="SRZiSB_N_48" localSheetId="4">#REF!</definedName>
    <definedName name="SRZiSB_N_48" localSheetId="10">#REF!</definedName>
    <definedName name="SRZiSB_N_48" localSheetId="16">#REF!</definedName>
    <definedName name="SRZiSB_N_48" localSheetId="17">#REF!</definedName>
    <definedName name="SRZiSB_N_48">#REF!</definedName>
    <definedName name="SRZiSB_N_49" localSheetId="2">#REF!</definedName>
    <definedName name="SRZiSB_N_49" localSheetId="4">#REF!</definedName>
    <definedName name="SRZiSB_N_49" localSheetId="10">#REF!</definedName>
    <definedName name="SRZiSB_N_49" localSheetId="16">#REF!</definedName>
    <definedName name="SRZiSB_N_49" localSheetId="17">#REF!</definedName>
    <definedName name="SRZiSB_N_49">#REF!</definedName>
    <definedName name="SRZiSB_N_50" localSheetId="2">#REF!</definedName>
    <definedName name="SRZiSB_N_50" localSheetId="4">#REF!</definedName>
    <definedName name="SRZiSB_N_50" localSheetId="10">#REF!</definedName>
    <definedName name="SRZiSB_N_50" localSheetId="16">#REF!</definedName>
    <definedName name="SRZiSB_N_50" localSheetId="17">#REF!</definedName>
    <definedName name="SRZiSB_N_50">#REF!</definedName>
    <definedName name="SRZiSB_N_51" localSheetId="2">#REF!</definedName>
    <definedName name="SRZiSB_N_51" localSheetId="4">#REF!</definedName>
    <definedName name="SRZiSB_N_51" localSheetId="10">#REF!</definedName>
    <definedName name="SRZiSB_N_51" localSheetId="16">#REF!</definedName>
    <definedName name="SRZiSB_N_51" localSheetId="17">#REF!</definedName>
    <definedName name="SRZiSB_N_51">#REF!</definedName>
    <definedName name="SRZiSB_N_52" localSheetId="2">#REF!</definedName>
    <definedName name="SRZiSB_N_52" localSheetId="4">#REF!</definedName>
    <definedName name="SRZiSB_N_52" localSheetId="10">#REF!</definedName>
    <definedName name="SRZiSB_N_52" localSheetId="16">#REF!</definedName>
    <definedName name="SRZiSB_N_52" localSheetId="17">#REF!</definedName>
    <definedName name="SRZiSB_N_52">#REF!</definedName>
    <definedName name="SRZiSB_N_53" localSheetId="2">#REF!</definedName>
    <definedName name="SRZiSB_N_53" localSheetId="4">#REF!</definedName>
    <definedName name="SRZiSB_N_53" localSheetId="10">#REF!</definedName>
    <definedName name="SRZiSB_N_53" localSheetId="16">#REF!</definedName>
    <definedName name="SRZiSB_N_53" localSheetId="17">#REF!</definedName>
    <definedName name="SRZiSB_N_53">#REF!</definedName>
    <definedName name="SRZiSB_N_54" localSheetId="2">#REF!</definedName>
    <definedName name="SRZiSB_N_54" localSheetId="4">#REF!</definedName>
    <definedName name="SRZiSB_N_54" localSheetId="10">#REF!</definedName>
    <definedName name="SRZiSB_N_54" localSheetId="16">#REF!</definedName>
    <definedName name="SRZiSB_N_54" localSheetId="17">#REF!</definedName>
    <definedName name="SRZiSB_N_54">#REF!</definedName>
    <definedName name="SRZiSB_N_55" localSheetId="2">#REF!</definedName>
    <definedName name="SRZiSB_N_55" localSheetId="4">#REF!</definedName>
    <definedName name="SRZiSB_N_55" localSheetId="10">#REF!</definedName>
    <definedName name="SRZiSB_N_55" localSheetId="16">#REF!</definedName>
    <definedName name="SRZiSB_N_55" localSheetId="17">#REF!</definedName>
    <definedName name="SRZiSB_N_55">#REF!</definedName>
    <definedName name="SRZiSB_N_56" localSheetId="2">#REF!</definedName>
    <definedName name="SRZiSB_N_56" localSheetId="4">#REF!</definedName>
    <definedName name="SRZiSB_N_56" localSheetId="10">#REF!</definedName>
    <definedName name="SRZiSB_N_56" localSheetId="16">#REF!</definedName>
    <definedName name="SRZiSB_N_56" localSheetId="17">#REF!</definedName>
    <definedName name="SRZiSB_N_56">#REF!</definedName>
    <definedName name="SRZiSB_N_57" localSheetId="2">#REF!</definedName>
    <definedName name="SRZiSB_N_57" localSheetId="4">#REF!</definedName>
    <definedName name="SRZiSB_N_57" localSheetId="10">#REF!</definedName>
    <definedName name="SRZiSB_N_57" localSheetId="16">#REF!</definedName>
    <definedName name="SRZiSB_N_57" localSheetId="17">#REF!</definedName>
    <definedName name="SRZiSB_N_57">#REF!</definedName>
    <definedName name="SRZiSB_N_58" localSheetId="2">#REF!</definedName>
    <definedName name="SRZiSB_N_58" localSheetId="4">#REF!</definedName>
    <definedName name="SRZiSB_N_58" localSheetId="10">#REF!</definedName>
    <definedName name="SRZiSB_N_58" localSheetId="16">#REF!</definedName>
    <definedName name="SRZiSB_N_58" localSheetId="17">#REF!</definedName>
    <definedName name="SRZiSB_N_58">#REF!</definedName>
    <definedName name="SRZiSB_N_59" localSheetId="2">#REF!</definedName>
    <definedName name="SRZiSB_N_59" localSheetId="4">#REF!</definedName>
    <definedName name="SRZiSB_N_59" localSheetId="10">#REF!</definedName>
    <definedName name="SRZiSB_N_59" localSheetId="16">#REF!</definedName>
    <definedName name="SRZiSB_N_59" localSheetId="17">#REF!</definedName>
    <definedName name="SRZiSB_N_59">#REF!</definedName>
    <definedName name="ss" localSheetId="2">BS!ss</definedName>
    <definedName name="ss" localSheetId="1">#N/A</definedName>
    <definedName name="ss" localSheetId="4">'Przychody prowizyjne'!ss</definedName>
    <definedName name="ss" localSheetId="17">#N/A</definedName>
    <definedName name="ss">BS!ss</definedName>
    <definedName name="sssss" localSheetId="2">BS!sssss</definedName>
    <definedName name="sssss" localSheetId="1">#N/A</definedName>
    <definedName name="sssss" localSheetId="4">'Przychody prowizyjne'!sssss</definedName>
    <definedName name="sssss" localSheetId="17">#N/A</definedName>
    <definedName name="sssss">BS!sssss</definedName>
    <definedName name="Stan_na_31.12.2007" localSheetId="2">#REF!</definedName>
    <definedName name="Stan_na_31.12.2007" localSheetId="5">#REF!</definedName>
    <definedName name="Stan_na_31.12.2007" localSheetId="4">#REF!</definedName>
    <definedName name="Stan_na_31.12.2007" localSheetId="10">#REF!</definedName>
    <definedName name="Stan_na_31.12.2007" localSheetId="16">#REF!</definedName>
    <definedName name="Stan_na_31.12.2007" localSheetId="17">#REF!</definedName>
    <definedName name="Stan_na_31.12.2007">#REF!</definedName>
    <definedName name="start_FBN019_4" localSheetId="2">#REF!</definedName>
    <definedName name="start_FBN019_4" localSheetId="4">#REF!</definedName>
    <definedName name="start_FBN019_4" localSheetId="10">#REF!</definedName>
    <definedName name="start_FBN019_4" localSheetId="16">#REF!</definedName>
    <definedName name="start_FBN019_4">#REF!</definedName>
    <definedName name="start_FBN019_6" localSheetId="2">#REF!</definedName>
    <definedName name="start_FBN019_6" localSheetId="4">#REF!</definedName>
    <definedName name="start_FBN019_6" localSheetId="10">#REF!</definedName>
    <definedName name="start_FBN019_6" localSheetId="16">#REF!</definedName>
    <definedName name="start_FBN019_6">#REF!</definedName>
    <definedName name="start_FBN019_7" localSheetId="2">#REF!</definedName>
    <definedName name="start_FBN019_7" localSheetId="4">#REF!</definedName>
    <definedName name="start_FBN019_7" localSheetId="10">#REF!</definedName>
    <definedName name="start_FBN019_7" localSheetId="16">#REF!</definedName>
    <definedName name="start_FBN019_7">#REF!</definedName>
    <definedName name="start_FBN019_8" localSheetId="2">#REF!</definedName>
    <definedName name="start_FBN019_8" localSheetId="4">#REF!</definedName>
    <definedName name="start_FBN019_8" localSheetId="10">#REF!</definedName>
    <definedName name="start_FBN019_8" localSheetId="16">#REF!</definedName>
    <definedName name="start_FBN019_8">#REF!</definedName>
    <definedName name="start_FBN020_2" localSheetId="2">#REF!</definedName>
    <definedName name="start_FBN020_2" localSheetId="4">#REF!</definedName>
    <definedName name="start_FBN020_2" localSheetId="10">#REF!</definedName>
    <definedName name="start_FBN020_2" localSheetId="16">#REF!</definedName>
    <definedName name="start_FBN020_2">#REF!</definedName>
    <definedName name="start_FIN005_1" localSheetId="2">#REF!</definedName>
    <definedName name="start_FIN005_1" localSheetId="4">#REF!</definedName>
    <definedName name="start_FIN005_1" localSheetId="10">#REF!</definedName>
    <definedName name="start_FIN005_1" localSheetId="16">#REF!</definedName>
    <definedName name="start_FIN005_1">#REF!</definedName>
    <definedName name="static1">#REF!</definedName>
    <definedName name="SUMA_NOWE" localSheetId="2">SUMIF(OFFSET(#REF!,1,0):#REF!,1,OFFSET(#REF!,1,0):#REF!)</definedName>
    <definedName name="SUMA_NOWE" localSheetId="4">SUMIF(OFFSET(#REF!,1,0):#REF!,1,OFFSET(#REF!,1,0):#REF!)</definedName>
    <definedName name="SUMA_NOWE" localSheetId="10">SUMIF(OFFSET(#REF!,1,0):#REF!,1,OFFSET(#REF!,1,0):#REF!)</definedName>
    <definedName name="SUMA_NOWE" localSheetId="16">SUMIF(OFFSET(#REF!,1,0):#REF!,1,OFFSET(#REF!,1,0):#REF!)</definedName>
    <definedName name="SUMA_NOWE">SUMIF(OFFSET(#REF!,1,0):#REF!,1,OFFSET(#REF!,1,0):#REF!)</definedName>
    <definedName name="Summary" localSheetId="2">#REF!</definedName>
    <definedName name="Summary" localSheetId="4">#REF!</definedName>
    <definedName name="Summary" localSheetId="10">#REF!</definedName>
    <definedName name="Summary" localSheetId="16">#REF!</definedName>
    <definedName name="Summary" localSheetId="17">#REF!</definedName>
    <definedName name="Summary">#REF!</definedName>
    <definedName name="sw_307_list">#REF!</definedName>
    <definedName name="sw_331_list">#REF!</definedName>
    <definedName name="sw_332_list">#REF!</definedName>
    <definedName name="sw_43_list">#REF!</definedName>
    <definedName name="SWAPFX_dt" localSheetId="2">#REF!</definedName>
    <definedName name="SWAPFX_dt" localSheetId="4">#REF!</definedName>
    <definedName name="SWAPFX_dt" localSheetId="10">#REF!</definedName>
    <definedName name="SWAPFX_dt" localSheetId="16">#REF!</definedName>
    <definedName name="SWAPFX_dt">#REF!</definedName>
    <definedName name="SWAPFX_dw" localSheetId="2">#REF!</definedName>
    <definedName name="SWAPFX_dw" localSheetId="4">#REF!</definedName>
    <definedName name="SWAPFX_dw" localSheetId="10">#REF!</definedName>
    <definedName name="SWAPFX_dw" localSheetId="16">#REF!</definedName>
    <definedName name="SWAPFX_dw">#REF!</definedName>
    <definedName name="sy" localSheetId="2" hidden="1">{"'BZ SA P&amp;l (fORECAST)'!$A$1:$BR$26"}</definedName>
    <definedName name="sy" localSheetId="1" hidden="1">{"'BZ SA P&amp;l (fORECAST)'!$A$1:$BR$26"}</definedName>
    <definedName name="sy" localSheetId="4" hidden="1">{"'BZ SA P&amp;l (fORECAST)'!$A$1:$BR$26"}</definedName>
    <definedName name="sy" localSheetId="17" hidden="1">{"'BZ SA P&amp;l (fORECAST)'!$A$1:$BR$26"}</definedName>
    <definedName name="sy" hidden="1">{"'BZ SA P&amp;l (fORECAST)'!$A$1:$BR$26"}</definedName>
    <definedName name="sys" localSheetId="2" hidden="1">{"'BZ SA P&amp;l (fORECAST)'!$A$1:$BR$26"}</definedName>
    <definedName name="sys" localSheetId="1" hidden="1">{"'BZ SA P&amp;l (fORECAST)'!$A$1:$BR$26"}</definedName>
    <definedName name="sys" localSheetId="4" hidden="1">{"'BZ SA P&amp;l (fORECAST)'!$A$1:$BR$26"}</definedName>
    <definedName name="sys" localSheetId="17" hidden="1">{"'BZ SA P&amp;l (fORECAST)'!$A$1:$BR$26"}</definedName>
    <definedName name="sys" hidden="1">{"'BZ SA P&amp;l (fORECAST)'!$A$1:$BR$26"}</definedName>
    <definedName name="t.FBN019_4" localSheetId="2">#REF!</definedName>
    <definedName name="t.FBN019_4" localSheetId="4">#REF!</definedName>
    <definedName name="t.FBN019_4" localSheetId="10">#REF!</definedName>
    <definedName name="t.FBN019_4" localSheetId="16">#REF!</definedName>
    <definedName name="t.FBN019_4">#REF!</definedName>
    <definedName name="t.FBN019_6" localSheetId="2">#REF!</definedName>
    <definedName name="t.FBN019_6" localSheetId="4">#REF!</definedName>
    <definedName name="t.FBN019_6" localSheetId="10">#REF!</definedName>
    <definedName name="t.FBN019_6" localSheetId="16">#REF!</definedName>
    <definedName name="t.FBN019_6">#REF!</definedName>
    <definedName name="t.FBN019_7" localSheetId="2">#REF!</definedName>
    <definedName name="t.FBN019_7" localSheetId="4">#REF!</definedName>
    <definedName name="t.FBN019_7" localSheetId="10">#REF!</definedName>
    <definedName name="t.FBN019_7" localSheetId="16">#REF!</definedName>
    <definedName name="t.FBN019_7">#REF!</definedName>
    <definedName name="t.FBN019_8" localSheetId="2">#REF!</definedName>
    <definedName name="t.FBN019_8" localSheetId="4">#REF!</definedName>
    <definedName name="t.FBN019_8" localSheetId="10">#REF!</definedName>
    <definedName name="t.FBN019_8" localSheetId="16">#REF!</definedName>
    <definedName name="t.FBN019_8">#REF!</definedName>
    <definedName name="t.FBN020_2" localSheetId="2">#REF!</definedName>
    <definedName name="t.FBN020_2" localSheetId="4">#REF!</definedName>
    <definedName name="t.FBN020_2" localSheetId="10">#REF!</definedName>
    <definedName name="t.FBN020_2" localSheetId="16">#REF!</definedName>
    <definedName name="t.FBN020_2">#REF!</definedName>
    <definedName name="t.FIN004A" localSheetId="2">#REF!</definedName>
    <definedName name="t.FIN004A" localSheetId="4">#REF!</definedName>
    <definedName name="t.FIN004A" localSheetId="10">#REF!</definedName>
    <definedName name="t.FIN004A" localSheetId="16">#REF!</definedName>
    <definedName name="t.FIN004A">#REF!</definedName>
    <definedName name="t.FIN005_1.G3" localSheetId="2">#REF!</definedName>
    <definedName name="t.FIN005_1.G3" localSheetId="4">#REF!</definedName>
    <definedName name="t.FIN005_1.G3" localSheetId="10">#REF!</definedName>
    <definedName name="t.FIN005_1.G3" localSheetId="16">#REF!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 localSheetId="2">#REF!</definedName>
    <definedName name="taxassoc" localSheetId="4">#REF!</definedName>
    <definedName name="taxassoc" localSheetId="10">#REF!</definedName>
    <definedName name="taxassoc" localSheetId="16">#REF!</definedName>
    <definedName name="taxassoc">#REF!</definedName>
    <definedName name="TaxRate">0.35</definedName>
    <definedName name="tdeftx" localSheetId="2">#REF!</definedName>
    <definedName name="tdeftx" localSheetId="4">#REF!</definedName>
    <definedName name="tdeftx" localSheetId="10">#REF!</definedName>
    <definedName name="tdeftx" localSheetId="16">#REF!</definedName>
    <definedName name="tdeftx">#REF!</definedName>
    <definedName name="TFIDochody2000M" localSheetId="2">#REF!</definedName>
    <definedName name="TFIDochody2000M" localSheetId="4">#REF!</definedName>
    <definedName name="TFIDochody2000M" localSheetId="10">#REF!</definedName>
    <definedName name="TFIDochody2000M" localSheetId="16">#REF!</definedName>
    <definedName name="TFIDochody2000M">#REF!</definedName>
    <definedName name="TFIDochody2000Y" localSheetId="2">#REF!</definedName>
    <definedName name="TFIDochody2000Y" localSheetId="4">#REF!</definedName>
    <definedName name="TFIDochody2000Y" localSheetId="10">#REF!</definedName>
    <definedName name="TFIDochody2000Y" localSheetId="16">#REF!</definedName>
    <definedName name="TFIDochody2000Y">#REF!</definedName>
    <definedName name="TFIDochody2001M" localSheetId="2">#REF!</definedName>
    <definedName name="TFIDochody2001M" localSheetId="4">#REF!</definedName>
    <definedName name="TFIDochody2001M" localSheetId="10">#REF!</definedName>
    <definedName name="TFIDochody2001M" localSheetId="16">#REF!</definedName>
    <definedName name="TFIDochody2001M">#REF!</definedName>
    <definedName name="TFIDochody2001Y" localSheetId="2">#REF!</definedName>
    <definedName name="TFIDochody2001Y" localSheetId="4">#REF!</definedName>
    <definedName name="TFIDochody2001Y" localSheetId="10">#REF!</definedName>
    <definedName name="TFIDochody2001Y" localSheetId="16">#REF!</definedName>
    <definedName name="TFIDochody2001Y">#REF!</definedName>
    <definedName name="TheNumber" localSheetId="2">#REF!</definedName>
    <definedName name="TheNumber" localSheetId="4">#REF!</definedName>
    <definedName name="TheNumber" localSheetId="10">#REF!</definedName>
    <definedName name="TheNumber" localSheetId="16">#REF!</definedName>
    <definedName name="TheNumber">#REF!</definedName>
    <definedName name="TOTAL" localSheetId="2">#REF!</definedName>
    <definedName name="TOTAL" localSheetId="4">#REF!</definedName>
    <definedName name="TOTAL" localSheetId="10">#REF!</definedName>
    <definedName name="TOTAL" localSheetId="16">#REF!</definedName>
    <definedName name="TOTAL" localSheetId="17">#REF!</definedName>
    <definedName name="TOTAL">#REF!</definedName>
    <definedName name="Total.Raised_Off.Bal.linie.kredytowe_Collective.Imp" localSheetId="2">#REF!</definedName>
    <definedName name="Total.Raised_Off.Bal.linie.kredytowe_Collective.Imp" localSheetId="4">#REF!</definedName>
    <definedName name="Total.Raised_Off.Bal.linie.kredytowe_Collective.Imp" localSheetId="10">#REF!</definedName>
    <definedName name="Total.Raised_Off.Bal.linie.kredytowe_Collective.Imp" localSheetId="16">#REF!</definedName>
    <definedName name="Total.Raised_Off.Bal.linie.kredytowe_Collective.Imp">#REF!</definedName>
    <definedName name="Total.Raised_Off.Bal.linie.kredytowe_IBNR" localSheetId="2">#REF!</definedName>
    <definedName name="Total.Raised_Off.Bal.linie.kredytowe_IBNR" localSheetId="4">#REF!</definedName>
    <definedName name="Total.Raised_Off.Bal.linie.kredytowe_IBNR" localSheetId="10">#REF!</definedName>
    <definedName name="Total.Raised_Off.Bal.linie.kredytowe_IBNR" localSheetId="16">#REF!</definedName>
    <definedName name="Total.Raised_Off.Bal.linie.kredytowe_IBNR">#REF!</definedName>
    <definedName name="Total.Raised_Off.Bal.linie.kredytowe_Individual.Imp" localSheetId="2">#REF!</definedName>
    <definedName name="Total.Raised_Off.Bal.linie.kredytowe_Individual.Imp" localSheetId="4">#REF!</definedName>
    <definedName name="Total.Raised_Off.Bal.linie.kredytowe_Individual.Imp" localSheetId="10">#REF!</definedName>
    <definedName name="Total.Raised_Off.Bal.linie.kredytowe_Individual.Imp" localSheetId="16">#REF!</definedName>
    <definedName name="Total.Raised_Off.Bal.linie.kredytowe_Individual.Imp">#REF!</definedName>
    <definedName name="Total.Raised_Off.Bal.udziel.gwarancje_Collective.Imp" localSheetId="2">#REF!</definedName>
    <definedName name="Total.Raised_Off.Bal.udziel.gwarancje_Collective.Imp" localSheetId="4">#REF!</definedName>
    <definedName name="Total.Raised_Off.Bal.udziel.gwarancje_Collective.Imp" localSheetId="10">#REF!</definedName>
    <definedName name="Total.Raised_Off.Bal.udziel.gwarancje_Collective.Imp" localSheetId="16">#REF!</definedName>
    <definedName name="Total.Raised_Off.Bal.udziel.gwarancje_Collective.Imp">#REF!</definedName>
    <definedName name="Total.Raised_Off.Bal.udziel.gwarancje_IBNR" localSheetId="2">#REF!</definedName>
    <definedName name="Total.Raised_Off.Bal.udziel.gwarancje_IBNR" localSheetId="4">#REF!</definedName>
    <definedName name="Total.Raised_Off.Bal.udziel.gwarancje_IBNR" localSheetId="10">#REF!</definedName>
    <definedName name="Total.Raised_Off.Bal.udziel.gwarancje_IBNR" localSheetId="16">#REF!</definedName>
    <definedName name="Total.Raised_Off.Bal.udziel.gwarancje_IBNR">#REF!</definedName>
    <definedName name="Total.Raised_Off.Bal.udziel.gwarancje_Individual.Imp" localSheetId="2">#REF!</definedName>
    <definedName name="Total.Raised_Off.Bal.udziel.gwarancje_Individual.Imp" localSheetId="4">#REF!</definedName>
    <definedName name="Total.Raised_Off.Bal.udziel.gwarancje_Individual.Imp" localSheetId="10">#REF!</definedName>
    <definedName name="Total.Raised_Off.Bal.udziel.gwarancje_Individual.Imp" localSheetId="16">#REF!</definedName>
    <definedName name="Total.Raised_Off.Bal.udziel.gwarancje_Individual.Imp">#REF!</definedName>
    <definedName name="Total.Raised_TP_Collective.Imp" localSheetId="2">#REF!</definedName>
    <definedName name="Total.Raised_TP_Collective.Imp" localSheetId="4">#REF!</definedName>
    <definedName name="Total.Raised_TP_Collective.Imp" localSheetId="10">#REF!</definedName>
    <definedName name="Total.Raised_TP_Collective.Imp" localSheetId="16">#REF!</definedName>
    <definedName name="Total.Raised_TP_Collective.Imp">#REF!</definedName>
    <definedName name="Total.Raised_TP_IBNR" localSheetId="2">#REF!</definedName>
    <definedName name="Total.Raised_TP_IBNR" localSheetId="4">#REF!</definedName>
    <definedName name="Total.Raised_TP_IBNR" localSheetId="10">#REF!</definedName>
    <definedName name="Total.Raised_TP_IBNR" localSheetId="16">#REF!</definedName>
    <definedName name="Total.Raised_TP_IBNR">#REF!</definedName>
    <definedName name="Total.Raised_TP_Individual.Imp" localSheetId="2">#REF!</definedName>
    <definedName name="Total.Raised_TP_Individual.Imp" localSheetId="4">#REF!</definedName>
    <definedName name="Total.Raised_TP_Individual.Imp" localSheetId="10">#REF!</definedName>
    <definedName name="Total.Raised_TP_Individual.Imp" localSheetId="16">#REF!</definedName>
    <definedName name="Total.Raised_TP_Individual.Imp">#REF!</definedName>
    <definedName name="total_baza" localSheetId="2">#REF!</definedName>
    <definedName name="total_baza" localSheetId="4">#REF!</definedName>
    <definedName name="total_baza" localSheetId="10">#REF!</definedName>
    <definedName name="total_baza" localSheetId="16">#REF!</definedName>
    <definedName name="total_baza">#REF!</definedName>
    <definedName name="tr" localSheetId="2">#REF!</definedName>
    <definedName name="tr" localSheetId="4">#REF!</definedName>
    <definedName name="tr" localSheetId="10">#REF!</definedName>
    <definedName name="tr" localSheetId="16">#REF!</definedName>
    <definedName name="tr">#REF!</definedName>
    <definedName name="Transakcje_wzajemne__zobowiązania_warunkowe_udzielone_otrzymane" localSheetId="2">#REF!</definedName>
    <definedName name="Transakcje_wzajemne__zobowiązania_warunkowe_udzielone_otrzymane" localSheetId="4">#REF!</definedName>
    <definedName name="Transakcje_wzajemne__zobowiązania_warunkowe_udzielone_otrzymane" localSheetId="10">#REF!</definedName>
    <definedName name="Transakcje_wzajemne__zobowiązania_warunkowe_udzielone_otrzymane" localSheetId="16">#REF!</definedName>
    <definedName name="Transakcje_wzajemne__zobowiązania_warunkowe_udzielone_otrzymane">#REF!</definedName>
    <definedName name="Transakcje_z_jednostkami_zależnymi" localSheetId="2">#REF!</definedName>
    <definedName name="Transakcje_z_jednostkami_zależnymi" localSheetId="4">#REF!</definedName>
    <definedName name="Transakcje_z_jednostkami_zależnymi" localSheetId="10">#REF!</definedName>
    <definedName name="Transakcje_z_jednostkami_zależnymi" localSheetId="16">#REF!</definedName>
    <definedName name="Transakcje_z_jednostkami_zależnymi" localSheetId="17">#REF!</definedName>
    <definedName name="Transakcje_z_jednostkami_zależnymi">#REF!</definedName>
    <definedName name="TrendMonth13">#REF!</definedName>
    <definedName name="TSI" localSheetId="2">#REF!</definedName>
    <definedName name="TSI" localSheetId="4">#REF!</definedName>
    <definedName name="TSI" localSheetId="10">#REF!</definedName>
    <definedName name="TSI" localSheetId="16">#REF!</definedName>
    <definedName name="TSI">#REF!</definedName>
    <definedName name="tsy_tax" localSheetId="2">#REF!</definedName>
    <definedName name="tsy_tax" localSheetId="4">#REF!</definedName>
    <definedName name="tsy_tax" localSheetId="10">#REF!</definedName>
    <definedName name="tsy_tax" localSheetId="16">#REF!</definedName>
    <definedName name="tsy_tax">#REF!</definedName>
    <definedName name="tsy_tax_percent" localSheetId="2">#REF!</definedName>
    <definedName name="tsy_tax_percent" localSheetId="4">#REF!</definedName>
    <definedName name="tsy_tax_percent" localSheetId="10">#REF!</definedName>
    <definedName name="tsy_tax_percent" localSheetId="16">#REF!</definedName>
    <definedName name="tsy_tax_percent">#REF!</definedName>
    <definedName name="tsytaxlnfunds" localSheetId="2">#REF!</definedName>
    <definedName name="tsytaxlnfunds" localSheetId="4">#REF!</definedName>
    <definedName name="tsytaxlnfunds" localSheetId="10">#REF!</definedName>
    <definedName name="tsytaxlnfunds" localSheetId="16">#REF!</definedName>
    <definedName name="tsytaxlnfunds">#REF!</definedName>
    <definedName name="ttxchg" localSheetId="2">#REF!</definedName>
    <definedName name="ttxchg" localSheetId="4">#REF!</definedName>
    <definedName name="ttxchg" localSheetId="10">#REF!</definedName>
    <definedName name="ttxchg" localSheetId="16">#REF!</definedName>
    <definedName name="ttxchg">#REF!</definedName>
    <definedName name="TW_B07" localSheetId="2">#REF!</definedName>
    <definedName name="TW_B07" localSheetId="4">#REF!</definedName>
    <definedName name="TW_B07" localSheetId="10">#REF!</definedName>
    <definedName name="TW_B07" localSheetId="16">#REF!</definedName>
    <definedName name="TW_B07">#REF!</definedName>
    <definedName name="TW_B08" localSheetId="2">#REF!</definedName>
    <definedName name="TW_B08" localSheetId="4">#REF!</definedName>
    <definedName name="TW_B08" localSheetId="10">#REF!</definedName>
    <definedName name="TW_B08" localSheetId="16">#REF!</definedName>
    <definedName name="TW_B08">#REF!</definedName>
    <definedName name="TW_bilans12.06" localSheetId="2">#REF!</definedName>
    <definedName name="TW_bilans12.06" localSheetId="4">#REF!</definedName>
    <definedName name="TW_bilans12.06" localSheetId="10">#REF!</definedName>
    <definedName name="TW_bilans12.06" localSheetId="16">#REF!</definedName>
    <definedName name="TW_bilans12.06">#REF!</definedName>
    <definedName name="TW_koszty1204" localSheetId="2">#REF!</definedName>
    <definedName name="TW_koszty1204" localSheetId="4">#REF!</definedName>
    <definedName name="TW_koszty1204" localSheetId="10">#REF!</definedName>
    <definedName name="TW_koszty1204" localSheetId="16">#REF!</definedName>
    <definedName name="TW_koszty1204" localSheetId="17">#REF!</definedName>
    <definedName name="TW_koszty1204">#REF!</definedName>
    <definedName name="TW_koszty1205" localSheetId="2">#REF!</definedName>
    <definedName name="TW_koszty1205" localSheetId="4">#REF!</definedName>
    <definedName name="TW_koszty1205" localSheetId="10">#REF!</definedName>
    <definedName name="TW_koszty1205" localSheetId="16">#REF!</definedName>
    <definedName name="TW_koszty1205" localSheetId="17">#REF!</definedName>
    <definedName name="TW_koszty1205">#REF!</definedName>
    <definedName name="TW_nal0305" localSheetId="2">#REF!</definedName>
    <definedName name="TW_nal0305" localSheetId="4">#REF!</definedName>
    <definedName name="TW_nal0305" localSheetId="10">#REF!</definedName>
    <definedName name="TW_nal0305" localSheetId="16">#REF!</definedName>
    <definedName name="TW_nal0305" localSheetId="17">#REF!</definedName>
    <definedName name="TW_nal0305">#REF!</definedName>
    <definedName name="TW_nal0306" localSheetId="2">#REF!</definedName>
    <definedName name="TW_nal0306" localSheetId="4">#REF!</definedName>
    <definedName name="TW_nal0306" localSheetId="10">#REF!</definedName>
    <definedName name="TW_nal0306" localSheetId="16">#REF!</definedName>
    <definedName name="TW_nal0306" localSheetId="17">#REF!</definedName>
    <definedName name="TW_nal0306">#REF!</definedName>
    <definedName name="TW_nal1204" localSheetId="2">#REF!</definedName>
    <definedName name="TW_nal1204" localSheetId="4">#REF!</definedName>
    <definedName name="TW_nal1204" localSheetId="10">#REF!</definedName>
    <definedName name="TW_nal1204" localSheetId="16">#REF!</definedName>
    <definedName name="TW_nal1204" localSheetId="17">#REF!</definedName>
    <definedName name="TW_nal1204">#REF!</definedName>
    <definedName name="TW_nal1205" localSheetId="2">#REF!</definedName>
    <definedName name="TW_nal1205" localSheetId="4">#REF!</definedName>
    <definedName name="TW_nal1205" localSheetId="10">#REF!</definedName>
    <definedName name="TW_nal1205" localSheetId="16">#REF!</definedName>
    <definedName name="TW_nal1205" localSheetId="17">#REF!</definedName>
    <definedName name="TW_nal1205">#REF!</definedName>
    <definedName name="TW_nominaly" localSheetId="2">#REF!</definedName>
    <definedName name="TW_nominaly" localSheetId="4">#REF!</definedName>
    <definedName name="TW_nominaly" localSheetId="10">#REF!</definedName>
    <definedName name="TW_nominaly" localSheetId="16">#REF!</definedName>
    <definedName name="TW_nominaly" localSheetId="17">#REF!</definedName>
    <definedName name="TW_nominaly">#REF!</definedName>
    <definedName name="TW_pozab0306" localSheetId="2">#REF!</definedName>
    <definedName name="TW_pozab0306" localSheetId="4">#REF!</definedName>
    <definedName name="TW_pozab0306" localSheetId="10">#REF!</definedName>
    <definedName name="TW_pozab0306" localSheetId="16">#REF!</definedName>
    <definedName name="TW_pozab0306">#REF!</definedName>
    <definedName name="TW_pozabil1205" localSheetId="2">#REF!</definedName>
    <definedName name="TW_pozabil1205" localSheetId="5">#REF!</definedName>
    <definedName name="TW_pozabil1205" localSheetId="1">#REF!</definedName>
    <definedName name="TW_pozabil1205" localSheetId="4">#REF!</definedName>
    <definedName name="TW_pozabil1205" localSheetId="10">#REF!</definedName>
    <definedName name="TW_pozabil1205" localSheetId="16">#REF!</definedName>
    <definedName name="TW_pozabil1205" localSheetId="17">#REF!</definedName>
    <definedName name="TW_pozabil1205">#REF!</definedName>
    <definedName name="TW_przych1204" localSheetId="2">#REF!</definedName>
    <definedName name="TW_przych1204" localSheetId="4">#REF!</definedName>
    <definedName name="TW_przych1204" localSheetId="10">#REF!</definedName>
    <definedName name="TW_przych1204" localSheetId="16">#REF!</definedName>
    <definedName name="TW_przych1204" localSheetId="17">#REF!</definedName>
    <definedName name="TW_przych1204">#REF!</definedName>
    <definedName name="TW_przychody1205" localSheetId="2">#REF!</definedName>
    <definedName name="TW_przychody1205" localSheetId="4">#REF!</definedName>
    <definedName name="TW_przychody1205" localSheetId="10">#REF!</definedName>
    <definedName name="TW_przychody1205" localSheetId="16">#REF!</definedName>
    <definedName name="TW_przychody1205" localSheetId="17">#REF!</definedName>
    <definedName name="TW_przychody1205">#REF!</definedName>
    <definedName name="TW_rach0306" localSheetId="2">#REF!</definedName>
    <definedName name="TW_rach0306" localSheetId="4">#REF!</definedName>
    <definedName name="TW_rach0306" localSheetId="10">#REF!</definedName>
    <definedName name="TW_rach0306" localSheetId="16">#REF!</definedName>
    <definedName name="TW_rach0306">#REF!</definedName>
    <definedName name="TW_RW0305" localSheetId="2">#REF!</definedName>
    <definedName name="TW_RW0305" localSheetId="4">#REF!</definedName>
    <definedName name="TW_RW0305" localSheetId="10">#REF!</definedName>
    <definedName name="TW_RW0305" localSheetId="16">#REF!</definedName>
    <definedName name="TW_RW0305">#REF!</definedName>
    <definedName name="TW_udzieloneotrzymane" localSheetId="2">#REF!</definedName>
    <definedName name="TW_udzieloneotrzymane" localSheetId="4">#REF!</definedName>
    <definedName name="TW_udzieloneotrzymane" localSheetId="10">#REF!</definedName>
    <definedName name="TW_udzieloneotrzymane" localSheetId="16">#REF!</definedName>
    <definedName name="TW_udzieloneotrzymane" localSheetId="17">#REF!</definedName>
    <definedName name="TW_udzieloneotrzymane">#REF!</definedName>
    <definedName name="TW_zob0305" localSheetId="2">#REF!</definedName>
    <definedName name="TW_zob0305" localSheetId="4">#REF!</definedName>
    <definedName name="TW_zob0305" localSheetId="10">#REF!</definedName>
    <definedName name="TW_zob0305" localSheetId="16">#REF!</definedName>
    <definedName name="TW_zob0305" localSheetId="17">#REF!</definedName>
    <definedName name="TW_zob0305">#REF!</definedName>
    <definedName name="TW_zob0306" localSheetId="2">#REF!</definedName>
    <definedName name="TW_zob0306" localSheetId="4">#REF!</definedName>
    <definedName name="TW_zob0306" localSheetId="10">#REF!</definedName>
    <definedName name="TW_zob0306" localSheetId="16">#REF!</definedName>
    <definedName name="TW_zob0306" localSheetId="17">#REF!</definedName>
    <definedName name="TW_zob0306">#REF!</definedName>
    <definedName name="TW_zob1204" localSheetId="2">#REF!</definedName>
    <definedName name="TW_zob1204" localSheetId="4">#REF!</definedName>
    <definedName name="TW_zob1204" localSheetId="10">#REF!</definedName>
    <definedName name="TW_zob1204" localSheetId="16">#REF!</definedName>
    <definedName name="TW_zob1204" localSheetId="17">#REF!</definedName>
    <definedName name="TW_zob1204">#REF!</definedName>
    <definedName name="TW_zob1205" localSheetId="2">#REF!</definedName>
    <definedName name="TW_zob1205" localSheetId="4">#REF!</definedName>
    <definedName name="TW_zob1205" localSheetId="10">#REF!</definedName>
    <definedName name="TW_zob1205" localSheetId="16">#REF!</definedName>
    <definedName name="TW_zob1205" localSheetId="17">#REF!</definedName>
    <definedName name="TW_zob1205">#REF!</definedName>
    <definedName name="TW06_2006" localSheetId="2">#REF!</definedName>
    <definedName name="TW06_2006" localSheetId="4">#REF!</definedName>
    <definedName name="TW06_2006" localSheetId="10">#REF!</definedName>
    <definedName name="TW06_2006" localSheetId="16">#REF!</definedName>
    <definedName name="TW06_2006">#REF!</definedName>
    <definedName name="TWpozabilans" localSheetId="2">#REF!</definedName>
    <definedName name="TWpozabilans" localSheetId="4">#REF!</definedName>
    <definedName name="TWpozabilans" localSheetId="10">#REF!</definedName>
    <definedName name="TWpozabilans" localSheetId="16">#REF!</definedName>
    <definedName name="TWpozabilans">#REF!</definedName>
    <definedName name="TWrachunek_0306" localSheetId="2">#REF!</definedName>
    <definedName name="TWrachunek_0306" localSheetId="4">#REF!</definedName>
    <definedName name="TWrachunek_0306" localSheetId="10">#REF!</definedName>
    <definedName name="TWrachunek_0306" localSheetId="16">#REF!</definedName>
    <definedName name="TWrachunek_0306">#REF!</definedName>
    <definedName name="txcbdi" localSheetId="2">#REF!</definedName>
    <definedName name="txcbdi" localSheetId="4">#REF!</definedName>
    <definedName name="txcbdi" localSheetId="10">#REF!</definedName>
    <definedName name="txcbdi" localSheetId="16">#REF!</definedName>
    <definedName name="txcbdi">#REF!</definedName>
    <definedName name="txexta" localSheetId="2">#REF!</definedName>
    <definedName name="txexta" localSheetId="4">#REF!</definedName>
    <definedName name="txexta" localSheetId="10">#REF!</definedName>
    <definedName name="txexta" localSheetId="16">#REF!</definedName>
    <definedName name="txexta">#REF!</definedName>
    <definedName name="txfrdp" localSheetId="2">#REF!</definedName>
    <definedName name="txfrdp" localSheetId="4">#REF!</definedName>
    <definedName name="txfrdp" localSheetId="10">#REF!</definedName>
    <definedName name="txfrdp" localSheetId="16">#REF!</definedName>
    <definedName name="txfrdp">#REF!</definedName>
    <definedName name="txobdi" localSheetId="2">#REF!</definedName>
    <definedName name="txobdi" localSheetId="4">#REF!</definedName>
    <definedName name="txobdi" localSheetId="10">#REF!</definedName>
    <definedName name="txobdi" localSheetId="16">#REF!</definedName>
    <definedName name="txobdi">#REF!</definedName>
    <definedName name="txpala" localSheetId="2">#REF!</definedName>
    <definedName name="txpala" localSheetId="4">#REF!</definedName>
    <definedName name="txpala" localSheetId="10">#REF!</definedName>
    <definedName name="txpala" localSheetId="16">#REF!</definedName>
    <definedName name="txpala">#REF!</definedName>
    <definedName name="TytułyStron">#REF!</definedName>
    <definedName name="u" localSheetId="2">BS!u</definedName>
    <definedName name="u" localSheetId="1">#N/A</definedName>
    <definedName name="u" localSheetId="4">'Przychody prowizyjne'!u</definedName>
    <definedName name="u" localSheetId="17">#N/A</definedName>
    <definedName name="u">BS!u</definedName>
    <definedName name="uchwała_CA_1" localSheetId="2">#REF!</definedName>
    <definedName name="uchwała_CA_1" localSheetId="4">#REF!</definedName>
    <definedName name="uchwała_CA_1" localSheetId="10">#REF!</definedName>
    <definedName name="uchwała_CA_1" localSheetId="16">#REF!</definedName>
    <definedName name="uchwała_CA_1" localSheetId="17">#REF!</definedName>
    <definedName name="uchwała_CA_1">#REF!</definedName>
    <definedName name="udz_m" localSheetId="2" hidden="1">{"'BZ SA P&amp;l (fORECAST)'!$A$1:$BR$26"}</definedName>
    <definedName name="udz_m" localSheetId="1" hidden="1">{"'BZ SA P&amp;l (fORECAST)'!$A$1:$BR$26"}</definedName>
    <definedName name="udz_m" localSheetId="4" hidden="1">{"'BZ SA P&amp;l (fORECAST)'!$A$1:$BR$26"}</definedName>
    <definedName name="udz_m" localSheetId="17" hidden="1">{"'BZ SA P&amp;l (fORECAST)'!$A$1:$BR$26"}</definedName>
    <definedName name="udz_m" hidden="1">{"'BZ SA P&amp;l (fORECAST)'!$A$1:$BR$26"}</definedName>
    <definedName name="unamff" localSheetId="2">#REF!</definedName>
    <definedName name="unamff" localSheetId="4">#REF!</definedName>
    <definedName name="unamff" localSheetId="10">#REF!</definedName>
    <definedName name="unamff" localSheetId="16">#REF!</definedName>
    <definedName name="unamff">#REF!</definedName>
    <definedName name="USD" localSheetId="2">#REF!</definedName>
    <definedName name="USD" localSheetId="4">#REF!</definedName>
    <definedName name="USD" localSheetId="10">#REF!</definedName>
    <definedName name="USD" localSheetId="16">#REF!</definedName>
    <definedName name="USD">#REF!</definedName>
    <definedName name="utrata_wartości" localSheetId="2">#REF!</definedName>
    <definedName name="utrata_wartości" localSheetId="4">#REF!</definedName>
    <definedName name="utrata_wartości" localSheetId="10">#REF!</definedName>
    <definedName name="utrata_wartości" localSheetId="16">#REF!</definedName>
    <definedName name="utrata_wartości">#REF!</definedName>
    <definedName name="uu" localSheetId="2">BS!uu</definedName>
    <definedName name="uu" localSheetId="1">#N/A</definedName>
    <definedName name="uu" localSheetId="4">'Przychody prowizyjne'!uu</definedName>
    <definedName name="uu" localSheetId="17">#N/A</definedName>
    <definedName name="uu">BS!uu</definedName>
    <definedName name="uuu" localSheetId="2">BS!uuu</definedName>
    <definedName name="uuu" localSheetId="1">#N/A</definedName>
    <definedName name="uuu" localSheetId="4">'Przychody prowizyjne'!uuu</definedName>
    <definedName name="uuu" localSheetId="17">#N/A</definedName>
    <definedName name="uuu">BS!uuu</definedName>
    <definedName name="uuuu" localSheetId="2">BS!uuuu</definedName>
    <definedName name="uuuu" localSheetId="1">#N/A</definedName>
    <definedName name="uuuu" localSheetId="4">'Przychody prowizyjne'!uuuu</definedName>
    <definedName name="uuuu" localSheetId="17">#N/A</definedName>
    <definedName name="uuuu">BS!uuuu</definedName>
    <definedName name="uuuuuu" localSheetId="2">BS!uuuuuu</definedName>
    <definedName name="uuuuuu" localSheetId="1">#N/A</definedName>
    <definedName name="uuuuuu" localSheetId="4">'Przychody prowizyjne'!uuuuuu</definedName>
    <definedName name="uuuuuu" localSheetId="17">#N/A</definedName>
    <definedName name="uuuuuu">BS!uuuuuu</definedName>
    <definedName name="VER">#REF!</definedName>
    <definedName name="vv" localSheetId="2">BS!vv</definedName>
    <definedName name="vv" localSheetId="1">#N/A</definedName>
    <definedName name="vv" localSheetId="4">'Przychody prowizyjne'!vv</definedName>
    <definedName name="vv" localSheetId="17">#N/A</definedName>
    <definedName name="vv">BS!vv</definedName>
    <definedName name="vvv" localSheetId="2">BS!vvv</definedName>
    <definedName name="vvv" localSheetId="1">#N/A</definedName>
    <definedName name="vvv" localSheetId="4">'Przychody prowizyjne'!vvv</definedName>
    <definedName name="vvv" localSheetId="17">#N/A</definedName>
    <definedName name="vvv">BS!vvv</definedName>
    <definedName name="Wartości_niematerialne_07" localSheetId="2">#REF!</definedName>
    <definedName name="Wartości_niematerialne_07" localSheetId="4">#REF!</definedName>
    <definedName name="Wartości_niematerialne_07" localSheetId="10">#REF!</definedName>
    <definedName name="Wartości_niematerialne_07" localSheetId="16">#REF!</definedName>
    <definedName name="Wartości_niematerialne_07" localSheetId="17">#REF!</definedName>
    <definedName name="Wartości_niematerialne_07">#REF!</definedName>
    <definedName name="Wartości_niematerialne_08" localSheetId="2">#REF!</definedName>
    <definedName name="Wartości_niematerialne_08" localSheetId="4">#REF!</definedName>
    <definedName name="Wartości_niematerialne_08" localSheetId="10">#REF!</definedName>
    <definedName name="Wartości_niematerialne_08" localSheetId="16">#REF!</definedName>
    <definedName name="Wartości_niematerialne_08" localSheetId="17">#REF!</definedName>
    <definedName name="Wartości_niematerialne_08">#REF!</definedName>
    <definedName name="warunkowe" localSheetId="2">#REF!</definedName>
    <definedName name="warunkowe" localSheetId="4">#REF!</definedName>
    <definedName name="warunkowe" localSheetId="10">#REF!</definedName>
    <definedName name="warunkowe" localSheetId="16">#REF!</definedName>
    <definedName name="warunkowe">#REF!</definedName>
    <definedName name="WB_0606" localSheetId="2">#REF!</definedName>
    <definedName name="WB_0606" localSheetId="4">#REF!</definedName>
    <definedName name="WB_0606" localSheetId="10">#REF!</definedName>
    <definedName name="WB_0606" localSheetId="16">#REF!</definedName>
    <definedName name="WB_0606">#REF!</definedName>
    <definedName name="wbk" localSheetId="2">BS!wbk</definedName>
    <definedName name="wbk" localSheetId="5">'Koszty działania razem'!wbk</definedName>
    <definedName name="wbk" localSheetId="1">'P&amp;L'!wbk</definedName>
    <definedName name="wbk" localSheetId="4">'Przychody prowizyjne'!wbk</definedName>
    <definedName name="wbk" localSheetId="17">#N/A</definedName>
    <definedName name="wbk">BS!wbk</definedName>
    <definedName name="WBK2000M" localSheetId="2">#REF!</definedName>
    <definedName name="WBK2000M" localSheetId="4">#REF!</definedName>
    <definedName name="WBK2000M" localSheetId="10">#REF!</definedName>
    <definedName name="WBK2000M" localSheetId="16">#REF!</definedName>
    <definedName name="WBK2000M">#REF!</definedName>
    <definedName name="WBK2000Y" localSheetId="2">#REF!</definedName>
    <definedName name="WBK2000Y" localSheetId="4">#REF!</definedName>
    <definedName name="WBK2000Y" localSheetId="10">#REF!</definedName>
    <definedName name="WBK2000Y" localSheetId="16">#REF!</definedName>
    <definedName name="WBK2000Y">#REF!</definedName>
    <definedName name="WBK2001M" localSheetId="2">#REF!</definedName>
    <definedName name="WBK2001M" localSheetId="4">#REF!</definedName>
    <definedName name="WBK2001M" localSheetId="10">#REF!</definedName>
    <definedName name="WBK2001M" localSheetId="16">#REF!</definedName>
    <definedName name="WBK2001M">#REF!</definedName>
    <definedName name="WBK2001Y" localSheetId="2">#REF!</definedName>
    <definedName name="WBK2001Y" localSheetId="4">#REF!</definedName>
    <definedName name="WBK2001Y" localSheetId="10">#REF!</definedName>
    <definedName name="WBK2001Y" localSheetId="16">#REF!</definedName>
    <definedName name="WBK2001Y">#REF!</definedName>
    <definedName name="wbkbz" localSheetId="2">#N/A</definedName>
    <definedName name="wbkbz" localSheetId="1">#N/A</definedName>
    <definedName name="wbkbz" localSheetId="4">'Przychody prowizyjne'!wbkbz</definedName>
    <definedName name="wbkbz" localSheetId="17">#N/A</definedName>
    <definedName name="wbkbz">[0]!wbkbz</definedName>
    <definedName name="WBKCU2000M" localSheetId="2">#REF!</definedName>
    <definedName name="WBKCU2000M" localSheetId="4">#REF!</definedName>
    <definedName name="WBKCU2000M" localSheetId="10">#REF!</definedName>
    <definedName name="WBKCU2000M" localSheetId="16">#REF!</definedName>
    <definedName name="WBKCU2000M">#REF!</definedName>
    <definedName name="WBKCU2000Y" localSheetId="2">#REF!</definedName>
    <definedName name="WBKCU2000Y" localSheetId="4">#REF!</definedName>
    <definedName name="WBKCU2000Y" localSheetId="10">#REF!</definedName>
    <definedName name="WBKCU2000Y" localSheetId="16">#REF!</definedName>
    <definedName name="WBKCU2000Y">#REF!</definedName>
    <definedName name="WBKCU2001M" localSheetId="2">#REF!</definedName>
    <definedName name="WBKCU2001M" localSheetId="4">#REF!</definedName>
    <definedName name="WBKCU2001M" localSheetId="10">#REF!</definedName>
    <definedName name="WBKCU2001M" localSheetId="16">#REF!</definedName>
    <definedName name="WBKCU2001M">#REF!</definedName>
    <definedName name="WBKCU2001Y" localSheetId="2">#REF!</definedName>
    <definedName name="WBKCU2001Y" localSheetId="4">#REF!</definedName>
    <definedName name="WBKCU2001Y" localSheetId="10">#REF!</definedName>
    <definedName name="WBKCU2001Y" localSheetId="16">#REF!</definedName>
    <definedName name="WBKCU2001Y">#REF!</definedName>
    <definedName name="wczytanepliki">#REF!</definedName>
    <definedName name="we" localSheetId="2">#REF!</definedName>
    <definedName name="we" localSheetId="4">#REF!</definedName>
    <definedName name="we" localSheetId="10">#REF!</definedName>
    <definedName name="we" localSheetId="16">#REF!</definedName>
    <definedName name="we">#REF!</definedName>
    <definedName name="wersja" localSheetId="2">#REF!</definedName>
    <definedName name="wersja" localSheetId="4">#REF!</definedName>
    <definedName name="wersja" localSheetId="10">#REF!</definedName>
    <definedName name="wersja" localSheetId="16">#REF!</definedName>
    <definedName name="wersja">#REF!</definedName>
    <definedName name="wf">#N/A</definedName>
    <definedName name="Write.off_TP_Collective.Imp" localSheetId="2">#REF!</definedName>
    <definedName name="Write.off_TP_Collective.Imp" localSheetId="4">#REF!</definedName>
    <definedName name="Write.off_TP_Collective.Imp" localSheetId="10">#REF!</definedName>
    <definedName name="Write.off_TP_Collective.Imp" localSheetId="16">#REF!</definedName>
    <definedName name="Write.off_TP_Collective.Imp">#REF!</definedName>
    <definedName name="Write.off_TP_Individual.Imp" localSheetId="2">#REF!</definedName>
    <definedName name="Write.off_TP_Individual.Imp" localSheetId="4">#REF!</definedName>
    <definedName name="Write.off_TP_Individual.Imp" localSheetId="10">#REF!</definedName>
    <definedName name="Write.off_TP_Individual.Imp" localSheetId="16">#REF!</definedName>
    <definedName name="Write.off_TP_Individual.Imp">#REF!</definedName>
    <definedName name="Written.Back_Off.Bal.linie.kredytowe_Collective.Imp" localSheetId="2">#REF!</definedName>
    <definedName name="Written.Back_Off.Bal.linie.kredytowe_Collective.Imp" localSheetId="4">#REF!</definedName>
    <definedName name="Written.Back_Off.Bal.linie.kredytowe_Collective.Imp" localSheetId="10">#REF!</definedName>
    <definedName name="Written.Back_Off.Bal.linie.kredytowe_Collective.Imp" localSheetId="16">#REF!</definedName>
    <definedName name="Written.Back_Off.Bal.linie.kredytowe_Collective.Imp">#REF!</definedName>
    <definedName name="Written.Back_Off.Bal.linie.kredytowe_IBNR" localSheetId="2">#REF!</definedName>
    <definedName name="Written.Back_Off.Bal.linie.kredytowe_IBNR" localSheetId="4">#REF!</definedName>
    <definedName name="Written.Back_Off.Bal.linie.kredytowe_IBNR" localSheetId="10">#REF!</definedName>
    <definedName name="Written.Back_Off.Bal.linie.kredytowe_IBNR" localSheetId="16">#REF!</definedName>
    <definedName name="Written.Back_Off.Bal.linie.kredytowe_IBNR">#REF!</definedName>
    <definedName name="Written.Back_Off.Bal.linie.kredytowe_Individual.Imp" localSheetId="2">#REF!</definedName>
    <definedName name="Written.Back_Off.Bal.linie.kredytowe_Individual.Imp" localSheetId="4">#REF!</definedName>
    <definedName name="Written.Back_Off.Bal.linie.kredytowe_Individual.Imp" localSheetId="10">#REF!</definedName>
    <definedName name="Written.Back_Off.Bal.linie.kredytowe_Individual.Imp" localSheetId="16">#REF!</definedName>
    <definedName name="Written.Back_Off.Bal.linie.kredytowe_Individual.Imp">#REF!</definedName>
    <definedName name="Written.Back_Off.Bal.udziel.gwarancje_Collective.Imp" localSheetId="2">#REF!</definedName>
    <definedName name="Written.Back_Off.Bal.udziel.gwarancje_Collective.Imp" localSheetId="4">#REF!</definedName>
    <definedName name="Written.Back_Off.Bal.udziel.gwarancje_Collective.Imp" localSheetId="10">#REF!</definedName>
    <definedName name="Written.Back_Off.Bal.udziel.gwarancje_Collective.Imp" localSheetId="16">#REF!</definedName>
    <definedName name="Written.Back_Off.Bal.udziel.gwarancje_Collective.Imp">#REF!</definedName>
    <definedName name="Written.Back_Off.Bal.udziel.gwarancje_IBNR" localSheetId="2">#REF!</definedName>
    <definedName name="Written.Back_Off.Bal.udziel.gwarancje_IBNR" localSheetId="4">#REF!</definedName>
    <definedName name="Written.Back_Off.Bal.udziel.gwarancje_IBNR" localSheetId="10">#REF!</definedName>
    <definedName name="Written.Back_Off.Bal.udziel.gwarancje_IBNR" localSheetId="16">#REF!</definedName>
    <definedName name="Written.Back_Off.Bal.udziel.gwarancje_IBNR">#REF!</definedName>
    <definedName name="Written.Back_Off.Bal.udziel.gwarancje_Individual.Imp" localSheetId="2">#REF!</definedName>
    <definedName name="Written.Back_Off.Bal.udziel.gwarancje_Individual.Imp" localSheetId="4">#REF!</definedName>
    <definedName name="Written.Back_Off.Bal.udziel.gwarancje_Individual.Imp" localSheetId="10">#REF!</definedName>
    <definedName name="Written.Back_Off.Bal.udziel.gwarancje_Individual.Imp" localSheetId="16">#REF!</definedName>
    <definedName name="Written.Back_Off.Bal.udziel.gwarancje_Individual.Imp">#REF!</definedName>
    <definedName name="Written.Back_TP_Collective.Imp" localSheetId="2">#REF!</definedName>
    <definedName name="Written.Back_TP_Collective.Imp" localSheetId="4">#REF!</definedName>
    <definedName name="Written.Back_TP_Collective.Imp" localSheetId="10">#REF!</definedName>
    <definedName name="Written.Back_TP_Collective.Imp" localSheetId="16">#REF!</definedName>
    <definedName name="Written.Back_TP_Collective.Imp">#REF!</definedName>
    <definedName name="Written.Back_TP_IBNR" localSheetId="2">#REF!</definedName>
    <definedName name="Written.Back_TP_IBNR" localSheetId="4">#REF!</definedName>
    <definedName name="Written.Back_TP_IBNR" localSheetId="10">#REF!</definedName>
    <definedName name="Written.Back_TP_IBNR" localSheetId="16">#REF!</definedName>
    <definedName name="Written.Back_TP_IBNR">#REF!</definedName>
    <definedName name="Written.Back_TP_Individual.Imp" localSheetId="2">#REF!</definedName>
    <definedName name="Written.Back_TP_Individual.Imp" localSheetId="4">#REF!</definedName>
    <definedName name="Written.Back_TP_Individual.Imp" localSheetId="10">#REF!</definedName>
    <definedName name="Written.Back_TP_Individual.Imp" localSheetId="16">#REF!</definedName>
    <definedName name="Written.Back_TP_Individual.Imp">#REF!</definedName>
    <definedName name="wrn.Bilans._.płatniczy._.1989._.1996." localSheetId="2" hidden="1">{"Bilans płatniczy narastająco",#N/A,TRUE,"Bilans płatniczy narastająco"}</definedName>
    <definedName name="wrn.Bilans._.płatniczy._.1989._.1996." localSheetId="1" hidden="1">{"Bilans płatniczy narastająco",#N/A,TRUE,"Bilans płatniczy narastająco"}</definedName>
    <definedName name="wrn.Bilans._.płatniczy._.1989._.1996." localSheetId="4" hidden="1">{"Bilans płatniczy narastająco",#N/A,TRUE,"Bilans płatniczy narastająco"}</definedName>
    <definedName name="wrn.Bilans._.płatniczy._.1989._.1996." localSheetId="17"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BS!ww</definedName>
    <definedName name="ww" localSheetId="1">#N/A</definedName>
    <definedName name="ww" localSheetId="4">'Przychody prowizyjne'!ww</definedName>
    <definedName name="ww" localSheetId="17">#N/A</definedName>
    <definedName name="ww">BS!ww</definedName>
    <definedName name="www" localSheetId="2">BS!www</definedName>
    <definedName name="www" localSheetId="1">#N/A</definedName>
    <definedName name="www" localSheetId="4">'Przychody prowizyjne'!www</definedName>
    <definedName name="www" localSheetId="17">#N/A</definedName>
    <definedName name="www">BS!www</definedName>
    <definedName name="WYBRANE_DANE" localSheetId="2">#REF!</definedName>
    <definedName name="WYBRANE_DANE" localSheetId="4">#REF!</definedName>
    <definedName name="WYBRANE_DANE" localSheetId="10">#REF!</definedName>
    <definedName name="WYBRANE_DANE" localSheetId="16">#REF!</definedName>
    <definedName name="WYBRANE_DANE" localSheetId="17">#REF!</definedName>
    <definedName name="WYBRANE_DANE">#REF!</definedName>
    <definedName name="wydruk" localSheetId="2">#REF!</definedName>
    <definedName name="wydruk" localSheetId="4">#REF!</definedName>
    <definedName name="wydruk" localSheetId="10">#REF!</definedName>
    <definedName name="wydruk" localSheetId="16">#REF!</definedName>
    <definedName name="wydruk" localSheetId="17">#REF!</definedName>
    <definedName name="wydruk">#REF!</definedName>
    <definedName name="Wykres4" localSheetId="2" hidden="1">{"Bilans płatniczy narastająco",#N/A,TRUE,"Bilans płatniczy narastająco"}</definedName>
    <definedName name="Wykres4" localSheetId="1" hidden="1">{"Bilans płatniczy narastająco",#N/A,TRUE,"Bilans płatniczy narastająco"}</definedName>
    <definedName name="Wykres4" localSheetId="4" hidden="1">{"Bilans płatniczy narastająco",#N/A,TRUE,"Bilans płatniczy narastająco"}</definedName>
    <definedName name="Wykres4" localSheetId="17" hidden="1">{"Bilans płatniczy narastająco",#N/A,TRUE,"Bilans płatniczy narastająco"}</definedName>
    <definedName name="Wykres4" hidden="1">{"Bilans płatniczy narastająco",#N/A,TRUE,"Bilans płatniczy narastająco"}</definedName>
    <definedName name="wymogi" localSheetId="2">#REF!</definedName>
    <definedName name="wymogi" localSheetId="4">#REF!</definedName>
    <definedName name="wymogi" localSheetId="10">#REF!</definedName>
    <definedName name="wymogi" localSheetId="16">#REF!</definedName>
    <definedName name="wymogi">#REF!</definedName>
    <definedName name="wymogi09" localSheetId="2">#REF!</definedName>
    <definedName name="wymogi09" localSheetId="4">#REF!</definedName>
    <definedName name="wymogi09" localSheetId="10">#REF!</definedName>
    <definedName name="wymogi09" localSheetId="16">#REF!</definedName>
    <definedName name="wymogi09">#REF!</definedName>
    <definedName name="wymogi122008" localSheetId="2">#REF!</definedName>
    <definedName name="wymogi122008" localSheetId="4">#REF!</definedName>
    <definedName name="wymogi122008" localSheetId="10">#REF!</definedName>
    <definedName name="wymogi122008" localSheetId="16">#REF!</definedName>
    <definedName name="wymogi122008">#REF!</definedName>
    <definedName name="wymogi2" localSheetId="2">#REF!</definedName>
    <definedName name="wymogi2" localSheetId="4">#REF!</definedName>
    <definedName name="wymogi2" localSheetId="10">#REF!</definedName>
    <definedName name="wymogi2" localSheetId="16">#REF!</definedName>
    <definedName name="wymogi2">#REF!</definedName>
    <definedName name="WynagrCzłZarz" localSheetId="2">#REF!</definedName>
    <definedName name="WynagrCzłZarz" localSheetId="4">#REF!</definedName>
    <definedName name="WynagrCzłZarz" localSheetId="10">#REF!</definedName>
    <definedName name="WynagrCzłZarz" localSheetId="16">#REF!</definedName>
    <definedName name="WynagrCzłZarz" localSheetId="17">#REF!</definedName>
    <definedName name="WynagrCzłZarz">#REF!</definedName>
    <definedName name="WynagRN2008" localSheetId="2">#REF!</definedName>
    <definedName name="WynagRN2008" localSheetId="4">#REF!</definedName>
    <definedName name="WynagRN2008" localSheetId="10">#REF!</definedName>
    <definedName name="WynagRN2008" localSheetId="16">#REF!</definedName>
    <definedName name="WynagRN2008" localSheetId="17">#REF!</definedName>
    <definedName name="WynagRN2008">#REF!</definedName>
    <definedName name="WynagRN2010" localSheetId="2">#REF!</definedName>
    <definedName name="WynagRN2010" localSheetId="4">#REF!</definedName>
    <definedName name="WynagRN2010" localSheetId="10">#REF!</definedName>
    <definedName name="WynagRN2010" localSheetId="16">#REF!</definedName>
    <definedName name="WynagRN2010" localSheetId="17">#REF!</definedName>
    <definedName name="WynagRN2010">#REF!</definedName>
    <definedName name="WynagrRN" localSheetId="2">#REF!</definedName>
    <definedName name="WynagrRN" localSheetId="4">#REF!</definedName>
    <definedName name="WynagrRN" localSheetId="10">#REF!</definedName>
    <definedName name="WynagrRN" localSheetId="16">#REF!</definedName>
    <definedName name="WynagrRN" localSheetId="17">#REF!</definedName>
    <definedName name="WynagrRN">#REF!</definedName>
    <definedName name="WynagrRN2009" localSheetId="2">#REF!</definedName>
    <definedName name="WynagrRN2009" localSheetId="4">#REF!</definedName>
    <definedName name="WynagrRN2009" localSheetId="10">#REF!</definedName>
    <definedName name="WynagrRN2009" localSheetId="16">#REF!</definedName>
    <definedName name="WynagrRN2009" localSheetId="17">#REF!</definedName>
    <definedName name="WynagrRN2009">#REF!</definedName>
    <definedName name="WynagrZarzad2010" localSheetId="2">#REF!</definedName>
    <definedName name="WynagrZarzad2010" localSheetId="4">#REF!</definedName>
    <definedName name="WynagrZarzad2010" localSheetId="10">#REF!</definedName>
    <definedName name="WynagrZarzad2010" localSheetId="16">#REF!</definedName>
    <definedName name="WynagrZarzad2010" localSheetId="17">#REF!</definedName>
    <definedName name="WynagrZarzad2010">#REF!</definedName>
    <definedName name="WynagZarz2008" localSheetId="2">#REF!</definedName>
    <definedName name="WynagZarz2008" localSheetId="4">#REF!</definedName>
    <definedName name="WynagZarz2008" localSheetId="10">#REF!</definedName>
    <definedName name="WynagZarz2008" localSheetId="16">#REF!</definedName>
    <definedName name="WynagZarz2008" localSheetId="17">#REF!</definedName>
    <definedName name="WynagZarz2008">#REF!</definedName>
    <definedName name="Wynik_handlowy" localSheetId="2">#REF!</definedName>
    <definedName name="Wynik_handlowy" localSheetId="4">#REF!</definedName>
    <definedName name="Wynik_handlowy" localSheetId="10">#REF!</definedName>
    <definedName name="Wynik_handlowy" localSheetId="16">#REF!</definedName>
    <definedName name="Wynik_handlowy" localSheetId="17">#REF!</definedName>
    <definedName name="Wynik_handlowy">#REF!</definedName>
    <definedName name="Wynik_na_inwestycyjnych_aktywach_finansowych" localSheetId="2">#REF!</definedName>
    <definedName name="Wynik_na_inwestycyjnych_aktywach_finansowych" localSheetId="4">#REF!</definedName>
    <definedName name="Wynik_na_inwestycyjnych_aktywach_finansowych" localSheetId="10">#REF!</definedName>
    <definedName name="Wynik_na_inwestycyjnych_aktywach_finansowych" localSheetId="16">#REF!</definedName>
    <definedName name="Wynik_na_inwestycyjnych_aktywach_finansowych">#REF!</definedName>
    <definedName name="Wynik_na_inwestycyjnym" localSheetId="2">#REF!</definedName>
    <definedName name="Wynik_na_inwestycyjnym" localSheetId="4">#REF!</definedName>
    <definedName name="Wynik_na_inwestycyjnym" localSheetId="10">#REF!</definedName>
    <definedName name="Wynik_na_inwestycyjnym" localSheetId="16">#REF!</definedName>
    <definedName name="Wynik_na_inwestycyjnym" localSheetId="17">#REF!</definedName>
    <definedName name="Wynik_na_inwestycyjnym">#REF!</definedName>
    <definedName name="Wynik_na_sprzedaży" localSheetId="2">#REF!</definedName>
    <definedName name="Wynik_na_sprzedaży" localSheetId="4">#REF!</definedName>
    <definedName name="Wynik_na_sprzedaży" localSheetId="10">#REF!</definedName>
    <definedName name="Wynik_na_sprzedaży" localSheetId="16">#REF!</definedName>
    <definedName name="Wynik_na_sprzedaży" localSheetId="17">#REF!</definedName>
    <definedName name="Wynik_na_sprzedaży">#REF!</definedName>
    <definedName name="WYSZ">#REF!</definedName>
    <definedName name="WYSZ_1">#REF!</definedName>
    <definedName name="XBRL">#REF!</definedName>
    <definedName name="xxx" localSheetId="2">BS!xxx</definedName>
    <definedName name="xxx" localSheetId="1">#N/A</definedName>
    <definedName name="xxx" localSheetId="4">'Przychody prowizyjne'!xxx</definedName>
    <definedName name="xxx" localSheetId="17">#N/A</definedName>
    <definedName name="xxx">BS!xxx</definedName>
    <definedName name="xxxxxxxxxxxxxxxxxxxxxxxxxxxxxxxx">#N/A</definedName>
    <definedName name="xz">#N/A</definedName>
    <definedName name="yyyyyyyyyyyyyyyyy">#REF!</definedName>
    <definedName name="yz" localSheetId="2" hidden="1">{"'BZ SA P&amp;l (fORECAST)'!$A$1:$BR$26"}</definedName>
    <definedName name="yz" localSheetId="1" hidden="1">{"'BZ SA P&amp;l (fORECAST)'!$A$1:$BR$26"}</definedName>
    <definedName name="yz" localSheetId="4" hidden="1">{"'BZ SA P&amp;l (fORECAST)'!$A$1:$BR$26"}</definedName>
    <definedName name="yz" hidden="1">{"'BZ SA P&amp;l (fORECAST)'!$A$1:$BR$26"}</definedName>
    <definedName name="z" localSheetId="2" hidden="1">{"'BZ SA P&amp;l (fORECAST)'!$A$1:$BR$26"}</definedName>
    <definedName name="z" localSheetId="1" hidden="1">{"'BZ SA P&amp;l (fORECAST)'!$A$1:$BR$26"}</definedName>
    <definedName name="z" localSheetId="4" hidden="1">{"'BZ SA P&amp;l (fORECAST)'!$A$1:$BR$26"}</definedName>
    <definedName name="z" hidden="1">{"'BZ SA P&amp;l (fORECAST)'!$A$1:$BR$26"}</definedName>
    <definedName name="Z_125C78BA_D867_47D1_A11F_3136D301DF29_.wvu.PrintArea" localSheetId="2" hidden="1">BS!$D$1:$E$53</definedName>
    <definedName name="Z_125C78BA_D867_47D1_A11F_3136D301DF29_.wvu.PrintTitles" localSheetId="2" hidden="1">BS!$D:$D</definedName>
    <definedName name="Z_125C78BA_D867_47D1_A11F_3136D301DF29_.wvu.PrintTitles" localSheetId="1" hidden="1">'P&amp;L'!$A:$B</definedName>
    <definedName name="Z_125C78BA_D867_47D1_A11F_3136D301DF29_.wvu.Rows" localSheetId="4" hidden="1">'Przychody prowizyjne'!#REF!,'Przychody prowizyjne'!#REF!,'Przychody prowizyjne'!#REF!</definedName>
    <definedName name="Z_12F8D032_8143_430B_8DFF_852E8796C402_.wvu.Cols" localSheetId="15" hidden="1">'Aktywa i zobow. fin. do obrotu'!$M:$P</definedName>
    <definedName name="Z_12F8D032_8143_430B_8DFF_852E8796C402_.wvu.PrintArea" localSheetId="2" hidden="1">BS!$A$1:$Q$53</definedName>
    <definedName name="Z_1DA1E639_C769_4176_9561_FF9CB01F8119_.wvu.Cols" localSheetId="4" hidden="1">'Przychody prowizyjne'!#REF!</definedName>
    <definedName name="Z_22F3E99A_96C8_445F_81B2_67262F695A36_.wvu.Cols" localSheetId="2" hidden="1">BS!$E:$P</definedName>
    <definedName name="Z_22F3E99A_96C8_445F_81B2_67262F695A36_.wvu.PrintArea" localSheetId="2" hidden="1">BS!$A$1:$Q$53</definedName>
    <definedName name="Z_22F3E99A_96C8_445F_81B2_67262F695A36_.wvu.Rows" localSheetId="8" hidden="1">'Należności od klientów'!$8:$8</definedName>
    <definedName name="Z_25FAB884_5E17_4008_8139_33D910C7DEFE_.wvu.Cols" localSheetId="9" hidden="1">'Inwestycyjne aktywa finansowe'!$B:$B</definedName>
    <definedName name="Z_25FAB884_5E17_4008_8139_33D910C7DEFE_.wvu.PrintArea" localSheetId="2" hidden="1">BS!$A$1:$Q$53</definedName>
    <definedName name="Z_25FAB884_5E17_4008_8139_33D910C7DEFE_.wvu.Rows" localSheetId="8" hidden="1">'Należności od klientów'!$8:$8</definedName>
    <definedName name="Z_34E4E664_9445_4D9B_AB3C_787D19AE1F4D_.wvu.Cols" localSheetId="5" hidden="1">'Koszty działania razem'!#REF!</definedName>
    <definedName name="Z_51B66D3F_1B7D_428E_95E2_01801FA17F06_.wvu.Rows" localSheetId="4" hidden="1">'Przychody prowizyjne'!#REF!,'Przychody prowizyjne'!#REF!,'Przychody prowizyjne'!#REF!</definedName>
    <definedName name="Z_52EFF634_6180_488B_AC31_853256997E5C_.wvu.Cols" localSheetId="2" hidden="1">BS!$E:$H</definedName>
    <definedName name="Z_52EFF634_6180_488B_AC31_853256997E5C_.wvu.Cols" localSheetId="1" hidden="1">'P&amp;L'!$C:$F</definedName>
    <definedName name="Z_57267270_6A97_4850_9DB6_FE6B399379AA_.wvu.Cols" localSheetId="14" hidden="1">'Należn. i zob. od banków'!$L:$R</definedName>
    <definedName name="Z_57267270_6A97_4850_9DB6_FE6B399379AA_.wvu.Cols" localSheetId="4" hidden="1">'Przychody prowizyjne'!$C:$I</definedName>
    <definedName name="Z_6587DC74_DEB6_4452_A434_417A9595CDDC_.wvu.Cols" localSheetId="1" hidden="1">'P&amp;L'!$D:$D</definedName>
    <definedName name="Z_6587DC74_DEB6_4452_A434_417A9595CDDC_.wvu.Rows" localSheetId="2" hidden="1">BS!#REF!</definedName>
    <definedName name="Z_6587DC74_DEB6_4452_A434_417A9595CDDC_.wvu.Rows" localSheetId="1" hidden="1">'P&amp;L'!#REF!</definedName>
    <definedName name="Z_687A4863_1825_4D63_B732_E76682E6DE4F_.wvu.Cols" localSheetId="15" hidden="1">'Aktywa i zobow. fin. do obrotu'!$C:$R</definedName>
    <definedName name="Z_687A4863_1825_4D63_B732_E76682E6DE4F_.wvu.Cols" localSheetId="2" hidden="1">BS!$D:$U</definedName>
    <definedName name="Z_687A4863_1825_4D63_B732_E76682E6DE4F_.wvu.Cols" localSheetId="9" hidden="1">'Inwestycyjne aktywa finansowe'!$C:$R</definedName>
    <definedName name="Z_687A4863_1825_4D63_B732_E76682E6DE4F_.wvu.Cols" localSheetId="5" hidden="1">'Koszty działania razem'!$B:$R</definedName>
    <definedName name="Z_687A4863_1825_4D63_B732_E76682E6DE4F_.wvu.Cols" localSheetId="1" hidden="1">'P&amp;L'!$C:$R</definedName>
    <definedName name="Z_687A4863_1825_4D63_B732_E76682E6DE4F_.wvu.Cols" localSheetId="12" hidden="1">'Pozostałe przychody operacyjne'!$C:$R</definedName>
    <definedName name="Z_687A4863_1825_4D63_B732_E76682E6DE4F_.wvu.Cols" localSheetId="4" hidden="1">'Przychody prowizyjne'!$B:$R</definedName>
    <definedName name="Z_687A4863_1825_4D63_B732_E76682E6DE4F_.wvu.Cols" localSheetId="6" hidden="1">'Wynik handlowy'!$C:$Q</definedName>
    <definedName name="Z_687A4863_1825_4D63_B732_E76682E6DE4F_.wvu.Cols" localSheetId="7" hidden="1">'Wynik inwestycyjny'!$C:$Q</definedName>
    <definedName name="Z_687A4863_1825_4D63_B732_E76682E6DE4F_.wvu.Cols" localSheetId="3" hidden="1">'Wynik odsetkowy'!$C:$R</definedName>
    <definedName name="Z_687A4863_1825_4D63_B732_E76682E6DE4F_.wvu.Cols" localSheetId="13" hidden="1">'Zobowiązania wobec klientów'!$C:$Q</definedName>
    <definedName name="Z_687A4863_1825_4D63_B732_E76682E6DE4F_.wvu.PrintArea" localSheetId="2" hidden="1">BS!$A$1:$Q$53</definedName>
    <definedName name="Z_687A4863_1825_4D63_B732_E76682E6DE4F_.wvu.Rows" localSheetId="8" hidden="1">'Należności od klientów'!$8:$8</definedName>
    <definedName name="Z_6FC4F419_D6A7_4464_B173_C159EEEB0972_.wvu.Cols" localSheetId="5" hidden="1">'Koszty działania razem'!#REF!</definedName>
    <definedName name="Z_6FC4F419_D6A7_4464_B173_C159EEEB0972_.wvu.PrintArea" localSheetId="5" hidden="1">'Koszty działania razem'!$B$1:$B$35</definedName>
    <definedName name="Z_6FC4F419_D6A7_4464_B173_C159EEEB0972_.wvu.Rows" localSheetId="5" hidden="1">'Koszty działania razem'!#REF!</definedName>
    <definedName name="Z_8141A707_CDB7_4A89_B298_05004AFA9E8D_.wvu.PrintArea" localSheetId="4" hidden="1">'Przychody prowizyjne'!$B$2:$B$53</definedName>
    <definedName name="Z_899D69CD_4B7E_42BC_9944_5BD922EB798C_.wvu.PrintArea" localSheetId="2" hidden="1">BS!$A$1:$Q$53</definedName>
    <definedName name="Z_899D69CD_4B7E_42BC_9944_5BD922EB798C_.wvu.Rows" localSheetId="8" hidden="1">'Należności od klientów'!$8:$8</definedName>
    <definedName name="Z_8DA78CF1_615A_4626_9893_6751995631A4_.wvu.Cols" localSheetId="15" hidden="1">'Aktywa i zobow. fin. do obrotu'!$D:$N,'Aktywa i zobow. fin. do obrotu'!$P:$P</definedName>
    <definedName name="Z_8DA78CF1_615A_4626_9893_6751995631A4_.wvu.Cols" localSheetId="2" hidden="1">BS!$E:$P</definedName>
    <definedName name="Z_8DA78CF1_615A_4626_9893_6751995631A4_.wvu.Cols" localSheetId="9" hidden="1">'Inwestycyjne aktywa finansowe'!$C:$O</definedName>
    <definedName name="Z_8DA78CF1_615A_4626_9893_6751995631A4_.wvu.Cols" localSheetId="1" hidden="1">'P&amp;L'!$C:$J</definedName>
    <definedName name="Z_8DA78CF1_615A_4626_9893_6751995631A4_.wvu.Cols" localSheetId="6" hidden="1">'Wynik handlowy'!$C:$F</definedName>
    <definedName name="Z_8DA78CF1_615A_4626_9893_6751995631A4_.wvu.Cols" localSheetId="7" hidden="1">'Wynik inwestycyjny'!$C:$N</definedName>
    <definedName name="Z_8DA78CF1_615A_4626_9893_6751995631A4_.wvu.PrintArea" localSheetId="2" hidden="1">BS!$A$1:$Q$53</definedName>
    <definedName name="Z_9788B417_CC07_4FDA_845B_D10161BBB5F4_.wvu.Rows" localSheetId="19" hidden="1">'Wybrane dane niefinansowe '!#REF!,'Wybrane dane niefinansowe '!#REF!</definedName>
    <definedName name="Z_9AF4A83C_CF57_4B40_8A74_6A0EA6C2FE5C_.wvu.Cols" localSheetId="15" hidden="1">'Aktywa i zobow. fin. do obrotu'!$C:$S</definedName>
    <definedName name="Z_9AF4A83C_CF57_4B40_8A74_6A0EA6C2FE5C_.wvu.PrintArea" localSheetId="15" hidden="1">'Aktywa i zobow. fin. do obrotu'!$B$1:$AD$41</definedName>
    <definedName name="Z_9AF4A83C_CF57_4B40_8A74_6A0EA6C2FE5C_.wvu.PrintArea" localSheetId="2" hidden="1">BS!$A$1:$Q$53</definedName>
    <definedName name="Z_9AF4A83C_CF57_4B40_8A74_6A0EA6C2FE5C_.wvu.Rows" localSheetId="2" hidden="1">BS!$3:$24,BS!$26:$29,BS!$31:$37,BS!$40:$54</definedName>
    <definedName name="Z_9AF4A83C_CF57_4B40_8A74_6A0EA6C2FE5C_.wvu.Rows" localSheetId="8" hidden="1">'Należności od klientów'!$8:$8</definedName>
    <definedName name="Z_A" localSheetId="2">BS!Z_A</definedName>
    <definedName name="Z_A" localSheetId="1">#N/A</definedName>
    <definedName name="Z_A" localSheetId="4">'Przychody prowizyjne'!Z_A</definedName>
    <definedName name="Z_A" localSheetId="17">#N/A</definedName>
    <definedName name="Z_A">BS!Z_A</definedName>
    <definedName name="Z_A24B8633_1B76_4CE8_9D93_A97589B7BF4E_.wvu.Cols" localSheetId="4" hidden="1">'Przychody prowizyjne'!#REF!,'Przychody prowizyjne'!#REF!</definedName>
    <definedName name="Z_A8BECBEA_503D_4905_838B_E7A3AE370105_.wvu.Cols" localSheetId="4" hidden="1">'Przychody prowizyjne'!$C:$D</definedName>
    <definedName name="Z_EB23FC34_EB9F_4A12_8CA9_C3B8F6F151C1_.wvu.Cols" localSheetId="2" hidden="1">BS!#REF!</definedName>
    <definedName name="Z_EB23FC34_EB9F_4A12_8CA9_C3B8F6F151C1_.wvu.Cols" localSheetId="1" hidden="1">'P&amp;L'!$A:$A,'P&amp;L'!#REF!</definedName>
    <definedName name="Z_EB23FC34_EB9F_4A12_8CA9_C3B8F6F151C1_.wvu.PrintArea" localSheetId="2" hidden="1">BS!$D$1:$E$53</definedName>
    <definedName name="Z_EB23FC34_EB9F_4A12_8CA9_C3B8F6F151C1_.wvu.PrintArea" localSheetId="1" hidden="1">'P&amp;L'!$B$1:$D$33</definedName>
    <definedName name="Z_EB23FC34_EB9F_4A12_8CA9_C3B8F6F151C1_.wvu.PrintTitles" localSheetId="2" hidden="1">BS!$D:$D</definedName>
    <definedName name="Z_EB23FC34_EB9F_4A12_8CA9_C3B8F6F151C1_.wvu.PrintTitles" localSheetId="1" hidden="1">'P&amp;L'!$A:$B</definedName>
    <definedName name="Z_EB23FC34_EB9F_4A12_8CA9_C3B8F6F151C1_.wvu.Rows" localSheetId="2" hidden="1">BS!$25:$25,BS!#REF!,BS!#REF!</definedName>
    <definedName name="Z_ED54A16F_4B72_4859_9335_463F05020B50_.wvu.PrintArea" localSheetId="2" hidden="1">BS!$D$1:$E$53</definedName>
    <definedName name="Z_ED54A16F_4B72_4859_9335_463F05020B50_.wvu.PrintTitles" localSheetId="2" hidden="1">BS!$D:$D</definedName>
    <definedName name="Z_ED54A16F_4B72_4859_9335_463F05020B50_.wvu.PrintTitles" localSheetId="1" hidden="1">'P&amp;L'!$A:$B</definedName>
    <definedName name="Z_ED54A16F_4B72_4859_9335_463F05020B50_.wvu.Rows" localSheetId="4" hidden="1">'Przychody prowizyjne'!#REF!,'Przychody prowizyjne'!#REF!,'Przychody prowizyjne'!#REF!</definedName>
    <definedName name="Z_F86EE458_5FD1_4A91_97F1_89764863FB4D_.wvu.Rows" localSheetId="4" hidden="1">'Przychody prowizyjne'!#REF!,'Przychody prowizyjne'!#REF!,'Przychody prowizyjne'!#REF!</definedName>
    <definedName name="Z_FA69919D_DCBB_46D3_BC60_A39B8788200A_.wvu.Cols" localSheetId="2" hidden="1">#REF!</definedName>
    <definedName name="Z_FA69919D_DCBB_46D3_BC60_A39B8788200A_.wvu.Cols" localSheetId="4" hidden="1">#REF!</definedName>
    <definedName name="Z_FA69919D_DCBB_46D3_BC60_A39B8788200A_.wvu.Cols" localSheetId="10" hidden="1">#REF!</definedName>
    <definedName name="Z_FA69919D_DCBB_46D3_BC60_A39B8788200A_.wvu.Cols" localSheetId="16" hidden="1">#REF!</definedName>
    <definedName name="Z_FA69919D_DCBB_46D3_BC60_A39B8788200A_.wvu.Cols" hidden="1">#REF!</definedName>
    <definedName name="Zabezpieczające_pochodne" localSheetId="2">#REF!</definedName>
    <definedName name="Zabezpieczające_pochodne" localSheetId="5">#REF!</definedName>
    <definedName name="Zabezpieczające_pochodne" localSheetId="4">#REF!</definedName>
    <definedName name="Zabezpieczające_pochodne" localSheetId="10">#REF!</definedName>
    <definedName name="Zabezpieczające_pochodne" localSheetId="16">#REF!</definedName>
    <definedName name="Zabezpieczające_pochodne" localSheetId="17">#REF!</definedName>
    <definedName name="Zabezpieczające_pochodne">#REF!</definedName>
    <definedName name="Zabezpieczające_pochodne_instrumenty_finansowe" localSheetId="2">#REF!</definedName>
    <definedName name="Zabezpieczające_pochodne_instrumenty_finansowe" localSheetId="4">#REF!</definedName>
    <definedName name="Zabezpieczające_pochodne_instrumenty_finansowe" localSheetId="10">#REF!</definedName>
    <definedName name="Zabezpieczające_pochodne_instrumenty_finansowe" localSheetId="16">#REF!</definedName>
    <definedName name="Zabezpieczające_pochodne_instrumenty_finansowe">#REF!</definedName>
    <definedName name="Zadanie_inwestycyjne" localSheetId="2">#REF!</definedName>
    <definedName name="Zadanie_inwestycyjne" localSheetId="4">#REF!</definedName>
    <definedName name="Zadanie_inwestycyjne" localSheetId="10">#REF!</definedName>
    <definedName name="Zadanie_inwestycyjne" localSheetId="16">#REF!</definedName>
    <definedName name="Zadanie_inwestycyjne">#REF!</definedName>
    <definedName name="Zmiana_stanu_inwestycji_utrzymywanych_do_terminu_zapadalności" localSheetId="2">#REF!</definedName>
    <definedName name="Zmiana_stanu_inwestycji_utrzymywanych_do_terminu_zapadalności" localSheetId="4">#REF!</definedName>
    <definedName name="Zmiana_stanu_inwestycji_utrzymywanych_do_terminu_zapadalności" localSheetId="10">#REF!</definedName>
    <definedName name="Zmiana_stanu_inwestycji_utrzymywanych_do_terminu_zapadalności" localSheetId="16">#REF!</definedName>
    <definedName name="Zmiana_stanu_inwestycji_utrzymywanych_do_terminu_zapadalności" localSheetId="17">#REF!</definedName>
    <definedName name="Zmiana_stanu_inwestycji_utrzymywanych_do_terminu_zapadalności">#REF!</definedName>
    <definedName name="Zmiana_stanu_inwestycyjnych_07" localSheetId="2">#REF!</definedName>
    <definedName name="Zmiana_stanu_inwestycyjnych_07" localSheetId="4">#REF!</definedName>
    <definedName name="Zmiana_stanu_inwestycyjnych_07" localSheetId="10">#REF!</definedName>
    <definedName name="Zmiana_stanu_inwestycyjnych_07" localSheetId="16">#REF!</definedName>
    <definedName name="Zmiana_stanu_inwestycyjnych_07" localSheetId="17">#REF!</definedName>
    <definedName name="Zmiana_stanu_inwestycyjnych_07">#REF!</definedName>
    <definedName name="Zmiana_stanu_inwestycyjnych_08" localSheetId="2">#REF!</definedName>
    <definedName name="Zmiana_stanu_inwestycyjnych_08" localSheetId="4">#REF!</definedName>
    <definedName name="Zmiana_stanu_inwestycyjnych_08" localSheetId="10">#REF!</definedName>
    <definedName name="Zmiana_stanu_inwestycyjnych_08" localSheetId="16">#REF!</definedName>
    <definedName name="Zmiana_stanu_inwestycyjnych_08" localSheetId="17">#REF!</definedName>
    <definedName name="Zmiana_stanu_inwestycyjnych_08">#REF!</definedName>
    <definedName name="Zmiana_stanu_inwestycyjnych_aktywów_finansowych" localSheetId="2">#REF!</definedName>
    <definedName name="Zmiana_stanu_inwestycyjnych_aktywów_finansowych" localSheetId="4">#REF!</definedName>
    <definedName name="Zmiana_stanu_inwestycyjnych_aktywów_finansowych" localSheetId="10">#REF!</definedName>
    <definedName name="Zmiana_stanu_inwestycyjnych_aktywów_finansowych" localSheetId="16">#REF!</definedName>
    <definedName name="Zmiana_stanu_inwestycyjnych_aktywów_finansowych">#REF!</definedName>
    <definedName name="Zmiana_stanu_rezerw" localSheetId="2">#REF!</definedName>
    <definedName name="Zmiana_stanu_rezerw" localSheetId="4">#REF!</definedName>
    <definedName name="Zmiana_stanu_rezerw" localSheetId="10">#REF!</definedName>
    <definedName name="Zmiana_stanu_rezerw" localSheetId="16">#REF!</definedName>
    <definedName name="Zmiana_stanu_rezerw" localSheetId="17">#REF!</definedName>
    <definedName name="Zmiana_stanu_rezerw">#REF!</definedName>
    <definedName name="Zmianawplanie" localSheetId="2">#REF!</definedName>
    <definedName name="Zmianawplanie" localSheetId="4">#REF!</definedName>
    <definedName name="Zmianawplanie" localSheetId="10">#REF!</definedName>
    <definedName name="Zmianawplanie" localSheetId="16">#REF!</definedName>
    <definedName name="Zmianawplanie" localSheetId="17">#REF!</definedName>
    <definedName name="Zmianawplanie">#REF!</definedName>
    <definedName name="zmienna" localSheetId="2">#REF!</definedName>
    <definedName name="zmienna" localSheetId="4">#REF!</definedName>
    <definedName name="zmienna" localSheetId="10">#REF!</definedName>
    <definedName name="zmienna" localSheetId="16">#REF!</definedName>
    <definedName name="zmienna" localSheetId="17">#REF!</definedName>
    <definedName name="zmienna">#REF!</definedName>
    <definedName name="zobow.warunkowe2004" localSheetId="2">#REF!</definedName>
    <definedName name="zobow.warunkowe2004" localSheetId="5">#REF!</definedName>
    <definedName name="zobow.warunkowe2004" localSheetId="1">#REF!</definedName>
    <definedName name="zobow.warunkowe2004" localSheetId="4">#REF!</definedName>
    <definedName name="zobow.warunkowe2004" localSheetId="10">#REF!</definedName>
    <definedName name="zobow.warunkowe2004" localSheetId="16">#REF!</definedName>
    <definedName name="zobow.warunkowe2004" localSheetId="17">#REF!</definedName>
    <definedName name="zobow.warunkowe2004">#REF!</definedName>
    <definedName name="Zobowiązania_warunkowe_udzielone_i_otrzymane" localSheetId="2">#REF!</definedName>
    <definedName name="Zobowiązania_warunkowe_udzielone_i_otrzymane" localSheetId="4">#REF!</definedName>
    <definedName name="Zobowiązania_warunkowe_udzielone_i_otrzymane" localSheetId="10">#REF!</definedName>
    <definedName name="Zobowiązania_warunkowe_udzielone_i_otrzymane" localSheetId="16">#REF!</definedName>
    <definedName name="Zobowiązania_warunkowe_udzielone_i_otrzymane">#REF!</definedName>
    <definedName name="Zobowiązania_wobec_banków" localSheetId="2">#REF!</definedName>
    <definedName name="Zobowiązania_wobec_banków" localSheetId="4">#REF!</definedName>
    <definedName name="Zobowiązania_wobec_banków" localSheetId="10">#REF!</definedName>
    <definedName name="Zobowiązania_wobec_banków" localSheetId="16">#REF!</definedName>
    <definedName name="Zobowiązania_wobec_banków" localSheetId="17">#REF!</definedName>
    <definedName name="Zobowiązania_wobec_banków">#REF!</definedName>
    <definedName name="Zobowiązania_wobec_banku_centralnego" localSheetId="2">#REF!</definedName>
    <definedName name="Zobowiązania_wobec_banku_centralnego" localSheetId="4">#REF!</definedName>
    <definedName name="Zobowiązania_wobec_banku_centralnego" localSheetId="10">#REF!</definedName>
    <definedName name="Zobowiązania_wobec_banku_centralnego" localSheetId="16">#REF!</definedName>
    <definedName name="Zobowiązania_wobec_banku_centralnego" localSheetId="17">#REF!</definedName>
    <definedName name="Zobowiązania_wobec_banku_centralnego">#REF!</definedName>
    <definedName name="Zobowiązania_wobec_klientów" localSheetId="2">#REF!</definedName>
    <definedName name="Zobowiązania_wobec_klientów" localSheetId="4">#REF!</definedName>
    <definedName name="Zobowiązania_wobec_klientów" localSheetId="10">#REF!</definedName>
    <definedName name="Zobowiązania_wobec_klientów" localSheetId="16">#REF!</definedName>
    <definedName name="Zobowiązania_wobec_klientów" localSheetId="17">#REF!</definedName>
    <definedName name="Zobowiązania_wobec_klientów">#REF!</definedName>
    <definedName name="zorba_konw" localSheetId="2">#REF!</definedName>
    <definedName name="zorba_konw" localSheetId="4">#REF!</definedName>
    <definedName name="zorba_konw" localSheetId="10">#REF!</definedName>
    <definedName name="zorba_konw" localSheetId="16">#REF!</definedName>
    <definedName name="zorba_konw">#REF!</definedName>
    <definedName name="Zwarunkowe" localSheetId="2">#REF!</definedName>
    <definedName name="Zwarunkowe" localSheetId="4">#REF!</definedName>
    <definedName name="Zwarunkowe" localSheetId="10">#REF!</definedName>
    <definedName name="Zwarunkowe" localSheetId="16">#REF!</definedName>
    <definedName name="Zwarunkowe">#REF!</definedName>
    <definedName name="Zysk_na_akcję" localSheetId="2">#REF!</definedName>
    <definedName name="Zysk_na_akcję" localSheetId="4">#REF!</definedName>
    <definedName name="Zysk_na_akcję" localSheetId="10">#REF!</definedName>
    <definedName name="Zysk_na_akcję" localSheetId="16">#REF!</definedName>
    <definedName name="Zysk_na_akcję" localSheetId="17">#REF!</definedName>
    <definedName name="Zysk_na_akcję">#REF!</definedName>
    <definedName name="zzzz">#N/A</definedName>
    <definedName name="zzzzzzzzzzzzzzzzz" localSheetId="2" hidden="1">{"'BZ SA P&amp;l (fORECAST)'!$A$1:$BR$26"}</definedName>
    <definedName name="zzzzzzzzzzzzzzzzz" localSheetId="1" hidden="1">{"'BZ SA P&amp;l (fORECAST)'!$A$1:$BR$26"}</definedName>
    <definedName name="zzzzzzzzzzzzzzzzz" localSheetId="4" hidden="1">{"'BZ SA P&amp;l (fORECAST)'!$A$1:$BR$26"}</definedName>
    <definedName name="zzzzzzzzzzzzzzzzz" hidden="1">{"'BZ SA P&amp;l (fORECAST)'!$A$1:$BR$26"}</definedName>
  </definedNames>
  <calcPr calcId="191029" fullPrecision="0"/>
  <customWorkbookViews>
    <customWorkbookView name="Kosowska Bożena - Widok osobisty" guid="{25FAB884-5E17-4008-8139-33D910C7DEFE}" mergeInterval="0" personalView="1" maximized="1" xWindow="-9" yWindow="-9" windowWidth="1938" windowHeight="1168" tabRatio="655" activeSheetId="10"/>
    <customWorkbookView name="Kozłowska Agnieszka B - Widok osobisty" guid="{687A4863-1825-4D63-B732-E76682E6DE4F}" mergeInterval="0" personalView="1" maximized="1" xWindow="-11" yWindow="-11" windowWidth="1942" windowHeight="1042" activeSheetId="13"/>
    <customWorkbookView name="Słaba Dorota - Widok osobisty" guid="{12F8D032-8143-430B-8DFF-852E8796C402}" mergeInterval="0" personalView="1" maximized="1" xWindow="-11" yWindow="-11" windowWidth="1942" windowHeight="1042" activeSheetId="1"/>
    <customWorkbookView name="Dziadczyk Marzena - Widok osobisty" guid="{8DA78CF1-615A-4626-9893-6751995631A4}" mergeInterval="0" personalView="1" maximized="1" xWindow="-11" yWindow="-11" windowWidth="1942" windowHeight="1042" activeSheetId="6"/>
    <customWorkbookView name="Cieciura Dorota - Widok osobisty" guid="{57267270-6A97-4850-9DB6-FE6B399379AA}" mergeInterval="0" personalView="1" maximized="1" xWindow="-9" yWindow="-9" windowWidth="1938" windowHeight="1048" activeSheetId="14"/>
    <customWorkbookView name="Kozłowska Agnieszka - Widok osobisty" guid="{52EFF634-6180-488B-AC31-853256997E5C}" mergeInterval="0" personalView="1" xWindow="52" yWindow="63" windowWidth="1662" windowHeight="411" activeSheetId="5"/>
    <customWorkbookView name="Dobosz Dorota - Widok osobisty" guid="{6587DC74-DEB6-4452-A434-417A9595CDDC}" mergeInterval="0" personalView="1" xWindow="9" yWindow="31" windowWidth="1662" windowHeight="343" activeSheetId="1"/>
    <customWorkbookView name="Patkowska Ewelina - Widok osobisty" guid="{EB23FC34-EB9F-4A12-8CA9-C3B8F6F151C1}" mergeInterval="0" personalView="1" xWindow="10" yWindow="326" windowWidth="916" windowHeight="428" activeSheetId="2"/>
    <customWorkbookView name="Stadler Dorota - Widok osobisty" guid="{9AF4A83C-CF57-4B40-8A74-6A0EA6C2FE5C}" mergeInterval="0" personalView="1" maximized="1" xWindow="1912" yWindow="-8" windowWidth="1936" windowHeight="1176" tabRatio="655" activeSheetId="14"/>
    <customWorkbookView name="Zajączkowska Magdalena - Widok osobisty" guid="{22F3E99A-96C8-445F-81B2-67262F695A36}" mergeInterval="0" personalView="1" maximized="1" xWindow="-9" yWindow="-9" windowWidth="1938" windowHeight="1048" activeSheetId="12"/>
    <customWorkbookView name="Chudyma Marta - Widok osobisty" guid="{899D69CD-4B7E-42BC-9944-5BD922EB798C}" mergeInterval="0" personalView="1" xWindow="23" windowWidth="1839" windowHeight="970" tabRatio="655" activeSheetId="1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8" i="6" l="1"/>
  <c r="AE36" i="6"/>
  <c r="O36" i="6"/>
  <c r="L36" i="6"/>
  <c r="AF35" i="6"/>
  <c r="AE35" i="6"/>
  <c r="W35" i="6"/>
  <c r="AF34" i="6"/>
  <c r="AE34"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X33" i="6"/>
  <c r="T33" i="6"/>
  <c r="AF32" i="6"/>
  <c r="AE32" i="6"/>
  <c r="AD32" i="6"/>
  <c r="AC32" i="6"/>
  <c r="AB32" i="6"/>
  <c r="AA32" i="6"/>
  <c r="Z32" i="6"/>
  <c r="Z33" i="6" s="1"/>
  <c r="Y32" i="6"/>
  <c r="Y33" i="6" s="1"/>
  <c r="X32" i="6"/>
  <c r="W32" i="6"/>
  <c r="W33" i="6" s="1"/>
  <c r="V32" i="6"/>
  <c r="V33" i="6" s="1"/>
  <c r="U32" i="6"/>
  <c r="U33" i="6" s="1"/>
  <c r="T32" i="6"/>
  <c r="S32" i="6"/>
  <c r="S33" i="6" s="1"/>
  <c r="R32" i="6"/>
  <c r="Q32" i="6"/>
  <c r="P32" i="6"/>
  <c r="N32" i="6"/>
  <c r="M32" i="6"/>
  <c r="L32" i="6"/>
  <c r="K32" i="6"/>
  <c r="J32" i="6"/>
  <c r="I32" i="6"/>
  <c r="H32" i="6"/>
  <c r="G32" i="6"/>
  <c r="F32" i="6"/>
  <c r="E32" i="6"/>
  <c r="D32" i="6"/>
  <c r="C32" i="6"/>
  <c r="O28" i="6"/>
  <c r="O32" i="6" s="1"/>
  <c r="AF12" i="6"/>
  <c r="AE12" i="6"/>
  <c r="AD12" i="6"/>
  <c r="AC12" i="6"/>
  <c r="AB12" i="6"/>
  <c r="AA12" i="6"/>
  <c r="Z12" i="6"/>
  <c r="Y12" i="6"/>
  <c r="X12" i="6"/>
  <c r="W12" i="6"/>
  <c r="V12" i="6"/>
  <c r="U12" i="6"/>
  <c r="T12" i="6"/>
  <c r="S12" i="6"/>
  <c r="R12" i="6"/>
  <c r="Q12" i="6"/>
  <c r="P12" i="6"/>
  <c r="O12" i="6"/>
  <c r="N12" i="6"/>
  <c r="M12" i="6"/>
  <c r="AF9" i="6"/>
  <c r="AD9" i="6"/>
  <c r="AC9" i="6"/>
  <c r="AB9" i="6"/>
  <c r="AA9" i="6"/>
  <c r="Z9" i="6"/>
  <c r="Y9" i="6"/>
  <c r="X9" i="6"/>
  <c r="W9" i="6"/>
  <c r="V9" i="6"/>
  <c r="U9" i="6"/>
  <c r="T9" i="6"/>
  <c r="S9" i="6"/>
  <c r="R9" i="6"/>
  <c r="Q9" i="6"/>
  <c r="P9" i="6"/>
  <c r="O9" i="6"/>
  <c r="N9" i="6"/>
  <c r="M9" i="6"/>
  <c r="L9" i="6"/>
  <c r="K9" i="6"/>
  <c r="J9" i="6"/>
  <c r="I9" i="6"/>
  <c r="H9" i="6"/>
  <c r="G9" i="6"/>
  <c r="F9" i="6"/>
  <c r="E9" i="6"/>
  <c r="D9" i="6"/>
  <c r="C9" i="6"/>
  <c r="AE8" i="6"/>
  <c r="AE9" i="6" s="1"/>
  <c r="AE32" i="2"/>
  <c r="AE25" i="2"/>
  <c r="AE22" i="2"/>
  <c r="AF11" i="2"/>
  <c r="AE11" i="2"/>
  <c r="AD11" i="2"/>
  <c r="AC11" i="2"/>
  <c r="AE2" i="2"/>
  <c r="AE8" i="2" s="1"/>
  <c r="AD2" i="2"/>
  <c r="AD8" i="2" s="1"/>
  <c r="AC2" i="2"/>
  <c r="AC8" i="2" s="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F11" i="11"/>
  <c r="F8" i="11" s="1"/>
  <c r="AB8" i="11"/>
  <c r="AA8" i="11"/>
  <c r="Z8" i="11"/>
  <c r="Y8" i="11"/>
  <c r="X8" i="11"/>
  <c r="W8" i="11"/>
  <c r="V8" i="11"/>
  <c r="U8" i="11"/>
  <c r="T8" i="11"/>
  <c r="S8" i="11"/>
  <c r="R8" i="11"/>
  <c r="Q8" i="11"/>
  <c r="P8" i="11"/>
  <c r="O8" i="11"/>
  <c r="N8" i="11"/>
  <c r="M8" i="11"/>
  <c r="L8" i="11"/>
  <c r="K8" i="11"/>
  <c r="J8" i="11"/>
  <c r="I8" i="11"/>
  <c r="H8" i="11"/>
  <c r="G8" i="11"/>
  <c r="E8" i="11"/>
  <c r="D8" i="11"/>
  <c r="C8" i="11"/>
  <c r="AB3" i="11"/>
  <c r="AB23" i="11" s="1"/>
  <c r="AA3" i="11"/>
  <c r="AA23" i="11" s="1"/>
  <c r="Z3" i="11"/>
  <c r="Z23" i="11" s="1"/>
  <c r="Y3" i="11"/>
  <c r="Y23" i="11" s="1"/>
  <c r="X3" i="11"/>
  <c r="X23" i="11" s="1"/>
  <c r="W3" i="11"/>
  <c r="W23" i="11" s="1"/>
  <c r="V3" i="11"/>
  <c r="V23" i="11" s="1"/>
  <c r="U3" i="11"/>
  <c r="U23" i="11" s="1"/>
  <c r="T3" i="11"/>
  <c r="T23" i="11" s="1"/>
  <c r="S3" i="11"/>
  <c r="S23" i="11" s="1"/>
  <c r="R3" i="11"/>
  <c r="R23" i="11" s="1"/>
  <c r="Q3" i="11"/>
  <c r="Q23" i="11" s="1"/>
  <c r="P3" i="11"/>
  <c r="P23" i="11" s="1"/>
  <c r="O3" i="11"/>
  <c r="O23" i="11" s="1"/>
  <c r="N3" i="11"/>
  <c r="N23" i="11" s="1"/>
  <c r="M3" i="11"/>
  <c r="M23" i="11" s="1"/>
  <c r="L3" i="11"/>
  <c r="L23" i="11" s="1"/>
  <c r="L24" i="11" s="1"/>
  <c r="K3" i="11"/>
  <c r="K23" i="11" s="1"/>
  <c r="K24" i="11" s="1"/>
  <c r="J3" i="11"/>
  <c r="J23" i="11" s="1"/>
  <c r="J24" i="11" s="1"/>
  <c r="I3" i="11"/>
  <c r="I23" i="11" s="1"/>
  <c r="I24" i="11" s="1"/>
  <c r="H3" i="11"/>
  <c r="H23" i="11" s="1"/>
  <c r="H24" i="11" s="1"/>
  <c r="G3" i="11"/>
  <c r="G23" i="11" s="1"/>
  <c r="G24" i="11" s="1"/>
  <c r="F3" i="11"/>
  <c r="F23" i="11" s="1"/>
  <c r="E3" i="11"/>
  <c r="E23" i="11" s="1"/>
  <c r="E24" i="11" s="1"/>
  <c r="D3" i="11"/>
  <c r="D23" i="11" s="1"/>
  <c r="D24" i="11" s="1"/>
  <c r="C3" i="11"/>
  <c r="C23" i="11" s="1"/>
  <c r="C24" i="11" s="1"/>
  <c r="AE14" i="13"/>
  <c r="AD14" i="13"/>
  <c r="AC14" i="13"/>
  <c r="AB14" i="13"/>
  <c r="AA14" i="13"/>
  <c r="AG12" i="16"/>
  <c r="AG8" i="16"/>
  <c r="AG35" i="16"/>
  <c r="AG26" i="16"/>
  <c r="AG14" i="10"/>
  <c r="AG10" i="10"/>
  <c r="AG8" i="10"/>
  <c r="AG5" i="10"/>
  <c r="AF10" i="9" l="1"/>
  <c r="AF12" i="9" s="1"/>
  <c r="AG2" i="16"/>
  <c r="AG38" i="16"/>
  <c r="AG27" i="16"/>
  <c r="AG32" i="16" s="1"/>
  <c r="AG21" i="16"/>
  <c r="AG7" i="16"/>
  <c r="AG3" i="10"/>
  <c r="AF11" i="8"/>
  <c r="AF8" i="8"/>
  <c r="AF12" i="8" l="1"/>
  <c r="AG20" i="10"/>
  <c r="AG15" i="16" l="1"/>
  <c r="AE34" i="5" l="1"/>
  <c r="AE17" i="5"/>
  <c r="AE32" i="5"/>
  <c r="AF8" i="15" l="1"/>
  <c r="AF54" i="5"/>
  <c r="AF36" i="5"/>
  <c r="AF49" i="5"/>
  <c r="AF47" i="5"/>
  <c r="AF58" i="5" s="1"/>
  <c r="AF44" i="5"/>
  <c r="AF57" i="5" s="1"/>
  <c r="AF43" i="5"/>
  <c r="AF40" i="5"/>
  <c r="AF61" i="5" s="1"/>
  <c r="AF39" i="5"/>
  <c r="AF59" i="5" s="1"/>
  <c r="AF38" i="5"/>
  <c r="AF37" i="5"/>
  <c r="AF60" i="5" s="1"/>
  <c r="AF10" i="4"/>
  <c r="AF9" i="4"/>
  <c r="AF8" i="4"/>
  <c r="AF7" i="4"/>
  <c r="AF5" i="4"/>
  <c r="AG39" i="16"/>
  <c r="AG22" i="16"/>
  <c r="AF13" i="8"/>
  <c r="AF13" i="14"/>
  <c r="AF7" i="14"/>
  <c r="AF3" i="14"/>
  <c r="AF3" i="4" l="1"/>
  <c r="AI6" i="3"/>
  <c r="AF41" i="5"/>
  <c r="AF62" i="5" s="1"/>
  <c r="AF45" i="5"/>
  <c r="AF56" i="5" s="1"/>
  <c r="AI43" i="3"/>
  <c r="AI45" i="3"/>
  <c r="AI52" i="3" s="1"/>
  <c r="AF48" i="5"/>
  <c r="AF12" i="12"/>
  <c r="AF32" i="4"/>
  <c r="AF42" i="5"/>
  <c r="AF46" i="5"/>
  <c r="AF64" i="5" s="1"/>
  <c r="AF10" i="7"/>
  <c r="AF22" i="4"/>
  <c r="AF26" i="4"/>
  <c r="AF15" i="13"/>
  <c r="AF6" i="4"/>
  <c r="AF11" i="4"/>
  <c r="AF4" i="15"/>
  <c r="AF6" i="15" s="1"/>
  <c r="AI13" i="3"/>
  <c r="AF12" i="15"/>
  <c r="AF50" i="5"/>
  <c r="AF65" i="5" s="1"/>
  <c r="AF31" i="5"/>
  <c r="AF32" i="5" s="1"/>
  <c r="AF16" i="5"/>
  <c r="AF4" i="4"/>
  <c r="AF13" i="4"/>
  <c r="AF17" i="14"/>
  <c r="AF63" i="5" l="1"/>
  <c r="AF66" i="5" s="1"/>
  <c r="AF2" i="4"/>
  <c r="AF41" i="4" s="1"/>
  <c r="AI29" i="3"/>
  <c r="AG21" i="10"/>
  <c r="AF33" i="5"/>
  <c r="AF34" i="5" s="1"/>
  <c r="AI53" i="3"/>
  <c r="AF17" i="5"/>
  <c r="AF51" i="5"/>
  <c r="AI54" i="3"/>
  <c r="AF2" i="16" l="1"/>
  <c r="AF8" i="16"/>
  <c r="AF12" i="16"/>
  <c r="AF18" i="16"/>
  <c r="AF21" i="16"/>
  <c r="AF27" i="16"/>
  <c r="AF32" i="16" s="1"/>
  <c r="AF38" i="16"/>
  <c r="AE8" i="8"/>
  <c r="AE11" i="8"/>
  <c r="AF5" i="10"/>
  <c r="AF8" i="10"/>
  <c r="AF10" i="10"/>
  <c r="AF14" i="10"/>
  <c r="AE11" i="4"/>
  <c r="AE10" i="4"/>
  <c r="AE7" i="4"/>
  <c r="AE5" i="4"/>
  <c r="AE4" i="4" l="1"/>
  <c r="AE15" i="13"/>
  <c r="AE13" i="4"/>
  <c r="AE12" i="12"/>
  <c r="AE22" i="4"/>
  <c r="AE3" i="4"/>
  <c r="AF7" i="16"/>
  <c r="AF6" i="16" s="1"/>
  <c r="AF15" i="16" s="1"/>
  <c r="AE12" i="8"/>
  <c r="AF3" i="10"/>
  <c r="AF20" i="10" s="1"/>
  <c r="AE9" i="4"/>
  <c r="AE32" i="4"/>
  <c r="AE6" i="4"/>
  <c r="AE26" i="4"/>
  <c r="AE8" i="4"/>
  <c r="AE2" i="4" l="1"/>
  <c r="AE41" i="4" l="1"/>
  <c r="AE54" i="5"/>
  <c r="AE43" i="5"/>
  <c r="AE49" i="5"/>
  <c r="AE46" i="5"/>
  <c r="AE64" i="5" s="1"/>
  <c r="AE40" i="5"/>
  <c r="AE61" i="5" s="1"/>
  <c r="AE37" i="5"/>
  <c r="AE60" i="5" s="1"/>
  <c r="AE36" i="5"/>
  <c r="AE42" i="5" l="1"/>
  <c r="AE38" i="5"/>
  <c r="AE39" i="5"/>
  <c r="AE59" i="5" s="1"/>
  <c r="AE41" i="5"/>
  <c r="AE62" i="5" s="1"/>
  <c r="AE45" i="5"/>
  <c r="AE56" i="5" s="1"/>
  <c r="AE47" i="5"/>
  <c r="AE58" i="5" s="1"/>
  <c r="AE48" i="5"/>
  <c r="AE44" i="5"/>
  <c r="AE57" i="5" s="1"/>
  <c r="AE63" i="5"/>
  <c r="AE50" i="5"/>
  <c r="AE65" i="5" s="1"/>
  <c r="AE16" i="5"/>
  <c r="AE66" i="5" l="1"/>
  <c r="AE51" i="5"/>
  <c r="AE31" i="5"/>
  <c r="AE33" i="5" l="1"/>
  <c r="AE12" i="15" l="1"/>
  <c r="AE8" i="15"/>
  <c r="AE4" i="15"/>
  <c r="AE6" i="15" s="1"/>
  <c r="AE10" i="9"/>
  <c r="AE12" i="9" s="1"/>
  <c r="AF6" i="3"/>
  <c r="AG6" i="3"/>
  <c r="AE16" i="13"/>
  <c r="AE13" i="12"/>
  <c r="AE13" i="8"/>
  <c r="AF39" i="16"/>
  <c r="AF22" i="16"/>
  <c r="AE10" i="7" l="1"/>
  <c r="AE11" i="7" s="1"/>
  <c r="AH45" i="3"/>
  <c r="AH52" i="3" s="1"/>
  <c r="AH43" i="3"/>
  <c r="AD10" i="9"/>
  <c r="AD12" i="9" s="1"/>
  <c r="AE21" i="16"/>
  <c r="AE18" i="16"/>
  <c r="AE12" i="16"/>
  <c r="AE8" i="16"/>
  <c r="AE2" i="16"/>
  <c r="AE27" i="16"/>
  <c r="AE32" i="16" s="1"/>
  <c r="AE38" i="16"/>
  <c r="AD13" i="8"/>
  <c r="AE14" i="10"/>
  <c r="AE10" i="10"/>
  <c r="AE8" i="10"/>
  <c r="AE5" i="10"/>
  <c r="AD12" i="15"/>
  <c r="AD4" i="15"/>
  <c r="AD8" i="15"/>
  <c r="AH29" i="3" l="1"/>
  <c r="AF21" i="10"/>
  <c r="AH53" i="3"/>
  <c r="AE13" i="14"/>
  <c r="AE7" i="14"/>
  <c r="AE3" i="14"/>
  <c r="AE7" i="16"/>
  <c r="AE6" i="16" s="1"/>
  <c r="AE15" i="16" s="1"/>
  <c r="AE22" i="16" s="1"/>
  <c r="AD6" i="15"/>
  <c r="AE39" i="16"/>
  <c r="AE3" i="10"/>
  <c r="AE20" i="10" s="1"/>
  <c r="AH54" i="3" l="1"/>
  <c r="AE17" i="14"/>
  <c r="AD12" i="12"/>
  <c r="AD13" i="4" l="1"/>
  <c r="AD13" i="12"/>
  <c r="AD13" i="14" l="1"/>
  <c r="AD7" i="14"/>
  <c r="AD3" i="14"/>
  <c r="AD17" i="14" l="1"/>
  <c r="X22" i="4" l="1"/>
  <c r="X44" i="4" s="1"/>
  <c r="AB11" i="4" l="1"/>
  <c r="AA11" i="4"/>
  <c r="Z11" i="4"/>
  <c r="Y11" i="4"/>
  <c r="X11" i="4"/>
  <c r="AB10" i="4"/>
  <c r="AA10" i="4"/>
  <c r="Z10" i="4"/>
  <c r="Y10" i="4"/>
  <c r="X10" i="4"/>
  <c r="AB9" i="4"/>
  <c r="AA9" i="4"/>
  <c r="Z9" i="4"/>
  <c r="Y9" i="4"/>
  <c r="X9" i="4"/>
  <c r="AB8" i="4"/>
  <c r="AA8" i="4"/>
  <c r="Z8" i="4"/>
  <c r="Y8" i="4"/>
  <c r="X8" i="4"/>
  <c r="AB7" i="4"/>
  <c r="AA7" i="4"/>
  <c r="Z7" i="4"/>
  <c r="Y7" i="4"/>
  <c r="X7" i="4"/>
  <c r="AB6" i="4"/>
  <c r="AA6" i="4"/>
  <c r="Z6" i="4"/>
  <c r="Y6" i="4"/>
  <c r="X6" i="4"/>
  <c r="AB5" i="4"/>
  <c r="AA5" i="4"/>
  <c r="Z5" i="4"/>
  <c r="Y5" i="4"/>
  <c r="X5" i="4"/>
  <c r="AB4" i="4"/>
  <c r="AA4" i="4"/>
  <c r="Z4" i="4"/>
  <c r="Y4" i="4"/>
  <c r="X4" i="4"/>
  <c r="AB3" i="4"/>
  <c r="AA3" i="4"/>
  <c r="Z3" i="4"/>
  <c r="Y3" i="4"/>
  <c r="X3" i="4"/>
  <c r="AD50" i="5"/>
  <c r="AD45" i="5"/>
  <c r="AD56" i="5" s="1"/>
  <c r="AD49" i="5"/>
  <c r="AD44" i="5"/>
  <c r="AD57" i="5" s="1"/>
  <c r="AD40" i="5"/>
  <c r="AD61" i="5" s="1"/>
  <c r="AD38" i="5"/>
  <c r="AD11" i="4"/>
  <c r="AD22" i="4"/>
  <c r="AD10" i="4"/>
  <c r="AD8" i="4"/>
  <c r="AD7" i="4"/>
  <c r="AD5" i="4"/>
  <c r="AD4" i="4"/>
  <c r="AG45" i="3"/>
  <c r="AG52" i="3" s="1"/>
  <c r="AD11" i="8"/>
  <c r="AD8" i="8"/>
  <c r="AD3" i="4"/>
  <c r="AD54" i="5"/>
  <c r="AD46" i="5"/>
  <c r="AD64" i="5" s="1"/>
  <c r="AD36" i="5"/>
  <c r="AD37" i="5"/>
  <c r="AD48" i="5" l="1"/>
  <c r="AD39" i="5"/>
  <c r="AD59" i="5" s="1"/>
  <c r="AD9" i="4"/>
  <c r="AD41" i="5"/>
  <c r="AD62" i="5" s="1"/>
  <c r="AD43" i="5"/>
  <c r="AD65" i="5" s="1"/>
  <c r="AG13" i="3"/>
  <c r="AD32" i="4"/>
  <c r="AD42" i="5"/>
  <c r="AD6" i="4"/>
  <c r="AD10" i="7"/>
  <c r="AD11" i="7" s="1"/>
  <c r="AG43" i="3"/>
  <c r="AG53" i="3" s="1"/>
  <c r="AD26" i="4"/>
  <c r="AD47" i="5"/>
  <c r="AD58" i="5" s="1"/>
  <c r="AD15" i="13"/>
  <c r="AD12" i="8"/>
  <c r="AD60" i="5"/>
  <c r="AD16" i="5"/>
  <c r="AD17" i="5" s="1"/>
  <c r="AD31" i="5"/>
  <c r="AD32" i="5" s="1"/>
  <c r="AG29" i="3" l="1"/>
  <c r="AG54" i="3" s="1"/>
  <c r="AE21" i="10"/>
  <c r="AD16" i="13"/>
  <c r="AD63" i="5"/>
  <c r="AD66" i="5" s="1"/>
  <c r="AD2" i="4"/>
  <c r="AD41" i="4" s="1"/>
  <c r="AD51" i="5"/>
  <c r="AD33" i="5"/>
  <c r="AD34" i="5" l="1"/>
  <c r="AC10" i="9" l="1"/>
  <c r="AC12" i="9" s="1"/>
  <c r="AC12" i="12" l="1"/>
  <c r="AC15" i="13"/>
  <c r="AD21" i="16"/>
  <c r="AD18" i="16"/>
  <c r="AD12" i="16"/>
  <c r="AD8" i="16"/>
  <c r="AD7" i="16" s="1"/>
  <c r="AD6" i="16" s="1"/>
  <c r="AD2" i="16"/>
  <c r="AD38" i="16"/>
  <c r="AD35" i="16"/>
  <c r="AD27" i="16"/>
  <c r="AD32" i="16" s="1"/>
  <c r="AD14" i="10"/>
  <c r="AD10" i="10"/>
  <c r="AD8" i="10"/>
  <c r="AD5" i="10"/>
  <c r="AC11" i="8"/>
  <c r="AC8" i="8"/>
  <c r="AC11" i="4"/>
  <c r="AC10" i="4"/>
  <c r="AC8" i="4"/>
  <c r="AC5" i="4"/>
  <c r="AB29" i="5"/>
  <c r="AB30" i="5" s="1"/>
  <c r="AD39" i="16" l="1"/>
  <c r="AD15" i="16"/>
  <c r="AD3" i="10"/>
  <c r="AD20" i="10" s="1"/>
  <c r="AC12" i="8"/>
  <c r="AC4" i="4"/>
  <c r="AC9" i="4"/>
  <c r="AC22" i="4"/>
  <c r="AC7" i="4"/>
  <c r="AC10" i="7"/>
  <c r="AC54" i="5" l="1"/>
  <c r="AC50" i="5"/>
  <c r="AC36" i="5"/>
  <c r="AC31" i="5" l="1"/>
  <c r="AC38" i="5" l="1"/>
  <c r="AC37" i="5"/>
  <c r="AC41" i="5" l="1"/>
  <c r="AC62" i="5" s="1"/>
  <c r="AC45" i="5"/>
  <c r="AC56" i="5" s="1"/>
  <c r="AC49" i="5"/>
  <c r="AC46" i="5"/>
  <c r="AC64" i="5" s="1"/>
  <c r="AC60" i="5"/>
  <c r="AC39" i="5"/>
  <c r="AC59" i="5" s="1"/>
  <c r="AC43" i="5"/>
  <c r="AC47" i="5"/>
  <c r="AC58" i="5" s="1"/>
  <c r="AC16" i="5"/>
  <c r="AC42" i="5"/>
  <c r="AC40" i="5"/>
  <c r="AC61" i="5" s="1"/>
  <c r="AC44" i="5"/>
  <c r="AC57" i="5" s="1"/>
  <c r="AC48" i="5"/>
  <c r="AC63" i="5" l="1"/>
  <c r="AC65" i="5"/>
  <c r="AC66" i="5" s="1"/>
  <c r="AC51" i="5"/>
  <c r="AC33" i="5"/>
  <c r="AC12" i="15" l="1"/>
  <c r="AC8" i="15"/>
  <c r="AC4" i="15"/>
  <c r="AC6" i="15" s="1"/>
  <c r="AC13" i="14" l="1"/>
  <c r="AC7" i="14"/>
  <c r="AC3" i="14"/>
  <c r="AC13" i="8"/>
  <c r="AC11" i="7"/>
  <c r="AC17" i="14" l="1"/>
  <c r="AC13" i="12"/>
  <c r="AD22" i="16" l="1"/>
  <c r="AF43" i="3" l="1"/>
  <c r="AF45" i="3"/>
  <c r="AF52" i="3" s="1"/>
  <c r="AD21" i="10"/>
  <c r="AF29" i="3" l="1"/>
  <c r="AF53" i="3"/>
  <c r="AB10" i="9"/>
  <c r="AB12" i="9" s="1"/>
  <c r="AF54" i="3" l="1"/>
  <c r="AB15" i="13"/>
  <c r="AB16" i="13" s="1"/>
  <c r="AB12" i="12" l="1"/>
  <c r="AB10" i="7"/>
  <c r="AB13" i="4" l="1"/>
  <c r="AB2" i="4" l="1"/>
  <c r="AB26" i="4"/>
  <c r="AB32" i="4"/>
  <c r="AB22" i="4"/>
  <c r="AB41" i="4" l="1"/>
  <c r="AB13" i="14"/>
  <c r="AB7" i="14"/>
  <c r="AB3" i="14"/>
  <c r="AB12" i="15"/>
  <c r="AB8" i="15"/>
  <c r="AB17" i="14" l="1"/>
  <c r="AB4" i="15"/>
  <c r="AB6" i="15" s="1"/>
  <c r="AE6" i="3" l="1"/>
  <c r="AB13" i="12"/>
  <c r="AB11" i="7"/>
  <c r="AE45" i="3" l="1"/>
  <c r="AE52" i="3" s="1"/>
  <c r="AE43" i="3"/>
  <c r="AE29" i="3"/>
  <c r="AD6" i="3" l="1"/>
  <c r="AE53" i="3"/>
  <c r="AE54" i="3" s="1"/>
  <c r="AC12" i="16"/>
  <c r="AC8" i="16"/>
  <c r="AC18" i="16"/>
  <c r="AC26" i="16" s="1"/>
  <c r="AC35" i="16" s="1"/>
  <c r="AC14" i="10"/>
  <c r="AC10" i="10"/>
  <c r="AC8" i="10"/>
  <c r="AC5" i="10"/>
  <c r="AC27" i="16" l="1"/>
  <c r="AC32" i="16" s="1"/>
  <c r="AC7" i="16"/>
  <c r="AC6" i="16" s="1"/>
  <c r="AC2" i="16"/>
  <c r="AC38" i="16"/>
  <c r="AC21" i="16"/>
  <c r="AC3" i="10"/>
  <c r="AC20" i="10" s="1"/>
  <c r="AC21" i="10" l="1"/>
  <c r="AC15" i="16"/>
  <c r="AC22" i="16" s="1"/>
  <c r="AB11" i="8" l="1"/>
  <c r="AB8" i="8"/>
  <c r="AB12" i="8" l="1"/>
  <c r="AB13" i="8" s="1"/>
  <c r="AA15" i="13" l="1"/>
  <c r="AA12" i="12"/>
  <c r="AA10" i="7" l="1"/>
  <c r="AA10" i="9" l="1"/>
  <c r="AA12" i="9" s="1"/>
  <c r="AA13" i="14" l="1"/>
  <c r="AA7" i="14"/>
  <c r="AA3" i="14"/>
  <c r="AB38" i="16"/>
  <c r="AB27" i="16"/>
  <c r="AB32" i="16" s="1"/>
  <c r="AB21" i="16"/>
  <c r="AB18" i="16"/>
  <c r="AB26" i="16" s="1"/>
  <c r="AB35" i="16" s="1"/>
  <c r="AB12" i="16"/>
  <c r="AB8" i="16"/>
  <c r="AB2" i="16"/>
  <c r="AB14" i="10"/>
  <c r="AB10" i="10"/>
  <c r="AB8" i="10"/>
  <c r="AB5" i="10"/>
  <c r="X8" i="8"/>
  <c r="Y8" i="8"/>
  <c r="Z8" i="8"/>
  <c r="AA8" i="8"/>
  <c r="AA11" i="8"/>
  <c r="AB7" i="16" l="1"/>
  <c r="AB6" i="16" s="1"/>
  <c r="AB15" i="16" s="1"/>
  <c r="AA12" i="8"/>
  <c r="AA17" i="14"/>
  <c r="AB3" i="10"/>
  <c r="AB20" i="10" s="1"/>
  <c r="AA13" i="4" l="1"/>
  <c r="AA22" i="4" l="1"/>
  <c r="AA32" i="4"/>
  <c r="AA26" i="4"/>
  <c r="AA2" i="4" l="1"/>
  <c r="AA41" i="4" s="1"/>
  <c r="AA4" i="15" l="1"/>
  <c r="AA12" i="15" l="1"/>
  <c r="AA6" i="15"/>
  <c r="AA8" i="15"/>
  <c r="AA13" i="12" l="1"/>
  <c r="AA16" i="13"/>
  <c r="AA13" i="8"/>
  <c r="AA11" i="7"/>
  <c r="AB39" i="16" l="1"/>
  <c r="AB22" i="16"/>
  <c r="AD45" i="3" l="1"/>
  <c r="AD52" i="3" s="1"/>
  <c r="AD43" i="3"/>
  <c r="AB21" i="10"/>
  <c r="AD29" i="3" l="1"/>
  <c r="AD53" i="3"/>
  <c r="AD54" i="3" l="1"/>
  <c r="Z10" i="9" l="1"/>
  <c r="Z12" i="9" s="1"/>
  <c r="AA38" i="16" l="1"/>
  <c r="AA8" i="16"/>
  <c r="AA12" i="16"/>
  <c r="AA18" i="16"/>
  <c r="AA5" i="10"/>
  <c r="AA14" i="10"/>
  <c r="AA10" i="10"/>
  <c r="AA8" i="10"/>
  <c r="AA2" i="16" l="1"/>
  <c r="AA27" i="16"/>
  <c r="AA32" i="16" s="1"/>
  <c r="AA7" i="16"/>
  <c r="AA6" i="16" s="1"/>
  <c r="AA21" i="16"/>
  <c r="AA3" i="10"/>
  <c r="AA15" i="16" l="1"/>
  <c r="AA20" i="10"/>
  <c r="Z12" i="15"/>
  <c r="Z8" i="15"/>
  <c r="Z4" i="15"/>
  <c r="Z6" i="15" s="1"/>
  <c r="Z11" i="8" l="1"/>
  <c r="Z22" i="4" l="1"/>
  <c r="Z44" i="4" s="1"/>
  <c r="AA39" i="16"/>
  <c r="AA22" i="16"/>
  <c r="Z10" i="7"/>
  <c r="Z13" i="14" l="1"/>
  <c r="AA21" i="10"/>
  <c r="Z7" i="14"/>
  <c r="Z12" i="8"/>
  <c r="Z3" i="14" l="1"/>
  <c r="Z17" i="14" l="1"/>
  <c r="Z11" i="7"/>
  <c r="Z13" i="8"/>
  <c r="AC45" i="3" l="1"/>
  <c r="AC52" i="3" s="1"/>
  <c r="AC43" i="3"/>
  <c r="AC53" i="3" l="1"/>
  <c r="AC6" i="3"/>
  <c r="AC29" i="3" s="1"/>
  <c r="AC54" i="3" l="1"/>
  <c r="Y12" i="12" l="1"/>
  <c r="Y15" i="13"/>
  <c r="Z12" i="12" l="1"/>
  <c r="Z13" i="12" l="1"/>
  <c r="Y10" i="7"/>
  <c r="Y8" i="15" l="1"/>
  <c r="Y32" i="4" l="1"/>
  <c r="Y4" i="15"/>
  <c r="Y6" i="15" s="1"/>
  <c r="AB6" i="3"/>
  <c r="Y26" i="4"/>
  <c r="Y12" i="15"/>
  <c r="Y10" i="9"/>
  <c r="Y12" i="9" s="1"/>
  <c r="Y22" i="4"/>
  <c r="Y44" i="4" s="1"/>
  <c r="Y13" i="4"/>
  <c r="Y43" i="4" s="1"/>
  <c r="Y27" i="16"/>
  <c r="Z27" i="16"/>
  <c r="Z32" i="16" s="1"/>
  <c r="Z38" i="16"/>
  <c r="Z21" i="16"/>
  <c r="Z18" i="16"/>
  <c r="Z26" i="16" s="1"/>
  <c r="Z35" i="16" s="1"/>
  <c r="Z12" i="16"/>
  <c r="Z8" i="16"/>
  <c r="Z2" i="16"/>
  <c r="Z16" i="10"/>
  <c r="Z14" i="10"/>
  <c r="Z10" i="10"/>
  <c r="Z9" i="10"/>
  <c r="Z8" i="10" s="1"/>
  <c r="Y11" i="8"/>
  <c r="Z32" i="4" l="1"/>
  <c r="Z13" i="4"/>
  <c r="Z43" i="4" s="1"/>
  <c r="Z26" i="4"/>
  <c r="Z3" i="10"/>
  <c r="Z20" i="10" s="1"/>
  <c r="Y2" i="4"/>
  <c r="Z7" i="16"/>
  <c r="Z6" i="16" s="1"/>
  <c r="Z15" i="16" s="1"/>
  <c r="Y12" i="8"/>
  <c r="Y41" i="4" l="1"/>
  <c r="Z2" i="4"/>
  <c r="Y13" i="14"/>
  <c r="Y7" i="14"/>
  <c r="Y3" i="14"/>
  <c r="Z41" i="4" l="1"/>
  <c r="Y17" i="14"/>
  <c r="Z39" i="16"/>
  <c r="Z22" i="16"/>
  <c r="AB43" i="3" l="1"/>
  <c r="AB45" i="3"/>
  <c r="AB52" i="3" s="1"/>
  <c r="Z21" i="10"/>
  <c r="AB53" i="3" l="1"/>
  <c r="V14" i="13" l="1"/>
  <c r="U14" i="13"/>
  <c r="T14" i="13"/>
  <c r="S14" i="13"/>
  <c r="Z15" i="13" l="1"/>
  <c r="Z16" i="13" s="1"/>
  <c r="X10" i="9" l="1"/>
  <c r="X12" i="9" s="1"/>
  <c r="Y16" i="10" l="1"/>
  <c r="X11" i="8" l="1"/>
  <c r="Y14" i="10"/>
  <c r="Y10" i="10"/>
  <c r="Y9" i="10"/>
  <c r="Y8" i="10" s="1"/>
  <c r="Y5" i="10"/>
  <c r="Y32" i="16"/>
  <c r="Y21" i="16"/>
  <c r="Y12" i="16"/>
  <c r="Y2" i="16"/>
  <c r="Y18" i="16"/>
  <c r="Y26" i="16" s="1"/>
  <c r="Y35" i="16" s="1"/>
  <c r="Y8" i="16"/>
  <c r="X4" i="15"/>
  <c r="X6" i="15" s="1"/>
  <c r="X8" i="15"/>
  <c r="X12" i="12"/>
  <c r="X10" i="7"/>
  <c r="X11" i="7" s="1"/>
  <c r="X12" i="15" l="1"/>
  <c r="X12" i="8"/>
  <c r="Y38" i="16"/>
  <c r="Y7" i="16"/>
  <c r="Y6" i="16" s="1"/>
  <c r="Y15" i="16" s="1"/>
  <c r="Y3" i="10"/>
  <c r="X15" i="13"/>
  <c r="X16" i="13" s="1"/>
  <c r="Y20" i="10" l="1"/>
  <c r="V13" i="4"/>
  <c r="W13" i="4"/>
  <c r="X13" i="4"/>
  <c r="X43" i="4" s="1"/>
  <c r="W2" i="4" l="1"/>
  <c r="X32" i="4" l="1"/>
  <c r="X2" i="4" l="1"/>
  <c r="X41" i="4" s="1"/>
  <c r="Y39" i="16"/>
  <c r="Y22" i="16"/>
  <c r="X13" i="12"/>
  <c r="X13" i="8"/>
  <c r="Y21" i="10" l="1"/>
  <c r="AA45" i="3" l="1"/>
  <c r="AA52" i="3" s="1"/>
  <c r="AA43" i="3"/>
  <c r="AA6" i="3"/>
  <c r="AA29" i="3" s="1"/>
  <c r="AA53" i="3" l="1"/>
  <c r="AA54" i="3" s="1"/>
  <c r="W32" i="4"/>
  <c r="W26" i="4"/>
  <c r="W22" i="4"/>
  <c r="W41" i="4" l="1"/>
  <c r="W10" i="9"/>
  <c r="W12" i="9" s="1"/>
  <c r="W10" i="7" l="1"/>
  <c r="W11" i="7" s="1"/>
  <c r="W15" i="13" l="1"/>
  <c r="W16" i="13" s="1"/>
  <c r="W12" i="12"/>
  <c r="V5" i="13"/>
  <c r="U5" i="13"/>
  <c r="T5" i="13"/>
  <c r="S5" i="13"/>
  <c r="W13" i="12" l="1"/>
  <c r="X38" i="16"/>
  <c r="X27" i="16"/>
  <c r="X32" i="16" s="1"/>
  <c r="X21" i="16"/>
  <c r="X18" i="16"/>
  <c r="X26" i="16" s="1"/>
  <c r="X35" i="16" s="1"/>
  <c r="X12" i="16"/>
  <c r="X10" i="16"/>
  <c r="X8" i="16"/>
  <c r="X2" i="16"/>
  <c r="X16" i="10"/>
  <c r="X14" i="10"/>
  <c r="X10" i="10"/>
  <c r="X8" i="10"/>
  <c r="X5" i="10"/>
  <c r="V13" i="8"/>
  <c r="W11" i="8"/>
  <c r="W8" i="8"/>
  <c r="W12" i="8" l="1"/>
  <c r="W13" i="8" s="1"/>
  <c r="X39" i="16"/>
  <c r="X3" i="10"/>
  <c r="X20" i="10" s="1"/>
  <c r="X7" i="16"/>
  <c r="X6" i="16" s="1"/>
  <c r="X15" i="16" s="1"/>
  <c r="X22" i="16" s="1"/>
  <c r="W8" i="15"/>
  <c r="V3" i="14"/>
  <c r="W3" i="14"/>
  <c r="W4" i="15" l="1"/>
  <c r="W6" i="15" s="1"/>
  <c r="W12" i="15"/>
  <c r="W13" i="14"/>
  <c r="W7" i="14"/>
  <c r="W17" i="14" l="1"/>
  <c r="Y6" i="3" l="1"/>
  <c r="U6" i="3"/>
  <c r="X6" i="3"/>
  <c r="V6" i="3"/>
  <c r="W6" i="3"/>
  <c r="Z13" i="3"/>
  <c r="X21" i="10" s="1"/>
  <c r="Z6" i="3"/>
  <c r="Z45" i="3" l="1"/>
  <c r="Z52" i="3" s="1"/>
  <c r="Z43" i="3"/>
  <c r="Z29" i="3"/>
  <c r="Z53" i="3" l="1"/>
  <c r="Z54" i="3" s="1"/>
  <c r="V11" i="8" l="1"/>
  <c r="V8" i="8"/>
  <c r="V10" i="9" l="1"/>
  <c r="V12" i="9" l="1"/>
  <c r="V22" i="4" l="1"/>
  <c r="U13" i="4"/>
  <c r="V32" i="4"/>
  <c r="U13" i="14" l="1"/>
  <c r="T13" i="14"/>
  <c r="S13" i="14"/>
  <c r="R13" i="14"/>
  <c r="P13" i="14"/>
  <c r="O13" i="14"/>
  <c r="N13" i="14"/>
  <c r="M13" i="14"/>
  <c r="L13" i="14"/>
  <c r="K13" i="14"/>
  <c r="J13" i="14"/>
  <c r="I13" i="14"/>
  <c r="H13" i="14"/>
  <c r="G13" i="14"/>
  <c r="F13" i="14"/>
  <c r="E13" i="14"/>
  <c r="D13" i="14"/>
  <c r="C13" i="14"/>
  <c r="V13" i="14"/>
  <c r="V7" i="14"/>
  <c r="U7" i="14"/>
  <c r="T7" i="14"/>
  <c r="S7" i="14"/>
  <c r="R7" i="14"/>
  <c r="Q7" i="14"/>
  <c r="P7" i="14"/>
  <c r="O7" i="14"/>
  <c r="N7" i="14"/>
  <c r="M7" i="14"/>
  <c r="L7" i="14"/>
  <c r="K7" i="14"/>
  <c r="J7" i="14"/>
  <c r="I7" i="14"/>
  <c r="H7" i="14"/>
  <c r="G7" i="14"/>
  <c r="F7" i="14"/>
  <c r="E7" i="14"/>
  <c r="D7" i="14"/>
  <c r="C7" i="14"/>
  <c r="W14" i="10"/>
  <c r="W10" i="10"/>
  <c r="W8" i="10"/>
  <c r="W5" i="10"/>
  <c r="V10" i="7"/>
  <c r="V11" i="7" s="1"/>
  <c r="V17" i="14" l="1"/>
  <c r="W16" i="10"/>
  <c r="W3" i="10"/>
  <c r="W20" i="10" s="1"/>
  <c r="V15" i="13" l="1"/>
  <c r="V16" i="13" s="1"/>
  <c r="W27" i="16" l="1"/>
  <c r="W21" i="16"/>
  <c r="W12" i="16"/>
  <c r="W8" i="16"/>
  <c r="W18" i="16"/>
  <c r="W26" i="16" s="1"/>
  <c r="W35" i="16" s="1"/>
  <c r="W10" i="16"/>
  <c r="W2" i="16"/>
  <c r="V4" i="15"/>
  <c r="V8" i="15"/>
  <c r="V12" i="12"/>
  <c r="V13" i="12" s="1"/>
  <c r="W38" i="16" l="1"/>
  <c r="W32" i="16"/>
  <c r="W7" i="16"/>
  <c r="W6" i="16" s="1"/>
  <c r="V12" i="15"/>
  <c r="V6" i="15"/>
  <c r="Y13" i="3"/>
  <c r="W21" i="10" s="1"/>
  <c r="X13" i="3"/>
  <c r="W15" i="16" l="1"/>
  <c r="W22" i="16" s="1"/>
  <c r="W39" i="16"/>
  <c r="Y45" i="3"/>
  <c r="Y52" i="3" s="1"/>
  <c r="Y43" i="3"/>
  <c r="Y29" i="3"/>
  <c r="Y53" i="3" l="1"/>
  <c r="Y54" i="3" s="1"/>
  <c r="S12" i="12" l="1"/>
  <c r="S13" i="12" s="1"/>
  <c r="U10" i="9" l="1"/>
  <c r="U12" i="9" s="1"/>
  <c r="V26" i="4" l="1"/>
  <c r="U32" i="4" l="1"/>
  <c r="U22" i="4"/>
  <c r="U26" i="4"/>
  <c r="U12" i="4" l="1"/>
  <c r="U2" i="4"/>
  <c r="U41" i="4" s="1"/>
  <c r="V38" i="16"/>
  <c r="V27" i="16"/>
  <c r="V32" i="16" s="1"/>
  <c r="V21" i="16"/>
  <c r="V18" i="16"/>
  <c r="V26" i="16" s="1"/>
  <c r="V35" i="16" s="1"/>
  <c r="V12" i="16"/>
  <c r="V10" i="16"/>
  <c r="V8" i="16"/>
  <c r="V2" i="16"/>
  <c r="U8" i="15"/>
  <c r="V8" i="10"/>
  <c r="V10" i="10"/>
  <c r="V5" i="10"/>
  <c r="V14" i="10"/>
  <c r="V39" i="16" l="1"/>
  <c r="V7" i="16"/>
  <c r="V6" i="16" s="1"/>
  <c r="V15" i="16" s="1"/>
  <c r="V22" i="16" s="1"/>
  <c r="U12" i="15"/>
  <c r="U4" i="15"/>
  <c r="U6" i="15" s="1"/>
  <c r="U3" i="14"/>
  <c r="U12" i="12"/>
  <c r="U13" i="12" s="1"/>
  <c r="U15" i="13"/>
  <c r="U16" i="13" s="1"/>
  <c r="V16" i="10"/>
  <c r="V3" i="10"/>
  <c r="U11" i="8"/>
  <c r="U8" i="8"/>
  <c r="U12" i="8" l="1"/>
  <c r="U13" i="8" s="1"/>
  <c r="V20" i="10"/>
  <c r="V21" i="10" s="1"/>
  <c r="U17" i="14"/>
  <c r="U10" i="7"/>
  <c r="U11" i="7" s="1"/>
  <c r="X45" i="3" l="1"/>
  <c r="X52" i="3" s="1"/>
  <c r="X43" i="3"/>
  <c r="X29" i="3" l="1"/>
  <c r="X53" i="3"/>
  <c r="T10" i="9"/>
  <c r="T12" i="9" s="1"/>
  <c r="X54" i="3" l="1"/>
  <c r="T15" i="13" l="1"/>
  <c r="T16" i="13" s="1"/>
  <c r="T32" i="4" l="1"/>
  <c r="T26" i="4"/>
  <c r="T22" i="4"/>
  <c r="T13" i="4"/>
  <c r="T2" i="4" l="1"/>
  <c r="T41" i="4" s="1"/>
  <c r="T12" i="4"/>
  <c r="T10" i="7"/>
  <c r="T11" i="7" s="1"/>
  <c r="U38" i="16" l="1"/>
  <c r="U27" i="16"/>
  <c r="U32" i="16" s="1"/>
  <c r="U21" i="16"/>
  <c r="U18" i="16"/>
  <c r="U26" i="16" s="1"/>
  <c r="U35" i="16" s="1"/>
  <c r="U12" i="16"/>
  <c r="U10" i="16"/>
  <c r="U8" i="16"/>
  <c r="U2" i="16"/>
  <c r="U7" i="16" l="1"/>
  <c r="U6" i="16" s="1"/>
  <c r="U15" i="16" s="1"/>
  <c r="U22" i="16" s="1"/>
  <c r="U39" i="16"/>
  <c r="T12" i="12" l="1"/>
  <c r="T13" i="12" s="1"/>
  <c r="T3" i="14"/>
  <c r="U14" i="10"/>
  <c r="U16" i="10"/>
  <c r="U10" i="10"/>
  <c r="U8" i="10"/>
  <c r="U5" i="10"/>
  <c r="U3" i="10" l="1"/>
  <c r="U20" i="10" s="1"/>
  <c r="T8" i="8"/>
  <c r="T11" i="8"/>
  <c r="T17" i="14" l="1"/>
  <c r="T12" i="8"/>
  <c r="T13" i="8" s="1"/>
  <c r="T12" i="15"/>
  <c r="T8" i="15"/>
  <c r="T4" i="15"/>
  <c r="T6" i="15" s="1"/>
  <c r="W45" i="3" l="1"/>
  <c r="W52" i="3" s="1"/>
  <c r="W43" i="3"/>
  <c r="W13" i="3"/>
  <c r="U21" i="10" s="1"/>
  <c r="W53" i="3" l="1"/>
  <c r="W29" i="3"/>
  <c r="W54" i="3" l="1"/>
  <c r="G40" i="1" l="1"/>
  <c r="H40" i="1" s="1"/>
  <c r="H39" i="1"/>
  <c r="H37" i="1"/>
  <c r="H36" i="1"/>
  <c r="H35" i="1"/>
  <c r="H34" i="1"/>
  <c r="H33" i="1"/>
  <c r="H32" i="1"/>
  <c r="H31" i="1"/>
  <c r="A31" i="1"/>
  <c r="H30" i="1"/>
  <c r="A30" i="1"/>
  <c r="A29" i="1" s="1"/>
  <c r="G29" i="1"/>
  <c r="F29" i="1"/>
  <c r="E29" i="1"/>
  <c r="D29" i="1"/>
  <c r="F26" i="1"/>
  <c r="F24" i="1" s="1"/>
  <c r="A26" i="1"/>
  <c r="A24" i="1" s="1"/>
  <c r="G24" i="1"/>
  <c r="E24" i="1"/>
  <c r="D24" i="1"/>
  <c r="G21" i="1"/>
  <c r="F21" i="1"/>
  <c r="E21" i="1"/>
  <c r="D21" i="1"/>
  <c r="A21" i="1"/>
  <c r="A19" i="1"/>
  <c r="A17" i="1"/>
  <c r="A13" i="1" s="1"/>
  <c r="F15" i="1"/>
  <c r="A15" i="1"/>
  <c r="G13" i="1"/>
  <c r="E13" i="1"/>
  <c r="D13" i="1"/>
  <c r="G10" i="1"/>
  <c r="F10" i="1"/>
  <c r="E10" i="1"/>
  <c r="D10" i="1"/>
  <c r="A10" i="1"/>
  <c r="G9" i="1"/>
  <c r="F9" i="1"/>
  <c r="E9" i="1"/>
  <c r="D9" i="1"/>
  <c r="A9" i="1"/>
  <c r="G8" i="1"/>
  <c r="F8" i="1"/>
  <c r="E8" i="1"/>
  <c r="D8" i="1"/>
  <c r="A8" i="1"/>
  <c r="G7" i="1"/>
  <c r="F7" i="1"/>
  <c r="E7" i="1"/>
  <c r="D7" i="1"/>
  <c r="G6" i="1"/>
  <c r="F6" i="1"/>
  <c r="E6" i="1"/>
  <c r="D6" i="1"/>
  <c r="A6" i="1"/>
  <c r="G5" i="1"/>
  <c r="F5" i="1"/>
  <c r="E5" i="1"/>
  <c r="D5" i="1"/>
  <c r="A5" i="1"/>
  <c r="H5" i="1" s="1"/>
  <c r="G4" i="1"/>
  <c r="E4" i="1"/>
  <c r="D4" i="1"/>
  <c r="G3" i="1"/>
  <c r="F3" i="1"/>
  <c r="E3" i="1"/>
  <c r="E2" i="1" s="1"/>
  <c r="E38" i="1" s="1"/>
  <c r="D3" i="1"/>
  <c r="A3" i="1"/>
  <c r="D2" i="1"/>
  <c r="D38" i="1" s="1"/>
  <c r="H29" i="1" l="1"/>
  <c r="H6" i="1"/>
  <c r="H10" i="1"/>
  <c r="A11" i="1"/>
  <c r="G2" i="1"/>
  <c r="A7" i="1"/>
  <c r="H7" i="1" s="1"/>
  <c r="H9" i="1"/>
  <c r="A12" i="1"/>
  <c r="C12" i="1" s="1"/>
  <c r="A4" i="1"/>
  <c r="H4" i="1" s="1"/>
  <c r="H8" i="1"/>
  <c r="F4" i="1"/>
  <c r="F2" i="1" s="1"/>
  <c r="F38" i="1" s="1"/>
  <c r="G38" i="1"/>
  <c r="H38" i="1" s="1"/>
  <c r="I4" i="1"/>
  <c r="G12" i="1"/>
  <c r="I12" i="1" s="1"/>
  <c r="H3" i="1"/>
  <c r="F13" i="1"/>
  <c r="G11" i="1"/>
  <c r="I11" i="1" s="1"/>
  <c r="A2" i="1"/>
  <c r="A38" i="1" l="1"/>
  <c r="C4" i="1"/>
  <c r="H2" i="1"/>
  <c r="C11" i="1"/>
  <c r="S10" i="9" l="1"/>
  <c r="S12" i="9" s="1"/>
  <c r="C32" i="4" l="1"/>
  <c r="D32" i="4"/>
  <c r="E32" i="4"/>
  <c r="F32" i="4"/>
  <c r="G32" i="4"/>
  <c r="H32" i="4"/>
  <c r="I32" i="4"/>
  <c r="J32" i="4"/>
  <c r="K32" i="4"/>
  <c r="L32" i="4"/>
  <c r="M32" i="4"/>
  <c r="N32" i="4"/>
  <c r="P32" i="4"/>
  <c r="Q32" i="4"/>
  <c r="R32" i="4"/>
  <c r="S32" i="4"/>
  <c r="S15" i="13" l="1"/>
  <c r="S16" i="13" s="1"/>
  <c r="S10" i="7"/>
  <c r="S11" i="7" s="1"/>
  <c r="T38" i="16" l="1"/>
  <c r="T27" i="16"/>
  <c r="T32" i="16" s="1"/>
  <c r="T21" i="16"/>
  <c r="T18" i="16"/>
  <c r="T26" i="16" s="1"/>
  <c r="T35" i="16" s="1"/>
  <c r="T12" i="16"/>
  <c r="T10" i="16"/>
  <c r="T8" i="16"/>
  <c r="T2" i="16"/>
  <c r="T39" i="16" l="1"/>
  <c r="T7" i="16"/>
  <c r="T6" i="16" s="1"/>
  <c r="T15" i="16" s="1"/>
  <c r="T22" i="16" s="1"/>
  <c r="S11" i="8"/>
  <c r="S8" i="8"/>
  <c r="T16" i="10"/>
  <c r="T14" i="10"/>
  <c r="T10" i="10"/>
  <c r="T8" i="10"/>
  <c r="T5" i="10"/>
  <c r="S12" i="8" l="1"/>
  <c r="T3" i="10"/>
  <c r="T20" i="10" s="1"/>
  <c r="S13" i="8" l="1"/>
  <c r="R29" i="3"/>
  <c r="Q29" i="3"/>
  <c r="S43" i="3"/>
  <c r="R43" i="3"/>
  <c r="Q43" i="3"/>
  <c r="S45" i="3" l="1"/>
  <c r="S52" i="3" s="1"/>
  <c r="R45" i="3"/>
  <c r="R52" i="3" s="1"/>
  <c r="Q45" i="3"/>
  <c r="Q52" i="3" s="1"/>
  <c r="S4" i="15" l="1"/>
  <c r="S26" i="4"/>
  <c r="S22" i="4"/>
  <c r="S13" i="4"/>
  <c r="S2" i="4" l="1"/>
  <c r="S41" i="4" s="1"/>
  <c r="S12" i="4"/>
  <c r="S12" i="15"/>
  <c r="S8" i="15"/>
  <c r="S6" i="15"/>
  <c r="S3" i="14"/>
  <c r="V45" i="3"/>
  <c r="V52" i="3" s="1"/>
  <c r="V43" i="3"/>
  <c r="V13" i="3"/>
  <c r="T21" i="10" s="1"/>
  <c r="V29" i="3" l="1"/>
  <c r="S17" i="14"/>
  <c r="V53" i="3"/>
  <c r="V54" i="3" l="1"/>
  <c r="R10" i="9" l="1"/>
  <c r="R12" i="9" s="1"/>
  <c r="R4" i="15" l="1"/>
  <c r="R6" i="15" s="1"/>
  <c r="R8" i="15"/>
  <c r="R12" i="15"/>
  <c r="R15" i="13"/>
  <c r="R26" i="4"/>
  <c r="R22" i="4"/>
  <c r="R13" i="4"/>
  <c r="R2" i="4" l="1"/>
  <c r="R41" i="4" l="1"/>
  <c r="R10" i="7" l="1"/>
  <c r="R3" i="14" l="1"/>
  <c r="R17" i="14" l="1"/>
  <c r="R12" i="12"/>
  <c r="S38" i="16" l="1"/>
  <c r="S27" i="16"/>
  <c r="S32" i="16" s="1"/>
  <c r="S21" i="16"/>
  <c r="S18" i="16"/>
  <c r="S26" i="16" s="1"/>
  <c r="S35" i="16" s="1"/>
  <c r="S12" i="16"/>
  <c r="S10" i="16"/>
  <c r="S8" i="16"/>
  <c r="S2" i="16"/>
  <c r="S16" i="10"/>
  <c r="S14" i="10"/>
  <c r="S10" i="10"/>
  <c r="S8" i="10"/>
  <c r="S5" i="10"/>
  <c r="R11" i="8"/>
  <c r="R8" i="8"/>
  <c r="S7" i="16" l="1"/>
  <c r="S6" i="16" s="1"/>
  <c r="S15" i="16" s="1"/>
  <c r="S3" i="10"/>
  <c r="S20" i="10" s="1"/>
  <c r="R12" i="8"/>
  <c r="R13" i="8" s="1"/>
  <c r="S29" i="3"/>
  <c r="S39" i="16" l="1"/>
  <c r="S22" i="16"/>
  <c r="U13" i="3" l="1"/>
  <c r="S21" i="10" s="1"/>
  <c r="U45" i="3"/>
  <c r="U52" i="3" s="1"/>
  <c r="U43" i="3"/>
  <c r="U29" i="3" l="1"/>
  <c r="U53" i="3"/>
  <c r="U54" i="3" l="1"/>
  <c r="Q16" i="14"/>
  <c r="Q13" i="14" s="1"/>
  <c r="Q10" i="9" l="1"/>
  <c r="Q12" i="9" s="1"/>
  <c r="Q10" i="7" l="1"/>
  <c r="Q15" i="13" l="1"/>
  <c r="Q12" i="12"/>
  <c r="Q3" i="14"/>
  <c r="Q17" i="14" l="1"/>
  <c r="N12" i="12" l="1"/>
  <c r="R38" i="16" l="1"/>
  <c r="R27" i="16"/>
  <c r="R32" i="16" s="1"/>
  <c r="R21" i="16"/>
  <c r="R18" i="16"/>
  <c r="R26" i="16" s="1"/>
  <c r="R35" i="16" s="1"/>
  <c r="R12" i="16"/>
  <c r="R10" i="16"/>
  <c r="R8" i="16"/>
  <c r="R2" i="16"/>
  <c r="R14" i="10"/>
  <c r="R12" i="10"/>
  <c r="R16" i="10"/>
  <c r="R10" i="10"/>
  <c r="R8" i="10"/>
  <c r="R5" i="10"/>
  <c r="R39" i="16" l="1"/>
  <c r="R7" i="16"/>
  <c r="R6" i="16" s="1"/>
  <c r="R15" i="16" s="1"/>
  <c r="R22" i="16" s="1"/>
  <c r="R3" i="10"/>
  <c r="R20" i="10" s="1"/>
  <c r="R21" i="10" s="1"/>
  <c r="Q12" i="15" l="1"/>
  <c r="Q8" i="15"/>
  <c r="Q4" i="15"/>
  <c r="Q6" i="15" s="1"/>
  <c r="Q26" i="4"/>
  <c r="Q22" i="4"/>
  <c r="Q13" i="4"/>
  <c r="Q11" i="8"/>
  <c r="Q8" i="8"/>
  <c r="Q2" i="4" l="1"/>
  <c r="Q41" i="4" s="1"/>
  <c r="Q12" i="8"/>
  <c r="Q13" i="8" s="1"/>
  <c r="T29" i="3"/>
  <c r="H19" i="3"/>
  <c r="G19" i="3"/>
  <c r="F19" i="3"/>
  <c r="E19" i="3"/>
  <c r="T43" i="3"/>
  <c r="T45" i="3"/>
  <c r="T52" i="3" s="1"/>
  <c r="T53" i="3" l="1"/>
  <c r="P10" i="9"/>
  <c r="P12" i="9" s="1"/>
  <c r="P10" i="7" l="1"/>
  <c r="Q10" i="16" l="1"/>
  <c r="Q8" i="16"/>
  <c r="Q21" i="16"/>
  <c r="Q18" i="16"/>
  <c r="Q26" i="16" s="1"/>
  <c r="Q35" i="16" s="1"/>
  <c r="Q12" i="16"/>
  <c r="Q10" i="10"/>
  <c r="Q8" i="10"/>
  <c r="P11" i="8" l="1"/>
  <c r="P8" i="8"/>
  <c r="Q38" i="16"/>
  <c r="Q27" i="16"/>
  <c r="Q32" i="16" s="1"/>
  <c r="Q7" i="16"/>
  <c r="Q6" i="16" s="1"/>
  <c r="Q2" i="16"/>
  <c r="Q16" i="10"/>
  <c r="Q5" i="10"/>
  <c r="Q3" i="10" s="1"/>
  <c r="P12" i="15"/>
  <c r="P4" i="15"/>
  <c r="P6" i="15" s="1"/>
  <c r="P8" i="15"/>
  <c r="P12" i="8" l="1"/>
  <c r="P13" i="8" s="1"/>
  <c r="Q20" i="10"/>
  <c r="Q21" i="10" s="1"/>
  <c r="Q15" i="16"/>
  <c r="Q22" i="16" s="1"/>
  <c r="Q39" i="16"/>
  <c r="P26" i="4"/>
  <c r="P22" i="4"/>
  <c r="P13" i="4"/>
  <c r="P2" i="4"/>
  <c r="P41" i="4" l="1"/>
  <c r="P12" i="12" l="1"/>
  <c r="P15" i="13" l="1"/>
  <c r="O3" i="14"/>
  <c r="P3" i="14"/>
  <c r="O17" i="14" l="1"/>
  <c r="P17" i="14"/>
  <c r="O10" i="9" l="1"/>
  <c r="O12" i="9" s="1"/>
  <c r="O10" i="7" l="1"/>
  <c r="O12" i="12" l="1"/>
  <c r="O15" i="13" l="1"/>
  <c r="O32" i="4" l="1"/>
  <c r="O12" i="15" l="1"/>
  <c r="O8" i="15"/>
  <c r="O2" i="15"/>
  <c r="O4" i="15" s="1"/>
  <c r="O6" i="15" s="1"/>
  <c r="O26" i="4" l="1"/>
  <c r="O13" i="4"/>
  <c r="O22" i="4" l="1"/>
  <c r="O12" i="4" l="1"/>
  <c r="O2" i="4"/>
  <c r="O41" i="4" l="1"/>
  <c r="H10" i="7"/>
  <c r="I10" i="7"/>
  <c r="J10" i="7"/>
  <c r="K10" i="7"/>
  <c r="L10" i="7"/>
  <c r="M10" i="7"/>
  <c r="N10" i="7"/>
  <c r="P38" i="16" l="1"/>
  <c r="P27" i="16"/>
  <c r="P32" i="16" s="1"/>
  <c r="P21" i="16"/>
  <c r="P18" i="16"/>
  <c r="P26" i="16" s="1"/>
  <c r="P35" i="16" s="1"/>
  <c r="P12" i="16"/>
  <c r="P10" i="16"/>
  <c r="P8" i="16"/>
  <c r="P2" i="16"/>
  <c r="P16" i="10"/>
  <c r="P10" i="10"/>
  <c r="P8" i="10"/>
  <c r="P5" i="10"/>
  <c r="P7" i="16" l="1"/>
  <c r="P6" i="16" s="1"/>
  <c r="P15" i="16" s="1"/>
  <c r="P3" i="10"/>
  <c r="P20" i="10" s="1"/>
  <c r="O11" i="8" l="1"/>
  <c r="O8" i="8"/>
  <c r="O12" i="8" l="1"/>
  <c r="P39" i="16" l="1"/>
  <c r="P21" i="10"/>
  <c r="P22" i="16"/>
  <c r="O13" i="8" l="1"/>
  <c r="C2" i="4" l="1"/>
  <c r="D2" i="4"/>
  <c r="E2" i="4"/>
  <c r="F2" i="4"/>
  <c r="N11" i="9" l="1"/>
  <c r="F10" i="10"/>
  <c r="E31" i="16" l="1"/>
  <c r="C31" i="16"/>
  <c r="D31" i="16"/>
  <c r="F31" i="16"/>
  <c r="G31" i="16"/>
  <c r="H31" i="16"/>
  <c r="I31" i="16"/>
  <c r="J31" i="16"/>
  <c r="K31" i="16"/>
  <c r="L31" i="16"/>
  <c r="M31" i="16"/>
  <c r="G16" i="10" l="1"/>
  <c r="G8" i="10"/>
  <c r="G5" i="10"/>
  <c r="G10" i="10"/>
  <c r="G21" i="16"/>
  <c r="G12" i="16"/>
  <c r="G10" i="16"/>
  <c r="G8" i="16"/>
  <c r="G2" i="16"/>
  <c r="G38" i="16"/>
  <c r="G27" i="16"/>
  <c r="G7" i="16" l="1"/>
  <c r="G6" i="16" s="1"/>
  <c r="G15" i="16" s="1"/>
  <c r="G3" i="10"/>
  <c r="G20" i="10" s="1"/>
  <c r="G21" i="10" s="1"/>
  <c r="G32" i="16"/>
  <c r="G39" i="16" s="1"/>
  <c r="G22" i="10" l="1"/>
  <c r="N10" i="9" l="1"/>
  <c r="N12" i="9" s="1"/>
  <c r="N3" i="14" l="1"/>
  <c r="N17" i="14" s="1"/>
  <c r="N15" i="13" l="1"/>
  <c r="J2" i="4" l="1"/>
  <c r="G2" i="4"/>
  <c r="K2" i="4"/>
  <c r="H2" i="4"/>
  <c r="L2" i="4"/>
  <c r="N2" i="4"/>
  <c r="I2" i="4"/>
  <c r="M2" i="4"/>
  <c r="N12" i="15" l="1"/>
  <c r="N4" i="15"/>
  <c r="N6" i="15" s="1"/>
  <c r="N8" i="15"/>
  <c r="O38" i="16"/>
  <c r="O27" i="16"/>
  <c r="O32" i="16" s="1"/>
  <c r="O21" i="16"/>
  <c r="O18" i="16"/>
  <c r="O26" i="16" s="1"/>
  <c r="O35" i="16" s="1"/>
  <c r="O12" i="16"/>
  <c r="O10" i="16"/>
  <c r="O8" i="16"/>
  <c r="O2" i="16"/>
  <c r="O16" i="10"/>
  <c r="O10" i="10"/>
  <c r="O8" i="10"/>
  <c r="O5" i="10"/>
  <c r="N13" i="4"/>
  <c r="N22" i="4"/>
  <c r="N26" i="4"/>
  <c r="O3" i="10" l="1"/>
  <c r="O39" i="16"/>
  <c r="O7" i="16"/>
  <c r="O6" i="16" s="1"/>
  <c r="O15" i="16" s="1"/>
  <c r="O22" i="16" s="1"/>
  <c r="N41" i="4"/>
  <c r="N11" i="8"/>
  <c r="N8" i="8"/>
  <c r="N12" i="8" l="1"/>
  <c r="O20" i="10"/>
  <c r="O21" i="10" s="1"/>
  <c r="M12" i="15" l="1"/>
  <c r="M8" i="15"/>
  <c r="M4" i="15"/>
  <c r="M6" i="15" s="1"/>
  <c r="M26" i="4" l="1"/>
  <c r="M22" i="4"/>
  <c r="M13" i="4"/>
  <c r="M41" i="4"/>
  <c r="M10" i="9"/>
  <c r="M12" i="9" s="1"/>
  <c r="M11" i="8" l="1"/>
  <c r="M8" i="8"/>
  <c r="M12" i="8" l="1"/>
  <c r="M13" i="8" s="1"/>
  <c r="N16" i="10"/>
  <c r="N10" i="10"/>
  <c r="N8" i="10"/>
  <c r="N5" i="10"/>
  <c r="N3" i="10" l="1"/>
  <c r="N20" i="10" s="1"/>
  <c r="N21" i="10" l="1"/>
  <c r="M12" i="12" l="1"/>
  <c r="M15" i="13"/>
  <c r="D15" i="13"/>
  <c r="E15" i="13"/>
  <c r="F15" i="13"/>
  <c r="G15" i="13"/>
  <c r="H15" i="13"/>
  <c r="I15" i="13"/>
  <c r="J15" i="13"/>
  <c r="K15" i="13"/>
  <c r="L15" i="13"/>
  <c r="M3" i="14" l="1"/>
  <c r="M17" i="14" l="1"/>
  <c r="N38" i="16" l="1"/>
  <c r="N27" i="16"/>
  <c r="N32" i="16" s="1"/>
  <c r="N2" i="16"/>
  <c r="N8" i="16"/>
  <c r="N10" i="16"/>
  <c r="N12" i="16"/>
  <c r="N18" i="16"/>
  <c r="N26" i="16" s="1"/>
  <c r="N35" i="16" s="1"/>
  <c r="N21" i="16"/>
  <c r="D10" i="16"/>
  <c r="E10" i="16"/>
  <c r="F10" i="16"/>
  <c r="H10" i="16"/>
  <c r="I10" i="16"/>
  <c r="J10" i="16"/>
  <c r="K10" i="16"/>
  <c r="L10" i="16"/>
  <c r="M10" i="16"/>
  <c r="C10" i="16"/>
  <c r="N39" i="16" l="1"/>
  <c r="N7" i="16"/>
  <c r="N6" i="16" s="1"/>
  <c r="N15" i="16" s="1"/>
  <c r="N22" i="16" s="1"/>
  <c r="G37" i="8" l="1"/>
  <c r="G38" i="8"/>
  <c r="L26" i="4" l="1"/>
  <c r="L4" i="15" l="1"/>
  <c r="L6" i="15" s="1"/>
  <c r="L12" i="15"/>
  <c r="C35" i="16" l="1"/>
  <c r="M18" i="16"/>
  <c r="M26" i="16" s="1"/>
  <c r="M35" i="16" s="1"/>
  <c r="M12" i="16"/>
  <c r="M8" i="16"/>
  <c r="M7" i="16" l="1"/>
  <c r="M6" i="16" s="1"/>
  <c r="M38" i="16"/>
  <c r="M27" i="16"/>
  <c r="M21" i="16"/>
  <c r="M2" i="16"/>
  <c r="M15" i="16" l="1"/>
  <c r="M22" i="16" s="1"/>
  <c r="L3" i="14"/>
  <c r="L17" i="14" l="1"/>
  <c r="M10" i="10" l="1"/>
  <c r="M8" i="10"/>
  <c r="M5" i="10"/>
  <c r="L5" i="10"/>
  <c r="K5" i="10"/>
  <c r="J5" i="10"/>
  <c r="I5" i="10"/>
  <c r="H5" i="10"/>
  <c r="F5" i="10"/>
  <c r="E5" i="10"/>
  <c r="M16" i="10" l="1"/>
  <c r="L11" i="8"/>
  <c r="L8" i="8"/>
  <c r="M3" i="10"/>
  <c r="C24" i="17"/>
  <c r="F23" i="17"/>
  <c r="F24" i="17" s="1"/>
  <c r="E23" i="17"/>
  <c r="E24" i="17" s="1"/>
  <c r="D23" i="17"/>
  <c r="D24" i="17" s="1"/>
  <c r="C23" i="17"/>
  <c r="K18" i="17"/>
  <c r="J18" i="17"/>
  <c r="I18" i="17"/>
  <c r="H18" i="17"/>
  <c r="G18" i="17"/>
  <c r="K13" i="17"/>
  <c r="J13" i="17"/>
  <c r="I13" i="17"/>
  <c r="H13" i="17"/>
  <c r="G13" i="17"/>
  <c r="K8" i="17"/>
  <c r="J8" i="17"/>
  <c r="I8" i="17"/>
  <c r="H8" i="17"/>
  <c r="G8" i="17"/>
  <c r="K3" i="17"/>
  <c r="K23" i="17" s="1"/>
  <c r="K24" i="17" s="1"/>
  <c r="J3" i="17"/>
  <c r="J23" i="17" s="1"/>
  <c r="J24" i="17" s="1"/>
  <c r="I3" i="17"/>
  <c r="I23" i="17" s="1"/>
  <c r="I24" i="17" s="1"/>
  <c r="H3" i="17"/>
  <c r="H23" i="17" s="1"/>
  <c r="H24" i="17" s="1"/>
  <c r="G3" i="17"/>
  <c r="G23" i="17" s="1"/>
  <c r="M20" i="10" l="1"/>
  <c r="M21" i="10" s="1"/>
  <c r="L12" i="8"/>
  <c r="L13" i="8" s="1"/>
  <c r="G10" i="7"/>
  <c r="L16" i="10" l="1"/>
  <c r="H16" i="10"/>
  <c r="F8" i="8" l="1"/>
  <c r="E8" i="8"/>
  <c r="D8" i="8"/>
  <c r="C8" i="8"/>
  <c r="K8" i="8"/>
  <c r="J8" i="8"/>
  <c r="I8" i="8"/>
  <c r="H8" i="8"/>
  <c r="G8" i="8"/>
  <c r="F11" i="8"/>
  <c r="E11" i="8"/>
  <c r="D11" i="8"/>
  <c r="C11" i="8"/>
  <c r="F17" i="10"/>
  <c r="F4" i="10"/>
  <c r="D12" i="8" l="1"/>
  <c r="D13" i="8" s="1"/>
  <c r="C12" i="8"/>
  <c r="C13" i="8" s="1"/>
  <c r="E12" i="8"/>
  <c r="E13" i="8" s="1"/>
  <c r="F12" i="8"/>
  <c r="F13" i="8" s="1"/>
  <c r="F20" i="10"/>
  <c r="F21" i="10" s="1"/>
  <c r="E4" i="10"/>
  <c r="F8" i="10"/>
  <c r="G11" i="8" l="1"/>
  <c r="G12" i="8" s="1"/>
  <c r="G13" i="8" s="1"/>
  <c r="I11" i="8"/>
  <c r="J11" i="8"/>
  <c r="K11" i="8"/>
  <c r="H11" i="8"/>
  <c r="H12" i="8" s="1"/>
  <c r="H13" i="8" s="1"/>
  <c r="J12" i="8" l="1"/>
  <c r="J13" i="8" s="1"/>
  <c r="I12" i="8"/>
  <c r="I13" i="8" s="1"/>
  <c r="K12" i="8"/>
  <c r="K13" i="8" s="1"/>
  <c r="H32" i="16" l="1"/>
  <c r="L38" i="16" l="1"/>
  <c r="K38" i="16"/>
  <c r="J38" i="16"/>
  <c r="I38" i="16"/>
  <c r="H38" i="16"/>
  <c r="H39" i="16" s="1"/>
  <c r="F38" i="16"/>
  <c r="E38" i="16"/>
  <c r="D38" i="16"/>
  <c r="C38" i="16"/>
  <c r="D21" i="16"/>
  <c r="E21" i="16"/>
  <c r="F21" i="16"/>
  <c r="H21" i="16"/>
  <c r="I21" i="16"/>
  <c r="J21" i="16"/>
  <c r="K21" i="16"/>
  <c r="L21" i="16"/>
  <c r="C21" i="16"/>
  <c r="D2" i="16" l="1"/>
  <c r="D8" i="16"/>
  <c r="D12" i="16"/>
  <c r="D7" i="16" l="1"/>
  <c r="D6" i="16" s="1"/>
  <c r="D15" i="16" s="1"/>
  <c r="D22" i="16" s="1"/>
  <c r="C27" i="16"/>
  <c r="D27" i="16"/>
  <c r="E27" i="16"/>
  <c r="C12" i="16"/>
  <c r="E12" i="16"/>
  <c r="F12" i="16"/>
  <c r="H12" i="16"/>
  <c r="I12" i="16"/>
  <c r="J12" i="16"/>
  <c r="K12" i="16"/>
  <c r="C8" i="16"/>
  <c r="E8" i="16"/>
  <c r="F8" i="16"/>
  <c r="H8" i="16"/>
  <c r="I8" i="16"/>
  <c r="J8" i="16"/>
  <c r="K8" i="16"/>
  <c r="C2" i="16"/>
  <c r="E2" i="16"/>
  <c r="H7" i="16" l="1"/>
  <c r="H6" i="16" s="1"/>
  <c r="F7" i="16"/>
  <c r="F6" i="16" s="1"/>
  <c r="C7" i="16"/>
  <c r="C6" i="16" s="1"/>
  <c r="C15" i="16" s="1"/>
  <c r="C22" i="16" s="1"/>
  <c r="E7" i="16"/>
  <c r="K7" i="16"/>
  <c r="K6" i="16" s="1"/>
  <c r="J7" i="16"/>
  <c r="J6" i="16" s="1"/>
  <c r="I7" i="16"/>
  <c r="I6" i="16" s="1"/>
  <c r="F2" i="16"/>
  <c r="H2" i="16"/>
  <c r="I2" i="16"/>
  <c r="J2" i="16"/>
  <c r="K2" i="16"/>
  <c r="H15" i="16" l="1"/>
  <c r="H22" i="16" s="1"/>
  <c r="K15" i="16"/>
  <c r="K22" i="16" s="1"/>
  <c r="J15" i="16"/>
  <c r="J22" i="16" s="1"/>
  <c r="I15" i="16"/>
  <c r="I22" i="16" s="1"/>
  <c r="F15" i="16"/>
  <c r="F22" i="16" s="1"/>
  <c r="I27" i="16"/>
  <c r="I32" i="16" s="1"/>
  <c r="I39" i="16" s="1"/>
  <c r="F27" i="16" l="1"/>
  <c r="F32" i="16" s="1"/>
  <c r="F39" i="16" s="1"/>
  <c r="E6" i="16"/>
  <c r="E15" i="16" s="1"/>
  <c r="E22" i="16" s="1"/>
  <c r="J27" i="16"/>
  <c r="J32" i="16" s="1"/>
  <c r="J39" i="16" s="1"/>
  <c r="K27" i="16"/>
  <c r="K32" i="16" s="1"/>
  <c r="K39" i="16" s="1"/>
  <c r="L27" i="16" l="1"/>
  <c r="L32" i="16" s="1"/>
  <c r="L39" i="16" s="1"/>
  <c r="L12" i="16"/>
  <c r="L8" i="16"/>
  <c r="L2" i="16"/>
  <c r="L7" i="16" l="1"/>
  <c r="L6" i="16" s="1"/>
  <c r="L15" i="16" s="1"/>
  <c r="L22" i="16" s="1"/>
  <c r="F10" i="7" l="1"/>
  <c r="E10" i="7"/>
  <c r="D10" i="7"/>
  <c r="C10" i="7"/>
  <c r="G41" i="4" l="1"/>
  <c r="L8" i="15" l="1"/>
  <c r="D12" i="15" l="1"/>
  <c r="E12" i="15"/>
  <c r="F12" i="15"/>
  <c r="G12" i="15"/>
  <c r="H12" i="15"/>
  <c r="I12" i="15"/>
  <c r="J12" i="15"/>
  <c r="K12" i="15"/>
  <c r="C12" i="15"/>
  <c r="D8" i="15"/>
  <c r="E8" i="15"/>
  <c r="F8" i="15"/>
  <c r="G8" i="15"/>
  <c r="H8" i="15"/>
  <c r="I8" i="15"/>
  <c r="J8" i="15"/>
  <c r="K8" i="15"/>
  <c r="C8" i="15"/>
  <c r="D4" i="15"/>
  <c r="D6" i="15" s="1"/>
  <c r="E4" i="15"/>
  <c r="E6" i="15" s="1"/>
  <c r="F4" i="15"/>
  <c r="F6" i="15" s="1"/>
  <c r="G4" i="15"/>
  <c r="G6" i="15" s="1"/>
  <c r="H4" i="15"/>
  <c r="H6" i="15" s="1"/>
  <c r="I4" i="15"/>
  <c r="I6" i="15" s="1"/>
  <c r="J4" i="15"/>
  <c r="J6" i="15" s="1"/>
  <c r="K4" i="15"/>
  <c r="K6" i="15" s="1"/>
  <c r="C4" i="15"/>
  <c r="C6" i="15" s="1"/>
  <c r="C17" i="10" l="1"/>
  <c r="C10" i="10"/>
  <c r="C5" i="10"/>
  <c r="C4" i="10" l="1"/>
  <c r="C20" i="10" s="1"/>
  <c r="C21" i="10" s="1"/>
  <c r="D17" i="10" l="1"/>
  <c r="D10" i="10"/>
  <c r="D5" i="10"/>
  <c r="D4" i="10" l="1"/>
  <c r="D20" i="10" s="1"/>
  <c r="D21" i="10" s="1"/>
  <c r="E17" i="10" l="1"/>
  <c r="E20" i="10" s="1"/>
  <c r="E21" i="10" s="1"/>
  <c r="E10" i="10"/>
  <c r="E8" i="10"/>
  <c r="H12" i="10" l="1"/>
  <c r="H8" i="10"/>
  <c r="H10" i="10" l="1"/>
  <c r="H3" i="10" s="1"/>
  <c r="H20" i="10" s="1"/>
  <c r="H21" i="10" s="1"/>
  <c r="I12" i="10"/>
  <c r="I16" i="10"/>
  <c r="I10" i="10"/>
  <c r="I8" i="10"/>
  <c r="I3" i="10" l="1"/>
  <c r="J12" i="10"/>
  <c r="I20" i="10" l="1"/>
  <c r="I21" i="10" s="1"/>
  <c r="J16" i="10"/>
  <c r="J10" i="10"/>
  <c r="J8" i="10"/>
  <c r="J3" i="10" l="1"/>
  <c r="J20" i="10" s="1"/>
  <c r="J21" i="10" l="1"/>
  <c r="K3" i="14"/>
  <c r="J3" i="14"/>
  <c r="J17" i="14" s="1"/>
  <c r="I3" i="14"/>
  <c r="I17" i="14" s="1"/>
  <c r="H3" i="14"/>
  <c r="G3" i="14"/>
  <c r="G17" i="14" s="1"/>
  <c r="F3" i="14"/>
  <c r="E3" i="14"/>
  <c r="D3" i="14"/>
  <c r="D17" i="14" s="1"/>
  <c r="C3" i="14"/>
  <c r="C17" i="14" s="1"/>
  <c r="K16" i="10"/>
  <c r="K12" i="10"/>
  <c r="K10" i="10"/>
  <c r="K8" i="10"/>
  <c r="L12" i="10"/>
  <c r="L10" i="10"/>
  <c r="L8" i="10"/>
  <c r="K3" i="10" l="1"/>
  <c r="K20" i="10" s="1"/>
  <c r="K21" i="10" s="1"/>
  <c r="E17" i="14"/>
  <c r="F17" i="14"/>
  <c r="L3" i="10"/>
  <c r="L20" i="10" s="1"/>
  <c r="K17" i="14"/>
  <c r="H17" i="14"/>
  <c r="C15" i="13"/>
  <c r="L21" i="10" l="1"/>
  <c r="G12" i="12"/>
  <c r="K12" i="12"/>
  <c r="F10" i="9"/>
  <c r="F12" i="9" s="1"/>
  <c r="J3" i="9"/>
  <c r="J10" i="9" s="1"/>
  <c r="C10" i="9"/>
  <c r="C12" i="9" s="1"/>
  <c r="D10" i="9"/>
  <c r="D12" i="9" s="1"/>
  <c r="G10" i="9"/>
  <c r="H10" i="9"/>
  <c r="H12" i="9" s="1"/>
  <c r="I10" i="9"/>
  <c r="I12" i="9" s="1"/>
  <c r="K10" i="9"/>
  <c r="K12" i="9" s="1"/>
  <c r="J11" i="9"/>
  <c r="C13" i="4"/>
  <c r="D13" i="4"/>
  <c r="E13" i="4"/>
  <c r="F13" i="4"/>
  <c r="G13" i="4"/>
  <c r="H13" i="4"/>
  <c r="I13" i="4"/>
  <c r="J13" i="4"/>
  <c r="K13" i="4"/>
  <c r="L13" i="4"/>
  <c r="C22" i="4"/>
  <c r="D22" i="4"/>
  <c r="E22" i="4"/>
  <c r="F22" i="4"/>
  <c r="G22" i="4"/>
  <c r="H22" i="4"/>
  <c r="I22" i="4"/>
  <c r="J22" i="4"/>
  <c r="K22" i="4"/>
  <c r="L22" i="4"/>
  <c r="C26" i="4"/>
  <c r="D26" i="4"/>
  <c r="E26" i="4"/>
  <c r="F26" i="4"/>
  <c r="G26" i="4"/>
  <c r="H26" i="4"/>
  <c r="I26" i="4"/>
  <c r="J26" i="4"/>
  <c r="K26" i="4"/>
  <c r="H41" i="4"/>
  <c r="I41" i="4"/>
  <c r="J41" i="4"/>
  <c r="K41" i="4"/>
  <c r="L41" i="4"/>
  <c r="G24" i="17" l="1"/>
  <c r="J12" i="9"/>
  <c r="F41" i="4"/>
  <c r="C41" i="4"/>
  <c r="D41" i="4"/>
  <c r="E41" i="4"/>
  <c r="E10" i="9"/>
  <c r="E12" i="9" s="1"/>
  <c r="L12" i="12" l="1"/>
  <c r="N13" i="8" l="1"/>
  <c r="M32" i="16" l="1"/>
  <c r="M39" i="16" s="1"/>
  <c r="E32" i="16"/>
  <c r="E39" i="16" s="1"/>
  <c r="D32" i="16"/>
  <c r="D39" i="16" s="1"/>
  <c r="C32" i="16"/>
  <c r="C39" i="16" s="1"/>
  <c r="V12" i="4" l="1"/>
  <c r="V2" i="4" l="1"/>
  <c r="V41" i="4" s="1"/>
  <c r="Y16" i="13" l="1"/>
  <c r="Y11" i="7"/>
  <c r="Y13" i="8"/>
  <c r="Y13" i="12"/>
  <c r="AB29" i="3" l="1"/>
  <c r="AB54" i="3" s="1"/>
  <c r="AC16" i="13" l="1"/>
  <c r="AC3" i="4" l="1"/>
  <c r="AC13" i="4"/>
  <c r="AC32" i="4" l="1"/>
  <c r="AC26" i="4" l="1"/>
  <c r="AC6" i="4"/>
  <c r="AC2" i="4" s="1"/>
  <c r="AC41" i="4" s="1"/>
  <c r="AF13" i="12" l="1"/>
  <c r="AF16" i="13"/>
  <c r="AF11" i="7"/>
</calcChain>
</file>

<file path=xl/sharedStrings.xml><?xml version="1.0" encoding="utf-8"?>
<sst xmlns="http://schemas.openxmlformats.org/spreadsheetml/2006/main" count="1487" uniqueCount="773">
  <si>
    <t>for the period ( in PLN k):</t>
  </si>
  <si>
    <t>Net interest income</t>
  </si>
  <si>
    <t>Fee and commission income</t>
  </si>
  <si>
    <t>Fee and commission expense</t>
  </si>
  <si>
    <t>Net fee and commission income</t>
  </si>
  <si>
    <t>Dividend income</t>
  </si>
  <si>
    <t>Net trading income and revaluation</t>
  </si>
  <si>
    <t>Gains (losses) from other financial securities</t>
  </si>
  <si>
    <t>Other operating income</t>
  </si>
  <si>
    <t>Operating expenses incl.:</t>
  </si>
  <si>
    <t>Depreciation/amortisation</t>
  </si>
  <si>
    <t>Other operating expenses</t>
  </si>
  <si>
    <t>Profit before tax</t>
  </si>
  <si>
    <t>Corporate income tax</t>
  </si>
  <si>
    <t>attributable to non-controlling interests</t>
  </si>
  <si>
    <t>ASSETS</t>
  </si>
  <si>
    <t>Loans and advances to banks</t>
  </si>
  <si>
    <t>Financial assets held for trading &amp; hedging</t>
  </si>
  <si>
    <t>Loans and advances to customers</t>
  </si>
  <si>
    <t>Intangible assets</t>
  </si>
  <si>
    <t>Property, plant &amp; equipment</t>
  </si>
  <si>
    <t>Current income tax assets</t>
  </si>
  <si>
    <t>Other assets</t>
  </si>
  <si>
    <t>Total assets</t>
  </si>
  <si>
    <t>LIABILITIES</t>
  </si>
  <si>
    <t>Deposits from banks</t>
  </si>
  <si>
    <t>Financial liabilities held for trading &amp; hedging</t>
  </si>
  <si>
    <t>Deposits from customers</t>
  </si>
  <si>
    <t>Debt securities in issue</t>
  </si>
  <si>
    <t>Subordinated liabilities</t>
  </si>
  <si>
    <t>Current income tax liabilities</t>
  </si>
  <si>
    <t>Other liabilities</t>
  </si>
  <si>
    <t>Total liabilities</t>
  </si>
  <si>
    <t>Equity</t>
  </si>
  <si>
    <t>Share capital</t>
  </si>
  <si>
    <t>Other reserve funds</t>
  </si>
  <si>
    <t>Revaluation reserve</t>
  </si>
  <si>
    <t>Retained earnings</t>
  </si>
  <si>
    <t>Profit of the current period</t>
  </si>
  <si>
    <t>Total equity</t>
  </si>
  <si>
    <t>Total equity and liabilities</t>
  </si>
  <si>
    <t>Total</t>
  </si>
  <si>
    <t>Distribution fees</t>
  </si>
  <si>
    <t>Other</t>
  </si>
  <si>
    <t>Goodwill</t>
  </si>
  <si>
    <t>Cash and balances with central banks</t>
  </si>
  <si>
    <t>Non-controlling interest in equity</t>
  </si>
  <si>
    <t>Interest expense</t>
  </si>
  <si>
    <t xml:space="preserve">Share in net profits (loss) of entities accounted for by the equity method </t>
  </si>
  <si>
    <t>Consolidated profit for the period</t>
  </si>
  <si>
    <t>of which:</t>
  </si>
  <si>
    <t>Net gains/(losses) on subordinated entities</t>
  </si>
  <si>
    <t>Wynik z tytułu prowizji</t>
  </si>
  <si>
    <t>Opłaty dystrybucyjne</t>
  </si>
  <si>
    <t>Prowizje ubezpieczeniowe</t>
  </si>
  <si>
    <t>Razem</t>
  </si>
  <si>
    <t>Koszty pracownicze</t>
  </si>
  <si>
    <t>Pozostałe koszty operacyjne</t>
  </si>
  <si>
    <t>AKTYWA</t>
  </si>
  <si>
    <t>Należności od banków</t>
  </si>
  <si>
    <t>Aktywa finansowe przeznaczone do obrotu i  pochodne instrumenty zabezpieczające</t>
  </si>
  <si>
    <t>Wartości niematerialne</t>
  </si>
  <si>
    <t>Wartość firmy</t>
  </si>
  <si>
    <t>Rzeczowy majątek trwały</t>
  </si>
  <si>
    <t>Należności z tytułu bieżącego podatku dochodowego</t>
  </si>
  <si>
    <t>Aktywa z tytułu odroczonego podatku dochodowego netto</t>
  </si>
  <si>
    <t>Pozostałe aktywa</t>
  </si>
  <si>
    <t>Aktywa razem</t>
  </si>
  <si>
    <t>PASYWA</t>
  </si>
  <si>
    <t>Zobowiązania wobec banków</t>
  </si>
  <si>
    <t>Zobowiązania wobec klientów</t>
  </si>
  <si>
    <t>Zobowiązania z tytułu emisji dłużnych papierów wartościowych</t>
  </si>
  <si>
    <t>Zobowiązania podporządkowane</t>
  </si>
  <si>
    <t>Zobowiązania z tytułu bieżącego podatku dochodowego</t>
  </si>
  <si>
    <t>Zobowiązania razem</t>
  </si>
  <si>
    <t>Kapitały</t>
  </si>
  <si>
    <t>Kapitał akcyjny</t>
  </si>
  <si>
    <t>Pozostałe kapitały</t>
  </si>
  <si>
    <t>Kapitał z aktualizacji wyceny</t>
  </si>
  <si>
    <t>Zyski zatrzymane</t>
  </si>
  <si>
    <t>Wynik roku bieżącego</t>
  </si>
  <si>
    <t>Udziały niekontrolujące</t>
  </si>
  <si>
    <t>Kapitały razem</t>
  </si>
  <si>
    <t>PLN tys.</t>
  </si>
  <si>
    <t>Koszty odsetkowe</t>
  </si>
  <si>
    <t>Wynik z tytułu odsetek</t>
  </si>
  <si>
    <t>Przychody prowizyjne</t>
  </si>
  <si>
    <t>Koszty prowizyjne</t>
  </si>
  <si>
    <t>Przychody z tytułu dywidend</t>
  </si>
  <si>
    <t>Wynik handlowy i rewaluacja</t>
  </si>
  <si>
    <t>Wynik na pozostałych instrumentach finansowych</t>
  </si>
  <si>
    <t>Pozostałe przychody operacyjne</t>
  </si>
  <si>
    <t>Zysk przed opodatkowaniem</t>
  </si>
  <si>
    <t>Obciążenie z tytułu podatku dochodowego</t>
  </si>
  <si>
    <t>Zysk za okres</t>
  </si>
  <si>
    <t>w tym:</t>
  </si>
  <si>
    <t>udziałowcy niesprawujący kontroli</t>
  </si>
  <si>
    <t>Podatek od instytucji finansowych</t>
  </si>
  <si>
    <t>Tax on financial institutions</t>
  </si>
  <si>
    <t>Należności z tytułu transakcji z przyrzeczeniem odkupu</t>
  </si>
  <si>
    <t>Zobowiązania z tytułu transakcji z przyrzeczeniem odkupu</t>
  </si>
  <si>
    <t>Aktywa finansowe dostępne do sprzedaży</t>
  </si>
  <si>
    <t>Gotówka i operacje z bankami centralnymi</t>
  </si>
  <si>
    <t>Zyski (straty) netto na udziałach w podmiotach powiązanych</t>
  </si>
  <si>
    <t>Udział w zysku (stracie) jednostek wycenianych metodą praw własności</t>
  </si>
  <si>
    <t>2Q 2017</t>
  </si>
  <si>
    <t>Pozostałe zobowiązania</t>
  </si>
  <si>
    <t>Brokerage activities</t>
  </si>
  <si>
    <t>Prowizje z działalności maklerskiej</t>
  </si>
  <si>
    <t>1Q 2017</t>
  </si>
  <si>
    <t>3Q 2017</t>
  </si>
  <si>
    <t>4Q 2017</t>
  </si>
  <si>
    <t>1Q 2018</t>
  </si>
  <si>
    <t>Przychody odsetkowe od aktywów finansowych wycenianych w zamortyzowanym koszcie</t>
  </si>
  <si>
    <t>Przychody odsetkowe od aktywów wycenianych w wartości godziwej przez pozostałe całkowite dochody</t>
  </si>
  <si>
    <t>Przychody o charakterze zbliżonym do odsetek od aktywów wycenianych w wartości godziwej przez wynik finansowy</t>
  </si>
  <si>
    <t>Income similar to interest - financial assets measured at fair value through profit or loss</t>
  </si>
  <si>
    <t>Interest income on financial assets measured at amortised cost</t>
  </si>
  <si>
    <t>Interest income on financial assets measured at fair value through other comprehensive income</t>
  </si>
  <si>
    <t>- wyceniane w zamortyzowanym koszcie</t>
  </si>
  <si>
    <t>- wyceniane w wartości godziwej przez wynik finansowy</t>
  </si>
  <si>
    <t>- measured at amortised cost</t>
  </si>
  <si>
    <t>- measured at fair value through profit or loss</t>
  </si>
  <si>
    <t>Należności od klientów, w tym:</t>
  </si>
  <si>
    <t>Inwestycyjne aktywa finansowe w tym:</t>
  </si>
  <si>
    <t>Investment securities incl.:</t>
  </si>
  <si>
    <t>Rezerwy na zobowiązania pozabilansowe obarczone ryzykiem kredytowym</t>
  </si>
  <si>
    <t>Pozostałe rezerwy</t>
  </si>
  <si>
    <t>Other provisions</t>
  </si>
  <si>
    <t>2Q 2018</t>
  </si>
  <si>
    <t>3Q 2018</t>
  </si>
  <si>
    <t>Koszty pracownicze i koszty działania</t>
  </si>
  <si>
    <t>Staff, operating expenses and management costs</t>
  </si>
  <si>
    <t>Inwestycje w podmioty stowarzyszone</t>
  </si>
  <si>
    <t xml:space="preserve">Investments in associates </t>
  </si>
  <si>
    <t>- dłużne inwestycyjne aktywa finansowe wyceniane w wartości godziwej przez wynik finansowy</t>
  </si>
  <si>
    <t>4Q 2018</t>
  </si>
  <si>
    <t>- wyceniane w wartości godziwej przez inne całkowite dochody</t>
  </si>
  <si>
    <t>- measured at fair value through other  comprehensive income</t>
  </si>
  <si>
    <t>Przychody odsetkowe oraz o charakterze zbliżonym do odsetek</t>
  </si>
  <si>
    <t>Interest income and similar to interest</t>
  </si>
  <si>
    <t>Kapitały własne należne udziałowcom Santander Bank Polska S.A.</t>
  </si>
  <si>
    <t>Zysk z tytułu nabycia przedsiębiorstwa</t>
  </si>
  <si>
    <t>Gain on acquisition of enterprise</t>
  </si>
  <si>
    <t>1Q 2019</t>
  </si>
  <si>
    <t>Aktywa z tytułu praw do użytkowania</t>
  </si>
  <si>
    <t>Right of use asset</t>
  </si>
  <si>
    <t>Zobowiązanie z tytułu leasingu</t>
  </si>
  <si>
    <t>Lease liability</t>
  </si>
  <si>
    <t>Amortyzacja rzeczowego majątku trwałego i wartości niematerialnych</t>
  </si>
  <si>
    <t>Amortyzacja składnika aktywów z tytułu prawa do użytkowania</t>
  </si>
  <si>
    <t>Amortisation of right of use asset</t>
  </si>
  <si>
    <t>- dłużne inwestycyjne aktywa finansowe wyceniane w wartości godziwej przez inne całkowite dochody</t>
  </si>
  <si>
    <t>- kapitałowe inwestycyjne aktywa finansowe wyceniane w wartości godziwej przez inne całkowite dochody</t>
  </si>
  <si>
    <t>31.03.2017</t>
  </si>
  <si>
    <t>30.06.2017</t>
  </si>
  <si>
    <t>30.09.2017</t>
  </si>
  <si>
    <t>31.12.2017</t>
  </si>
  <si>
    <t>31.03.2018</t>
  </si>
  <si>
    <t>30.06.2018</t>
  </si>
  <si>
    <t>30.09.2018</t>
  </si>
  <si>
    <t>31.12.2018</t>
  </si>
  <si>
    <t>Loans and advances to enterprises</t>
  </si>
  <si>
    <t>Real estate financing</t>
  </si>
  <si>
    <t>Loans and advances to individuals, of which:</t>
  </si>
  <si>
    <t>Finance lease receivables</t>
  </si>
  <si>
    <t>Loans and advances to public sector</t>
  </si>
  <si>
    <t>Gross receivables</t>
  </si>
  <si>
    <t>Impairment losses in loans and advances to customers</t>
  </si>
  <si>
    <t>Deposits from individuals</t>
  </si>
  <si>
    <t>- term deposits</t>
  </si>
  <si>
    <t>- current accounts</t>
  </si>
  <si>
    <t>- repo transactions</t>
  </si>
  <si>
    <t>- other</t>
  </si>
  <si>
    <t>Deposits from enterprises</t>
  </si>
  <si>
    <t>Deposits from public sector</t>
  </si>
  <si>
    <t xml:space="preserve">Total </t>
  </si>
  <si>
    <t>I Q 2017</t>
  </si>
  <si>
    <t>II Q 2017</t>
  </si>
  <si>
    <t>III Q 2017</t>
  </si>
  <si>
    <t>IV Q 2017</t>
  </si>
  <si>
    <t>I Q 2018</t>
  </si>
  <si>
    <t>II Q 2018</t>
  </si>
  <si>
    <t>III Q 2018</t>
  </si>
  <si>
    <t>IV Q 2018</t>
  </si>
  <si>
    <t>I Q 2019</t>
  </si>
  <si>
    <t>II Q 2019</t>
  </si>
  <si>
    <t>Obsługa rachunków i obrót pieniężny</t>
  </si>
  <si>
    <t>Current accounts and money transfer</t>
  </si>
  <si>
    <t>Gwarancje i poręczenia</t>
  </si>
  <si>
    <t>Off-balance sheet guarantee commissions</t>
  </si>
  <si>
    <t>Prowizje walutowe</t>
  </si>
  <si>
    <t>Profit on FX transaction</t>
  </si>
  <si>
    <t>eBiznes &amp; Płatności</t>
  </si>
  <si>
    <t>Karty kredytowe</t>
  </si>
  <si>
    <t>Credit cards</t>
  </si>
  <si>
    <t>Prowizje i opłaty za zarządzanie aktywami</t>
  </si>
  <si>
    <t>Asset management fees</t>
  </si>
  <si>
    <t>Insurance commissions</t>
  </si>
  <si>
    <t>Prowizje od umów leasingowych</t>
  </si>
  <si>
    <t>Finance lease commissions</t>
  </si>
  <si>
    <t>Organizowanie emisji</t>
  </si>
  <si>
    <t>Issue arrangement</t>
  </si>
  <si>
    <t>Pozostałe</t>
  </si>
  <si>
    <t>Other commissions</t>
  </si>
  <si>
    <t>Fee and commission expenses</t>
  </si>
  <si>
    <t>Prowizje za pośrednictwo w udzielaniu kredytów</t>
  </si>
  <si>
    <t>Credit intermediation expenses</t>
  </si>
  <si>
    <t>Prowizje, opłaty i inne koszty związane z zarządzaniem aktywami</t>
  </si>
  <si>
    <t>Prowizje zapłacone innym bankom</t>
  </si>
  <si>
    <t>Commissions paid to other banks</t>
  </si>
  <si>
    <t>Other commissions (incl. paid to other banks)</t>
  </si>
  <si>
    <t>Wynagrodzenia i premie</t>
  </si>
  <si>
    <t>Koszty szkoleń</t>
  </si>
  <si>
    <t>Koszty świadczeń socjalnych</t>
  </si>
  <si>
    <t>Rezerwa na odprawy emerytalne i niewykorzystane urlopy oraz inne świadczenia pracownicze</t>
  </si>
  <si>
    <t xml:space="preserve">Narzuty na wynagrodzenia </t>
  </si>
  <si>
    <t>Rezerwa restrukturyzacyjna</t>
  </si>
  <si>
    <t>Opłaty pocztowe i telekomunikacyjne</t>
  </si>
  <si>
    <t>Eksploatacja systemów informacyjnych</t>
  </si>
  <si>
    <t>Koszty konsultacji i doradztwa</t>
  </si>
  <si>
    <t>Pozostałe podatki i opłaty</t>
  </si>
  <si>
    <t>Koszty remontów maszyn</t>
  </si>
  <si>
    <t>Koszty ponoszone na rzecz BFG, KNF i KDPW</t>
  </si>
  <si>
    <t>Marketing i reprezentacja</t>
  </si>
  <si>
    <t>pozostałe</t>
  </si>
  <si>
    <t>Koszty leasingu</t>
  </si>
  <si>
    <t>Przychody odsetkowe i o charakterze zbliżonym do odsetek z tytułu:</t>
  </si>
  <si>
    <t>Należności od podmiotów gospodarczych</t>
  </si>
  <si>
    <t>Należności od klientów indywidualnych, w tym:</t>
  </si>
  <si>
    <t>Należności z tytułu kredytów hipotecznych</t>
  </si>
  <si>
    <t>Należności sektora budżetowego</t>
  </si>
  <si>
    <t>Należności z otrzymanym przyrzeczeniem odkupu</t>
  </si>
  <si>
    <t>Odsetki od IRS -zabezpieczających</t>
  </si>
  <si>
    <t>Przychody odsetkowe od aktywów finansowych wycenianych w wartości godziwej przez inne całkowite dochody</t>
  </si>
  <si>
    <t>Koszty odsetkowe z tytułu</t>
  </si>
  <si>
    <t>Zobowiązań z tytułu sprzedanych papierów wartościowych z udzielonym przyrzeczeniem odkupu</t>
  </si>
  <si>
    <t>Zobowiązań leasingowych</t>
  </si>
  <si>
    <t>Zobowiązań podporządkowanych i emisji papierów wartościowych</t>
  </si>
  <si>
    <t>Interest expenses</t>
  </si>
  <si>
    <t xml:space="preserve">Repo transactions </t>
  </si>
  <si>
    <t>Subordinated liabilities and issue of securities</t>
  </si>
  <si>
    <t>Home mortgage loans</t>
  </si>
  <si>
    <t>Investment securities</t>
  </si>
  <si>
    <t>Reverse repo transactions</t>
  </si>
  <si>
    <t>Interest recorded on hedging IRS</t>
  </si>
  <si>
    <t>Financial assets available for sale</t>
  </si>
  <si>
    <t xml:space="preserve"> - debt securities measured at fair value through other comprehensive income</t>
  </si>
  <si>
    <t xml:space="preserve"> - debt securities measured at fair value through profit and loss</t>
  </si>
  <si>
    <t xml:space="preserve"> - equity securities measured at fair value through other comprehensive income</t>
  </si>
  <si>
    <t>Zobowiązania i kapitały razem</t>
  </si>
  <si>
    <t>Przychody z tytułu sprzedaży usług</t>
  </si>
  <si>
    <t>Przychody z tytułu odzyskanych należności (przedawnionych, umorzonych i nieściągalnych)</t>
  </si>
  <si>
    <t>Wynik z tytułu sprzedaży lub likwidacji składników majątku trwałego i aktywów do zbycia</t>
  </si>
  <si>
    <t>Otrzymane odszkodowania, kary i grzywny</t>
  </si>
  <si>
    <t xml:space="preserve">Pozostałe </t>
  </si>
  <si>
    <t>Koszty zakupu usług</t>
  </si>
  <si>
    <t>Składki na rzecz organizacji o charakterze dobrowolnym</t>
  </si>
  <si>
    <t>Zapłacone odszkodowania, kary i grzywny</t>
  </si>
  <si>
    <t>Przekazane darowizny</t>
  </si>
  <si>
    <t xml:space="preserve">Zwroty opłat BFG </t>
  </si>
  <si>
    <t>Należności od klientów</t>
  </si>
  <si>
    <t xml:space="preserve">         Należności z tytułu kredytów na nieruchomości</t>
  </si>
  <si>
    <t>Należności z tytułu leasingu finansowego</t>
  </si>
  <si>
    <t>Należności od podmiotów sektora publicznego</t>
  </si>
  <si>
    <t>Pozostałe należności</t>
  </si>
  <si>
    <t>Należności brutto</t>
  </si>
  <si>
    <t>Odpis aktualizacyjny z tytułu utraty wartości</t>
  </si>
  <si>
    <t>Zobowiązania wobec klientów indywidualnych</t>
  </si>
  <si>
    <t>depozyty terminowe</t>
  </si>
  <si>
    <t>w rachunku bieżącym</t>
  </si>
  <si>
    <t>Zobowiązania wobec podmiotów gospodarczych</t>
  </si>
  <si>
    <t>transakcje z przyrzeczeniem odkupu</t>
  </si>
  <si>
    <t>Zobowiązania wobec podmiotów sektora publicznego</t>
  </si>
  <si>
    <t>Profit on sales or liquidation of fixed assets, intangible assets and assets for disposal</t>
  </si>
  <si>
    <t>Received compensations, penalties and fines</t>
  </si>
  <si>
    <t>Profit on lease modifications</t>
  </si>
  <si>
    <t xml:space="preserve">Other </t>
  </si>
  <si>
    <t>Release of provision for legal cases and other assets</t>
  </si>
  <si>
    <t>Settlements of leasing agreements</t>
  </si>
  <si>
    <t>Recovery of other receivables (expired, cancelled and uncollectable)</t>
  </si>
  <si>
    <t>Charge of provisions for legal cases and other assets</t>
  </si>
  <si>
    <t xml:space="preserve">Costs of purchased services </t>
  </si>
  <si>
    <t>Other membership fees</t>
  </si>
  <si>
    <t>Paid compensations, penalties and fines</t>
  </si>
  <si>
    <t>Donations paid</t>
  </si>
  <si>
    <t xml:space="preserve">Reimbursements of BGF charges </t>
  </si>
  <si>
    <t xml:space="preserve">Reverse-repo transactions </t>
  </si>
  <si>
    <t>Transakcje z przyrzeczeniem odkupu korekta</t>
  </si>
  <si>
    <t>Koszty operacyjne w tym :</t>
  </si>
  <si>
    <t>(tys. zł)</t>
  </si>
  <si>
    <t>(PLN k)</t>
  </si>
  <si>
    <t xml:space="preserve">Odpis na należności od banków </t>
  </si>
  <si>
    <t>Charge for loans and advances to banks</t>
  </si>
  <si>
    <t>Odpis na należności od klientów</t>
  </si>
  <si>
    <t>Przychód z tytułu należności odzyskanych</t>
  </si>
  <si>
    <t>Odpis na kredytowe zobowiązania pozabilansowe</t>
  </si>
  <si>
    <t>Charge for loans and advances to customers</t>
  </si>
  <si>
    <t>Recoveries of loans previously written off</t>
  </si>
  <si>
    <t>Off-balance sheet credit related facilities</t>
  </si>
  <si>
    <t>Stage 1</t>
  </si>
  <si>
    <t>Stage 2</t>
  </si>
  <si>
    <t>Stage 3</t>
  </si>
  <si>
    <t>POCI</t>
  </si>
  <si>
    <t xml:space="preserve">Odpisy netto z tytułu utraty wartości należności kredytowych wycenianych w zamortyzowanym koszcie </t>
  </si>
  <si>
    <t xml:space="preserve">Impairment losses on loans and advances measured at amortised cost </t>
  </si>
  <si>
    <t>Koszyk 1</t>
  </si>
  <si>
    <t>Koszyk 2</t>
  </si>
  <si>
    <t>Koszyk 3</t>
  </si>
  <si>
    <t xml:space="preserve"> </t>
  </si>
  <si>
    <t>Loans and advances to customers, incl.:</t>
  </si>
  <si>
    <t>Zobowiązania finansowe przeznaczone do obrotu i pochodne instrumenty zabezpieczające</t>
  </si>
  <si>
    <t>(PLN tys. )</t>
  </si>
  <si>
    <t>Inwestycyjne aktywa finansowe</t>
  </si>
  <si>
    <t>Dłużne inwestycyjne aktywa finansowe wyceniane w wartości godziwej przez inne 
całkowite dochody</t>
  </si>
  <si>
    <t>Papiery wartościowe Skarbu Państwa:</t>
  </si>
  <si>
    <t>- obligacje</t>
  </si>
  <si>
    <t>Papiery wartościowe banku centralnego:</t>
  </si>
  <si>
    <t>- bony</t>
  </si>
  <si>
    <t>Pozostałe papiery wartościowe:</t>
  </si>
  <si>
    <t>Dłużne inwestycyjne aktywa finansowe wyceniane w wartości godziwej przez wynik 
finansowy</t>
  </si>
  <si>
    <t>Kapitałowe inwestycyjne aktywa finansowe wyceniane w wartości godziwej przez 
inne całkowite dochody</t>
  </si>
  <si>
    <t>- notowane</t>
  </si>
  <si>
    <t>- nienotowane</t>
  </si>
  <si>
    <t>Debt securities measured at fair value through other comprehensive income</t>
  </si>
  <si>
    <t>Government securities:</t>
  </si>
  <si>
    <t>- bonds</t>
  </si>
  <si>
    <t>Central Bank securities:</t>
  </si>
  <si>
    <t>- bills</t>
  </si>
  <si>
    <t>Other securities:</t>
  </si>
  <si>
    <t>-bonds</t>
  </si>
  <si>
    <t>Debt securities measured at fair value through profit and loss</t>
  </si>
  <si>
    <t>Equity securities measured at fair value through other comprehensive income</t>
  </si>
  <si>
    <t>- listed</t>
  </si>
  <si>
    <t>- unlisted</t>
  </si>
  <si>
    <t xml:space="preserve">Koszty działania </t>
  </si>
  <si>
    <t>Razem koszty pracownicze</t>
  </si>
  <si>
    <t>Razem koszty działania</t>
  </si>
  <si>
    <t>Employee costs</t>
  </si>
  <si>
    <t>Salaries and bonuses</t>
  </si>
  <si>
    <t>Salary related costs</t>
  </si>
  <si>
    <t>Professional trainings</t>
  </si>
  <si>
    <t>Staff benefits costs</t>
  </si>
  <si>
    <t>Retirement fund, holiday provisions and other employee costs</t>
  </si>
  <si>
    <t>Restructuring provision</t>
  </si>
  <si>
    <t>Total emloyee costs</t>
  </si>
  <si>
    <t>General and administrative expenses</t>
  </si>
  <si>
    <t>Koszty pozostałych usług obcych</t>
  </si>
  <si>
    <t>Samochody i usługi transportowe oraz transport wartości</t>
  </si>
  <si>
    <t>Rozliczenia KIR, SWIFT</t>
  </si>
  <si>
    <t>Materiały eksploatacyjne, druki, czeki, karty</t>
  </si>
  <si>
    <t>Postal and telecommunication costs</t>
  </si>
  <si>
    <t>IT systems costs</t>
  </si>
  <si>
    <t>Sundry taxes and charges</t>
  </si>
  <si>
    <t>Costs of repairs</t>
  </si>
  <si>
    <t>Other external services</t>
  </si>
  <si>
    <t xml:space="preserve">Security costs            </t>
  </si>
  <si>
    <t>Maintenance of premises</t>
  </si>
  <si>
    <t>Bank Guarantee Fund, Polish Financial Supervision Authority and National Depository for Securities</t>
  </si>
  <si>
    <t>Marketing and representation</t>
  </si>
  <si>
    <t>Car, transport expenses, carriage of cash</t>
  </si>
  <si>
    <t>Data transmission</t>
  </si>
  <si>
    <t xml:space="preserve">KIR, SWIFT settlements    </t>
  </si>
  <si>
    <t>Stationery, cards, cheques</t>
  </si>
  <si>
    <t>Lease costs</t>
  </si>
  <si>
    <t>Papiery wartościowe dostępne do sprzedaży wyceniane według wartości godziwej</t>
  </si>
  <si>
    <t>Available for sale investments - measured at fair value</t>
  </si>
  <si>
    <t xml:space="preserve">Kapitałowe papiery wartościowe </t>
  </si>
  <si>
    <t>Lokaty i kredyty</t>
  </si>
  <si>
    <t>Rachunki bieżące</t>
  </si>
  <si>
    <t>Odpis na oczekiwane straty kredytowe</t>
  </si>
  <si>
    <t>Loans and advances</t>
  </si>
  <si>
    <t>Current accounts</t>
  </si>
  <si>
    <t>Allowance for impairment</t>
  </si>
  <si>
    <t>Lokaty</t>
  </si>
  <si>
    <t>Kredyty otrzymane od banków</t>
  </si>
  <si>
    <t>Term deposits</t>
  </si>
  <si>
    <t>Loans received from banks</t>
  </si>
  <si>
    <t>Derivative instruments and interbank fx transactions</t>
  </si>
  <si>
    <t>Other FX related income</t>
  </si>
  <si>
    <t>Profit on equity instruments</t>
  </si>
  <si>
    <t>Wynik na operacjach kapitałowymi instrumentami finansowymi</t>
  </si>
  <si>
    <t>Profit on debt instruments</t>
  </si>
  <si>
    <t>Wynik na operacjach dłużnymi instrumentami finansowymi</t>
  </si>
  <si>
    <t>Change in fair value of loans and advances mandatorily measured at fair value through profit or loss</t>
  </si>
  <si>
    <t>Wybrane wskaźniki finansowe Grupy Santander Bank Polska S.A.</t>
  </si>
  <si>
    <t xml:space="preserve">Koszty / dochody </t>
  </si>
  <si>
    <t>Wynik z tytułu odsetek / dochody ogółem</t>
  </si>
  <si>
    <t xml:space="preserve">Wynik z tytułu prowizji / dochody ogółem </t>
  </si>
  <si>
    <t xml:space="preserve">Należności netto od klientów / zobowiązania wobec klientów </t>
  </si>
  <si>
    <t xml:space="preserve">Wartość księgowa na jedną akcję (w zł) </t>
  </si>
  <si>
    <t>Selected Financial Ratios of Santander Bank Polska Group</t>
  </si>
  <si>
    <t>Q1 2018</t>
  </si>
  <si>
    <t xml:space="preserve">Total costs/Total income </t>
  </si>
  <si>
    <t>Net interest income/Total income</t>
  </si>
  <si>
    <t xml:space="preserve">Net commission income/Total income </t>
  </si>
  <si>
    <t xml:space="preserve">Customer net loans/Customer deposits </t>
  </si>
  <si>
    <t xml:space="preserve">Book value per share (in PLN) </t>
  </si>
  <si>
    <t>Q1  2019</t>
  </si>
  <si>
    <t>Q1-4 2018</t>
  </si>
  <si>
    <t>Q1-3 2018</t>
  </si>
  <si>
    <t xml:space="preserve">Q1-2  2018 </t>
  </si>
  <si>
    <t>1)</t>
  </si>
  <si>
    <t>2)</t>
  </si>
  <si>
    <t>3)</t>
  </si>
  <si>
    <t>4)</t>
  </si>
  <si>
    <t>5)</t>
  </si>
  <si>
    <t>6)</t>
  </si>
  <si>
    <t>7)</t>
  </si>
  <si>
    <t>Zysk należny akcjonariuszom jednostki dominującej za cztery kolejne kwartały do średniego stanu aktywów ogółem (z końca poprzedniego roku obrotowego i bieżącego okresu sprawozdawczego).</t>
  </si>
  <si>
    <t>8)</t>
  </si>
  <si>
    <t>9)</t>
  </si>
  <si>
    <t>10)</t>
  </si>
  <si>
    <t xml:space="preserve">31.03.2019 </t>
  </si>
  <si>
    <t xml:space="preserve">31.03.2018 </t>
  </si>
  <si>
    <t xml:space="preserve">Wybrane dane niefinansowe </t>
  </si>
  <si>
    <t xml:space="preserve">Karty płatnicze debetowe </t>
  </si>
  <si>
    <t xml:space="preserve">Karty płatnicze kredytowe </t>
  </si>
  <si>
    <t xml:space="preserve">Baza klientów  </t>
  </si>
  <si>
    <t xml:space="preserve">Sieć oddziałów  </t>
  </si>
  <si>
    <t xml:space="preserve">lokalizacje </t>
  </si>
  <si>
    <t xml:space="preserve">Placówki partnerskie </t>
  </si>
  <si>
    <t xml:space="preserve">Zatrudnienie </t>
  </si>
  <si>
    <t xml:space="preserve">etaty </t>
  </si>
  <si>
    <t>Key non-financial data of Santander Bank  Group</t>
  </si>
  <si>
    <t xml:space="preserve">Selected  non-financial data </t>
  </si>
  <si>
    <t xml:space="preserve">Debit cards </t>
  </si>
  <si>
    <t xml:space="preserve">Credit cards </t>
  </si>
  <si>
    <t xml:space="preserve">Customer base </t>
  </si>
  <si>
    <t>Branches  (lokalizacje)</t>
  </si>
  <si>
    <t>locations</t>
  </si>
  <si>
    <t xml:space="preserve">Partner outlets </t>
  </si>
  <si>
    <t xml:space="preserve">Employment  </t>
  </si>
  <si>
    <t>FTEs</t>
  </si>
  <si>
    <t xml:space="preserve">31.12.2018 </t>
  </si>
  <si>
    <t xml:space="preserve">31.12.2017 </t>
  </si>
  <si>
    <t xml:space="preserve">Bankomaty, wpłatomaty, urządzenia dualne </t>
  </si>
  <si>
    <t xml:space="preserve">sztuki </t>
  </si>
  <si>
    <t xml:space="preserve">items </t>
  </si>
  <si>
    <t xml:space="preserve">POCI </t>
  </si>
  <si>
    <t>tys.</t>
  </si>
  <si>
    <t xml:space="preserve">tys. </t>
  </si>
  <si>
    <t>k</t>
  </si>
  <si>
    <t>Liczba kont osobistych (złotowe i walutowe)</t>
  </si>
  <si>
    <t>Personal accounts (PLN and FX)</t>
  </si>
  <si>
    <t>ATMs, CDMs, dual machines</t>
  </si>
  <si>
    <t xml:space="preserve">31.03.2017 </t>
  </si>
  <si>
    <t xml:space="preserve">Stage 1 </t>
  </si>
  <si>
    <t>Q1-3 2017</t>
  </si>
  <si>
    <t xml:space="preserve">Q1-2  2017 </t>
  </si>
  <si>
    <t>Q1 2017</t>
  </si>
  <si>
    <t>Pochodne instrumenty finansowe o charakterze handlowym</t>
  </si>
  <si>
    <t>Transakcje stopy procentowej</t>
  </si>
  <si>
    <t>Transakcje związane z kapitałowymi papierami wartościowymi</t>
  </si>
  <si>
    <t>Transakcje walutowe</t>
  </si>
  <si>
    <t xml:space="preserve">Dłużne i kapitałowe papiery wartościowe </t>
  </si>
  <si>
    <t>Dłużne papiery wartościowe</t>
  </si>
  <si>
    <t>Kapitałowe papiery wartościowe</t>
  </si>
  <si>
    <t>Zobowiązania z tytułu krótkiej sprzedaży</t>
  </si>
  <si>
    <t>Trading derivatives</t>
  </si>
  <si>
    <t>Interest rate operations</t>
  </si>
  <si>
    <t>Transactions on equity instruments</t>
  </si>
  <si>
    <t>FX operations</t>
  </si>
  <si>
    <t>Debt and equity securities</t>
  </si>
  <si>
    <t>Debt securities</t>
  </si>
  <si>
    <t>Equity securities:</t>
  </si>
  <si>
    <t>Short sale</t>
  </si>
  <si>
    <t>Aktywa finansowe przeznaczone do obrotu</t>
  </si>
  <si>
    <t>Razem aktywa finansowe</t>
  </si>
  <si>
    <t>Zobowiązania finansowe przeznaczone do obrotu</t>
  </si>
  <si>
    <t>Razem zobowiązania finansowe</t>
  </si>
  <si>
    <t>Financial assets held for trading</t>
  </si>
  <si>
    <t>Total financial assets</t>
  </si>
  <si>
    <t>Financial liabilities held for trading</t>
  </si>
  <si>
    <t>Total financial liabilities</t>
  </si>
  <si>
    <t>Instrumenty finansowe zabezpieczające wartość godziwą</t>
  </si>
  <si>
    <t>Instrumenty finansowe zabezpieczające przepływy pieniężne</t>
  </si>
  <si>
    <t>Razem zabezpieczające instrumenty finansowe</t>
  </si>
  <si>
    <t>Total hedging derivatives</t>
  </si>
  <si>
    <t>Pochodne instrumenty zabezpieczające - aktywa</t>
  </si>
  <si>
    <t>Pochodne instrumenty zabezpieczające - zobowiązania</t>
  </si>
  <si>
    <t>Derivatives hedging fair value</t>
  </si>
  <si>
    <t>Derivatives hedging cash flow</t>
  </si>
  <si>
    <t>Hedging derivatives - liabilities</t>
  </si>
  <si>
    <t>Hedging derivatives - assets</t>
  </si>
  <si>
    <t>Wynik na sprzedaży dłużnych inwestycyjnych aktywów finansowych wycenianych w wartości godziwej przez inne całkowite dochody</t>
  </si>
  <si>
    <t>Wynik na sprzedaży dłużnych inwestycyjnych aktywów finansowych obowiązkowo wycenianych w wartości godziwej przez wynik finansowy</t>
  </si>
  <si>
    <t>Razem wynik na instrumentach finansowych</t>
  </si>
  <si>
    <t>Zmiana wartości godziwej instrumentów zabezpieczających</t>
  </si>
  <si>
    <t>Zmiana wartości godziwej instrumentów zabezpieczanych</t>
  </si>
  <si>
    <t>Razem wynik na instrumentach zabezpieczających i zabezpieczanych</t>
  </si>
  <si>
    <t>Total profit (losses) on financial instruments</t>
  </si>
  <si>
    <t>Change in fair value of hedging instruments</t>
  </si>
  <si>
    <t>Change in fair value of underlying hedged positions</t>
  </si>
  <si>
    <t>Total profit (losses) on hedging and hedged instruments</t>
  </si>
  <si>
    <t>Wynik na sprzedaży instrumentów dłużnych dostępnych do sprzedaży</t>
  </si>
  <si>
    <t>Profit on sale of debt securities available for sale</t>
  </si>
  <si>
    <t xml:space="preserve"> - </t>
  </si>
  <si>
    <t xml:space="preserve">Wybrane dane pozabilansowe </t>
  </si>
  <si>
    <t xml:space="preserve">Selected off-balance sheet data </t>
  </si>
  <si>
    <t xml:space="preserve">tys. zł </t>
  </si>
  <si>
    <t>PLN k</t>
  </si>
  <si>
    <t xml:space="preserve">Należności od klientów wyceniane w zamortyzowanym koszcie </t>
  </si>
  <si>
    <t xml:space="preserve">Loans and advances to customers measured at amortised costs </t>
  </si>
  <si>
    <t xml:space="preserve">Koszyk 1 </t>
  </si>
  <si>
    <t xml:space="preserve">Wartość brutto </t>
  </si>
  <si>
    <t xml:space="preserve">Odpis na oczekiwane straty kredytowe </t>
  </si>
  <si>
    <t>Należności brutto razem</t>
  </si>
  <si>
    <t>Total gross receivables</t>
  </si>
  <si>
    <t xml:space="preserve">Należności netto od klientów wyceniane w zamortyzowanym koszcie </t>
  </si>
  <si>
    <t xml:space="preserve">Net loans and advances to customers measured at amortised costs </t>
  </si>
  <si>
    <t>Profit attributable to the parent’s shareholders (for four consecutive quarters) to average total assets (as at the end of the previous year and the end of the current reporting period).</t>
  </si>
  <si>
    <t>Net profit for the period attributable to shareholders of the parent entity divided by the average weighted number of ordinary shares.</t>
  </si>
  <si>
    <t xml:space="preserve">Impairment allowance for expected credit losses </t>
  </si>
  <si>
    <t xml:space="preserve">Total impairment allowance for expecetd credit losses </t>
  </si>
  <si>
    <t>Aktywa netto funduszy inwestycyjnych zarządzanych przez Santander Towarzystwo Funduszy Inwestycyjnych S.A.</t>
  </si>
  <si>
    <t>Net assets of mutual funds under management of Santander Towarzystwo Funduszy Inwestycyjnych S.A.</t>
  </si>
  <si>
    <t xml:space="preserve">Aktywni klienci bankowości mobilnej </t>
  </si>
  <si>
    <t xml:space="preserve">Active mobile banking customers  </t>
  </si>
  <si>
    <t>2Q 2019</t>
  </si>
  <si>
    <t>Koszty Bankowego Funduszu Gwarancyjnego</t>
  </si>
  <si>
    <t>Banking Guarantee Fund</t>
  </si>
  <si>
    <t>Fundusz przymusowej restrukturyzacji</t>
  </si>
  <si>
    <t>Resolution Fund</t>
  </si>
  <si>
    <t>Fundusz gwarancyjny</t>
  </si>
  <si>
    <t>Deposit Fund</t>
  </si>
  <si>
    <t>Q1-2 2019</t>
  </si>
  <si>
    <t xml:space="preserve">30.06.2019 </t>
  </si>
  <si>
    <t>Q1-4 2017</t>
  </si>
  <si>
    <t>31.03.2019</t>
  </si>
  <si>
    <t>30.06.2019</t>
  </si>
  <si>
    <t>Costs of VAT not deductible</t>
  </si>
  <si>
    <t>Prowizje od kredytów: w tym prowizje od faktoringu i pozostałe</t>
  </si>
  <si>
    <t>Credit commissions (including factoring and other commissions)</t>
  </si>
  <si>
    <t>Fund management fees</t>
  </si>
  <si>
    <t>Prowizje za zarządzanie</t>
  </si>
  <si>
    <t>Investment Banking Fees</t>
  </si>
  <si>
    <t>Current accounts &amp; money transfer</t>
  </si>
  <si>
    <t>Fx fees</t>
  </si>
  <si>
    <t>eBusiness &amp; payments</t>
  </si>
  <si>
    <t>Loan fees</t>
  </si>
  <si>
    <t>Insurance fees</t>
  </si>
  <si>
    <t>Rachunki bieżące i przelewy</t>
  </si>
  <si>
    <t>Prowizje z tytułu wymiany walut</t>
  </si>
  <si>
    <t>eBusiness i płatnosci</t>
  </si>
  <si>
    <t>Prowizje kredytowe</t>
  </si>
  <si>
    <t>Bankowość inwestycyjna</t>
  </si>
  <si>
    <t>Impairment loss on property, plant, equipment and intangible assets covered and not covered by financial lease agreements</t>
  </si>
  <si>
    <t>Prowizje od kredytów ( w tym prowizje od faktoringu i pozostałe)</t>
  </si>
  <si>
    <t xml:space="preserve">Equity securities </t>
  </si>
  <si>
    <t>3Q 2019</t>
  </si>
  <si>
    <t>III Q 2019</t>
  </si>
  <si>
    <t>30.09.2019</t>
  </si>
  <si>
    <t>Q1-3 2019</t>
  </si>
  <si>
    <t xml:space="preserve">30.09.2019 </t>
  </si>
  <si>
    <t>Wynik z tytułu wstępnego rozliczenia sprzedaży zorganizowanej części przedsiębiorstwa</t>
  </si>
  <si>
    <t>4Q 2019</t>
  </si>
  <si>
    <t>Aktywa stanowiące zabezpieczenie zobowiązań</t>
  </si>
  <si>
    <t>Assets pledged as collateral</t>
  </si>
  <si>
    <t>IV Q 2019</t>
  </si>
  <si>
    <t>Odpisy z tytułu utraty wartości papierów wartościowych</t>
  </si>
  <si>
    <t>Impairment losses on securities</t>
  </si>
  <si>
    <t>Koszty składek z tytułu Pracowniczych Planów Kapitałowych</t>
  </si>
  <si>
    <t>Cost of contributions to Employee Capital Plans</t>
  </si>
  <si>
    <t>Zobowiązań wobec klientów indywidualnych</t>
  </si>
  <si>
    <t xml:space="preserve">Zobowiązań wobec podmiotów gospodarczych </t>
  </si>
  <si>
    <t>Zobowiązań wobec sektora budżetowego</t>
  </si>
  <si>
    <t>Zobowiązań wobec banków</t>
  </si>
  <si>
    <t>Liabilities to individuals</t>
  </si>
  <si>
    <t>Liabilities to enterprises</t>
  </si>
  <si>
    <t>Liabilities to public sector</t>
  </si>
  <si>
    <t>Liabilities to banks</t>
  </si>
  <si>
    <t xml:space="preserve">Loans and advances to enterprises and leasing agreements </t>
  </si>
  <si>
    <t>Należności od podmiotów gospodarczych i z tytułu leasingu</t>
  </si>
  <si>
    <t>kwota korekty</t>
  </si>
  <si>
    <t>bilans</t>
  </si>
  <si>
    <t xml:space="preserve">Dłużnych papierów wartościowych </t>
  </si>
  <si>
    <t xml:space="preserve">Debt securities </t>
  </si>
  <si>
    <t>Consulting and advisory fees</t>
  </si>
  <si>
    <t>Total general and administrative expenses</t>
  </si>
  <si>
    <t>Zmiana wartości godziwej należności kredytowych obowiązkowo wycenianych w wartości godziwej przez wynik finansowy</t>
  </si>
  <si>
    <t>31.12.2019</t>
  </si>
  <si>
    <t xml:space="preserve">31.12.2019 </t>
  </si>
  <si>
    <t>Q1-4 2019</t>
  </si>
  <si>
    <t>Walutowe operacje międzybankowe oraz pozostałe handlowe dochody z transakcji walutowych</t>
  </si>
  <si>
    <t>1Q 2020</t>
  </si>
  <si>
    <t>I Q 2020</t>
  </si>
  <si>
    <t xml:space="preserve">Pochodne instrumenty finansowe </t>
  </si>
  <si>
    <t>Q1 2020</t>
  </si>
  <si>
    <t>2Q 2020</t>
  </si>
  <si>
    <t>II Q 2020</t>
  </si>
  <si>
    <t xml:space="preserve">Odpisy netto z tytułu oczekiwanych strat kredytowych na należności wyceniane w zamortyzowanym koszcie </t>
  </si>
  <si>
    <t xml:space="preserve">Impairment allowances for expected credit losses on loans and advances measured at amortised cost </t>
  </si>
  <si>
    <t xml:space="preserve">Małe akwizycyjne jednostki Santander Bank Polska S.A. są raportowane odrębnie od końca 2019 r. </t>
  </si>
  <si>
    <t xml:space="preserve"> - equity securities measured at fair value through profit and loss</t>
  </si>
  <si>
    <t>- kapitałowe inwestycyjne aktywa finansowe wyceniane w wartości godziwej przez wynik finansowy</t>
  </si>
  <si>
    <t>3Q 2020</t>
  </si>
  <si>
    <t>III Q 2020</t>
  </si>
  <si>
    <t>Change in fair value of financial securities mandatorily measured at fair value through profit or loss</t>
  </si>
  <si>
    <t>Kapitałowe inwestycyjne aktywa finansowe wyceniane w wartości godziwej przez 
wynik finansowy</t>
  </si>
  <si>
    <t>Equity securities measured at fair value through profit and loss</t>
  </si>
  <si>
    <t xml:space="preserve">Q1-2 2020 </t>
  </si>
  <si>
    <t xml:space="preserve">Q1-3 2020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</si>
  <si>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</si>
  <si>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 xml:space="preserve">Small acquisition units are reported separately, starting from end-2019 </t>
  </si>
  <si>
    <t>Registered customers of internet and mobile banking services of Santander Bank Polska S.A. 
Starting from Q3 2020, the stated data include customers of Santander Consumer Bank S.A. who signed an electronic banking services agreements.</t>
  </si>
  <si>
    <t xml:space="preserve">Podstawowe dane niefinansowe Grupy Santander Bank Polska S.A. </t>
  </si>
  <si>
    <t>4Q 2020</t>
  </si>
  <si>
    <t>IV Q 2020</t>
  </si>
  <si>
    <t>kredyty i pożyczki od instytucji finansowych</t>
  </si>
  <si>
    <t>Charge of provisions for legal risk portfolio</t>
  </si>
  <si>
    <t>1Q 2021</t>
  </si>
  <si>
    <t>I Q 2021</t>
  </si>
  <si>
    <t>commissions card (debit cards and pre-paid)</t>
  </si>
  <si>
    <t xml:space="preserve">Prowizje kartowe (karty debetowe i pre-paid) </t>
  </si>
  <si>
    <t>Usługi elektroniczne i płatnicze</t>
  </si>
  <si>
    <t>2Q 2021</t>
  </si>
  <si>
    <t>II Q 2021</t>
  </si>
  <si>
    <t>- credits and loans from financial institution</t>
  </si>
  <si>
    <t>3Q 2021</t>
  </si>
  <si>
    <t>III Q 2021</t>
  </si>
  <si>
    <t>Koszty zabezpieczenia</t>
  </si>
  <si>
    <t>Koszty utrzymania budynków</t>
  </si>
  <si>
    <t>Transmisja danych</t>
  </si>
  <si>
    <t>Koszty z tytułu podatku VAT nie podlegającego odliczeniu</t>
  </si>
  <si>
    <t>Prowizje kartowe (karty debetowe)</t>
  </si>
  <si>
    <t xml:space="preserve">Prowizje kartowe (karty debetowe) </t>
  </si>
  <si>
    <t>Rozwiązania rezerw na ryzyko prawne</t>
  </si>
  <si>
    <t>Release of provisions for legal risk</t>
  </si>
  <si>
    <t>4Q 2021</t>
  </si>
  <si>
    <t xml:space="preserve"> - debt investment securities measured at amortised cost</t>
  </si>
  <si>
    <t>Equity attributable to owners of parent entity</t>
  </si>
  <si>
    <t>IV Q 2021</t>
  </si>
  <si>
    <t xml:space="preserve">Dłużne inwestycyjne aktywa finansowe wyceniane w zamortyzowanym koszcie </t>
  </si>
  <si>
    <t>Zawiązania rezerw na ryzyko prawne*</t>
  </si>
  <si>
    <t>Odpisy z tytułu utraty wartości rzeczowych aktywów trwałych i wartości niematerialnych objętych umowami leasingu oraz innych aktywów trwałych</t>
  </si>
  <si>
    <t>Aktywa trwałe zaklasyfikowane jako przeznaczone do sprzedaży</t>
  </si>
  <si>
    <t>Fixed assets classified as held for sale</t>
  </si>
  <si>
    <t>attributable to owners of the parent entity</t>
  </si>
  <si>
    <t>akcjonariusze jednostki dominującej</t>
  </si>
  <si>
    <t>Impairment allowances for expected credit losses</t>
  </si>
  <si>
    <t>Odpisy netto z tytułu oczekiwanych strat kredytowych</t>
  </si>
  <si>
    <t xml:space="preserve">Net gains on sale of equity securities measured at fair value through profit or loss </t>
  </si>
  <si>
    <t xml:space="preserve">Net gains on sale of debt securities measured at fair value through profit or loss </t>
  </si>
  <si>
    <t>Wynik na sprzedaży kapitałowych inwestycyjnych aktywów finansowych wycenianych w wartości godziwej przez wynik finansowy</t>
  </si>
  <si>
    <t>Wynik na sprzedaży dłużnych  aktywów finansowych obowiązkowo wycenianych w wartości godziwej przez wynik finansowy</t>
  </si>
  <si>
    <t>Gain on the preliminary settlement of the sale of an organized part of enterprise</t>
  </si>
  <si>
    <t>Gains on sale of services</t>
  </si>
  <si>
    <t>Gain on sales or liquidation of fixed assets, intangible assets and assets for disposal</t>
  </si>
  <si>
    <t>Zawiązania rezerw na sprawy sporne oraz inne aktywa*</t>
  </si>
  <si>
    <t>Rozwiązania rezerw na sprawy sporne oraz inne aktywa</t>
  </si>
  <si>
    <t>Net gains on sale of debt securities measured at fair value through other comprehensive income</t>
  </si>
  <si>
    <t>Net gains (losses) on sale of debt securities mandatorily measured at fair value through profit or loss</t>
  </si>
  <si>
    <t>Zmiana wartości godziwej inwestycyjnych aktywów finansowych obowiązkowo wycenianych w wartości godziwej przez wynik finansowy</t>
  </si>
  <si>
    <t>Net gains on sale of equity securities measured at fair value through profit and loss</t>
  </si>
  <si>
    <t>Deffered tax liability</t>
  </si>
  <si>
    <t>1Q 2022</t>
  </si>
  <si>
    <t>Wynik z tytułu zaprzestania ujmowania instrumentów finansowych wycenianych w zamortyzowanym koszcie</t>
  </si>
  <si>
    <t>Koszty ryzyka prawnego kredytów hipotecznych w walutach obcych</t>
  </si>
  <si>
    <t xml:space="preserve">Cost of legal risk associated with foreign currency mortgage loans </t>
  </si>
  <si>
    <t>Debt investment securities measured at amortised cost</t>
  </si>
  <si>
    <t>I Q 2022</t>
  </si>
  <si>
    <t>Przychody o charakterze zbliżonym do odsetek z tytułu leasingu finansowego</t>
  </si>
  <si>
    <t>Income similar to interest on finance leases</t>
  </si>
  <si>
    <t>- z tytułu leasingu finansowego</t>
  </si>
  <si>
    <t>- from finance leases</t>
  </si>
  <si>
    <t xml:space="preserve">Należności od podmiotów gospodarczych </t>
  </si>
  <si>
    <t xml:space="preserve">Loans and advances to enterprises </t>
  </si>
  <si>
    <t>Gains(losses) on derecognition of financial instruments measured at amortised cost</t>
  </si>
  <si>
    <t>2Q 2022</t>
  </si>
  <si>
    <t>II Q 2022</t>
  </si>
  <si>
    <t>Koszty ponoszone na rzecz systemu ochrony (IPS)</t>
  </si>
  <si>
    <t>Rozliczenie umów leasinowych</t>
  </si>
  <si>
    <t>Przychody z tytułu modyfikacji umów leasingu</t>
  </si>
  <si>
    <t>Costs for payment to the protection system (IPS)</t>
  </si>
  <si>
    <t>III Q 2022</t>
  </si>
  <si>
    <t>3Q 2022</t>
  </si>
  <si>
    <t>Cost of payment to the Borrowers Support Fund</t>
  </si>
  <si>
    <t>Provisions for financial liabilities and guarantees granted</t>
  </si>
  <si>
    <t>4Q 2022</t>
  </si>
  <si>
    <t>IV Q 2022</t>
  </si>
  <si>
    <t>Należności od sektora budżetowego</t>
  </si>
  <si>
    <t>IVQ 2022</t>
  </si>
  <si>
    <t>Deferred tax assets</t>
  </si>
  <si>
    <t>1Q 2023</t>
  </si>
  <si>
    <t>I Q 2023</t>
  </si>
  <si>
    <t>II Q 2023</t>
  </si>
  <si>
    <t>2Q 2023</t>
  </si>
  <si>
    <t>Koszty ponoszone na rzecz Funduszu Wsparcia Kredytobiorców</t>
  </si>
  <si>
    <t xml:space="preserve">Rozliczenie umów leasinowych / Przychody z tytułu otrzymanych odszkodowań od ubezpieczyciela </t>
  </si>
  <si>
    <t>Settlements of leasing agreements / Income from claims received from the insurer</t>
  </si>
  <si>
    <t>- dłużne inwestycyjne papiery wartościowe wyceniane według zamortyzowanego kosztu</t>
  </si>
  <si>
    <t>Aktywa zaklasyfikowane jako przeznaczone do sprzedaży</t>
  </si>
  <si>
    <t>Q1-4 2020*</t>
  </si>
  <si>
    <t>Q1-4 2021</t>
  </si>
  <si>
    <t>Q1 2022</t>
  </si>
  <si>
    <t>Q1-2 2022</t>
  </si>
  <si>
    <t>Q1-3 2022</t>
  </si>
  <si>
    <t>Q1-4 2022</t>
  </si>
  <si>
    <t>Q1 2023</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</si>
  <si>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</si>
  <si>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</si>
  <si>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</si>
  <si>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</si>
  <si>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</si>
  <si>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</si>
  <si>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</si>
  <si>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</si>
  <si>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</si>
  <si>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</si>
  <si>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</si>
  <si>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</si>
  <si>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</si>
  <si>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</si>
  <si>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</si>
  <si>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</si>
  <si>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</si>
  <si>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</si>
  <si>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</si>
  <si>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</si>
  <si>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</si>
  <si>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</si>
  <si>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</si>
  <si>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</si>
  <si>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</si>
  <si>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</si>
  <si>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</si>
  <si>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</si>
  <si>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</si>
  <si>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</si>
  <si>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</si>
  <si>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</si>
  <si>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Zysk należny udziałowcom jednostki dominującej za dany okres przez średnią ważoną liczbę akcji zwykłych.</t>
  </si>
  <si>
    <t>restated</t>
  </si>
  <si>
    <t>3Q 2023</t>
  </si>
  <si>
    <t>III Q 2023</t>
  </si>
  <si>
    <t>Rezerwy na udzielone zobowiązania finansowe i gwarancyjne</t>
  </si>
  <si>
    <t>Kapitały własne należne akcjonariuszom jednostki dominującej</t>
  </si>
  <si>
    <t>Reverse sale and repurchase agreements</t>
  </si>
  <si>
    <t>Sale and repurchase agreements</t>
  </si>
  <si>
    <t>IV Q 2023</t>
  </si>
  <si>
    <t>4Q 2023</t>
  </si>
  <si>
    <t>Rezerwa z tytułu odroczonego</t>
  </si>
  <si>
    <t xml:space="preserve">   </t>
  </si>
  <si>
    <t xml:space="preserve">           </t>
  </si>
  <si>
    <t>1Q 2024</t>
  </si>
  <si>
    <t>I Q 2024</t>
  </si>
  <si>
    <t>2Q 2024</t>
  </si>
  <si>
    <t>II Q 2024</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</si>
  <si>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</si>
  <si>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</si>
  <si>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</si>
  <si>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</si>
  <si>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</si>
  <si>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</si>
  <si>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</si>
  <si>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</si>
  <si>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</si>
  <si>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</si>
  <si>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</si>
  <si>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</si>
  <si>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Q1-2 2023</t>
  </si>
  <si>
    <t>Q1-3 2023</t>
  </si>
  <si>
    <t>Q1-4 2023</t>
  </si>
  <si>
    <t>Q1 2024</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</si>
  <si>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</si>
  <si>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</si>
  <si>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</si>
  <si>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</si>
  <si>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Q2 2024</t>
  </si>
  <si>
    <t>Q1 2021</t>
  </si>
  <si>
    <t>Q1-2 2021</t>
  </si>
  <si>
    <t>Q1-3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</si>
</sst>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0\ &quot;zł&quot;;[Red]\-#,##0\ &quot;zł&quot;"/>
    <numFmt numFmtId="41" formatCode="_-* #,##0_-;\-* #,##0_-;_-* &quot;-&quot;_-;_-@_-"/>
    <numFmt numFmtId="44" formatCode="_-* #,##0.00\ &quot;zł&quot;_-;\-* #,##0.00\ &quot;zł&quot;_-;_-* &quot;-&quot;??\ &quot;zł&quot;_-;_-@_-"/>
    <numFmt numFmtId="43" formatCode="_-* #,##0.00_-;\-* #,##0.00_-;_-* &quot;-&quot;??_-;_-@_-"/>
    <numFmt numFmtId="164" formatCode="_ * #,##0.00_)_ ;_ * \(#,##0.00\)_ ;_ * &quot;-&quot;??_)_ ;_ @_ "/>
    <numFmt numFmtId="165" formatCode="_-* #,##0.00\ _z_ł_-;\-* #,##0.00\ _z_ł_-;_-* &quot;-&quot;??\ _z_ł_-;_-@_-"/>
    <numFmt numFmtId="166" formatCode="_(* #\ ###\ ##0_);_(* \(#\ ###\ ##0\);_(* &quot;-&quot;_);_(@_)"/>
    <numFmt numFmtId="167" formatCode="_(* #\ ###\ ##0_);_(* \(#\ ##0\);_(* &quot;-&quot;_);_(@_)"/>
    <numFmt numFmtId="168" formatCode="_-* #,##0\ _z_ł_-;\-* #,##0\ _z_ł_-;_-* &quot;-&quot;??\ _z_ł_-;_-@_-"/>
    <numFmt numFmtId="169" formatCode="0.0%"/>
    <numFmt numFmtId="170" formatCode="_-* #,##0_-;\-* #,##0_-;_-* &quot;-&quot;??_-;_-@_-"/>
    <numFmt numFmtId="171" formatCode="_ * #,##0.00_ ;_ * \-#,##0.00_ ;_ * &quot;-&quot;??_ ;_ @_ "/>
    <numFmt numFmtId="172" formatCode="&quot;$&quot;#,##0_);[Red]\(&quot;$&quot;#,##0\)"/>
    <numFmt numFmtId="173" formatCode="_(&quot;$&quot;* #,##0.00_);_(&quot;$&quot;* \(#,##0.00\);_(&quot;$&quot;* &quot;-&quot;??_);_(@_)"/>
    <numFmt numFmtId="174" formatCode="_(* #,##0.0_);_(* \(#,##0.0\);_(* &quot;-&quot;??_);_(@_)"/>
    <numFmt numFmtId="175" formatCode="_-* #,##0.000\ _z_ł_-;\-* #,##0.000\ _z_ł_-;_-* &quot;-&quot;??\ _z_ł_-;_-@_-"/>
    <numFmt numFmtId="176" formatCode="_(&quot;$&quot;* #,##0_);_(&quot;$&quot;* \(#,##0\);_(&quot;$&quot;* &quot;-&quot;_);_(@_)"/>
    <numFmt numFmtId="177" formatCode="0.00000%"/>
    <numFmt numFmtId="178" formatCode="_([$€]* #,##0.00_);_([$€]* \(#,##0.00\);_([$€]* &quot;-&quot;??_);_(@_)"/>
    <numFmt numFmtId="179" formatCode="#,##0;[Red]\(#,##0\);[Blue]0"/>
    <numFmt numFmtId="180" formatCode="_(&quot;$&quot;\ * #,##0.00_);_(&quot;$&quot;\ * \(#,##0.00\);_(&quot;$&quot;\ * &quot;-&quot;??_);_(@_)"/>
    <numFmt numFmtId="181" formatCode="_-&quot;$&quot;* #,##0_-;\-&quot;$&quot;* #,##0_-;_-&quot;$&quot;* &quot;-&quot;_-;_-@_-"/>
    <numFmt numFmtId="182" formatCode="_-&quot;$&quot;* #,##0.00_-;\-&quot;$&quot;* #,##0.00_-;_-&quot;$&quot;* &quot;-&quot;??_-;_-@_-"/>
    <numFmt numFmtId="183" formatCode="#,##0.00;[Red]\(#,##0.00\)"/>
    <numFmt numFmtId="184" formatCode="0.00%;[Red]\(0.00\)%"/>
    <numFmt numFmtId="185" formatCode="_-* #,##0.00\ [$€-1]_-;\-* #,##0.00\ [$€-1]_-;_-* &quot;-&quot;??\ [$€-1]_-"/>
    <numFmt numFmtId="186" formatCode="#,##0_ ;[Red]\-#,##0\ "/>
    <numFmt numFmtId="187" formatCode="_-&quot;$&quot;\ * #,##0.00_-;\-&quot;$&quot;\ * #,##0.00_-;_-&quot;$&quot;\ * &quot;-&quot;??_-;_-@_-"/>
    <numFmt numFmtId="188" formatCode="0.00000000_);\(0.00000000\)"/>
    <numFmt numFmtId="189" formatCode="mmmmm\ yyyy"/>
    <numFmt numFmtId="190" formatCode="#,##0;\(#,##0\);&quot;-&quot;;@"/>
  </numFmts>
  <fonts count="207">
    <font>
      <sz val="11"/>
      <color theme="1"/>
      <name val="Calibri"/>
      <family val="2"/>
      <charset val="238"/>
      <scheme val="minor"/>
    </font>
    <font>
      <sz val="11"/>
      <color theme="1"/>
      <name val="Santander Text"/>
      <family val="2"/>
      <charset val="238"/>
    </font>
    <font>
      <sz val="11"/>
      <color indexed="8"/>
      <name val="Calibri"/>
      <family val="2"/>
      <charset val="238"/>
    </font>
    <font>
      <sz val="10"/>
      <name val="Arial"/>
      <family val="2"/>
      <charset val="238"/>
    </font>
    <font>
      <sz val="10"/>
      <name val="Arial CE"/>
      <charset val="238"/>
    </font>
    <font>
      <sz val="10"/>
      <name val="Helv"/>
      <charset val="238"/>
    </font>
    <font>
      <sz val="10"/>
      <name val="Courier"/>
      <family val="1"/>
      <charset val="238"/>
    </font>
    <font>
      <b/>
      <sz val="14"/>
      <color indexed="18"/>
      <name val="Verdana"/>
      <family val="2"/>
    </font>
    <font>
      <b/>
      <sz val="10"/>
      <color indexed="18"/>
      <name val="Verdana"/>
      <family val="2"/>
      <charset val="238"/>
    </font>
    <font>
      <sz val="10"/>
      <name val="Tahoma"/>
      <family val="2"/>
      <charset val="238"/>
    </font>
    <font>
      <sz val="11"/>
      <color indexed="8"/>
      <name val="Calibri"/>
      <family val="2"/>
      <charset val="238"/>
    </font>
    <font>
      <sz val="10"/>
      <name val="Courier"/>
      <family val="3"/>
    </font>
    <font>
      <sz val="11"/>
      <color indexed="8"/>
      <name val="Czcionka tekstu podstawowego"/>
      <family val="2"/>
      <charset val="238"/>
    </font>
    <font>
      <sz val="10"/>
      <color indexed="8"/>
      <name val="Calibri"/>
      <family val="2"/>
      <charset val="238"/>
    </font>
    <font>
      <sz val="11"/>
      <color theme="1"/>
      <name val="Calibri"/>
      <family val="2"/>
      <charset val="238"/>
      <scheme val="minor"/>
    </font>
    <font>
      <sz val="11"/>
      <color theme="1"/>
      <name val="Calibri"/>
      <family val="2"/>
      <charset val="238"/>
    </font>
    <font>
      <b/>
      <sz val="8"/>
      <color theme="1"/>
      <name val="Open Sans"/>
      <family val="2"/>
      <charset val="238"/>
    </font>
    <font>
      <sz val="8"/>
      <name val="Open Sans"/>
      <family val="2"/>
      <charset val="238"/>
    </font>
    <font>
      <b/>
      <sz val="8"/>
      <color rgb="FFCC0000"/>
      <name val="Open Sans"/>
      <family val="2"/>
      <charset val="238"/>
    </font>
    <font>
      <b/>
      <sz val="8"/>
      <name val="Open Sans"/>
      <family val="2"/>
      <charset val="238"/>
    </font>
    <font>
      <b/>
      <sz val="8"/>
      <color rgb="FFEC0000"/>
      <name val="Open Sans"/>
      <family val="2"/>
      <charset val="238"/>
    </font>
    <font>
      <i/>
      <sz val="8"/>
      <name val="Open Sans"/>
      <family val="2"/>
      <charset val="238"/>
    </font>
    <font>
      <b/>
      <sz val="11"/>
      <color theme="1"/>
      <name val="Calibri"/>
      <family val="2"/>
      <charset val="238"/>
      <scheme val="minor"/>
    </font>
    <font>
      <b/>
      <sz val="9"/>
      <name val="Open Sans"/>
      <family val="2"/>
      <charset val="238"/>
    </font>
    <font>
      <b/>
      <sz val="9"/>
      <color rgb="FFCC000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10"/>
      <color theme="1"/>
      <name val="Open Sans"/>
      <family val="2"/>
      <charset val="238"/>
    </font>
    <font>
      <b/>
      <sz val="9"/>
      <color rgb="FFEC0000"/>
      <name val="Open Sans"/>
      <family val="2"/>
      <charset val="238"/>
    </font>
    <font>
      <sz val="9"/>
      <color rgb="FFEC0000"/>
      <name val="Open Sans"/>
      <family val="2"/>
      <charset val="238"/>
    </font>
    <font>
      <sz val="9"/>
      <color theme="0"/>
      <name val="Open Sans"/>
      <family val="2"/>
      <charset val="238"/>
    </font>
    <font>
      <b/>
      <sz val="8"/>
      <color rgb="FFCC0000"/>
      <name val="Open Sans"/>
      <family val="2"/>
      <charset val="238"/>
    </font>
    <font>
      <b/>
      <sz val="8"/>
      <name val="Open Sans"/>
      <family val="2"/>
      <charset val="238"/>
    </font>
    <font>
      <sz val="8"/>
      <name val="Open Sans"/>
      <family val="2"/>
      <charset val="238"/>
    </font>
    <font>
      <b/>
      <sz val="8"/>
      <color rgb="FFEC0000"/>
      <name val="Open Sans"/>
      <family val="2"/>
      <charset val="238"/>
    </font>
    <font>
      <sz val="8"/>
      <color rgb="FFEC0000"/>
      <name val="Open Sans"/>
      <family val="2"/>
      <charset val="238"/>
    </font>
    <font>
      <b/>
      <sz val="9"/>
      <color rgb="FFC00000"/>
      <name val="Open Sans"/>
      <family val="2"/>
      <charset val="238"/>
    </font>
    <font>
      <b/>
      <sz val="8"/>
      <color rgb="FFFF0000"/>
      <name val="Open Sans"/>
      <family val="2"/>
      <charset val="238"/>
    </font>
    <font>
      <b/>
      <sz val="10"/>
      <color rgb="FFCC0000"/>
      <name val="Open Sans"/>
      <family val="2"/>
      <charset val="238"/>
    </font>
    <font>
      <sz val="9"/>
      <color theme="0" tint="-0.249977111117893"/>
      <name val="Open Sans"/>
      <family val="2"/>
      <charset val="238"/>
    </font>
    <font>
      <sz val="8"/>
      <color theme="1"/>
      <name val="Open Sans"/>
      <family val="2"/>
      <charset val="238"/>
    </font>
    <font>
      <b/>
      <sz val="8"/>
      <color rgb="FFC00000"/>
      <name val="Open Sans"/>
      <family val="2"/>
      <charset val="238"/>
    </font>
    <font>
      <i/>
      <sz val="8"/>
      <color theme="1"/>
      <name val="Open Sans"/>
      <family val="2"/>
      <charset val="238"/>
    </font>
    <font>
      <sz val="8"/>
      <name val="Swis721CnEU"/>
      <charset val="238"/>
    </font>
    <font>
      <sz val="11"/>
      <color theme="1"/>
      <name val="Calibri"/>
      <family val="2"/>
      <scheme val="minor"/>
    </font>
    <font>
      <i/>
      <sz val="6"/>
      <color theme="1"/>
      <name val="Open Sans"/>
      <family val="2"/>
      <charset val="238"/>
    </font>
    <font>
      <sz val="11"/>
      <color theme="1"/>
      <name val="Open Sans"/>
      <family val="2"/>
      <charset val="238"/>
    </font>
    <font>
      <b/>
      <sz val="7"/>
      <color rgb="FFC00000"/>
      <name val="Open Sans"/>
      <family val="2"/>
      <charset val="238"/>
    </font>
    <font>
      <sz val="7"/>
      <color theme="1"/>
      <name val="Open Sans"/>
      <family val="2"/>
      <charset val="238"/>
    </font>
    <font>
      <sz val="7"/>
      <name val="Open Sans"/>
      <family val="2"/>
      <charset val="238"/>
    </font>
    <font>
      <sz val="7"/>
      <color rgb="FFFF0000"/>
      <name val="Open Sans"/>
      <family val="2"/>
      <charset val="238"/>
    </font>
    <font>
      <sz val="11"/>
      <color theme="0"/>
      <name val="Calibri"/>
      <family val="2"/>
      <charset val="238"/>
      <scheme val="minor"/>
    </font>
    <font>
      <sz val="10"/>
      <color theme="0"/>
      <name val="Open Sans"/>
      <family val="2"/>
      <charset val="238"/>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theme="0"/>
      <name val="Open Sans"/>
      <family val="2"/>
      <charset val="238"/>
    </font>
    <font>
      <sz val="10"/>
      <color rgb="FFFF0000"/>
      <name val="Open Sans"/>
      <family val="2"/>
      <charset val="238"/>
    </font>
    <font>
      <b/>
      <sz val="8"/>
      <color rgb="FFCC0000"/>
      <name val="Open Sans"/>
      <family val="2"/>
      <charset val="238"/>
    </font>
    <font>
      <b/>
      <sz val="8"/>
      <name val="Open Sans"/>
      <family val="2"/>
      <charset val="238"/>
    </font>
    <font>
      <sz val="8"/>
      <name val="Open Sans"/>
      <family val="2"/>
      <charset val="238"/>
    </font>
    <font>
      <sz val="11"/>
      <name val="Calibri"/>
      <family val="2"/>
      <charset val="238"/>
      <scheme val="minor"/>
    </font>
    <font>
      <sz val="8"/>
      <color rgb="FFFF0000"/>
      <name val="Open Sans"/>
      <family val="2"/>
      <charset val="238"/>
    </font>
    <font>
      <b/>
      <sz val="8"/>
      <color theme="0"/>
      <name val="Open Sans"/>
      <family val="2"/>
      <charset val="238"/>
    </font>
    <font>
      <sz val="9"/>
      <color rgb="FFCC0000"/>
      <name val="Open Sans"/>
      <family val="2"/>
      <charset val="238"/>
    </font>
    <font>
      <sz val="9"/>
      <color theme="1"/>
      <name val="Open Sans"/>
      <family val="2"/>
      <charset val="238"/>
    </font>
    <font>
      <sz val="9"/>
      <name val="Open Sans"/>
      <family val="2"/>
      <charset val="238"/>
    </font>
    <font>
      <b/>
      <sz val="9"/>
      <name val="Open Sans"/>
      <family val="2"/>
      <charset val="238"/>
    </font>
    <font>
      <b/>
      <sz val="9"/>
      <color rgb="FFEC0000"/>
      <name val="Open Sans"/>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sz val="9"/>
      <color rgb="FFFF0000"/>
      <name val="Open Sans"/>
      <family val="2"/>
      <charset val="238"/>
    </font>
    <font>
      <b/>
      <sz val="8"/>
      <color rgb="FFC00000"/>
      <name val="Open Sans"/>
      <family val="2"/>
      <charset val="238"/>
    </font>
    <font>
      <b/>
      <sz val="8"/>
      <name val="Open Sans"/>
      <family val="2"/>
      <charset val="238"/>
    </font>
    <font>
      <sz val="8"/>
      <name val="Open Sans"/>
      <family val="2"/>
      <charset val="238"/>
    </font>
    <font>
      <b/>
      <sz val="8"/>
      <color rgb="FFEC0000"/>
      <name val="Open Sans"/>
      <family val="2"/>
      <charset val="238"/>
    </font>
    <font>
      <b/>
      <sz val="8"/>
      <color theme="1"/>
      <name val="Open Sans"/>
      <family val="2"/>
      <charset val="238"/>
    </font>
    <font>
      <sz val="8"/>
      <color rgb="FFFF0000"/>
      <name val="Open Sans"/>
      <family val="2"/>
      <charset val="238"/>
    </font>
    <font>
      <sz val="8"/>
      <color theme="0"/>
      <name val="Open Sans"/>
      <family val="2"/>
      <charset val="238"/>
    </font>
    <font>
      <sz val="11"/>
      <color rgb="FFFF0000"/>
      <name val="Calibri"/>
      <family val="2"/>
      <charset val="238"/>
      <scheme val="minor"/>
    </font>
    <font>
      <sz val="8"/>
      <name val="Santander Text"/>
      <family val="2"/>
      <charset val="238"/>
    </font>
    <font>
      <b/>
      <sz val="9"/>
      <color rgb="FFCC0000"/>
      <name val="Open Sans"/>
      <family val="2"/>
      <charset val="238"/>
    </font>
    <font>
      <sz val="9"/>
      <name val="Open Sans"/>
      <family val="2"/>
      <charset val="238"/>
    </font>
    <font>
      <b/>
      <sz val="9"/>
      <color rgb="FFEC0000"/>
      <name val="Open Sans"/>
      <family val="2"/>
      <charset val="238"/>
    </font>
    <font>
      <sz val="9"/>
      <color rgb="FFFF0000"/>
      <name val="Open Sans"/>
      <family val="2"/>
      <charset val="238"/>
    </font>
    <font>
      <b/>
      <sz val="8"/>
      <color rgb="FFEC0000"/>
      <name val="Open Sans"/>
      <family val="2"/>
      <charset val="238"/>
    </font>
    <font>
      <b/>
      <sz val="8"/>
      <color rgb="FFCC0000"/>
      <name val="Open Sans"/>
      <family val="2"/>
      <charset val="238"/>
    </font>
    <font>
      <sz val="8"/>
      <name val="Open Sans"/>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b/>
      <sz val="8"/>
      <color indexed="9"/>
      <name val="Tahoma"/>
      <family val="2"/>
    </font>
    <font>
      <sz val="8"/>
      <name val="Tahoma"/>
      <family val="2"/>
    </font>
    <font>
      <i/>
      <sz val="8"/>
      <name val="Tahoma"/>
      <family val="2"/>
    </font>
    <font>
      <sz val="10"/>
      <color indexed="8"/>
      <name val="MS Sans Serif"/>
      <family val="2"/>
      <charset val="238"/>
    </font>
    <font>
      <sz val="10"/>
      <name val="MS Sans Serif"/>
      <family val="2"/>
      <charset val="238"/>
    </font>
    <font>
      <sz val="10"/>
      <name val="Arial"/>
      <family val="2"/>
    </font>
    <font>
      <sz val="10"/>
      <name val="CG Times"/>
      <family val="1"/>
    </font>
    <font>
      <sz val="11"/>
      <color indexed="8"/>
      <name val="Calibri"/>
      <family val="2"/>
    </font>
    <font>
      <sz val="11"/>
      <color indexed="9"/>
      <name val="Calibri"/>
      <family val="2"/>
    </font>
    <font>
      <b/>
      <sz val="10"/>
      <name val="Wide Latin"/>
      <family val="1"/>
    </font>
    <font>
      <i/>
      <sz val="10"/>
      <name val="Wide Latin"/>
      <family val="1"/>
    </font>
    <font>
      <sz val="11"/>
      <color indexed="17"/>
      <name val="Calibri"/>
      <family val="2"/>
    </font>
    <font>
      <sz val="10"/>
      <name val="Helv"/>
    </font>
    <font>
      <b/>
      <sz val="11"/>
      <color indexed="10"/>
      <name val="Calibri"/>
      <family val="2"/>
    </font>
    <font>
      <b/>
      <sz val="11"/>
      <color indexed="9"/>
      <name val="Calibri"/>
      <family val="2"/>
    </font>
    <font>
      <sz val="11"/>
      <color indexed="10"/>
      <name val="Calibri"/>
      <family val="2"/>
    </font>
    <font>
      <sz val="10"/>
      <name val="BERNHARD"/>
    </font>
    <font>
      <sz val="1"/>
      <color indexed="8"/>
      <name val="Courier"/>
      <family val="3"/>
    </font>
    <font>
      <b/>
      <sz val="1"/>
      <color indexed="8"/>
      <name val="Courier"/>
      <family val="3"/>
    </font>
    <font>
      <b/>
      <sz val="11"/>
      <color indexed="62"/>
      <name val="Calibri"/>
      <family val="2"/>
    </font>
    <font>
      <sz val="11"/>
      <color indexed="62"/>
      <name val="Calibri"/>
      <family val="2"/>
    </font>
    <font>
      <b/>
      <sz val="18"/>
      <name val="Arial"/>
      <family val="2"/>
      <charset val="238"/>
    </font>
    <font>
      <b/>
      <sz val="8"/>
      <name val="Arial"/>
      <family val="2"/>
      <charset val="238"/>
    </font>
    <font>
      <b/>
      <sz val="12"/>
      <name val="Arial"/>
      <family val="2"/>
      <charset val="238"/>
    </font>
    <font>
      <b/>
      <sz val="14"/>
      <name val="Arial"/>
      <family val="2"/>
      <charset val="238"/>
    </font>
    <font>
      <b/>
      <sz val="9"/>
      <name val="Clarendon Cd (W1)"/>
    </font>
    <font>
      <u/>
      <sz val="10"/>
      <color indexed="36"/>
      <name val="Arial CE"/>
      <charset val="238"/>
    </font>
    <font>
      <b/>
      <u/>
      <sz val="8"/>
      <name val="Arial"/>
      <family val="2"/>
    </font>
    <font>
      <b/>
      <sz val="8"/>
      <name val="Arial"/>
      <family val="2"/>
    </font>
    <font>
      <u/>
      <sz val="11"/>
      <color indexed="12"/>
      <name val="Calibri"/>
      <family val="2"/>
    </font>
    <font>
      <sz val="11"/>
      <color indexed="20"/>
      <name val="Calibri"/>
      <family val="2"/>
    </font>
    <font>
      <sz val="7"/>
      <name val="Small Fonts"/>
      <family val="2"/>
    </font>
    <font>
      <sz val="10"/>
      <name val="Times New Roman CE"/>
      <charset val="238"/>
    </font>
    <font>
      <sz val="8"/>
      <name val="Helv"/>
    </font>
    <font>
      <b/>
      <sz val="11"/>
      <color indexed="63"/>
      <name val="Calibri"/>
      <family val="2"/>
    </font>
    <font>
      <sz val="8"/>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sz val="8"/>
      <name val="Times New Roman CE"/>
      <charset val="238"/>
    </font>
    <font>
      <sz val="10"/>
      <name val="Verdana"/>
      <family val="2"/>
      <charset val="238"/>
    </font>
    <font>
      <sz val="10"/>
      <name val="Arial CE"/>
      <family val="2"/>
      <charset val="238"/>
    </font>
    <font>
      <sz val="11"/>
      <color indexed="9"/>
      <name val="Czcionka tekstu podstawowego"/>
      <family val="2"/>
      <charset val="238"/>
    </font>
    <font>
      <b/>
      <sz val="11"/>
      <color indexed="52"/>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b/>
      <sz val="15"/>
      <color indexed="56"/>
      <name val="Calibri"/>
      <family val="2"/>
    </font>
    <font>
      <b/>
      <sz val="13"/>
      <color indexed="56"/>
      <name val="Calibri"/>
      <family val="2"/>
    </font>
    <font>
      <b/>
      <sz val="11"/>
      <color indexed="56"/>
      <name val="Calibri"/>
      <family val="2"/>
    </font>
    <font>
      <sz val="8"/>
      <color indexed="48"/>
      <name val="Tahoma"/>
      <family val="2"/>
      <charset val="238"/>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10"/>
      <name val="Arial CE"/>
    </font>
    <font>
      <b/>
      <sz val="11"/>
      <color indexed="52"/>
      <name val="Czcionka tekstu podstawowego"/>
      <family val="2"/>
      <charset val="238"/>
    </font>
    <font>
      <b/>
      <sz val="12"/>
      <name val="MS Sans Serif"/>
      <family val="2"/>
      <charset val="238"/>
    </font>
    <font>
      <sz val="12"/>
      <name val="MS Sans Serif"/>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sz val="10"/>
      <color indexed="8"/>
      <name val="Arial"/>
      <family val="2"/>
      <charset val="238"/>
    </font>
    <font>
      <sz val="11"/>
      <color indexed="20"/>
      <name val="Czcionka tekstu podstawowego"/>
      <family val="2"/>
      <charset val="238"/>
    </font>
    <font>
      <sz val="11"/>
      <color theme="1"/>
      <name val="Czcionka tekstu podstawowego"/>
      <family val="2"/>
      <charset val="238"/>
    </font>
    <font>
      <sz val="10"/>
      <color theme="1"/>
      <name val="Czcionka tekstu podstawowego"/>
      <family val="2"/>
      <charset val="238"/>
    </font>
    <font>
      <sz val="10"/>
      <color theme="1"/>
      <name val="Arial"/>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rgb="FFFF0000"/>
      <name val="Open Sans"/>
      <family val="2"/>
      <charset val="238"/>
    </font>
    <font>
      <b/>
      <sz val="8"/>
      <color rgb="FFCC0000"/>
      <name val="Open Sans"/>
      <family val="2"/>
      <charset val="238"/>
    </font>
    <font>
      <b/>
      <sz val="8"/>
      <color rgb="FFFF0000"/>
      <name val="Open Sans"/>
      <family val="2"/>
      <charset val="238"/>
    </font>
    <font>
      <sz val="11"/>
      <color theme="0" tint="-4.9989318521683403E-2"/>
      <name val="Calibri"/>
      <family val="2"/>
      <charset val="238"/>
      <scheme val="minor"/>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8"/>
      <name val="Calibri"/>
      <family val="2"/>
      <charset val="238"/>
      <scheme val="minor"/>
    </font>
    <font>
      <b/>
      <sz val="8"/>
      <color rgb="FFC00000"/>
      <name val="Open Sans"/>
      <family val="2"/>
    </font>
    <font>
      <b/>
      <sz val="8"/>
      <name val="Open Sans"/>
      <family val="2"/>
    </font>
    <font>
      <sz val="8"/>
      <name val="Open Sans"/>
      <family val="2"/>
    </font>
    <font>
      <b/>
      <sz val="8"/>
      <color rgb="FFEC0000"/>
      <name val="Open Sans"/>
      <family val="2"/>
    </font>
    <font>
      <b/>
      <sz val="8"/>
      <color rgb="FFC00000"/>
      <name val="Open Sans"/>
      <family val="2"/>
    </font>
    <font>
      <sz val="8"/>
      <name val="Open Sans"/>
      <family val="2"/>
    </font>
    <font>
      <b/>
      <sz val="8"/>
      <name val="Open Sans"/>
      <family val="2"/>
    </font>
    <font>
      <b/>
      <sz val="8"/>
      <color rgb="FFEC0000"/>
      <name val="Open Sans"/>
      <family val="2"/>
    </font>
    <font>
      <b/>
      <sz val="9"/>
      <color theme="1"/>
      <name val="Open Sans"/>
      <family val="2"/>
    </font>
    <font>
      <sz val="8"/>
      <color theme="0"/>
      <name val="Calibri"/>
      <family val="2"/>
      <charset val="238"/>
      <scheme val="minor"/>
    </font>
  </fonts>
  <fills count="35">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14"/>
      </patternFill>
    </fill>
    <fill>
      <patternFill patternType="solid">
        <fgColor indexed="43"/>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17"/>
        <bgColor indexed="64"/>
      </patternFill>
    </fill>
    <fill>
      <patternFill patternType="lightGray">
        <fgColor indexed="9"/>
        <bgColor indexed="9"/>
      </patternFill>
    </fill>
    <fill>
      <patternFill patternType="solid">
        <fgColor indexed="9"/>
        <bgColor indexed="9"/>
      </patternFill>
    </fill>
  </fills>
  <borders count="67">
    <border>
      <left/>
      <right/>
      <top/>
      <bottom/>
      <diagonal/>
    </border>
    <border>
      <left style="thin">
        <color indexed="9"/>
      </left>
      <right style="thin">
        <color indexed="9"/>
      </right>
      <top style="dotted">
        <color rgb="FF6F7779"/>
      </top>
      <bottom style="dotted">
        <color rgb="FF6F7779"/>
      </bottom>
      <diagonal/>
    </border>
    <border>
      <left style="thin">
        <color indexed="9"/>
      </left>
      <right style="thin">
        <color indexed="9"/>
      </right>
      <top style="thin">
        <color indexed="9"/>
      </top>
      <bottom style="medium">
        <color rgb="FFCC0000"/>
      </bottom>
      <diagonal/>
    </border>
    <border>
      <left style="thin">
        <color indexed="9"/>
      </left>
      <right/>
      <top/>
      <bottom style="thin">
        <color rgb="FFEC0000"/>
      </bottom>
      <diagonal/>
    </border>
    <border>
      <left/>
      <right/>
      <top style="dotted">
        <color theme="0" tint="-0.499984740745262"/>
      </top>
      <bottom style="dotted">
        <color theme="0" tint="-0.499984740745262"/>
      </bottom>
      <diagonal/>
    </border>
    <border>
      <left style="thin">
        <color indexed="9"/>
      </left>
      <right style="thin">
        <color indexed="9"/>
      </right>
      <top style="dotted">
        <color theme="0" tint="-0.499984740745262"/>
      </top>
      <bottom style="dotted">
        <color theme="0" tint="-0.499984740745262"/>
      </bottom>
      <diagonal/>
    </border>
    <border>
      <left/>
      <right style="thin">
        <color theme="0"/>
      </right>
      <top/>
      <bottom style="medium">
        <color rgb="FFCC0000"/>
      </bottom>
      <diagonal/>
    </border>
    <border>
      <left/>
      <right/>
      <top style="dotted">
        <color theme="0" tint="-0.499984740745262"/>
      </top>
      <bottom style="thin">
        <color rgb="FFFF0000"/>
      </bottom>
      <diagonal/>
    </border>
    <border>
      <left style="thin">
        <color indexed="9"/>
      </left>
      <right style="thin">
        <color indexed="9"/>
      </right>
      <top style="dotted">
        <color theme="0" tint="-0.499984740745262"/>
      </top>
      <bottom style="thin">
        <color rgb="FFFF0000"/>
      </bottom>
      <diagonal/>
    </border>
    <border>
      <left style="thin">
        <color indexed="9"/>
      </left>
      <right style="thin">
        <color indexed="9"/>
      </right>
      <top style="thin">
        <color rgb="FFFF0000"/>
      </top>
      <bottom style="thin">
        <color rgb="FFFF0000"/>
      </bottom>
      <diagonal/>
    </border>
    <border>
      <left style="thin">
        <color indexed="9"/>
      </left>
      <right/>
      <top style="thin">
        <color rgb="FFFF0000"/>
      </top>
      <bottom style="thin">
        <color rgb="FFFF0000"/>
      </bottom>
      <diagonal/>
    </border>
    <border>
      <left style="thin">
        <color indexed="9"/>
      </left>
      <right style="thin">
        <color indexed="9"/>
      </right>
      <top/>
      <bottom style="dotted">
        <color rgb="FF6F7779"/>
      </bottom>
      <diagonal/>
    </border>
    <border>
      <left/>
      <right style="thin">
        <color indexed="9"/>
      </right>
      <top style="dotted">
        <color rgb="FF6F7779"/>
      </top>
      <bottom style="dotted">
        <color rgb="FF6F7779"/>
      </bottom>
      <diagonal/>
    </border>
    <border>
      <left/>
      <right/>
      <top style="dotted">
        <color rgb="FF6F7779"/>
      </top>
      <bottom style="dotted">
        <color rgb="FF6F7779"/>
      </bottom>
      <diagonal/>
    </border>
    <border>
      <left/>
      <right/>
      <top/>
      <bottom style="dotted">
        <color rgb="FF6F7779"/>
      </bottom>
      <diagonal/>
    </border>
    <border>
      <left/>
      <right style="thin">
        <color indexed="9"/>
      </right>
      <top/>
      <bottom style="dotted">
        <color rgb="FF6F7779"/>
      </bottom>
      <diagonal/>
    </border>
    <border>
      <left/>
      <right/>
      <top style="dotted">
        <color rgb="FF6F7779"/>
      </top>
      <bottom/>
      <diagonal/>
    </border>
    <border>
      <left/>
      <right/>
      <top style="thin">
        <color indexed="9"/>
      </top>
      <bottom style="medium">
        <color rgb="FFCC0000"/>
      </bottom>
      <diagonal/>
    </border>
    <border>
      <left/>
      <right/>
      <top style="thin">
        <color rgb="FFEC0000"/>
      </top>
      <bottom style="thin">
        <color rgb="FFEC0000"/>
      </bottom>
      <diagonal/>
    </border>
    <border>
      <left/>
      <right/>
      <top/>
      <bottom style="medium">
        <color rgb="FFCC0000"/>
      </bottom>
      <diagonal/>
    </border>
    <border>
      <left/>
      <right/>
      <top/>
      <bottom style="thick">
        <color rgb="FFC00000"/>
      </bottom>
      <diagonal/>
    </border>
    <border>
      <left style="thin">
        <color indexed="9"/>
      </left>
      <right style="thin">
        <color indexed="9"/>
      </right>
      <top style="thin">
        <color indexed="9"/>
      </top>
      <bottom style="thick">
        <color rgb="FFC00000"/>
      </bottom>
      <diagonal/>
    </border>
    <border>
      <left/>
      <right/>
      <top/>
      <bottom style="medium">
        <color rgb="FFC00000"/>
      </bottom>
      <diagonal/>
    </border>
    <border>
      <left style="thin">
        <color indexed="9"/>
      </left>
      <right style="thin">
        <color indexed="9"/>
      </right>
      <top style="dotted">
        <color rgb="FF6F7779"/>
      </top>
      <bottom/>
      <diagonal/>
    </border>
    <border>
      <left/>
      <right style="dashed">
        <color theme="0"/>
      </right>
      <top/>
      <bottom style="medium">
        <color rgb="FFCC0000"/>
      </bottom>
      <diagonal/>
    </border>
    <border>
      <left style="thin">
        <color indexed="9"/>
      </left>
      <right/>
      <top style="dotted">
        <color rgb="FF6F7779"/>
      </top>
      <bottom/>
      <diagonal/>
    </border>
    <border>
      <left style="thin">
        <color indexed="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style="thin">
        <color indexed="9"/>
      </left>
      <right/>
      <top/>
      <bottom/>
      <diagonal/>
    </border>
    <border>
      <left style="thin">
        <color indexed="9"/>
      </left>
      <right/>
      <top style="dotted">
        <color rgb="FFA6A6A6"/>
      </top>
      <bottom style="dotted">
        <color rgb="FFA6A6A6"/>
      </bottom>
      <diagonal/>
    </border>
    <border>
      <left/>
      <right/>
      <top/>
      <bottom style="thin">
        <color rgb="FFCC0000"/>
      </bottom>
      <diagonal/>
    </border>
    <border>
      <left/>
      <right/>
      <top style="thin">
        <color indexed="9"/>
      </top>
      <bottom/>
      <diagonal/>
    </border>
    <border>
      <left/>
      <right/>
      <top style="thin">
        <color rgb="FFCC0000"/>
      </top>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medium">
        <color rgb="FFCC0000"/>
      </top>
      <bottom style="thin">
        <color rgb="FFC00000"/>
      </bottom>
      <diagonal/>
    </border>
    <border>
      <left/>
      <right/>
      <top style="dotted">
        <color rgb="FF6F7779"/>
      </top>
      <bottom style="medium">
        <color rgb="FFC00000"/>
      </bottom>
      <diagonal/>
    </border>
    <border>
      <left/>
      <right/>
      <top/>
      <bottom style="dotted">
        <color theme="0" tint="-0.499984740745262"/>
      </bottom>
      <diagonal/>
    </border>
    <border>
      <left/>
      <right/>
      <top style="dotted">
        <color theme="0" tint="-0.499984740745262"/>
      </top>
      <bottom/>
      <diagonal/>
    </border>
    <border>
      <left/>
      <right/>
      <top style="dotted">
        <color theme="0" tint="-0.499984740745262"/>
      </top>
      <bottom style="thin">
        <color rgb="FFC00000"/>
      </bottom>
      <diagonal/>
    </border>
    <border>
      <left/>
      <right/>
      <top style="thin">
        <color rgb="FFC00000"/>
      </top>
      <bottom style="medium">
        <color rgb="FFC00000"/>
      </bottom>
      <diagonal/>
    </border>
    <border>
      <left/>
      <right/>
      <top style="medium">
        <color rgb="FFCC0000"/>
      </top>
      <bottom style="medium">
        <color rgb="FFCC0000"/>
      </bottom>
      <diagonal/>
    </border>
    <border>
      <left style="thin">
        <color indexed="9"/>
      </left>
      <right/>
      <top style="dotted">
        <color rgb="FF6F7779"/>
      </top>
      <bottom style="dotted">
        <color rgb="FF6F7779"/>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medium">
        <color indexed="64"/>
      </top>
      <bottom/>
      <diagonal/>
    </border>
    <border>
      <left/>
      <right/>
      <top style="thin">
        <color rgb="FFEC0000"/>
      </top>
      <bottom style="medium">
        <color rgb="FFC00000"/>
      </bottom>
      <diagonal/>
    </border>
    <border>
      <left style="thin">
        <color indexed="9"/>
      </left>
      <right style="thin">
        <color indexed="9"/>
      </right>
      <top style="dotted">
        <color rgb="FF6F7779"/>
      </top>
      <bottom style="thin">
        <color rgb="FFFF0000"/>
      </bottom>
      <diagonal/>
    </border>
  </borders>
  <cellStyleXfs count="22976">
    <xf numFmtId="0" fontId="0" fillId="0" borderId="0"/>
    <xf numFmtId="0" fontId="9" fillId="0" borderId="0"/>
    <xf numFmtId="0" fontId="5"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7" fillId="0" borderId="0" applyProtection="0">
      <alignment vertical="center"/>
    </xf>
    <xf numFmtId="14" fontId="7" fillId="0" borderId="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11" fillId="0" borderId="0">
      <alignment vertical="center"/>
    </xf>
    <xf numFmtId="0" fontId="3" fillId="0" borderId="0">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4" fillId="0" borderId="0" applyFont="0" applyFill="0" applyBorder="0" applyAlignment="0" applyProtection="0"/>
    <xf numFmtId="0" fontId="1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3" borderId="0" applyNumberFormat="0" applyBorder="0" applyAlignment="0" applyProtection="0"/>
    <xf numFmtId="0" fontId="1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4" fillId="0" borderId="0"/>
    <xf numFmtId="0" fontId="15"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6" fillId="0" borderId="0"/>
    <xf numFmtId="0" fontId="47" fillId="0" borderId="0"/>
    <xf numFmtId="0" fontId="3" fillId="0" borderId="0"/>
    <xf numFmtId="0" fontId="3" fillId="0" borderId="0"/>
    <xf numFmtId="9" fontId="47" fillId="0" borderId="0" applyFont="0" applyFill="0" applyBorder="0" applyAlignment="0" applyProtection="0"/>
    <xf numFmtId="44" fontId="47" fillId="0" borderId="0" applyFont="0" applyFill="0" applyBorder="0" applyAlignment="0" applyProtection="0"/>
    <xf numFmtId="43" fontId="14" fillId="0" borderId="0" applyFont="0" applyFill="0" applyBorder="0" applyAlignment="0" applyProtection="0"/>
    <xf numFmtId="0" fontId="14" fillId="0" borderId="0"/>
    <xf numFmtId="0" fontId="1" fillId="0" borderId="0"/>
    <xf numFmtId="164" fontId="1" fillId="0" borderId="0" applyFont="0" applyFill="0" applyBorder="0" applyAlignment="0" applyProtection="0"/>
    <xf numFmtId="0" fontId="14" fillId="0" borderId="0"/>
    <xf numFmtId="0" fontId="3" fillId="0" borderId="0"/>
    <xf numFmtId="0" fontId="3" fillId="0" borderId="0"/>
    <xf numFmtId="0" fontId="9" fillId="0" borderId="0"/>
    <xf numFmtId="0" fontId="3" fillId="0" borderId="0"/>
    <xf numFmtId="0" fontId="113" fillId="0" borderId="0" applyNumberFormat="0" applyFont="0" applyFill="0" applyBorder="0" applyAlignment="0" applyProtection="0"/>
    <xf numFmtId="0" fontId="3" fillId="0" borderId="0" applyNumberFormat="0" applyFont="0" applyFill="0" applyBorder="0" applyAlignment="0" applyProtection="0"/>
    <xf numFmtId="0" fontId="113" fillId="0" borderId="0" applyNumberFormat="0" applyFont="0" applyFill="0" applyBorder="0" applyAlignment="0" applyProtection="0"/>
    <xf numFmtId="0" fontId="4" fillId="0" borderId="0" applyNumberFormat="0" applyFont="0" applyFill="0" applyBorder="0" applyAlignment="0" applyProtection="0"/>
    <xf numFmtId="0" fontId="151" fillId="0" borderId="0" applyNumberFormat="0" applyFont="0" applyFill="0" applyBorder="0" applyAlignment="0" applyProtection="0"/>
    <xf numFmtId="0" fontId="3" fillId="0" borderId="0" applyNumberFormat="0" applyFont="0" applyFill="0" applyBorder="0" applyAlignment="0" applyProtection="0"/>
    <xf numFmtId="0" fontId="113" fillId="0" borderId="0" applyNumberFormat="0" applyFont="0" applyFill="0" applyBorder="0" applyAlignment="0" applyProtection="0"/>
    <xf numFmtId="0" fontId="4" fillId="0" borderId="0" applyNumberFormat="0" applyFont="0" applyFill="0" applyBorder="0" applyAlignment="0" applyProtection="0"/>
    <xf numFmtId="0" fontId="152" fillId="0" borderId="0" applyNumberFormat="0" applyFont="0" applyFill="0" applyBorder="0" applyAlignment="0" applyProtection="0"/>
    <xf numFmtId="0" fontId="151" fillId="0" borderId="0" applyNumberFormat="0" applyFont="0" applyFill="0" applyBorder="0" applyAlignment="0" applyProtection="0"/>
    <xf numFmtId="0" fontId="3" fillId="0" borderId="0" applyNumberFormat="0" applyFont="0" applyFill="0" applyBorder="0" applyAlignment="0" applyProtection="0"/>
    <xf numFmtId="0" fontId="4" fillId="0" borderId="0"/>
    <xf numFmtId="0" fontId="152" fillId="0" borderId="0" applyNumberFormat="0" applyFont="0" applyFill="0" applyBorder="0" applyAlignment="0" applyProtection="0"/>
    <xf numFmtId="171"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52"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0" fontId="4" fillId="0" borderId="0"/>
    <xf numFmtId="0" fontId="5" fillId="0" borderId="0"/>
    <xf numFmtId="172" fontId="114" fillId="0" borderId="0" applyFont="0" applyFill="0" applyBorder="0" applyAlignment="0" applyProtection="0"/>
    <xf numFmtId="0" fontId="4" fillId="0" borderId="0"/>
    <xf numFmtId="0" fontId="4" fillId="0" borderId="0"/>
    <xf numFmtId="0" fontId="4" fillId="0" borderId="0"/>
    <xf numFmtId="0" fontId="5" fillId="0" borderId="0"/>
    <xf numFmtId="0" fontId="4" fillId="0" borderId="0"/>
    <xf numFmtId="0" fontId="152" fillId="0" borderId="0"/>
    <xf numFmtId="0" fontId="4" fillId="0" borderId="0"/>
    <xf numFmtId="0" fontId="152" fillId="0" borderId="0"/>
    <xf numFmtId="0" fontId="5" fillId="0" borderId="0"/>
    <xf numFmtId="0" fontId="4" fillId="0" borderId="0"/>
    <xf numFmtId="0" fontId="4" fillId="0" borderId="0"/>
    <xf numFmtId="0" fontId="4" fillId="0" borderId="0"/>
    <xf numFmtId="0" fontId="3" fillId="0" borderId="0"/>
    <xf numFmtId="0" fontId="115" fillId="0" borderId="0"/>
    <xf numFmtId="0" fontId="115" fillId="0" borderId="0"/>
    <xf numFmtId="0" fontId="115" fillId="0" borderId="0"/>
    <xf numFmtId="0" fontId="3" fillId="0" borderId="0"/>
    <xf numFmtId="0" fontId="115" fillId="0" borderId="0"/>
    <xf numFmtId="0" fontId="115" fillId="0" borderId="0"/>
    <xf numFmtId="0" fontId="4" fillId="0" borderId="0"/>
    <xf numFmtId="0" fontId="1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2" fillId="0" borderId="0">
      <alignment horizontal="left" wrapText="1"/>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11" fillId="0" borderId="0">
      <alignment vertical="center"/>
    </xf>
    <xf numFmtId="0" fontId="116" fillId="0" borderId="0" applyFont="0" applyFill="0"/>
    <xf numFmtId="0" fontId="115" fillId="0" borderId="0"/>
    <xf numFmtId="0" fontId="115" fillId="0" borderId="0"/>
    <xf numFmtId="0" fontId="115" fillId="0" borderId="0"/>
    <xf numFmtId="0" fontId="3" fillId="0" borderId="0"/>
    <xf numFmtId="0" fontId="115" fillId="0" borderId="0"/>
    <xf numFmtId="0" fontId="115" fillId="0" borderId="0"/>
    <xf numFmtId="0" fontId="2" fillId="2" borderId="0" applyNumberFormat="0" applyBorder="0" applyAlignment="0" applyProtection="0"/>
    <xf numFmtId="0" fontId="117"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117"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17" fillId="6"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117"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17"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17" fillId="14" borderId="0" applyNumberFormat="0" applyBorder="0" applyAlignment="0" applyProtection="0"/>
    <xf numFmtId="0" fontId="2" fillId="14"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17" fillId="3" borderId="0" applyNumberFormat="0" applyBorder="0" applyAlignment="0" applyProtection="0"/>
    <xf numFmtId="0" fontId="117" fillId="5" borderId="0" applyNumberFormat="0" applyBorder="0" applyAlignment="0" applyProtection="0"/>
    <xf numFmtId="0" fontId="117" fillId="15" borderId="0" applyNumberFormat="0" applyBorder="0" applyAlignment="0" applyProtection="0"/>
    <xf numFmtId="0" fontId="117" fillId="14" borderId="0" applyNumberFormat="0" applyBorder="0" applyAlignment="0" applyProtection="0"/>
    <xf numFmtId="0" fontId="117" fillId="13" borderId="0" applyNumberFormat="0" applyBorder="0" applyAlignment="0" applyProtection="0"/>
    <xf numFmtId="0" fontId="117" fillId="15" borderId="0" applyNumberFormat="0" applyBorder="0" applyAlignment="0" applyProtection="0"/>
    <xf numFmtId="0" fontId="2" fillId="3" borderId="0" applyNumberFormat="0" applyBorder="0" applyAlignment="0" applyProtection="0"/>
    <xf numFmtId="0" fontId="117"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117" fillId="5" borderId="0" applyNumberFormat="0" applyBorder="0" applyAlignment="0" applyProtection="0"/>
    <xf numFmtId="0" fontId="2" fillId="5" borderId="0" applyNumberFormat="0" applyBorder="0" applyAlignment="0" applyProtection="0"/>
    <xf numFmtId="0" fontId="2" fillId="16" borderId="0" applyNumberFormat="0" applyBorder="0" applyAlignment="0" applyProtection="0"/>
    <xf numFmtId="0" fontId="117" fillId="16"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117" fillId="12"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117" fillId="3" borderId="0" applyNumberFormat="0" applyBorder="0" applyAlignment="0" applyProtection="0"/>
    <xf numFmtId="0" fontId="2" fillId="3" borderId="0" applyNumberFormat="0" applyBorder="0" applyAlignment="0" applyProtection="0"/>
    <xf numFmtId="0" fontId="2" fillId="17" borderId="0" applyNumberFormat="0" applyBorder="0" applyAlignment="0" applyProtection="0"/>
    <xf numFmtId="0" fontId="117" fillId="17" borderId="0" applyNumberFormat="0" applyBorder="0" applyAlignment="0" applyProtection="0"/>
    <xf numFmtId="0" fontId="2" fillId="1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17" fillId="13" borderId="0" applyNumberFormat="0" applyBorder="0" applyAlignment="0" applyProtection="0"/>
    <xf numFmtId="0" fontId="117" fillId="5" borderId="0" applyNumberFormat="0" applyBorder="0" applyAlignment="0" applyProtection="0"/>
    <xf numFmtId="0" fontId="117" fillId="8" borderId="0" applyNumberFormat="0" applyBorder="0" applyAlignment="0" applyProtection="0"/>
    <xf numFmtId="0" fontId="117" fillId="4" borderId="0" applyNumberFormat="0" applyBorder="0" applyAlignment="0" applyProtection="0"/>
    <xf numFmtId="0" fontId="117" fillId="13" borderId="0" applyNumberFormat="0" applyBorder="0" applyAlignment="0" applyProtection="0"/>
    <xf numFmtId="0" fontId="117" fillId="15" borderId="0" applyNumberFormat="0" applyBorder="0" applyAlignment="0" applyProtection="0"/>
    <xf numFmtId="0" fontId="109" fillId="18" borderId="0" applyNumberFormat="0" applyBorder="0" applyAlignment="0" applyProtection="0"/>
    <xf numFmtId="0" fontId="118" fillId="18" borderId="0" applyNumberFormat="0" applyBorder="0" applyAlignment="0" applyProtection="0"/>
    <xf numFmtId="0" fontId="109" fillId="5" borderId="0" applyNumberFormat="0" applyBorder="0" applyAlignment="0" applyProtection="0"/>
    <xf numFmtId="0" fontId="118" fillId="5" borderId="0" applyNumberFormat="0" applyBorder="0" applyAlignment="0" applyProtection="0"/>
    <xf numFmtId="0" fontId="109" fillId="16" borderId="0" applyNumberFormat="0" applyBorder="0" applyAlignment="0" applyProtection="0"/>
    <xf numFmtId="0" fontId="118" fillId="16" borderId="0" applyNumberFormat="0" applyBorder="0" applyAlignment="0" applyProtection="0"/>
    <xf numFmtId="0" fontId="109" fillId="19" borderId="0" applyNumberFormat="0" applyBorder="0" applyAlignment="0" applyProtection="0"/>
    <xf numFmtId="0" fontId="118" fillId="19" borderId="0" applyNumberFormat="0" applyBorder="0" applyAlignment="0" applyProtection="0"/>
    <xf numFmtId="0" fontId="109" fillId="20" borderId="0" applyNumberFormat="0" applyBorder="0" applyAlignment="0" applyProtection="0"/>
    <xf numFmtId="0" fontId="118" fillId="20" borderId="0" applyNumberFormat="0" applyBorder="0" applyAlignment="0" applyProtection="0"/>
    <xf numFmtId="0" fontId="109" fillId="21" borderId="0" applyNumberFormat="0" applyBorder="0" applyAlignment="0" applyProtection="0"/>
    <xf numFmtId="0" fontId="118" fillId="21" borderId="0" applyNumberFormat="0" applyBorder="0" applyAlignment="0" applyProtection="0"/>
    <xf numFmtId="0" fontId="153" fillId="18" borderId="0" applyNumberFormat="0" applyBorder="0" applyAlignment="0" applyProtection="0"/>
    <xf numFmtId="0" fontId="153" fillId="5" borderId="0" applyNumberFormat="0" applyBorder="0" applyAlignment="0" applyProtection="0"/>
    <xf numFmtId="0" fontId="153" fillId="16" borderId="0" applyNumberFormat="0" applyBorder="0" applyAlignment="0" applyProtection="0"/>
    <xf numFmtId="0" fontId="153" fillId="19" borderId="0" applyNumberFormat="0" applyBorder="0" applyAlignment="0" applyProtection="0"/>
    <xf numFmtId="0" fontId="153" fillId="20" borderId="0" applyNumberFormat="0" applyBorder="0" applyAlignment="0" applyProtection="0"/>
    <xf numFmtId="0" fontId="153" fillId="21" borderId="0" applyNumberFormat="0" applyBorder="0" applyAlignment="0" applyProtection="0"/>
    <xf numFmtId="0" fontId="118" fillId="13" borderId="0" applyNumberFormat="0" applyBorder="0" applyAlignment="0" applyProtection="0"/>
    <xf numFmtId="0" fontId="118" fillId="22" borderId="0" applyNumberFormat="0" applyBorder="0" applyAlignment="0" applyProtection="0"/>
    <xf numFmtId="0" fontId="118" fillId="17" borderId="0" applyNumberFormat="0" applyBorder="0" applyAlignment="0" applyProtection="0"/>
    <xf numFmtId="0" fontId="118" fillId="4" borderId="0" applyNumberFormat="0" applyBorder="0" applyAlignment="0" applyProtection="0"/>
    <xf numFmtId="0" fontId="118" fillId="13" borderId="0" applyNumberFormat="0" applyBorder="0" applyAlignment="0" applyProtection="0"/>
    <xf numFmtId="0" fontId="118" fillId="5" borderId="0" applyNumberFormat="0" applyBorder="0" applyAlignment="0" applyProtection="0"/>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alignment vertical="center"/>
    </xf>
    <xf numFmtId="0" fontId="120" fillId="23" borderId="44">
      <alignment vertical="center"/>
    </xf>
    <xf numFmtId="0" fontId="109" fillId="24" borderId="0" applyNumberFormat="0" applyBorder="0" applyAlignment="0" applyProtection="0"/>
    <xf numFmtId="0" fontId="118" fillId="24" borderId="0" applyNumberFormat="0" applyBorder="0" applyAlignment="0" applyProtection="0"/>
    <xf numFmtId="0" fontId="109" fillId="25" borderId="0" applyNumberFormat="0" applyBorder="0" applyAlignment="0" applyProtection="0"/>
    <xf numFmtId="0" fontId="118" fillId="25" borderId="0" applyNumberFormat="0" applyBorder="0" applyAlignment="0" applyProtection="0"/>
    <xf numFmtId="0" fontId="109" fillId="26" borderId="0" applyNumberFormat="0" applyBorder="0" applyAlignment="0" applyProtection="0"/>
    <xf numFmtId="0" fontId="118" fillId="26" borderId="0" applyNumberFormat="0" applyBorder="0" applyAlignment="0" applyProtection="0"/>
    <xf numFmtId="0" fontId="109" fillId="19" borderId="0" applyNumberFormat="0" applyBorder="0" applyAlignment="0" applyProtection="0"/>
    <xf numFmtId="0" fontId="118" fillId="19" borderId="0" applyNumberFormat="0" applyBorder="0" applyAlignment="0" applyProtection="0"/>
    <xf numFmtId="0" fontId="109" fillId="20" borderId="0" applyNumberFormat="0" applyBorder="0" applyAlignment="0" applyProtection="0"/>
    <xf numFmtId="0" fontId="118" fillId="20" borderId="0" applyNumberFormat="0" applyBorder="0" applyAlignment="0" applyProtection="0"/>
    <xf numFmtId="0" fontId="109" fillId="22" borderId="0" applyNumberFormat="0" applyBorder="0" applyAlignment="0" applyProtection="0"/>
    <xf numFmtId="0" fontId="118" fillId="22" borderId="0" applyNumberFormat="0" applyBorder="0" applyAlignment="0" applyProtection="0"/>
    <xf numFmtId="0" fontId="153" fillId="24" borderId="0" applyNumberFormat="0" applyBorder="0" applyAlignment="0" applyProtection="0"/>
    <xf numFmtId="0" fontId="153" fillId="25" borderId="0" applyNumberFormat="0" applyBorder="0" applyAlignment="0" applyProtection="0"/>
    <xf numFmtId="0" fontId="153" fillId="26" borderId="0" applyNumberFormat="0" applyBorder="0" applyAlignment="0" applyProtection="0"/>
    <xf numFmtId="0" fontId="153" fillId="19" borderId="0" applyNumberFormat="0" applyBorder="0" applyAlignment="0" applyProtection="0"/>
    <xf numFmtId="2" fontId="153" fillId="19" borderId="0" applyNumberFormat="0" applyBorder="0" applyAlignment="0" applyProtection="0"/>
    <xf numFmtId="0" fontId="153" fillId="20" borderId="0" applyNumberFormat="0" applyBorder="0" applyAlignment="0" applyProtection="0"/>
    <xf numFmtId="0" fontId="153" fillId="22" borderId="0" applyNumberFormat="0" applyBorder="0" applyAlignment="0" applyProtection="0"/>
    <xf numFmtId="173" fontId="3" fillId="0" borderId="0" applyFont="0" applyFill="0" applyBorder="0" applyAlignment="0" applyProtection="0"/>
    <xf numFmtId="0" fontId="99" fillId="4" borderId="0" applyNumberFormat="0" applyBorder="0" applyAlignment="0" applyProtection="0"/>
    <xf numFmtId="0" fontId="140" fillId="4" borderId="0" applyNumberFormat="0" applyBorder="0" applyAlignment="0" applyProtection="0"/>
    <xf numFmtId="0" fontId="3" fillId="0" borderId="0"/>
    <xf numFmtId="0" fontId="121" fillId="13" borderId="0" applyNumberFormat="0" applyBorder="0" applyAlignment="0" applyProtection="0"/>
    <xf numFmtId="173" fontId="115" fillId="0" borderId="0" applyFont="0" applyFill="0" applyBorder="0" applyAlignment="0" applyProtection="0"/>
    <xf numFmtId="174" fontId="122" fillId="0" borderId="0" applyFill="0" applyBorder="0" applyAlignment="0"/>
    <xf numFmtId="0" fontId="122" fillId="0" borderId="0" applyFill="0" applyBorder="0" applyAlignment="0"/>
    <xf numFmtId="0" fontId="103" fillId="27" borderId="45" applyNumberFormat="0" applyAlignment="0" applyProtection="0"/>
    <xf numFmtId="0" fontId="103" fillId="27" borderId="45" applyNumberFormat="0" applyAlignment="0" applyProtection="0"/>
    <xf numFmtId="0" fontId="154" fillId="27" borderId="45" applyNumberFormat="0" applyAlignment="0" applyProtection="0"/>
    <xf numFmtId="0" fontId="154" fillId="27" borderId="45" applyNumberFormat="0" applyAlignment="0" applyProtection="0"/>
    <xf numFmtId="0" fontId="103" fillId="27" borderId="45" applyNumberFormat="0" applyAlignment="0" applyProtection="0"/>
    <xf numFmtId="0" fontId="103" fillId="27" borderId="45" applyNumberFormat="0" applyAlignment="0" applyProtection="0"/>
    <xf numFmtId="0" fontId="103" fillId="27" borderId="45" applyNumberFormat="0" applyAlignment="0" applyProtection="0"/>
    <xf numFmtId="0" fontId="103" fillId="27" borderId="45" applyNumberFormat="0" applyAlignment="0" applyProtection="0"/>
    <xf numFmtId="0" fontId="123" fillId="28" borderId="45" applyNumberFormat="0" applyAlignment="0" applyProtection="0"/>
    <xf numFmtId="0" fontId="114" fillId="0" borderId="0"/>
    <xf numFmtId="0" fontId="124" fillId="29" borderId="46" applyNumberFormat="0" applyAlignment="0" applyProtection="0"/>
    <xf numFmtId="0" fontId="125" fillId="0" borderId="47" applyNumberFormat="0" applyFill="0" applyAlignment="0" applyProtection="0"/>
    <xf numFmtId="0" fontId="105" fillId="29" borderId="46" applyNumberFormat="0" applyAlignment="0" applyProtection="0"/>
    <xf numFmtId="0" fontId="124" fillId="29" borderId="46" applyNumberFormat="0" applyAlignment="0" applyProtection="0"/>
    <xf numFmtId="0" fontId="124" fillId="29" borderId="46" applyNumberFormat="0" applyAlignment="0" applyProtection="0"/>
    <xf numFmtId="0" fontId="124" fillId="29" borderId="46" applyNumberFormat="0" applyAlignment="0" applyProtection="0"/>
    <xf numFmtId="0" fontId="124" fillId="29" borderId="46" applyNumberFormat="0" applyAlignment="0" applyProtection="0"/>
    <xf numFmtId="0" fontId="124" fillId="29" borderId="46" applyNumberFormat="0" applyAlignment="0" applyProtection="0"/>
    <xf numFmtId="0" fontId="105" fillId="29" borderId="46" applyNumberFormat="0" applyAlignment="0" applyProtection="0"/>
    <xf numFmtId="0" fontId="105" fillId="29" borderId="46" applyNumberFormat="0" applyAlignment="0" applyProtection="0"/>
    <xf numFmtId="0" fontId="105" fillId="29" borderId="46" applyNumberFormat="0" applyAlignment="0" applyProtection="0"/>
    <xf numFmtId="0" fontId="105" fillId="29" borderId="46" applyNumberFormat="0" applyAlignment="0" applyProtection="0"/>
    <xf numFmtId="175" fontId="4" fillId="0" borderId="0" applyFont="0" applyFill="0" applyBorder="0" applyAlignment="0" applyProtection="0"/>
    <xf numFmtId="0" fontId="4" fillId="0" borderId="0" applyFont="0" applyFill="0" applyBorder="0" applyAlignment="0" applyProtection="0"/>
    <xf numFmtId="38" fontId="114" fillId="0" borderId="0" applyFont="0" applyFill="0" applyBorder="0" applyAlignment="0" applyProtection="0"/>
    <xf numFmtId="38" fontId="114" fillId="0" borderId="0" applyFont="0" applyFill="0" applyBorder="0" applyAlignment="0" applyProtection="0"/>
    <xf numFmtId="38" fontId="114" fillId="0" borderId="0" applyFont="0" applyFill="0" applyBorder="0" applyAlignment="0" applyProtection="0"/>
    <xf numFmtId="38" fontId="11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38" fontId="114" fillId="0" borderId="0" applyFont="0" applyFill="0" applyBorder="0" applyAlignment="0" applyProtection="0"/>
    <xf numFmtId="175" fontId="4" fillId="0" borderId="0" applyFont="0" applyFill="0" applyBorder="0" applyAlignment="0" applyProtection="0"/>
    <xf numFmtId="164" fontId="115" fillId="0" borderId="0" applyFont="0" applyFill="0" applyBorder="0" applyAlignment="0" applyProtection="0"/>
    <xf numFmtId="164" fontId="115" fillId="0" borderId="0" applyFont="0" applyFill="0" applyBorder="0" applyAlignment="0" applyProtection="0"/>
    <xf numFmtId="164" fontId="117" fillId="0" borderId="0" applyFont="0" applyFill="0" applyBorder="0" applyAlignment="0" applyProtection="0"/>
    <xf numFmtId="0" fontId="126" fillId="0" borderId="0"/>
    <xf numFmtId="0" fontId="122" fillId="0" borderId="0"/>
    <xf numFmtId="0" fontId="126" fillId="0" borderId="0"/>
    <xf numFmtId="0" fontId="122" fillId="0" borderId="0"/>
    <xf numFmtId="6" fontId="4" fillId="0" borderId="0" applyFont="0" applyFill="0" applyBorder="0" applyAlignment="0" applyProtection="0"/>
    <xf numFmtId="6" fontId="4" fillId="0" borderId="0" applyFont="0" applyFill="0" applyBorder="0" applyAlignment="0" applyProtection="0"/>
    <xf numFmtId="6" fontId="114" fillId="0" borderId="0" applyFont="0" applyFill="0" applyBorder="0" applyAlignment="0" applyProtection="0"/>
    <xf numFmtId="6" fontId="114" fillId="0" borderId="0" applyFont="0" applyFill="0" applyBorder="0" applyAlignment="0" applyProtection="0"/>
    <xf numFmtId="6" fontId="114" fillId="0" borderId="0" applyFont="0" applyFill="0" applyBorder="0" applyAlignment="0" applyProtection="0"/>
    <xf numFmtId="6" fontId="114" fillId="0" borderId="0" applyFont="0" applyFill="0" applyBorder="0" applyAlignment="0" applyProtection="0"/>
    <xf numFmtId="6" fontId="114" fillId="0" borderId="0" applyFont="0" applyFill="0" applyBorder="0" applyAlignment="0" applyProtection="0"/>
    <xf numFmtId="0" fontId="155" fillId="14" borderId="45" applyNumberFormat="0" applyAlignment="0" applyProtection="0"/>
    <xf numFmtId="0" fontId="155" fillId="14" borderId="45" applyNumberFormat="0" applyAlignment="0" applyProtection="0"/>
    <xf numFmtId="0" fontId="155" fillId="14" borderId="45" applyNumberFormat="0" applyAlignment="0" applyProtection="0"/>
    <xf numFmtId="0" fontId="155" fillId="14" borderId="45" applyNumberFormat="0" applyAlignment="0" applyProtection="0"/>
    <xf numFmtId="0" fontId="156" fillId="27" borderId="48" applyNumberFormat="0" applyAlignment="0" applyProtection="0"/>
    <xf numFmtId="0" fontId="156" fillId="27" borderId="48" applyNumberFormat="0" applyAlignment="0" applyProtection="0"/>
    <xf numFmtId="0" fontId="156" fillId="27" borderId="48" applyNumberFormat="0" applyAlignment="0" applyProtection="0"/>
    <xf numFmtId="0" fontId="156" fillId="27" borderId="48" applyNumberFormat="0" applyAlignment="0" applyProtection="0"/>
    <xf numFmtId="0" fontId="127" fillId="0" borderId="0">
      <protection locked="0"/>
    </xf>
    <xf numFmtId="176" fontId="3" fillId="0" borderId="0" applyFont="0" applyFill="0" applyBorder="0" applyAlignment="0" applyProtection="0"/>
    <xf numFmtId="0" fontId="157" fillId="6" borderId="0" applyNumberFormat="0" applyBorder="0" applyAlignment="0" applyProtection="0"/>
    <xf numFmtId="165" fontId="9"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52"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81" fillId="0" borderId="0" applyFont="0" applyFill="0" applyBorder="0" applyAlignment="0" applyProtection="0"/>
    <xf numFmtId="0" fontId="128" fillId="0" borderId="0">
      <protection locked="0"/>
    </xf>
    <xf numFmtId="0" fontId="128" fillId="0" borderId="0">
      <protection locked="0"/>
    </xf>
    <xf numFmtId="0" fontId="129" fillId="0" borderId="0" applyNumberFormat="0" applyFill="0" applyBorder="0" applyAlignment="0" applyProtection="0"/>
    <xf numFmtId="0" fontId="118" fillId="30" borderId="0" applyNumberFormat="0" applyBorder="0" applyAlignment="0" applyProtection="0"/>
    <xf numFmtId="0" fontId="118" fillId="22" borderId="0" applyNumberFormat="0" applyBorder="0" applyAlignment="0" applyProtection="0"/>
    <xf numFmtId="0" fontId="118" fillId="17" borderId="0" applyNumberFormat="0" applyBorder="0" applyAlignment="0" applyProtection="0"/>
    <xf numFmtId="0" fontId="118" fillId="31" borderId="0" applyNumberFormat="0" applyBorder="0" applyAlignment="0" applyProtection="0"/>
    <xf numFmtId="0" fontId="118" fillId="20" borderId="0" applyNumberFormat="0" applyBorder="0" applyAlignment="0" applyProtection="0"/>
    <xf numFmtId="0" fontId="118" fillId="25" borderId="0" applyNumberFormat="0" applyBorder="0" applyAlignment="0" applyProtection="0"/>
    <xf numFmtId="0" fontId="130" fillId="8" borderId="45" applyNumberFormat="0" applyAlignment="0" applyProtection="0"/>
    <xf numFmtId="177" fontId="4" fillId="0" borderId="0" applyFont="0" applyFill="0" applyBorder="0" applyAlignment="0" applyProtection="0"/>
    <xf numFmtId="0" fontId="4" fillId="0" borderId="0" applyFont="0" applyFill="0" applyBorder="0" applyAlignment="0" applyProtection="0"/>
    <xf numFmtId="185" fontId="152" fillId="0" borderId="0" applyFont="0" applyFill="0" applyBorder="0" applyAlignment="0" applyProtection="0"/>
    <xf numFmtId="177" fontId="152" fillId="0" borderId="0" applyFont="0" applyFill="0" applyBorder="0" applyAlignment="0" applyProtection="0"/>
    <xf numFmtId="0" fontId="4" fillId="0" borderId="0" applyFont="0" applyFill="0" applyBorder="0" applyAlignment="0" applyProtection="0"/>
    <xf numFmtId="178" fontId="115" fillId="0" borderId="0" applyFont="0" applyFill="0" applyBorder="0" applyAlignment="0" applyProtection="0"/>
    <xf numFmtId="0" fontId="107" fillId="0" borderId="0" applyNumberFormat="0" applyFill="0" applyBorder="0" applyAlignment="0" applyProtection="0"/>
    <xf numFmtId="0" fontId="146" fillId="0" borderId="0" applyNumberFormat="0" applyFill="0" applyBorder="0" applyAlignment="0" applyProtection="0"/>
    <xf numFmtId="0" fontId="131" fillId="0" borderId="0" applyProtection="0"/>
    <xf numFmtId="0" fontId="132" fillId="0" borderId="0" applyProtection="0"/>
    <xf numFmtId="0" fontId="133" fillId="0" borderId="0" applyProtection="0"/>
    <xf numFmtId="0" fontId="134" fillId="0" borderId="0" applyProtection="0"/>
    <xf numFmtId="0" fontId="134" fillId="0" borderId="0" applyProtection="0"/>
    <xf numFmtId="0" fontId="132" fillId="0" borderId="0" applyProtection="0"/>
    <xf numFmtId="0" fontId="133" fillId="0" borderId="0" applyProtection="0"/>
    <xf numFmtId="0" fontId="135" fillId="0" borderId="0"/>
    <xf numFmtId="0" fontId="127" fillId="0" borderId="0">
      <protection locked="0"/>
    </xf>
    <xf numFmtId="0" fontId="127" fillId="0" borderId="0">
      <protection locked="0"/>
    </xf>
    <xf numFmtId="0" fontId="136" fillId="0" borderId="0" applyNumberFormat="0" applyFill="0" applyBorder="0" applyAlignment="0" applyProtection="0">
      <alignment vertical="top"/>
      <protection locked="0"/>
    </xf>
    <xf numFmtId="0" fontId="98" fillId="6" borderId="0" applyNumberFormat="0" applyBorder="0" applyAlignment="0" applyProtection="0"/>
    <xf numFmtId="0" fontId="121" fillId="6" borderId="0" applyNumberFormat="0" applyBorder="0" applyAlignment="0" applyProtection="0"/>
    <xf numFmtId="0" fontId="133" fillId="0" borderId="49" applyNumberFormat="0" applyAlignment="0" applyProtection="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133" fillId="0" borderId="50">
      <alignment horizontal="left" vertical="center"/>
    </xf>
    <xf numFmtId="0" fontId="95" fillId="0" borderId="51" applyNumberFormat="0" applyFill="0" applyAlignment="0" applyProtection="0"/>
    <xf numFmtId="0" fontId="158" fillId="0" borderId="51" applyNumberFormat="0" applyFill="0" applyAlignment="0" applyProtection="0"/>
    <xf numFmtId="0" fontId="96" fillId="0" borderId="52" applyNumberFormat="0" applyFill="0" applyAlignment="0" applyProtection="0"/>
    <xf numFmtId="0" fontId="159" fillId="0" borderId="52" applyNumberFormat="0" applyFill="0" applyAlignment="0" applyProtection="0"/>
    <xf numFmtId="0" fontId="97" fillId="0" borderId="53" applyNumberFormat="0" applyFill="0" applyAlignment="0" applyProtection="0"/>
    <xf numFmtId="0" fontId="160" fillId="0" borderId="53" applyNumberFormat="0" applyFill="0" applyAlignment="0" applyProtection="0"/>
    <xf numFmtId="0" fontId="160" fillId="0" borderId="53" applyNumberFormat="0" applyFill="0" applyAlignment="0" applyProtection="0"/>
    <xf numFmtId="0" fontId="97" fillId="0" borderId="53" applyNumberFormat="0" applyFill="0" applyAlignment="0" applyProtection="0"/>
    <xf numFmtId="0" fontId="97" fillId="0" borderId="0" applyNumberFormat="0" applyFill="0" applyBorder="0" applyAlignment="0" applyProtection="0"/>
    <xf numFmtId="0" fontId="160" fillId="0" borderId="0" applyNumberFormat="0" applyFill="0" applyBorder="0" applyAlignment="0" applyProtection="0"/>
    <xf numFmtId="179" fontId="137" fillId="0" borderId="0" applyNumberFormat="0" applyFill="0" applyBorder="0" applyAlignment="0" applyProtection="0"/>
    <xf numFmtId="179" fontId="138" fillId="0" borderId="0" applyNumberFormat="0" applyFill="0" applyBorder="0" applyAlignment="0" applyProtection="0"/>
    <xf numFmtId="0" fontId="161" fillId="0" borderId="0" applyNumberFormat="0" applyFill="0" applyBorder="0" applyAlignment="0" applyProtection="0">
      <alignment vertical="top"/>
      <protection locked="0"/>
    </xf>
    <xf numFmtId="0" fontId="139" fillId="0" borderId="0" applyNumberFormat="0" applyFill="0" applyBorder="0" applyAlignment="0" applyProtection="0"/>
    <xf numFmtId="0" fontId="140" fillId="12" borderId="0" applyNumberFormat="0" applyBorder="0" applyAlignment="0" applyProtection="0"/>
    <xf numFmtId="0" fontId="3" fillId="0" borderId="0"/>
    <xf numFmtId="0" fontId="101" fillId="14" borderId="45" applyNumberFormat="0" applyAlignment="0" applyProtection="0"/>
    <xf numFmtId="0" fontId="101" fillId="14" borderId="45" applyNumberFormat="0" applyAlignment="0" applyProtection="0"/>
    <xf numFmtId="0" fontId="130" fillId="14" borderId="45" applyNumberFormat="0" applyAlignment="0" applyProtection="0"/>
    <xf numFmtId="0" fontId="130" fillId="14" borderId="45" applyNumberFormat="0" applyAlignment="0" applyProtection="0"/>
    <xf numFmtId="0" fontId="101" fillId="14" borderId="45" applyNumberFormat="0" applyAlignment="0" applyProtection="0"/>
    <xf numFmtId="0" fontId="101" fillId="14" borderId="45" applyNumberFormat="0" applyAlignment="0" applyProtection="0"/>
    <xf numFmtId="0" fontId="101" fillId="14" borderId="45" applyNumberFormat="0" applyAlignment="0" applyProtection="0"/>
    <xf numFmtId="0" fontId="101" fillId="14" borderId="45" applyNumberFormat="0" applyAlignment="0" applyProtection="0"/>
    <xf numFmtId="0" fontId="162" fillId="0" borderId="54" applyNumberFormat="0" applyFill="0" applyAlignment="0" applyProtection="0"/>
    <xf numFmtId="0" fontId="163" fillId="29" borderId="46" applyNumberFormat="0" applyAlignment="0" applyProtection="0"/>
    <xf numFmtId="0" fontId="163" fillId="29" borderId="46" applyNumberFormat="0" applyAlignment="0" applyProtection="0"/>
    <xf numFmtId="0" fontId="163" fillId="29" borderId="46" applyNumberFormat="0" applyAlignment="0" applyProtection="0"/>
    <xf numFmtId="0" fontId="163" fillId="29" borderId="46" applyNumberFormat="0" applyAlignment="0" applyProtection="0"/>
    <xf numFmtId="0" fontId="163" fillId="29" borderId="46" applyNumberFormat="0" applyAlignment="0" applyProtection="0"/>
    <xf numFmtId="0" fontId="3" fillId="0" borderId="0"/>
    <xf numFmtId="0" fontId="3" fillId="0" borderId="0"/>
    <xf numFmtId="0" fontId="3" fillId="0" borderId="0"/>
    <xf numFmtId="0" fontId="114" fillId="0" borderId="0"/>
    <xf numFmtId="0" fontId="4" fillId="23" borderId="55"/>
    <xf numFmtId="0" fontId="4" fillId="23" borderId="55"/>
    <xf numFmtId="0" fontId="152" fillId="23" borderId="55"/>
    <xf numFmtId="0" fontId="4" fillId="23" borderId="55"/>
    <xf numFmtId="0" fontId="104" fillId="0" borderId="54" applyNumberFormat="0" applyFill="0" applyAlignment="0" applyProtection="0"/>
    <xf numFmtId="0" fontId="164" fillId="0" borderId="54" applyNumberFormat="0" applyFill="0" applyAlignment="0" applyProtection="0"/>
    <xf numFmtId="0" fontId="3" fillId="0" borderId="0"/>
    <xf numFmtId="164" fontId="115" fillId="0" borderId="0" applyFont="0" applyFill="0" applyBorder="0" applyAlignment="0" applyProtection="0"/>
    <xf numFmtId="164" fontId="115"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127" fillId="0" borderId="0">
      <protection locked="0"/>
    </xf>
    <xf numFmtId="0" fontId="3" fillId="0" borderId="0"/>
    <xf numFmtId="0" fontId="110" fillId="32" borderId="0">
      <alignment wrapText="1"/>
    </xf>
    <xf numFmtId="0" fontId="165" fillId="0" borderId="51" applyNumberFormat="0" applyFill="0" applyAlignment="0" applyProtection="0"/>
    <xf numFmtId="0" fontId="166" fillId="0" borderId="52" applyNumberFormat="0" applyFill="0" applyAlignment="0" applyProtection="0"/>
    <xf numFmtId="0" fontId="167" fillId="0" borderId="53" applyNumberFormat="0" applyFill="0" applyAlignment="0" applyProtection="0"/>
    <xf numFmtId="0" fontId="167" fillId="0" borderId="53" applyNumberFormat="0" applyFill="0" applyAlignment="0" applyProtection="0"/>
    <xf numFmtId="0" fontId="167" fillId="0" borderId="0" applyNumberFormat="0" applyFill="0" applyBorder="0" applyAlignment="0" applyProtection="0"/>
    <xf numFmtId="0" fontId="100" fillId="8" borderId="0" applyNumberFormat="0" applyBorder="0" applyAlignment="0" applyProtection="0"/>
    <xf numFmtId="0" fontId="168" fillId="8" borderId="0" applyNumberFormat="0" applyBorder="0" applyAlignment="0" applyProtection="0"/>
    <xf numFmtId="0" fontId="169" fillId="8" borderId="0" applyNumberFormat="0" applyBorder="0" applyAlignment="0" applyProtection="0"/>
    <xf numFmtId="37" fontId="1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5" fillId="0" borderId="0"/>
    <xf numFmtId="0" fontId="3" fillId="0" borderId="0"/>
    <xf numFmtId="0" fontId="3" fillId="0" borderId="0"/>
    <xf numFmtId="0" fontId="115" fillId="0" borderId="0"/>
    <xf numFmtId="0" fontId="117" fillId="0" borderId="0"/>
    <xf numFmtId="0" fontId="115" fillId="0" borderId="0"/>
    <xf numFmtId="0" fontId="115" fillId="0" borderId="0"/>
    <xf numFmtId="183" fontId="142" fillId="0" borderId="0" applyFont="0" applyFill="0" applyBorder="0" applyAlignment="0" applyProtection="0"/>
    <xf numFmtId="0" fontId="142" fillId="0" borderId="0" applyFont="0" applyFill="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2"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70"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52" fillId="0" borderId="0"/>
    <xf numFmtId="0" fontId="3" fillId="0" borderId="0"/>
    <xf numFmtId="0" fontId="151" fillId="0" borderId="0" applyNumberFormat="0" applyFont="0" applyFill="0" applyBorder="0" applyAlignment="0" applyProtection="0"/>
    <xf numFmtId="0" fontId="3" fillId="0" borderId="0"/>
    <xf numFmtId="0" fontId="4" fillId="0" borderId="0"/>
    <xf numFmtId="0" fontId="3" fillId="0" borderId="0"/>
    <xf numFmtId="0" fontId="9" fillId="0" borderId="0"/>
    <xf numFmtId="0" fontId="151"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4" fillId="0" borderId="0"/>
    <xf numFmtId="0" fontId="152" fillId="0" borderId="0"/>
    <xf numFmtId="0" fontId="3" fillId="0" borderId="0" applyNumberFormat="0" applyFont="0" applyFill="0" applyBorder="0" applyAlignment="0" applyProtection="0"/>
    <xf numFmtId="0" fontId="4"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3" fillId="0" borderId="0" applyNumberFormat="0" applyFont="0" applyFill="0" applyBorder="0" applyAlignment="0" applyProtection="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4" fillId="0" borderId="0"/>
    <xf numFmtId="0" fontId="181" fillId="0" borderId="0"/>
    <xf numFmtId="0" fontId="4" fillId="0" borderId="0"/>
    <xf numFmtId="0" fontId="181" fillId="0" borderId="0"/>
    <xf numFmtId="0" fontId="12" fillId="0" borderId="0"/>
    <xf numFmtId="0" fontId="152" fillId="0" borderId="0"/>
    <xf numFmtId="0" fontId="3" fillId="0" borderId="0"/>
    <xf numFmtId="0" fontId="4" fillId="0" borderId="0"/>
    <xf numFmtId="0" fontId="4" fillId="0" borderId="0"/>
    <xf numFmtId="0" fontId="181" fillId="0" borderId="0"/>
    <xf numFmtId="0" fontId="3" fillId="0" borderId="0"/>
    <xf numFmtId="0" fontId="181" fillId="0" borderId="0"/>
    <xf numFmtId="0" fontId="4" fillId="0" borderId="0"/>
    <xf numFmtId="0" fontId="181" fillId="0" borderId="0"/>
    <xf numFmtId="0" fontId="4" fillId="0" borderId="0"/>
    <xf numFmtId="0" fontId="181" fillId="0" borderId="0"/>
    <xf numFmtId="0" fontId="4" fillId="0" borderId="0"/>
    <xf numFmtId="0" fontId="181" fillId="0" borderId="0"/>
    <xf numFmtId="0" fontId="4" fillId="0" borderId="0"/>
    <xf numFmtId="0" fontId="181" fillId="0" borderId="0"/>
    <xf numFmtId="0" fontId="183" fillId="0" borderId="0"/>
    <xf numFmtId="0" fontId="181" fillId="0" borderId="0"/>
    <xf numFmtId="0" fontId="181"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2" fillId="0" borderId="0"/>
    <xf numFmtId="0" fontId="152" fillId="0" borderId="0">
      <alignment horizontal="left" wrapText="1"/>
    </xf>
    <xf numFmtId="0" fontId="152" fillId="0" borderId="0"/>
    <xf numFmtId="0" fontId="4" fillId="0" borderId="0"/>
    <xf numFmtId="0" fontId="3" fillId="0" borderId="0"/>
    <xf numFmtId="0" fontId="183" fillId="0" borderId="0"/>
    <xf numFmtId="0" fontId="3" fillId="0" borderId="0"/>
    <xf numFmtId="0" fontId="3" fillId="0" borderId="0"/>
    <xf numFmtId="0" fontId="15" fillId="0" borderId="0"/>
    <xf numFmtId="0" fontId="3" fillId="0" borderId="0"/>
    <xf numFmtId="0" fontId="15" fillId="0" borderId="0"/>
    <xf numFmtId="0" fontId="4" fillId="0" borderId="0"/>
    <xf numFmtId="0" fontId="15" fillId="0" borderId="0"/>
    <xf numFmtId="0" fontId="4" fillId="0" borderId="0"/>
    <xf numFmtId="0" fontId="15" fillId="0" borderId="0"/>
    <xf numFmtId="0" fontId="14" fillId="0" borderId="0"/>
    <xf numFmtId="0" fontId="15" fillId="0" borderId="0"/>
    <xf numFmtId="0" fontId="14" fillId="0" borderId="0"/>
    <xf numFmtId="0" fontId="4" fillId="0" borderId="0"/>
    <xf numFmtId="0" fontId="15" fillId="0" borderId="0"/>
    <xf numFmtId="0" fontId="14" fillId="0" borderId="0"/>
    <xf numFmtId="0" fontId="15" fillId="0" borderId="0"/>
    <xf numFmtId="0" fontId="14" fillId="0" borderId="0"/>
    <xf numFmtId="0" fontId="15" fillId="0" borderId="0"/>
    <xf numFmtId="0" fontId="4" fillId="0" borderId="0"/>
    <xf numFmtId="0" fontId="3" fillId="0" borderId="0"/>
    <xf numFmtId="0" fontId="15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81" fillId="0" borderId="0"/>
    <xf numFmtId="0" fontId="3" fillId="0" borderId="0"/>
    <xf numFmtId="0" fontId="4" fillId="0" borderId="0"/>
    <xf numFmtId="0" fontId="152" fillId="0" borderId="0"/>
    <xf numFmtId="0" fontId="3" fillId="0" borderId="0"/>
    <xf numFmtId="0" fontId="3" fillId="0" borderId="0"/>
    <xf numFmtId="0" fontId="183" fillId="0" borderId="0"/>
    <xf numFmtId="0" fontId="181"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14" fillId="0" borderId="0"/>
    <xf numFmtId="0" fontId="14" fillId="0" borderId="0"/>
    <xf numFmtId="0" fontId="3" fillId="0" borderId="0"/>
    <xf numFmtId="0" fontId="4" fillId="0" borderId="0" applyNumberFormat="0" applyFont="0" applyFill="0" applyBorder="0" applyAlignment="0" applyProtection="0"/>
    <xf numFmtId="0" fontId="152" fillId="0" borderId="0"/>
    <xf numFmtId="0" fontId="4" fillId="0" borderId="0"/>
    <xf numFmtId="0" fontId="4" fillId="0" borderId="0"/>
    <xf numFmtId="0" fontId="3" fillId="0" borderId="0"/>
    <xf numFmtId="0" fontId="152" fillId="0" borderId="0"/>
    <xf numFmtId="0" fontId="151" fillId="0" borderId="0"/>
    <xf numFmtId="0" fontId="14" fillId="0" borderId="0"/>
    <xf numFmtId="0" fontId="4" fillId="0" borderId="0"/>
    <xf numFmtId="0" fontId="4" fillId="0" borderId="0"/>
    <xf numFmtId="0" fontId="4" fillId="0" borderId="0"/>
    <xf numFmtId="0" fontId="4" fillId="0" borderId="0"/>
    <xf numFmtId="0" fontId="14" fillId="0" borderId="0"/>
    <xf numFmtId="0" fontId="3" fillId="0" borderId="0"/>
    <xf numFmtId="0" fontId="3" fillId="0" borderId="0"/>
    <xf numFmtId="0" fontId="47" fillId="0" borderId="0"/>
    <xf numFmtId="0" fontId="3" fillId="0" borderId="0"/>
    <xf numFmtId="0" fontId="151" fillId="0" borderId="0" applyNumberFormat="0" applyFont="0" applyFill="0" applyBorder="0" applyAlignment="0" applyProtection="0"/>
    <xf numFmtId="0" fontId="3" fillId="0" borderId="0"/>
    <xf numFmtId="0" fontId="3" fillId="0" borderId="0"/>
    <xf numFmtId="0" fontId="3" fillId="0" borderId="0"/>
    <xf numFmtId="49" fontId="111" fillId="0" borderId="0">
      <alignment vertical="top" wrapText="1"/>
    </xf>
    <xf numFmtId="2" fontId="4" fillId="0" borderId="0">
      <alignment horizontal="center" vertical="center"/>
    </xf>
    <xf numFmtId="2" fontId="4" fillId="0" borderId="0">
      <alignment horizontal="center" vertical="center"/>
    </xf>
    <xf numFmtId="0" fontId="115" fillId="15" borderId="56" applyNumberFormat="0" applyFont="0" applyAlignment="0" applyProtection="0"/>
    <xf numFmtId="0" fontId="117"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15" fillId="15" borderId="56" applyNumberFormat="0" applyFont="0" applyAlignment="0" applyProtection="0"/>
    <xf numFmtId="0" fontId="115" fillId="15" borderId="56" applyNumberFormat="0" applyFont="0" applyAlignment="0" applyProtection="0"/>
    <xf numFmtId="0" fontId="115"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71" fillId="27" borderId="45" applyNumberFormat="0" applyAlignment="0" applyProtection="0"/>
    <xf numFmtId="0" fontId="171" fillId="27" borderId="45" applyNumberFormat="0" applyAlignment="0" applyProtection="0"/>
    <xf numFmtId="0" fontId="171" fillId="27" borderId="45" applyNumberFormat="0" applyAlignment="0" applyProtection="0"/>
    <xf numFmtId="0" fontId="171" fillId="27" borderId="45" applyNumberFormat="0" applyAlignment="0" applyProtection="0"/>
    <xf numFmtId="0" fontId="161" fillId="0" borderId="0" applyNumberFormat="0" applyFill="0" applyBorder="0" applyAlignment="0" applyProtection="0">
      <alignment vertical="top"/>
      <protection locked="0"/>
    </xf>
    <xf numFmtId="0" fontId="102" fillId="27" borderId="48" applyNumberFormat="0" applyAlignment="0" applyProtection="0"/>
    <xf numFmtId="0" fontId="102" fillId="27" borderId="48" applyNumberFormat="0" applyAlignment="0" applyProtection="0"/>
    <xf numFmtId="0" fontId="144" fillId="27" borderId="48" applyNumberFormat="0" applyAlignment="0" applyProtection="0"/>
    <xf numFmtId="0" fontId="144" fillId="27" borderId="48" applyNumberFormat="0" applyAlignment="0" applyProtection="0"/>
    <xf numFmtId="0" fontId="102" fillId="27" borderId="48" applyNumberFormat="0" applyAlignment="0" applyProtection="0"/>
    <xf numFmtId="0" fontId="102" fillId="27" borderId="48" applyNumberFormat="0" applyAlignment="0" applyProtection="0"/>
    <xf numFmtId="0" fontId="102" fillId="27" borderId="48" applyNumberFormat="0" applyAlignment="0" applyProtection="0"/>
    <xf numFmtId="0" fontId="102" fillId="27" borderId="48" applyNumberFormat="0" applyAlignment="0" applyProtection="0"/>
    <xf numFmtId="0" fontId="114" fillId="0" borderId="0" applyFill="0" applyBorder="0">
      <alignment vertical="top"/>
    </xf>
    <xf numFmtId="0" fontId="3" fillId="0" borderId="0" applyFill="0" applyBorder="0">
      <alignment vertical="top"/>
    </xf>
    <xf numFmtId="0" fontId="114" fillId="0" borderId="0" applyFill="0" applyBorder="0">
      <alignment vertical="top"/>
    </xf>
    <xf numFmtId="9" fontId="14" fillId="0" borderId="0" applyFont="0" applyFill="0" applyBorder="0" applyAlignment="0" applyProtection="0"/>
    <xf numFmtId="184" fontId="142"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2" fillId="0" borderId="0" applyFont="0" applyFill="0" applyBorder="0" applyAlignment="0" applyProtection="0"/>
    <xf numFmtId="9" fontId="3" fillId="0" borderId="0" applyFont="0" applyFill="0" applyBorder="0" applyAlignment="0" applyProtection="0"/>
    <xf numFmtId="9" fontId="18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5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5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2"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5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2"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52"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52" fillId="0" borderId="0" applyFont="0" applyFill="0" applyBorder="0" applyAlignment="0" applyProtection="0"/>
    <xf numFmtId="38" fontId="115" fillId="0" borderId="0" applyFill="0" applyBorder="0">
      <alignment horizontal="center" vertical="top"/>
    </xf>
    <xf numFmtId="38" fontId="143" fillId="0" borderId="0"/>
    <xf numFmtId="0" fontId="3" fillId="0" borderId="0"/>
    <xf numFmtId="0" fontId="144" fillId="28" borderId="48" applyNumberFormat="0" applyAlignment="0" applyProtection="0"/>
    <xf numFmtId="186" fontId="152" fillId="33" borderId="57"/>
    <xf numFmtId="186" fontId="152" fillId="33" borderId="57"/>
    <xf numFmtId="186" fontId="152" fillId="33" borderId="57"/>
    <xf numFmtId="186" fontId="152" fillId="33" borderId="57"/>
    <xf numFmtId="0" fontId="4" fillId="0" borderId="0">
      <alignment vertical="center"/>
    </xf>
    <xf numFmtId="0" fontId="4" fillId="0" borderId="0">
      <alignment vertical="center"/>
    </xf>
    <xf numFmtId="0" fontId="152" fillId="0" borderId="0">
      <alignment vertical="center"/>
    </xf>
    <xf numFmtId="0" fontId="5" fillId="0" borderId="0"/>
    <xf numFmtId="0" fontId="172" fillId="0" borderId="58">
      <alignment horizontal="center"/>
    </xf>
    <xf numFmtId="0" fontId="122" fillId="0" borderId="0"/>
    <xf numFmtId="0" fontId="172" fillId="0" borderId="58">
      <alignment horizontal="center"/>
    </xf>
    <xf numFmtId="0" fontId="172" fillId="0" borderId="0">
      <alignment horizontal="center" vertical="center"/>
    </xf>
    <xf numFmtId="0" fontId="173" fillId="34" borderId="0" applyNumberFormat="0" applyFill="0">
      <alignment horizontal="left" vertical="center"/>
    </xf>
    <xf numFmtId="179" fontId="145" fillId="0" borderId="59" applyNumberFormat="0" applyFont="0" applyFill="0" applyAlignment="0" applyProtection="0"/>
    <xf numFmtId="179" fontId="145" fillId="0" borderId="58" applyNumberFormat="0" applyFont="0" applyFill="0" applyAlignment="0" applyProtection="0"/>
    <xf numFmtId="0" fontId="174" fillId="0" borderId="60" applyNumberFormat="0" applyFill="0" applyAlignment="0" applyProtection="0"/>
    <xf numFmtId="0" fontId="174" fillId="0" borderId="60" applyNumberFormat="0" applyFill="0" applyAlignment="0" applyProtection="0"/>
    <xf numFmtId="0" fontId="174" fillId="0" borderId="60" applyNumberFormat="0" applyFill="0" applyAlignment="0" applyProtection="0"/>
    <xf numFmtId="0" fontId="174" fillId="0" borderId="60" applyNumberFormat="0" applyFill="0" applyAlignment="0" applyProtection="0"/>
    <xf numFmtId="0" fontId="175" fillId="0" borderId="0" applyNumberFormat="0" applyFill="0" applyBorder="0" applyAlignment="0" applyProtection="0"/>
    <xf numFmtId="0" fontId="176" fillId="0" borderId="0" applyNumberFormat="0" applyFill="0" applyBorder="0" applyAlignment="0" applyProtection="0"/>
    <xf numFmtId="0" fontId="125" fillId="0" borderId="0" applyNumberFormat="0" applyFill="0" applyBorder="0" applyAlignment="0" applyProtection="0"/>
    <xf numFmtId="0" fontId="146"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94" fillId="0" borderId="0" applyNumberFormat="0" applyFill="0" applyBorder="0" applyAlignment="0" applyProtection="0"/>
    <xf numFmtId="0" fontId="177" fillId="0" borderId="0" applyNumberFormat="0" applyFill="0" applyBorder="0" applyAlignment="0" applyProtection="0"/>
    <xf numFmtId="0" fontId="147" fillId="0" borderId="0" applyNumberFormat="0" applyFill="0" applyBorder="0" applyAlignment="0" applyProtection="0"/>
    <xf numFmtId="0" fontId="148" fillId="0" borderId="61" applyNumberFormat="0" applyFill="0" applyAlignment="0" applyProtection="0"/>
    <xf numFmtId="0" fontId="149" fillId="0" borderId="62" applyNumberFormat="0" applyFill="0" applyAlignment="0" applyProtection="0"/>
    <xf numFmtId="0" fontId="129" fillId="0" borderId="63" applyNumberFormat="0" applyFill="0" applyAlignment="0" applyProtection="0"/>
    <xf numFmtId="0" fontId="108" fillId="0" borderId="60" applyNumberFormat="0" applyFill="0" applyAlignment="0" applyProtection="0"/>
    <xf numFmtId="0" fontId="108" fillId="0" borderId="60" applyNumberFormat="0" applyFill="0" applyAlignment="0" applyProtection="0"/>
    <xf numFmtId="0" fontId="178" fillId="0" borderId="60" applyNumberFormat="0" applyFill="0" applyAlignment="0" applyProtection="0"/>
    <xf numFmtId="0" fontId="178" fillId="0" borderId="60" applyNumberFormat="0" applyFill="0" applyAlignment="0" applyProtection="0"/>
    <xf numFmtId="0" fontId="108" fillId="0" borderId="60" applyNumberFormat="0" applyFill="0" applyAlignment="0" applyProtection="0"/>
    <xf numFmtId="0" fontId="108" fillId="0" borderId="60" applyNumberFormat="0" applyFill="0" applyAlignment="0" applyProtection="0"/>
    <xf numFmtId="0" fontId="108" fillId="0" borderId="60" applyNumberFormat="0" applyFill="0" applyAlignment="0" applyProtection="0"/>
    <xf numFmtId="0" fontId="108" fillId="0" borderId="60" applyNumberFormat="0" applyFill="0" applyAlignment="0" applyProtection="0"/>
    <xf numFmtId="0" fontId="94" fillId="0" borderId="0" applyNumberFormat="0" applyFill="0" applyBorder="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51"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51"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2"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0" fontId="179" fillId="15" borderId="56" applyNumberFormat="0" applyFont="0" applyAlignment="0" applyProtection="0"/>
    <xf numFmtId="187"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52" fillId="0" borderId="0" applyFont="0" applyFill="0" applyBorder="0" applyAlignment="0" applyProtection="0"/>
    <xf numFmtId="188" fontId="4" fillId="0" borderId="0" applyFont="0" applyFill="0" applyBorder="0" applyAlignment="0" applyProtection="0"/>
    <xf numFmtId="0" fontId="106" fillId="0" borderId="0" applyNumberFormat="0" applyFill="0" applyBorder="0" applyAlignment="0" applyProtection="0"/>
    <xf numFmtId="0" fontId="125" fillId="0" borderId="0" applyNumberFormat="0" applyFill="0" applyBorder="0" applyAlignment="0" applyProtection="0"/>
    <xf numFmtId="0" fontId="180" fillId="4" borderId="0" applyNumberFormat="0" applyBorder="0" applyAlignment="0" applyProtection="0"/>
    <xf numFmtId="183" fontId="150" fillId="0" borderId="64" applyFont="0" applyFill="0" applyBorder="0" applyAlignment="0" applyProtection="0"/>
    <xf numFmtId="184" fontId="150" fillId="0" borderId="64" applyFont="0" applyFill="0" applyBorder="0" applyAlignment="0" applyProtection="0"/>
    <xf numFmtId="0" fontId="4" fillId="0" borderId="64" applyFont="0" applyFill="0" applyBorder="0" applyAlignment="0" applyProtection="0"/>
    <xf numFmtId="0" fontId="4" fillId="0" borderId="64" applyFont="0" applyFill="0" applyBorder="0" applyAlignment="0" applyProtection="0"/>
    <xf numFmtId="10" fontId="150" fillId="0" borderId="64" applyFont="0" applyFill="0" applyBorder="0" applyAlignment="0" applyProtection="0"/>
    <xf numFmtId="189" fontId="4"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0" fontId="150" fillId="0" borderId="64"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cellStyleXfs>
  <cellXfs count="492">
    <xf numFmtId="0" fontId="0" fillId="0" borderId="0" xfId="0"/>
    <xf numFmtId="0" fontId="16" fillId="0" borderId="0" xfId="0" applyFont="1"/>
    <xf numFmtId="0" fontId="22" fillId="0" borderId="0" xfId="0" applyFont="1"/>
    <xf numFmtId="0" fontId="23" fillId="0" borderId="2" xfId="16890" applyFont="1" applyBorder="1" applyAlignment="1">
      <alignment horizontal="left" wrapText="1"/>
    </xf>
    <xf numFmtId="0" fontId="24" fillId="0" borderId="2" xfId="16890" applyFont="1" applyBorder="1" applyAlignment="1">
      <alignment horizontal="right" wrapText="1"/>
    </xf>
    <xf numFmtId="0" fontId="25" fillId="0" borderId="0" xfId="0" applyFont="1"/>
    <xf numFmtId="0" fontId="26" fillId="0" borderId="14" xfId="0" applyFont="1" applyBorder="1" applyAlignment="1">
      <alignment wrapText="1"/>
    </xf>
    <xf numFmtId="0" fontId="27" fillId="0" borderId="1" xfId="16890" applyFont="1" applyBorder="1" applyAlignment="1">
      <alignment horizontal="left" wrapText="1"/>
    </xf>
    <xf numFmtId="166" fontId="27" fillId="0" borderId="1" xfId="16890" applyNumberFormat="1" applyFont="1" applyBorder="1" applyAlignment="1">
      <alignment horizontal="right" indent="1"/>
    </xf>
    <xf numFmtId="0" fontId="25" fillId="0" borderId="13" xfId="0" applyFont="1" applyBorder="1" applyAlignment="1">
      <alignment wrapText="1"/>
    </xf>
    <xf numFmtId="0" fontId="26" fillId="0" borderId="13" xfId="0" applyFont="1" applyBorder="1" applyAlignment="1">
      <alignment wrapText="1"/>
    </xf>
    <xf numFmtId="166" fontId="23" fillId="0" borderId="1" xfId="16890" applyNumberFormat="1" applyFont="1" applyBorder="1" applyAlignment="1">
      <alignment horizontal="right" indent="1"/>
    </xf>
    <xf numFmtId="0" fontId="28" fillId="0" borderId="13" xfId="0" applyFont="1" applyBorder="1" applyAlignment="1">
      <alignment horizontal="left" wrapText="1" indent="1"/>
    </xf>
    <xf numFmtId="166" fontId="29" fillId="0" borderId="1" xfId="16890" applyNumberFormat="1" applyFont="1" applyBorder="1" applyAlignment="1">
      <alignment horizontal="right" indent="1"/>
    </xf>
    <xf numFmtId="0" fontId="28" fillId="0" borderId="0" xfId="0" applyFont="1"/>
    <xf numFmtId="0" fontId="25" fillId="0" borderId="0" xfId="0" applyFont="1" applyAlignment="1">
      <alignment wrapText="1"/>
    </xf>
    <xf numFmtId="0" fontId="25" fillId="0" borderId="14" xfId="0" applyFont="1" applyBorder="1" applyAlignment="1">
      <alignment wrapText="1"/>
    </xf>
    <xf numFmtId="0" fontId="27" fillId="0" borderId="3" xfId="16890" applyFont="1" applyBorder="1" applyAlignment="1">
      <alignment horizontal="left"/>
    </xf>
    <xf numFmtId="0" fontId="30" fillId="0" borderId="0" xfId="0" applyFont="1"/>
    <xf numFmtId="0" fontId="30" fillId="0" borderId="0" xfId="0" applyFont="1" applyAlignment="1">
      <alignment wrapText="1"/>
    </xf>
    <xf numFmtId="0" fontId="26" fillId="0" borderId="0" xfId="0" applyFont="1"/>
    <xf numFmtId="0" fontId="31" fillId="0" borderId="3" xfId="16890" applyFont="1" applyBorder="1" applyAlignment="1">
      <alignment horizontal="left"/>
    </xf>
    <xf numFmtId="3" fontId="31" fillId="0" borderId="3" xfId="16890" applyNumberFormat="1" applyFont="1" applyBorder="1" applyAlignment="1">
      <alignment horizontal="right"/>
    </xf>
    <xf numFmtId="0" fontId="23" fillId="0" borderId="1" xfId="16890" applyFont="1" applyBorder="1" applyAlignment="1">
      <alignment horizontal="left" wrapText="1"/>
    </xf>
    <xf numFmtId="0" fontId="32" fillId="0" borderId="3" xfId="16890" applyFont="1" applyBorder="1" applyAlignment="1">
      <alignment horizontal="left"/>
    </xf>
    <xf numFmtId="3" fontId="32" fillId="0" borderId="3" xfId="16890" applyNumberFormat="1" applyFont="1" applyBorder="1" applyAlignment="1">
      <alignment horizontal="right"/>
    </xf>
    <xf numFmtId="3" fontId="27" fillId="0" borderId="3" xfId="16890" applyNumberFormat="1" applyFont="1" applyBorder="1" applyAlignment="1">
      <alignment horizontal="right"/>
    </xf>
    <xf numFmtId="0" fontId="33" fillId="0" borderId="0" xfId="0" applyFont="1"/>
    <xf numFmtId="0" fontId="18" fillId="0" borderId="17" xfId="16875" applyFont="1" applyBorder="1" applyAlignment="1">
      <alignment horizontal="left" wrapText="1"/>
    </xf>
    <xf numFmtId="0" fontId="17" fillId="0" borderId="0" xfId="16890" applyFont="1" applyAlignment="1">
      <alignment horizontal="left" vertical="center" wrapText="1"/>
    </xf>
    <xf numFmtId="0" fontId="17" fillId="0" borderId="13" xfId="16890" applyFont="1" applyBorder="1" applyAlignment="1">
      <alignment horizontal="left" vertical="center" wrapText="1"/>
    </xf>
    <xf numFmtId="0" fontId="20" fillId="0" borderId="18" xfId="16890" applyFont="1" applyBorder="1" applyAlignment="1">
      <alignment horizontal="left" vertical="center" wrapText="1"/>
    </xf>
    <xf numFmtId="14" fontId="18" fillId="0" borderId="17" xfId="16890" applyNumberFormat="1" applyFont="1" applyBorder="1" applyAlignment="1">
      <alignment horizontal="right" vertical="center" wrapText="1"/>
    </xf>
    <xf numFmtId="166" fontId="17" fillId="0" borderId="0" xfId="16890" applyNumberFormat="1" applyFont="1" applyAlignment="1">
      <alignment horizontal="right" vertical="center" indent="1"/>
    </xf>
    <xf numFmtId="166" fontId="17" fillId="0" borderId="13" xfId="16890" applyNumberFormat="1" applyFont="1" applyBorder="1" applyAlignment="1">
      <alignment horizontal="right" vertical="center" indent="1"/>
    </xf>
    <xf numFmtId="166" fontId="20" fillId="0" borderId="18" xfId="16890" applyNumberFormat="1" applyFont="1" applyBorder="1" applyAlignment="1">
      <alignment horizontal="right" vertical="center"/>
    </xf>
    <xf numFmtId="14" fontId="18" fillId="0" borderId="17" xfId="16890" applyNumberFormat="1" applyFont="1" applyBorder="1" applyAlignment="1">
      <alignment horizontal="right" vertical="center"/>
    </xf>
    <xf numFmtId="166" fontId="17" fillId="0" borderId="0" xfId="16890" applyNumberFormat="1" applyFont="1" applyAlignment="1">
      <alignment horizontal="right" vertical="center"/>
    </xf>
    <xf numFmtId="166" fontId="17" fillId="0" borderId="13" xfId="16890" applyNumberFormat="1" applyFont="1" applyBorder="1" applyAlignment="1">
      <alignment horizontal="right" vertical="center"/>
    </xf>
    <xf numFmtId="166" fontId="20" fillId="0" borderId="18" xfId="16890" applyNumberFormat="1" applyFont="1" applyBorder="1" applyAlignment="1">
      <alignment horizontal="right" vertical="center" wrapText="1"/>
    </xf>
    <xf numFmtId="0" fontId="18" fillId="0" borderId="17" xfId="0" applyFont="1" applyBorder="1" applyAlignment="1">
      <alignment horizontal="left" wrapText="1"/>
    </xf>
    <xf numFmtId="0" fontId="17" fillId="0" borderId="13" xfId="0" applyFont="1" applyBorder="1" applyAlignment="1">
      <alignment horizontal="left"/>
    </xf>
    <xf numFmtId="0" fontId="21" fillId="0" borderId="13" xfId="0" applyFont="1" applyBorder="1" applyAlignment="1">
      <alignment horizontal="left"/>
    </xf>
    <xf numFmtId="0" fontId="19" fillId="0" borderId="13" xfId="0" applyFont="1" applyBorder="1" applyAlignment="1">
      <alignment horizontal="left"/>
    </xf>
    <xf numFmtId="0" fontId="20" fillId="0" borderId="18" xfId="0" applyFont="1" applyBorder="1" applyAlignment="1">
      <alignment horizontal="left"/>
    </xf>
    <xf numFmtId="166" fontId="17" fillId="0" borderId="13" xfId="0" applyNumberFormat="1" applyFont="1" applyBorder="1" applyAlignment="1">
      <alignment horizontal="right"/>
    </xf>
    <xf numFmtId="166" fontId="19" fillId="0" borderId="13" xfId="0" applyNumberFormat="1" applyFont="1" applyBorder="1" applyAlignment="1">
      <alignment horizontal="right"/>
    </xf>
    <xf numFmtId="166" fontId="20" fillId="0" borderId="18" xfId="0" applyNumberFormat="1" applyFont="1" applyBorder="1" applyAlignment="1">
      <alignment horizontal="right"/>
    </xf>
    <xf numFmtId="0" fontId="18" fillId="0" borderId="17" xfId="0" applyFont="1" applyBorder="1" applyAlignment="1">
      <alignment horizontal="right" wrapText="1"/>
    </xf>
    <xf numFmtId="166" fontId="21" fillId="0" borderId="13" xfId="0" applyNumberFormat="1" applyFont="1" applyBorder="1" applyAlignment="1">
      <alignment horizontal="right"/>
    </xf>
    <xf numFmtId="14" fontId="18" fillId="0" borderId="17" xfId="0" applyNumberFormat="1" applyFont="1" applyBorder="1" applyAlignment="1">
      <alignment horizontal="right" wrapText="1"/>
    </xf>
    <xf numFmtId="0" fontId="18" fillId="0" borderId="19" xfId="0" applyFont="1" applyBorder="1" applyAlignment="1">
      <alignment horizontal="left" vertical="center"/>
    </xf>
    <xf numFmtId="0" fontId="19" fillId="0" borderId="13" xfId="16890" applyFont="1" applyBorder="1" applyAlignment="1">
      <alignment horizontal="left" vertical="center" wrapText="1"/>
    </xf>
    <xf numFmtId="0" fontId="17" fillId="0" borderId="13" xfId="16890" applyFont="1" applyBorder="1" applyAlignment="1">
      <alignment horizontal="left" vertical="center"/>
    </xf>
    <xf numFmtId="0" fontId="19" fillId="9" borderId="0" xfId="16890" applyFont="1" applyFill="1" applyAlignment="1">
      <alignment horizontal="left" vertical="center"/>
    </xf>
    <xf numFmtId="14" fontId="18" fillId="0" borderId="19" xfId="16890" applyNumberFormat="1" applyFont="1" applyBorder="1" applyAlignment="1">
      <alignment horizontal="right" vertical="center" wrapText="1"/>
    </xf>
    <xf numFmtId="166" fontId="19" fillId="0" borderId="0" xfId="16890" applyNumberFormat="1" applyFont="1" applyAlignment="1">
      <alignment horizontal="right" vertical="center" wrapText="1"/>
    </xf>
    <xf numFmtId="166" fontId="19" fillId="0" borderId="13" xfId="16890" applyNumberFormat="1" applyFont="1" applyBorder="1" applyAlignment="1">
      <alignment horizontal="right" vertical="center" indent="1"/>
    </xf>
    <xf numFmtId="0" fontId="34" fillId="0" borderId="17" xfId="0" applyFont="1" applyBorder="1" applyAlignment="1">
      <alignment horizontal="left"/>
    </xf>
    <xf numFmtId="0" fontId="35" fillId="0" borderId="13" xfId="0" applyFont="1" applyBorder="1" applyAlignment="1">
      <alignment horizontal="left"/>
    </xf>
    <xf numFmtId="0" fontId="36" fillId="0" borderId="13" xfId="0" applyFont="1" applyBorder="1" applyAlignment="1">
      <alignment horizontal="left"/>
    </xf>
    <xf numFmtId="0" fontId="38" fillId="0" borderId="18" xfId="0" applyFont="1" applyBorder="1" applyAlignment="1">
      <alignment wrapText="1"/>
    </xf>
    <xf numFmtId="166" fontId="37" fillId="0" borderId="18" xfId="0" applyNumberFormat="1" applyFont="1" applyBorder="1" applyAlignment="1">
      <alignment horizontal="right"/>
    </xf>
    <xf numFmtId="166" fontId="35" fillId="0" borderId="13" xfId="0" applyNumberFormat="1" applyFont="1" applyBorder="1" applyAlignment="1">
      <alignment horizontal="right" indent="1"/>
    </xf>
    <xf numFmtId="166" fontId="36" fillId="0" borderId="13" xfId="0" applyNumberFormat="1" applyFont="1" applyBorder="1" applyAlignment="1">
      <alignment horizontal="right" indent="1"/>
    </xf>
    <xf numFmtId="14" fontId="34" fillId="0" borderId="17" xfId="0" applyNumberFormat="1" applyFont="1" applyBorder="1" applyAlignment="1">
      <alignment horizontal="right" wrapText="1"/>
    </xf>
    <xf numFmtId="14" fontId="18" fillId="0" borderId="19" xfId="16875" applyNumberFormat="1" applyFont="1" applyBorder="1" applyAlignment="1">
      <alignment horizontal="right" vertical="center" wrapText="1"/>
    </xf>
    <xf numFmtId="0" fontId="39" fillId="0" borderId="22" xfId="0" applyFont="1" applyBorder="1" applyAlignment="1">
      <alignment horizontal="right"/>
    </xf>
    <xf numFmtId="0" fontId="27" fillId="0" borderId="1" xfId="0" applyFont="1" applyBorder="1" applyAlignment="1">
      <alignment horizontal="left" wrapText="1"/>
    </xf>
    <xf numFmtId="0" fontId="27" fillId="0" borderId="1" xfId="0" quotePrefix="1" applyFont="1" applyBorder="1" applyAlignment="1">
      <alignment horizontal="left" wrapText="1"/>
    </xf>
    <xf numFmtId="166" fontId="40" fillId="0" borderId="0" xfId="16890" applyNumberFormat="1" applyFont="1" applyAlignment="1">
      <alignment horizontal="right" vertical="center" wrapText="1"/>
    </xf>
    <xf numFmtId="166" fontId="40" fillId="0" borderId="13" xfId="16890" applyNumberFormat="1" applyFont="1" applyBorder="1" applyAlignment="1">
      <alignment horizontal="right" vertical="center" indent="1"/>
    </xf>
    <xf numFmtId="0" fontId="17" fillId="0" borderId="13" xfId="16890" quotePrefix="1" applyFont="1" applyBorder="1" applyAlignment="1">
      <alignment horizontal="left" vertical="center"/>
    </xf>
    <xf numFmtId="166" fontId="19" fillId="0" borderId="13" xfId="16890" applyNumberFormat="1" applyFont="1" applyBorder="1" applyAlignment="1">
      <alignment horizontal="left" vertical="center" wrapText="1"/>
    </xf>
    <xf numFmtId="0" fontId="27" fillId="0" borderId="1" xfId="0" quotePrefix="1" applyFont="1" applyBorder="1" applyAlignment="1">
      <alignment horizontal="left"/>
    </xf>
    <xf numFmtId="166" fontId="27" fillId="0" borderId="1" xfId="0" applyNumberFormat="1" applyFont="1" applyBorder="1" applyAlignment="1">
      <alignment horizontal="right" indent="1"/>
    </xf>
    <xf numFmtId="0" fontId="0" fillId="0" borderId="0" xfId="0" applyAlignment="1">
      <alignment wrapText="1"/>
    </xf>
    <xf numFmtId="0" fontId="20" fillId="0" borderId="18" xfId="0" applyFont="1" applyBorder="1" applyAlignment="1">
      <alignment wrapText="1"/>
    </xf>
    <xf numFmtId="0" fontId="42" fillId="0" borderId="0" xfId="0" applyFont="1"/>
    <xf numFmtId="0" fontId="19" fillId="0" borderId="0" xfId="16890" applyFont="1" applyAlignment="1">
      <alignment horizontal="left" wrapText="1"/>
    </xf>
    <xf numFmtId="0" fontId="43" fillId="0" borderId="0" xfId="0" applyFont="1"/>
    <xf numFmtId="14" fontId="44" fillId="0" borderId="6" xfId="16890" applyNumberFormat="1" applyFont="1" applyBorder="1" applyAlignment="1">
      <alignment horizontal="left" wrapText="1"/>
    </xf>
    <xf numFmtId="14" fontId="18" fillId="0" borderId="6" xfId="16890" applyNumberFormat="1" applyFont="1" applyBorder="1" applyAlignment="1">
      <alignment horizontal="right"/>
    </xf>
    <xf numFmtId="0" fontId="43" fillId="0" borderId="4" xfId="0" applyFont="1" applyBorder="1"/>
    <xf numFmtId="166" fontId="17" fillId="0" borderId="5" xfId="16890" applyNumberFormat="1" applyFont="1" applyBorder="1" applyAlignment="1">
      <alignment horizontal="right" indent="1"/>
    </xf>
    <xf numFmtId="0" fontId="45" fillId="0" borderId="4" xfId="0" applyFont="1" applyBorder="1" applyAlignment="1">
      <alignment horizontal="left" indent="1"/>
    </xf>
    <xf numFmtId="166" fontId="21" fillId="0" borderId="5" xfId="16890" applyNumberFormat="1" applyFont="1" applyBorder="1" applyAlignment="1">
      <alignment horizontal="right" indent="1"/>
    </xf>
    <xf numFmtId="0" fontId="45" fillId="0" borderId="0" xfId="0" applyFont="1"/>
    <xf numFmtId="0" fontId="43" fillId="0" borderId="4" xfId="0" applyFont="1" applyBorder="1" applyAlignment="1">
      <alignment wrapText="1"/>
    </xf>
    <xf numFmtId="0" fontId="45" fillId="0" borderId="7" xfId="0" applyFont="1" applyBorder="1" applyAlignment="1">
      <alignment horizontal="left" indent="1"/>
    </xf>
    <xf numFmtId="166" fontId="21" fillId="0" borderId="8" xfId="16890" applyNumberFormat="1" applyFont="1" applyBorder="1" applyAlignment="1">
      <alignment horizontal="right" indent="1"/>
    </xf>
    <xf numFmtId="2" fontId="40" fillId="0" borderId="10" xfId="16890" applyNumberFormat="1" applyFont="1" applyBorder="1" applyAlignment="1">
      <alignment horizontal="left"/>
    </xf>
    <xf numFmtId="167" fontId="40" fillId="0" borderId="9" xfId="16890" applyNumberFormat="1" applyFont="1" applyBorder="1" applyAlignment="1">
      <alignment horizontal="right" indent="1"/>
    </xf>
    <xf numFmtId="0" fontId="40" fillId="0" borderId="0" xfId="0" applyFont="1"/>
    <xf numFmtId="0" fontId="18" fillId="0" borderId="19" xfId="21869" applyFont="1" applyBorder="1" applyAlignment="1">
      <alignment horizontal="left" vertical="center" wrapText="1" indent="1"/>
    </xf>
    <xf numFmtId="0" fontId="18" fillId="0" borderId="19" xfId="21869" applyFont="1" applyBorder="1" applyAlignment="1">
      <alignment horizontal="right" vertical="center" wrapText="1"/>
    </xf>
    <xf numFmtId="0" fontId="18" fillId="0" borderId="24" xfId="21869" applyFont="1" applyBorder="1" applyAlignment="1">
      <alignment horizontal="right" vertical="center" wrapText="1"/>
    </xf>
    <xf numFmtId="0" fontId="3" fillId="0" borderId="0" xfId="21871"/>
    <xf numFmtId="0" fontId="17" fillId="0" borderId="25" xfId="21869" applyFont="1" applyBorder="1" applyAlignment="1">
      <alignment horizontal="left" vertical="center" wrapText="1" indent="1"/>
    </xf>
    <xf numFmtId="169" fontId="17" fillId="0" borderId="16" xfId="21869" applyNumberFormat="1" applyFont="1" applyBorder="1" applyAlignment="1">
      <alignment vertical="center"/>
    </xf>
    <xf numFmtId="0" fontId="17" fillId="0" borderId="26" xfId="21869" applyFont="1" applyBorder="1" applyAlignment="1">
      <alignment horizontal="left" vertical="center" wrapText="1" indent="1"/>
    </xf>
    <xf numFmtId="169" fontId="17" fillId="0" borderId="27" xfId="21869" applyNumberFormat="1" applyFont="1" applyBorder="1" applyAlignment="1">
      <alignment vertical="center"/>
    </xf>
    <xf numFmtId="10" fontId="17" fillId="0" borderId="27" xfId="21869" applyNumberFormat="1" applyFont="1" applyBorder="1" applyAlignment="1">
      <alignment vertical="center"/>
    </xf>
    <xf numFmtId="169" fontId="17" fillId="9" borderId="27" xfId="21869" applyNumberFormat="1" applyFont="1" applyFill="1" applyBorder="1" applyAlignment="1">
      <alignment vertical="center"/>
    </xf>
    <xf numFmtId="10" fontId="17" fillId="9" borderId="27" xfId="21869" applyNumberFormat="1" applyFont="1" applyFill="1" applyBorder="1" applyAlignment="1">
      <alignment vertical="center"/>
    </xf>
    <xf numFmtId="4" fontId="17" fillId="0" borderId="27" xfId="21869" applyNumberFormat="1" applyFont="1" applyBorder="1" applyAlignment="1">
      <alignment vertical="center"/>
    </xf>
    <xf numFmtId="0" fontId="17" fillId="0" borderId="19" xfId="21869" applyFont="1" applyBorder="1" applyAlignment="1">
      <alignment horizontal="left" vertical="center" wrapText="1" indent="1"/>
    </xf>
    <xf numFmtId="4" fontId="17" fillId="0" borderId="19" xfId="21869" applyNumberFormat="1" applyFont="1" applyBorder="1" applyAlignment="1">
      <alignment vertical="center"/>
    </xf>
    <xf numFmtId="0" fontId="17" fillId="0" borderId="0" xfId="21869" applyFont="1" applyAlignment="1">
      <alignment horizontal="left" vertical="center" wrapText="1" indent="1"/>
    </xf>
    <xf numFmtId="4" fontId="17" fillId="0" borderId="0" xfId="21869" applyNumberFormat="1" applyFont="1" applyAlignment="1">
      <alignment vertical="center"/>
    </xf>
    <xf numFmtId="0" fontId="17" fillId="0" borderId="28" xfId="21869" applyFont="1" applyBorder="1" applyAlignment="1">
      <alignment horizontal="left" vertical="center" wrapText="1" indent="1"/>
    </xf>
    <xf numFmtId="0" fontId="17" fillId="0" borderId="29" xfId="21869" applyFont="1" applyBorder="1" applyAlignment="1">
      <alignment horizontal="left" vertical="center" wrapText="1" indent="1"/>
    </xf>
    <xf numFmtId="0" fontId="46" fillId="0" borderId="0" xfId="21869"/>
    <xf numFmtId="0" fontId="41" fillId="10" borderId="30" xfId="21870" applyFont="1" applyFill="1" applyBorder="1" applyAlignment="1">
      <alignment vertical="center" wrapText="1"/>
    </xf>
    <xf numFmtId="0" fontId="41" fillId="9" borderId="30" xfId="21870" applyFont="1" applyFill="1" applyBorder="1" applyAlignment="1">
      <alignment vertical="center" wrapText="1"/>
    </xf>
    <xf numFmtId="0" fontId="49" fillId="0" borderId="0" xfId="21870" applyFont="1"/>
    <xf numFmtId="0" fontId="50" fillId="10" borderId="19" xfId="21870" applyFont="1" applyFill="1" applyBorder="1" applyAlignment="1">
      <alignment vertical="center" wrapText="1"/>
    </xf>
    <xf numFmtId="0" fontId="50" fillId="10" borderId="19" xfId="21870" applyFont="1" applyFill="1" applyBorder="1" applyAlignment="1">
      <alignment horizontal="right" vertical="center" wrapText="1"/>
    </xf>
    <xf numFmtId="0" fontId="51" fillId="10" borderId="0" xfId="21870" applyFont="1" applyFill="1" applyAlignment="1">
      <alignment horizontal="left" vertical="center" wrapText="1"/>
    </xf>
    <xf numFmtId="0" fontId="51" fillId="10" borderId="0" xfId="21870" applyFont="1" applyFill="1" applyAlignment="1">
      <alignment horizontal="right" vertical="center" wrapText="1"/>
    </xf>
    <xf numFmtId="0" fontId="51" fillId="10" borderId="30" xfId="21870" applyFont="1" applyFill="1" applyBorder="1" applyAlignment="1">
      <alignment horizontal="left" vertical="center" wrapText="1"/>
    </xf>
    <xf numFmtId="0" fontId="51" fillId="10" borderId="30" xfId="21870" applyFont="1" applyFill="1" applyBorder="1" applyAlignment="1">
      <alignment horizontal="right" vertical="center" wrapText="1"/>
    </xf>
    <xf numFmtId="169" fontId="53" fillId="9" borderId="0" xfId="21870" applyNumberFormat="1" applyFont="1" applyFill="1" applyAlignment="1">
      <alignment horizontal="right" vertical="center" wrapText="1"/>
    </xf>
    <xf numFmtId="0" fontId="49" fillId="9" borderId="0" xfId="21870" applyFont="1" applyFill="1"/>
    <xf numFmtId="3" fontId="52" fillId="0" borderId="0" xfId="21870" applyNumberFormat="1" applyFont="1" applyAlignment="1">
      <alignment horizontal="right" vertical="center" wrapText="1"/>
    </xf>
    <xf numFmtId="0" fontId="48" fillId="0" borderId="0" xfId="0" applyFont="1" applyAlignment="1">
      <alignment horizontal="right" vertical="top" wrapText="1" indent="1"/>
    </xf>
    <xf numFmtId="3" fontId="52" fillId="0" borderId="30" xfId="21870" applyNumberFormat="1" applyFont="1" applyBorder="1" applyAlignment="1">
      <alignment horizontal="right" vertical="center" wrapText="1"/>
    </xf>
    <xf numFmtId="14" fontId="44" fillId="0" borderId="22" xfId="0" applyNumberFormat="1" applyFont="1" applyBorder="1" applyAlignment="1">
      <alignment horizontal="right"/>
    </xf>
    <xf numFmtId="0" fontId="17" fillId="0" borderId="1" xfId="0" applyFont="1" applyBorder="1" applyAlignment="1">
      <alignment horizontal="left" wrapText="1"/>
    </xf>
    <xf numFmtId="0" fontId="17" fillId="0" borderId="1" xfId="0" applyFont="1" applyBorder="1" applyAlignment="1">
      <alignment horizontal="left"/>
    </xf>
    <xf numFmtId="166" fontId="17" fillId="0" borderId="1" xfId="0" applyNumberFormat="1" applyFont="1" applyBorder="1" applyAlignment="1">
      <alignment horizontal="right" indent="1"/>
    </xf>
    <xf numFmtId="0" fontId="19" fillId="0" borderId="1" xfId="0" applyFont="1" applyBorder="1" applyAlignment="1">
      <alignment horizontal="left" wrapText="1"/>
    </xf>
    <xf numFmtId="0" fontId="19" fillId="0" borderId="1" xfId="0" applyFont="1" applyBorder="1" applyAlignment="1">
      <alignment horizontal="left"/>
    </xf>
    <xf numFmtId="166" fontId="19" fillId="0" borderId="1" xfId="0" applyNumberFormat="1" applyFont="1" applyBorder="1" applyAlignment="1">
      <alignment horizontal="right" indent="1"/>
    </xf>
    <xf numFmtId="0" fontId="17" fillId="0" borderId="23" xfId="0" applyFont="1" applyBorder="1" applyAlignment="1">
      <alignment horizontal="left" wrapText="1"/>
    </xf>
    <xf numFmtId="0" fontId="17" fillId="0" borderId="23" xfId="0" applyFont="1" applyBorder="1" applyAlignment="1">
      <alignment horizontal="left"/>
    </xf>
    <xf numFmtId="166" fontId="17" fillId="0" borderId="23" xfId="0" applyNumberFormat="1" applyFont="1" applyBorder="1" applyAlignment="1">
      <alignment horizontal="right" indent="1"/>
    </xf>
    <xf numFmtId="0" fontId="18" fillId="0" borderId="19" xfId="16860" applyFont="1" applyBorder="1" applyAlignment="1">
      <alignment horizontal="left" vertical="center" wrapText="1"/>
    </xf>
    <xf numFmtId="0" fontId="19" fillId="0" borderId="31" xfId="16890" applyFont="1" applyBorder="1" applyAlignment="1">
      <alignment horizontal="left" vertical="center" wrapText="1"/>
    </xf>
    <xf numFmtId="166" fontId="17" fillId="0" borderId="13" xfId="16890" applyNumberFormat="1" applyFont="1" applyBorder="1" applyAlignment="1">
      <alignment horizontal="left" vertical="center"/>
    </xf>
    <xf numFmtId="166" fontId="17" fillId="0" borderId="13" xfId="16890" applyNumberFormat="1" applyFont="1" applyBorder="1" applyAlignment="1">
      <alignment horizontal="left" vertical="center" wrapText="1"/>
    </xf>
    <xf numFmtId="166" fontId="19" fillId="0" borderId="14" xfId="16890" applyNumberFormat="1" applyFont="1" applyBorder="1" applyAlignment="1">
      <alignment horizontal="left" vertical="center"/>
    </xf>
    <xf numFmtId="166" fontId="19" fillId="0" borderId="13" xfId="16890" applyNumberFormat="1" applyFont="1" applyBorder="1" applyAlignment="1">
      <alignment horizontal="left" vertical="center"/>
    </xf>
    <xf numFmtId="166" fontId="19" fillId="0" borderId="0" xfId="16890" applyNumberFormat="1" applyFont="1" applyAlignment="1">
      <alignment horizontal="left" vertical="center"/>
    </xf>
    <xf numFmtId="0" fontId="20" fillId="0" borderId="18" xfId="16890" applyFont="1" applyBorder="1" applyAlignment="1">
      <alignment horizontal="left" vertical="center"/>
    </xf>
    <xf numFmtId="166" fontId="20" fillId="0" borderId="18" xfId="16890" applyNumberFormat="1" applyFont="1" applyBorder="1" applyAlignment="1">
      <alignment horizontal="center" vertical="center"/>
    </xf>
    <xf numFmtId="166" fontId="17" fillId="0" borderId="13" xfId="21871" applyNumberFormat="1" applyFont="1" applyBorder="1" applyAlignment="1">
      <alignment horizontal="right" indent="1"/>
    </xf>
    <xf numFmtId="166" fontId="19" fillId="0" borderId="13" xfId="21871" applyNumberFormat="1" applyFont="1" applyBorder="1" applyAlignment="1">
      <alignment horizontal="right" indent="1"/>
    </xf>
    <xf numFmtId="0" fontId="43" fillId="0" borderId="0" xfId="0" applyFont="1" applyAlignment="1">
      <alignment vertical="center"/>
    </xf>
    <xf numFmtId="166" fontId="19" fillId="0" borderId="13" xfId="16890" applyNumberFormat="1" applyFont="1" applyBorder="1" applyAlignment="1">
      <alignment horizontal="right" vertical="center"/>
    </xf>
    <xf numFmtId="166" fontId="17" fillId="0" borderId="13" xfId="21871" applyNumberFormat="1" applyFont="1" applyBorder="1" applyAlignment="1">
      <alignment horizontal="right" vertical="center"/>
    </xf>
    <xf numFmtId="166" fontId="19" fillId="0" borderId="14" xfId="16890" applyNumberFormat="1" applyFont="1" applyBorder="1" applyAlignment="1">
      <alignment horizontal="right" vertical="center"/>
    </xf>
    <xf numFmtId="166" fontId="19" fillId="0" borderId="13" xfId="21871" applyNumberFormat="1" applyFont="1" applyBorder="1" applyAlignment="1">
      <alignment horizontal="right" vertical="center"/>
    </xf>
    <xf numFmtId="166" fontId="19" fillId="0" borderId="0" xfId="21871" applyNumberFormat="1" applyFont="1" applyAlignment="1">
      <alignment horizontal="right" vertical="center"/>
    </xf>
    <xf numFmtId="166" fontId="19" fillId="0" borderId="0" xfId="16890" applyNumberFormat="1" applyFont="1" applyAlignment="1">
      <alignment horizontal="right" vertical="center"/>
    </xf>
    <xf numFmtId="0" fontId="20" fillId="0" borderId="0" xfId="16890" applyFont="1" applyAlignment="1">
      <alignment horizontal="left" vertical="center"/>
    </xf>
    <xf numFmtId="166" fontId="20" fillId="0" borderId="0" xfId="16890" applyNumberFormat="1" applyFont="1" applyAlignment="1">
      <alignment horizontal="center" vertical="center"/>
    </xf>
    <xf numFmtId="166" fontId="17" fillId="0" borderId="0" xfId="16890" applyNumberFormat="1" applyFont="1" applyAlignment="1">
      <alignment horizontal="center" vertical="center"/>
    </xf>
    <xf numFmtId="166" fontId="19" fillId="0" borderId="0" xfId="16890" applyNumberFormat="1" applyFont="1" applyAlignment="1">
      <alignment horizontal="center" vertical="center"/>
    </xf>
    <xf numFmtId="0" fontId="19" fillId="0" borderId="0" xfId="16890" applyFont="1" applyAlignment="1">
      <alignment horizontal="left" vertical="center" wrapText="1"/>
    </xf>
    <xf numFmtId="0" fontId="18" fillId="0" borderId="17" xfId="16875" applyFont="1" applyBorder="1" applyAlignment="1">
      <alignment horizontal="left" vertical="center" wrapText="1"/>
    </xf>
    <xf numFmtId="166" fontId="19" fillId="0" borderId="0" xfId="16890" applyNumberFormat="1" applyFont="1" applyAlignment="1">
      <alignment horizontal="right" vertical="center" indent="1"/>
    </xf>
    <xf numFmtId="0" fontId="20" fillId="0" borderId="0" xfId="16890" applyFont="1" applyAlignment="1">
      <alignment horizontal="left" vertical="center" wrapText="1"/>
    </xf>
    <xf numFmtId="166" fontId="20" fillId="0" borderId="0" xfId="16890" applyNumberFormat="1" applyFont="1" applyAlignment="1">
      <alignment horizontal="right" vertical="center"/>
    </xf>
    <xf numFmtId="0" fontId="54" fillId="0" borderId="0" xfId="0" applyFont="1"/>
    <xf numFmtId="166" fontId="54" fillId="0" borderId="0" xfId="0" applyNumberFormat="1" applyFont="1"/>
    <xf numFmtId="166" fontId="40" fillId="0" borderId="18" xfId="16875" applyNumberFormat="1" applyFont="1" applyBorder="1" applyAlignment="1">
      <alignment horizontal="right"/>
    </xf>
    <xf numFmtId="166" fontId="20" fillId="0" borderId="18" xfId="16875" applyNumberFormat="1" applyFont="1" applyBorder="1" applyAlignment="1">
      <alignment horizontal="right"/>
    </xf>
    <xf numFmtId="166" fontId="20" fillId="0" borderId="18" xfId="0" applyNumberFormat="1" applyFont="1" applyBorder="1" applyAlignment="1">
      <alignment horizontal="right" vertical="center"/>
    </xf>
    <xf numFmtId="166" fontId="17" fillId="0" borderId="13" xfId="0" applyNumberFormat="1" applyFont="1" applyBorder="1" applyAlignment="1">
      <alignment horizontal="right" vertical="center" indent="1"/>
    </xf>
    <xf numFmtId="166" fontId="19" fillId="0" borderId="0" xfId="0" applyNumberFormat="1" applyFont="1" applyAlignment="1">
      <alignment horizontal="right" vertical="center" indent="1"/>
    </xf>
    <xf numFmtId="166" fontId="19" fillId="0" borderId="13" xfId="0" applyNumberFormat="1" applyFont="1" applyBorder="1" applyAlignment="1">
      <alignment horizontal="right" vertical="center" indent="1"/>
    </xf>
    <xf numFmtId="166" fontId="19" fillId="0" borderId="13" xfId="0" applyNumberFormat="1" applyFont="1" applyBorder="1" applyAlignment="1">
      <alignment horizontal="right" indent="1"/>
    </xf>
    <xf numFmtId="0" fontId="51" fillId="10" borderId="32" xfId="21870" applyFont="1" applyFill="1" applyBorder="1" applyAlignment="1">
      <alignment horizontal="left" vertical="center" wrapText="1"/>
    </xf>
    <xf numFmtId="0" fontId="51" fillId="10" borderId="32" xfId="21870" applyFont="1" applyFill="1" applyBorder="1" applyAlignment="1">
      <alignment horizontal="right" vertical="center" wrapText="1"/>
    </xf>
    <xf numFmtId="0" fontId="51" fillId="10" borderId="33" xfId="21870" applyFont="1" applyFill="1" applyBorder="1" applyAlignment="1">
      <alignment horizontal="left" vertical="center" wrapText="1"/>
    </xf>
    <xf numFmtId="0" fontId="51" fillId="10" borderId="33" xfId="21870" applyFont="1" applyFill="1" applyBorder="1" applyAlignment="1">
      <alignment horizontal="right" vertical="center" wrapText="1"/>
    </xf>
    <xf numFmtId="0" fontId="51" fillId="10" borderId="34" xfId="21870" applyFont="1" applyFill="1" applyBorder="1" applyAlignment="1">
      <alignment horizontal="left" vertical="center" wrapText="1"/>
    </xf>
    <xf numFmtId="44" fontId="51" fillId="10" borderId="34" xfId="21874" applyFont="1" applyFill="1" applyBorder="1" applyAlignment="1">
      <alignment horizontal="left" vertical="center" wrapText="1"/>
    </xf>
    <xf numFmtId="0" fontId="51" fillId="10" borderId="34" xfId="21870" applyFont="1" applyFill="1" applyBorder="1" applyAlignment="1">
      <alignment horizontal="right" vertical="center" wrapText="1"/>
    </xf>
    <xf numFmtId="44" fontId="51" fillId="10" borderId="34" xfId="21874" applyFont="1" applyFill="1" applyBorder="1" applyAlignment="1">
      <alignment horizontal="right" vertical="center" wrapText="1"/>
    </xf>
    <xf numFmtId="3" fontId="52" fillId="0" borderId="32" xfId="21870" applyNumberFormat="1" applyFont="1" applyBorder="1" applyAlignment="1">
      <alignment horizontal="right" vertical="center" wrapText="1"/>
    </xf>
    <xf numFmtId="3" fontId="52" fillId="0" borderId="33" xfId="21870" applyNumberFormat="1" applyFont="1" applyBorder="1" applyAlignment="1">
      <alignment horizontal="right" vertical="center" wrapText="1"/>
    </xf>
    <xf numFmtId="3" fontId="52" fillId="0" borderId="34" xfId="21870" applyNumberFormat="1" applyFont="1" applyBorder="1" applyAlignment="1">
      <alignment horizontal="right" vertical="center" wrapText="1"/>
    </xf>
    <xf numFmtId="0" fontId="50" fillId="0" borderId="19" xfId="21870" applyFont="1" applyBorder="1" applyAlignment="1">
      <alignment horizontal="right" vertical="center" wrapText="1"/>
    </xf>
    <xf numFmtId="3" fontId="53" fillId="0" borderId="0" xfId="21870" applyNumberFormat="1" applyFont="1" applyAlignment="1">
      <alignment horizontal="right" vertical="center" wrapText="1"/>
    </xf>
    <xf numFmtId="0" fontId="19" fillId="0" borderId="36" xfId="0" applyFont="1" applyBorder="1" applyAlignment="1">
      <alignment horizontal="left"/>
    </xf>
    <xf numFmtId="166" fontId="19" fillId="0" borderId="36" xfId="0" applyNumberFormat="1" applyFont="1" applyBorder="1" applyAlignment="1">
      <alignment horizontal="right"/>
    </xf>
    <xf numFmtId="0" fontId="17" fillId="0" borderId="14" xfId="0" applyFont="1" applyBorder="1" applyAlignment="1">
      <alignment horizontal="left"/>
    </xf>
    <xf numFmtId="166" fontId="17" fillId="0" borderId="14" xfId="0" applyNumberFormat="1" applyFont="1" applyBorder="1" applyAlignment="1">
      <alignment horizontal="right"/>
    </xf>
    <xf numFmtId="0" fontId="17" fillId="0" borderId="16" xfId="0" applyFont="1" applyBorder="1" applyAlignment="1">
      <alignment horizontal="left"/>
    </xf>
    <xf numFmtId="166" fontId="17" fillId="0" borderId="16" xfId="0" applyNumberFormat="1" applyFont="1" applyBorder="1" applyAlignment="1">
      <alignment horizontal="right"/>
    </xf>
    <xf numFmtId="0" fontId="19" fillId="0" borderId="34" xfId="0" applyFont="1" applyBorder="1" applyAlignment="1">
      <alignment horizontal="left"/>
    </xf>
    <xf numFmtId="166" fontId="19" fillId="0" borderId="34" xfId="0" applyNumberFormat="1" applyFont="1" applyBorder="1" applyAlignment="1">
      <alignment horizontal="right"/>
    </xf>
    <xf numFmtId="0" fontId="17" fillId="0" borderId="37" xfId="0" applyFont="1" applyBorder="1" applyAlignment="1">
      <alignment horizontal="left"/>
    </xf>
    <xf numFmtId="166" fontId="17" fillId="0" borderId="37" xfId="0" applyNumberFormat="1" applyFont="1" applyBorder="1" applyAlignment="1">
      <alignment horizontal="right"/>
    </xf>
    <xf numFmtId="0" fontId="19" fillId="0" borderId="38" xfId="0" applyFont="1" applyBorder="1" applyAlignment="1">
      <alignment horizontal="left"/>
    </xf>
    <xf numFmtId="166" fontId="19" fillId="0" borderId="38" xfId="0" applyNumberFormat="1" applyFont="1" applyBorder="1" applyAlignment="1">
      <alignment horizontal="right"/>
    </xf>
    <xf numFmtId="0" fontId="19" fillId="0" borderId="39" xfId="0" applyFont="1" applyBorder="1" applyAlignment="1">
      <alignment horizontal="left"/>
    </xf>
    <xf numFmtId="0" fontId="19" fillId="0" borderId="40" xfId="0" applyFont="1" applyBorder="1" applyAlignment="1">
      <alignment horizontal="left"/>
    </xf>
    <xf numFmtId="166" fontId="19" fillId="0" borderId="39" xfId="0" applyNumberFormat="1" applyFont="1" applyBorder="1" applyAlignment="1">
      <alignment horizontal="right"/>
    </xf>
    <xf numFmtId="0" fontId="18" fillId="0" borderId="19" xfId="0" applyFont="1" applyBorder="1" applyAlignment="1">
      <alignment horizontal="left" wrapText="1"/>
    </xf>
    <xf numFmtId="166" fontId="20" fillId="0" borderId="41" xfId="0" applyNumberFormat="1" applyFont="1" applyBorder="1" applyAlignment="1">
      <alignment horizontal="right"/>
    </xf>
    <xf numFmtId="0" fontId="48" fillId="0" borderId="0" xfId="0" applyFont="1" applyAlignment="1">
      <alignment horizontal="justify" vertical="top" wrapText="1"/>
    </xf>
    <xf numFmtId="0" fontId="55" fillId="0" borderId="0" xfId="0" applyFont="1" applyAlignment="1">
      <alignment wrapText="1"/>
    </xf>
    <xf numFmtId="0" fontId="55" fillId="0" borderId="0" xfId="0" applyFont="1"/>
    <xf numFmtId="166" fontId="54" fillId="0" borderId="0" xfId="0" applyNumberFormat="1" applyFont="1" applyAlignment="1">
      <alignment wrapText="1"/>
    </xf>
    <xf numFmtId="0" fontId="27" fillId="0" borderId="1" xfId="0" applyFont="1" applyBorder="1" applyAlignment="1">
      <alignment horizontal="left"/>
    </xf>
    <xf numFmtId="0" fontId="48" fillId="0" borderId="0" xfId="0" applyFont="1" applyAlignment="1">
      <alignment horizontal="left" vertical="top" wrapText="1" indent="1"/>
    </xf>
    <xf numFmtId="14" fontId="56" fillId="0" borderId="17" xfId="0" applyNumberFormat="1" applyFont="1" applyBorder="1" applyAlignment="1">
      <alignment horizontal="right" vertical="center"/>
    </xf>
    <xf numFmtId="166" fontId="57" fillId="0" borderId="13" xfId="0" applyNumberFormat="1" applyFont="1" applyBorder="1" applyAlignment="1">
      <alignment horizontal="right" vertical="center" indent="1"/>
    </xf>
    <xf numFmtId="166" fontId="58" fillId="0" borderId="13" xfId="0" applyNumberFormat="1" applyFont="1" applyBorder="1" applyAlignment="1">
      <alignment horizontal="right" vertical="center" indent="1"/>
    </xf>
    <xf numFmtId="166" fontId="59" fillId="0" borderId="18" xfId="0" applyNumberFormat="1" applyFont="1" applyBorder="1" applyAlignment="1">
      <alignment horizontal="right" vertical="center"/>
    </xf>
    <xf numFmtId="14" fontId="56" fillId="0" borderId="19" xfId="0" applyNumberFormat="1" applyFont="1" applyBorder="1" applyAlignment="1">
      <alignment horizontal="right" vertical="center" wrapText="1"/>
    </xf>
    <xf numFmtId="166" fontId="58" fillId="0" borderId="0" xfId="0" applyNumberFormat="1" applyFont="1" applyAlignment="1">
      <alignment horizontal="right" vertical="center" wrapText="1"/>
    </xf>
    <xf numFmtId="0" fontId="58" fillId="0" borderId="13" xfId="0" applyFont="1" applyBorder="1" applyAlignment="1">
      <alignment horizontal="left" vertical="center" wrapText="1"/>
    </xf>
    <xf numFmtId="0" fontId="24" fillId="0" borderId="17" xfId="0" applyFont="1" applyBorder="1" applyAlignment="1">
      <alignment horizontal="right" wrapText="1"/>
    </xf>
    <xf numFmtId="14" fontId="24" fillId="0" borderId="17" xfId="0" applyNumberFormat="1" applyFont="1" applyBorder="1" applyAlignment="1">
      <alignment horizontal="right" wrapText="1"/>
    </xf>
    <xf numFmtId="0" fontId="31" fillId="0" borderId="18" xfId="0" applyFont="1" applyBorder="1" applyAlignment="1">
      <alignment wrapText="1"/>
    </xf>
    <xf numFmtId="166" fontId="31" fillId="0" borderId="18" xfId="0" applyNumberFormat="1" applyFont="1" applyBorder="1" applyAlignment="1">
      <alignment horizontal="right"/>
    </xf>
    <xf numFmtId="166" fontId="27" fillId="0" borderId="1" xfId="0" applyNumberFormat="1" applyFont="1" applyBorder="1" applyAlignment="1">
      <alignment horizontal="left" indent="1"/>
    </xf>
    <xf numFmtId="166" fontId="27" fillId="0" borderId="13" xfId="0" applyNumberFormat="1" applyFont="1" applyBorder="1" applyAlignment="1">
      <alignment horizontal="right" indent="1"/>
    </xf>
    <xf numFmtId="166" fontId="27" fillId="0" borderId="0" xfId="0" applyNumberFormat="1" applyFont="1" applyAlignment="1">
      <alignment horizontal="right" indent="1"/>
    </xf>
    <xf numFmtId="166" fontId="17" fillId="0" borderId="16" xfId="16890" applyNumberFormat="1" applyFont="1" applyBorder="1" applyAlignment="1">
      <alignment horizontal="right" vertical="center" indent="1"/>
    </xf>
    <xf numFmtId="166" fontId="17" fillId="0" borderId="16" xfId="16890" applyNumberFormat="1" applyFont="1" applyBorder="1" applyAlignment="1">
      <alignment horizontal="right" vertical="center"/>
    </xf>
    <xf numFmtId="0" fontId="27" fillId="0" borderId="0" xfId="0" applyFont="1" applyAlignment="1">
      <alignment horizontal="left" wrapText="1"/>
    </xf>
    <xf numFmtId="166" fontId="30" fillId="0" borderId="0" xfId="0" applyNumberFormat="1" applyFont="1"/>
    <xf numFmtId="166" fontId="55" fillId="0" borderId="0" xfId="0" applyNumberFormat="1" applyFont="1"/>
    <xf numFmtId="3" fontId="60" fillId="0" borderId="0" xfId="0" applyNumberFormat="1" applyFont="1"/>
    <xf numFmtId="3" fontId="43" fillId="0" borderId="0" xfId="0" applyNumberFormat="1" applyFont="1"/>
    <xf numFmtId="166" fontId="0" fillId="0" borderId="0" xfId="0" applyNumberFormat="1"/>
    <xf numFmtId="3" fontId="43" fillId="0" borderId="0" xfId="0" applyNumberFormat="1" applyFont="1" applyAlignment="1">
      <alignment horizontal="right"/>
    </xf>
    <xf numFmtId="166" fontId="27" fillId="0" borderId="13" xfId="0" applyNumberFormat="1" applyFont="1" applyBorder="1" applyAlignment="1" applyProtection="1">
      <alignment horizontal="right" indent="1"/>
      <protection locked="0" hidden="1"/>
    </xf>
    <xf numFmtId="166" fontId="17" fillId="0" borderId="13" xfId="0" applyNumberFormat="1" applyFont="1" applyBorder="1" applyAlignment="1">
      <alignment horizontal="right" indent="1"/>
    </xf>
    <xf numFmtId="0" fontId="61" fillId="0" borderId="0" xfId="0" applyFont="1"/>
    <xf numFmtId="3" fontId="52" fillId="0" borderId="35" xfId="21870" applyNumberFormat="1" applyFont="1" applyBorder="1" applyAlignment="1">
      <alignment horizontal="right" vertical="center" wrapText="1"/>
    </xf>
    <xf numFmtId="4" fontId="17" fillId="0" borderId="19" xfId="21869" applyNumberFormat="1" applyFont="1" applyBorder="1" applyAlignment="1">
      <alignment vertical="center" wrapText="1"/>
    </xf>
    <xf numFmtId="166" fontId="61" fillId="0" borderId="0" xfId="0" applyNumberFormat="1" applyFont="1"/>
    <xf numFmtId="167" fontId="60" fillId="0" borderId="0" xfId="0" applyNumberFormat="1" applyFont="1"/>
    <xf numFmtId="0" fontId="60" fillId="0" borderId="0" xfId="0" applyFont="1"/>
    <xf numFmtId="0" fontId="27" fillId="0" borderId="0" xfId="0" applyFont="1"/>
    <xf numFmtId="166" fontId="27" fillId="0" borderId="0" xfId="0" applyNumberFormat="1" applyFont="1"/>
    <xf numFmtId="14" fontId="62" fillId="0" borderId="19" xfId="0" applyNumberFormat="1" applyFont="1" applyBorder="1" applyAlignment="1">
      <alignment horizontal="right" vertical="center" wrapText="1"/>
    </xf>
    <xf numFmtId="166" fontId="63" fillId="0" borderId="0" xfId="0" applyNumberFormat="1" applyFont="1" applyAlignment="1">
      <alignment horizontal="right" vertical="center" wrapText="1"/>
    </xf>
    <xf numFmtId="0" fontId="63" fillId="0" borderId="13" xfId="0" applyFont="1" applyBorder="1" applyAlignment="1">
      <alignment horizontal="left" vertical="center" wrapText="1"/>
    </xf>
    <xf numFmtId="166" fontId="64" fillId="0" borderId="13" xfId="0" applyNumberFormat="1" applyFont="1" applyBorder="1" applyAlignment="1">
      <alignment horizontal="right" vertical="center" indent="1"/>
    </xf>
    <xf numFmtId="166" fontId="63" fillId="0" borderId="13" xfId="0" applyNumberFormat="1" applyFont="1" applyBorder="1" applyAlignment="1">
      <alignment horizontal="right" vertical="center" indent="1"/>
    </xf>
    <xf numFmtId="166" fontId="19" fillId="0" borderId="13" xfId="0" applyNumberFormat="1" applyFont="1" applyBorder="1" applyAlignment="1">
      <alignment horizontal="right" vertical="center"/>
    </xf>
    <xf numFmtId="166" fontId="17" fillId="0" borderId="13" xfId="0" applyNumberFormat="1" applyFont="1" applyBorder="1" applyAlignment="1">
      <alignment horizontal="right" vertical="center"/>
    </xf>
    <xf numFmtId="166" fontId="20" fillId="0" borderId="18" xfId="0" applyNumberFormat="1" applyFont="1" applyBorder="1" applyAlignment="1">
      <alignment horizontal="center" vertical="center"/>
    </xf>
    <xf numFmtId="166" fontId="17" fillId="0" borderId="0" xfId="0" applyNumberFormat="1" applyFont="1" applyAlignment="1">
      <alignment horizontal="center" vertical="center"/>
    </xf>
    <xf numFmtId="166" fontId="19" fillId="0" borderId="0" xfId="0" applyNumberFormat="1" applyFont="1" applyAlignment="1">
      <alignment horizontal="right" vertical="center"/>
    </xf>
    <xf numFmtId="170" fontId="55" fillId="0" borderId="0" xfId="0" applyNumberFormat="1" applyFont="1"/>
    <xf numFmtId="170" fontId="61" fillId="0" borderId="0" xfId="0" applyNumberFormat="1" applyFont="1"/>
    <xf numFmtId="0" fontId="65" fillId="0" borderId="0" xfId="0" applyFont="1"/>
    <xf numFmtId="166" fontId="17" fillId="0" borderId="0" xfId="0" applyNumberFormat="1" applyFont="1"/>
    <xf numFmtId="0" fontId="18" fillId="0" borderId="19" xfId="16875" applyFont="1" applyBorder="1" applyAlignment="1">
      <alignment horizontal="left" wrapText="1"/>
    </xf>
    <xf numFmtId="0" fontId="21" fillId="0" borderId="13" xfId="0" applyFont="1" applyBorder="1" applyAlignment="1">
      <alignment horizontal="left" indent="3"/>
    </xf>
    <xf numFmtId="166" fontId="66" fillId="0" borderId="0" xfId="0" applyNumberFormat="1" applyFont="1"/>
    <xf numFmtId="0" fontId="60" fillId="0" borderId="0" xfId="0" applyFont="1" applyAlignment="1">
      <alignment horizontal="right"/>
    </xf>
    <xf numFmtId="166" fontId="60" fillId="0" borderId="0" xfId="0" applyNumberFormat="1" applyFont="1"/>
    <xf numFmtId="165" fontId="54" fillId="0" borderId="0" xfId="0" applyNumberFormat="1" applyFont="1"/>
    <xf numFmtId="4" fontId="60" fillId="0" borderId="0" xfId="0" applyNumberFormat="1" applyFont="1" applyAlignment="1">
      <alignment horizontal="right"/>
    </xf>
    <xf numFmtId="4" fontId="60" fillId="0" borderId="0" xfId="0" applyNumberFormat="1" applyFont="1"/>
    <xf numFmtId="4" fontId="17" fillId="0" borderId="0" xfId="0" applyNumberFormat="1" applyFont="1"/>
    <xf numFmtId="4" fontId="27" fillId="0" borderId="0" xfId="16890" applyNumberFormat="1" applyFont="1" applyAlignment="1">
      <alignment horizontal="right" indent="1"/>
    </xf>
    <xf numFmtId="0" fontId="17" fillId="0" borderId="0" xfId="0" applyFont="1"/>
    <xf numFmtId="4" fontId="27" fillId="0" borderId="0" xfId="16890" applyNumberFormat="1" applyFont="1" applyAlignment="1">
      <alignment horizontal="left" wrapText="1"/>
    </xf>
    <xf numFmtId="166" fontId="67" fillId="0" borderId="0" xfId="16890" applyNumberFormat="1" applyFont="1" applyAlignment="1">
      <alignment horizontal="center" vertical="center"/>
    </xf>
    <xf numFmtId="166" fontId="23" fillId="0" borderId="11" xfId="16890" applyNumberFormat="1" applyFont="1" applyBorder="1" applyAlignment="1">
      <alignment horizontal="center" vertical="center"/>
    </xf>
    <xf numFmtId="166" fontId="27" fillId="0" borderId="1" xfId="16890" applyNumberFormat="1" applyFont="1" applyBorder="1" applyAlignment="1">
      <alignment horizontal="center" vertical="center"/>
    </xf>
    <xf numFmtId="166" fontId="23" fillId="0" borderId="1" xfId="16890" applyNumberFormat="1" applyFont="1" applyBorder="1" applyAlignment="1">
      <alignment horizontal="center" vertical="center"/>
    </xf>
    <xf numFmtId="166" fontId="29" fillId="0" borderId="1" xfId="16890" applyNumberFormat="1" applyFont="1" applyBorder="1" applyAlignment="1">
      <alignment horizontal="center" vertical="center"/>
    </xf>
    <xf numFmtId="166" fontId="27" fillId="0" borderId="11" xfId="16890" applyNumberFormat="1" applyFont="1" applyBorder="1" applyAlignment="1">
      <alignment horizontal="center" vertical="center"/>
    </xf>
    <xf numFmtId="168" fontId="27" fillId="0" borderId="3" xfId="16890" applyNumberFormat="1" applyFont="1" applyBorder="1" applyAlignment="1">
      <alignment horizontal="center" vertical="center"/>
    </xf>
    <xf numFmtId="0" fontId="26" fillId="0" borderId="15" xfId="0" applyFont="1" applyBorder="1" applyAlignment="1">
      <alignment vertical="center" wrapText="1"/>
    </xf>
    <xf numFmtId="0" fontId="27" fillId="0" borderId="1" xfId="16890" applyFont="1" applyBorder="1" applyAlignment="1">
      <alignment horizontal="left" vertical="center" wrapText="1"/>
    </xf>
    <xf numFmtId="0" fontId="25" fillId="0" borderId="12" xfId="0" applyFont="1" applyBorder="1" applyAlignment="1">
      <alignment vertical="center" wrapText="1"/>
    </xf>
    <xf numFmtId="0" fontId="26" fillId="0" borderId="12" xfId="0" applyFont="1" applyBorder="1" applyAlignment="1">
      <alignment vertical="center" wrapText="1"/>
    </xf>
    <xf numFmtId="0" fontId="28" fillId="0" borderId="12" xfId="0" applyFont="1" applyBorder="1" applyAlignment="1">
      <alignment horizontal="left" vertical="center" wrapText="1"/>
    </xf>
    <xf numFmtId="0" fontId="25" fillId="0" borderId="0" xfId="0" applyFont="1" applyAlignment="1">
      <alignment vertical="center" wrapText="1"/>
    </xf>
    <xf numFmtId="0" fontId="25" fillId="0" borderId="15" xfId="0" applyFont="1" applyBorder="1" applyAlignment="1">
      <alignment vertical="center" wrapText="1"/>
    </xf>
    <xf numFmtId="0" fontId="27" fillId="0" borderId="3" xfId="16890" applyFont="1" applyBorder="1" applyAlignment="1">
      <alignment horizontal="left" vertical="center"/>
    </xf>
    <xf numFmtId="166" fontId="27" fillId="0" borderId="13" xfId="0" applyNumberFormat="1" applyFont="1" applyBorder="1" applyAlignment="1">
      <alignment horizontal="right" vertical="center" indent="1"/>
    </xf>
    <xf numFmtId="0" fontId="27" fillId="0" borderId="1" xfId="0" applyFont="1" applyBorder="1" applyAlignment="1">
      <alignment horizontal="left" vertical="center" wrapText="1"/>
    </xf>
    <xf numFmtId="166" fontId="19" fillId="0" borderId="5" xfId="16890" applyNumberFormat="1" applyFont="1" applyBorder="1" applyAlignment="1">
      <alignment horizontal="center" vertical="center"/>
    </xf>
    <xf numFmtId="166" fontId="17" fillId="0" borderId="5" xfId="16890" applyNumberFormat="1" applyFont="1" applyBorder="1" applyAlignment="1">
      <alignment horizontal="center" vertical="center"/>
    </xf>
    <xf numFmtId="166" fontId="17" fillId="0" borderId="8" xfId="16890" applyNumberFormat="1" applyFont="1" applyBorder="1" applyAlignment="1">
      <alignment horizontal="center" vertical="center"/>
    </xf>
    <xf numFmtId="167" fontId="40" fillId="0" borderId="9" xfId="16890" applyNumberFormat="1" applyFont="1" applyBorder="1" applyAlignment="1">
      <alignment horizontal="center" vertical="center"/>
    </xf>
    <xf numFmtId="0" fontId="43" fillId="0" borderId="4" xfId="0" applyFont="1" applyBorder="1" applyAlignment="1">
      <alignment horizontal="left" vertical="center"/>
    </xf>
    <xf numFmtId="0" fontId="43" fillId="0" borderId="7" xfId="0" applyFont="1" applyBorder="1" applyAlignment="1">
      <alignment horizontal="left" vertical="center"/>
    </xf>
    <xf numFmtId="2" fontId="40" fillId="0" borderId="10" xfId="16890" applyNumberFormat="1"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166" fontId="17" fillId="0" borderId="25" xfId="0" applyNumberFormat="1" applyFont="1" applyBorder="1" applyAlignment="1">
      <alignment horizontal="right" indent="1"/>
    </xf>
    <xf numFmtId="0" fontId="24" fillId="0" borderId="42" xfId="16875" applyFont="1" applyBorder="1" applyAlignment="1">
      <alignment horizontal="left" wrapText="1"/>
    </xf>
    <xf numFmtId="0" fontId="24" fillId="0" borderId="21" xfId="16890" applyFont="1" applyBorder="1" applyAlignment="1">
      <alignment horizontal="right" wrapText="1"/>
    </xf>
    <xf numFmtId="0" fontId="25" fillId="0" borderId="20" xfId="0" applyFont="1" applyBorder="1"/>
    <xf numFmtId="3" fontId="26" fillId="0" borderId="0" xfId="0" applyNumberFormat="1" applyFont="1"/>
    <xf numFmtId="166" fontId="25" fillId="0" borderId="1" xfId="0" applyNumberFormat="1" applyFont="1" applyBorder="1" applyAlignment="1">
      <alignment horizontal="right" indent="1"/>
    </xf>
    <xf numFmtId="166" fontId="29" fillId="0" borderId="1" xfId="0" applyNumberFormat="1" applyFont="1" applyBorder="1" applyAlignment="1">
      <alignment horizontal="right" indent="1"/>
    </xf>
    <xf numFmtId="0" fontId="23" fillId="0" borderId="1" xfId="16890" applyFont="1" applyBorder="1" applyAlignment="1">
      <alignment horizontal="left" vertical="center" wrapText="1"/>
    </xf>
    <xf numFmtId="0" fontId="25" fillId="0" borderId="1" xfId="16890" applyFont="1" applyBorder="1" applyAlignment="1">
      <alignment horizontal="left" vertical="center" wrapText="1"/>
    </xf>
    <xf numFmtId="0" fontId="29" fillId="0" borderId="1" xfId="16890" applyFont="1" applyBorder="1" applyAlignment="1">
      <alignment horizontal="left" vertical="center" wrapText="1"/>
    </xf>
    <xf numFmtId="0" fontId="31" fillId="0" borderId="18" xfId="0" applyFont="1" applyBorder="1" applyAlignment="1">
      <alignment vertical="center" wrapText="1"/>
    </xf>
    <xf numFmtId="14" fontId="24" fillId="0" borderId="17" xfId="16890" applyNumberFormat="1" applyFont="1" applyBorder="1" applyAlignment="1">
      <alignment horizontal="right" vertical="center" wrapText="1"/>
    </xf>
    <xf numFmtId="0" fontId="27" fillId="0" borderId="13" xfId="16890" applyFont="1" applyBorder="1" applyAlignment="1">
      <alignment horizontal="left" wrapText="1"/>
    </xf>
    <xf numFmtId="166" fontId="27" fillId="0" borderId="13" xfId="16890" applyNumberFormat="1" applyFont="1" applyBorder="1" applyAlignment="1">
      <alignment horizontal="right" indent="1"/>
    </xf>
    <xf numFmtId="0" fontId="31" fillId="0" borderId="18" xfId="16890" applyFont="1" applyBorder="1" applyAlignment="1">
      <alignment horizontal="left" vertical="center" wrapText="1"/>
    </xf>
    <xf numFmtId="166" fontId="31" fillId="0" borderId="18" xfId="16890" applyNumberFormat="1" applyFont="1" applyBorder="1" applyAlignment="1">
      <alignment horizontal="right"/>
    </xf>
    <xf numFmtId="0" fontId="24" fillId="0" borderId="17" xfId="16875" applyFont="1" applyBorder="1" applyAlignment="1">
      <alignment horizontal="left" wrapText="1"/>
    </xf>
    <xf numFmtId="4" fontId="68" fillId="0" borderId="17" xfId="16890" applyNumberFormat="1" applyFont="1" applyBorder="1" applyAlignment="1">
      <alignment horizontal="right" vertical="center" wrapText="1"/>
    </xf>
    <xf numFmtId="14" fontId="24" fillId="0" borderId="31" xfId="16890" applyNumberFormat="1" applyFont="1" applyBorder="1" applyAlignment="1">
      <alignment horizontal="right" vertical="center" wrapText="1"/>
    </xf>
    <xf numFmtId="14" fontId="24" fillId="0" borderId="42" xfId="16890" applyNumberFormat="1" applyFont="1" applyBorder="1" applyAlignment="1">
      <alignment horizontal="right" vertical="center" wrapText="1"/>
    </xf>
    <xf numFmtId="0" fontId="31" fillId="0" borderId="0" xfId="16890" applyFont="1" applyAlignment="1">
      <alignment horizontal="left" vertical="center" wrapText="1"/>
    </xf>
    <xf numFmtId="0" fontId="27" fillId="0" borderId="14" xfId="16890" applyFont="1" applyBorder="1" applyAlignment="1">
      <alignment horizontal="left" wrapText="1"/>
    </xf>
    <xf numFmtId="166" fontId="27" fillId="0" borderId="14" xfId="16890" applyNumberFormat="1" applyFont="1" applyBorder="1" applyAlignment="1">
      <alignment horizontal="right" indent="1"/>
    </xf>
    <xf numFmtId="1" fontId="33" fillId="0" borderId="0" xfId="0" applyNumberFormat="1" applyFont="1"/>
    <xf numFmtId="0" fontId="48" fillId="0" borderId="0" xfId="0" applyFont="1" applyAlignment="1">
      <alignment horizontal="justify" vertical="center"/>
    </xf>
    <xf numFmtId="0" fontId="23" fillId="0" borderId="3" xfId="16890" applyFont="1" applyBorder="1" applyAlignment="1">
      <alignment horizontal="left"/>
    </xf>
    <xf numFmtId="3" fontId="23" fillId="0" borderId="3" xfId="16890" applyNumberFormat="1" applyFont="1" applyBorder="1" applyAlignment="1">
      <alignment horizontal="right"/>
    </xf>
    <xf numFmtId="166" fontId="17" fillId="0" borderId="13" xfId="21871" applyNumberFormat="1" applyFont="1" applyBorder="1" applyAlignment="1">
      <alignment horizontal="right" vertical="center" indent="1"/>
    </xf>
    <xf numFmtId="166" fontId="17" fillId="0" borderId="13" xfId="21871" applyNumberFormat="1" applyFont="1" applyBorder="1" applyAlignment="1">
      <alignment horizontal="center" vertical="center"/>
    </xf>
    <xf numFmtId="168" fontId="27" fillId="0" borderId="3" xfId="16890" applyNumberFormat="1" applyFont="1" applyBorder="1" applyAlignment="1">
      <alignment horizontal="right" vertical="center" indent="1"/>
    </xf>
    <xf numFmtId="166" fontId="42" fillId="0" borderId="0" xfId="0" applyNumberFormat="1" applyFont="1"/>
    <xf numFmtId="14" fontId="50" fillId="10" borderId="19" xfId="21870" applyNumberFormat="1" applyFont="1" applyFill="1" applyBorder="1" applyAlignment="1">
      <alignment horizontal="right" vertical="center" wrapText="1"/>
    </xf>
    <xf numFmtId="14" fontId="50" fillId="0" borderId="19" xfId="21870" applyNumberFormat="1" applyFont="1" applyBorder="1" applyAlignment="1">
      <alignment horizontal="right" vertical="center" wrapText="1"/>
    </xf>
    <xf numFmtId="0" fontId="39" fillId="0" borderId="22" xfId="0" applyFont="1" applyBorder="1" applyAlignment="1">
      <alignment horizontal="right" vertical="top"/>
    </xf>
    <xf numFmtId="3" fontId="17" fillId="0" borderId="0" xfId="0" applyNumberFormat="1" applyFont="1"/>
    <xf numFmtId="0" fontId="27" fillId="0" borderId="43" xfId="16890" applyFont="1" applyBorder="1" applyAlignment="1">
      <alignment horizontal="left" wrapText="1"/>
    </xf>
    <xf numFmtId="3" fontId="25" fillId="0" borderId="0" xfId="0" applyNumberFormat="1" applyFont="1"/>
    <xf numFmtId="0" fontId="17" fillId="0" borderId="43" xfId="16890" applyFont="1" applyBorder="1" applyAlignment="1">
      <alignment horizontal="left" vertical="center" wrapText="1"/>
    </xf>
    <xf numFmtId="166" fontId="25" fillId="0" borderId="1" xfId="0" applyNumberFormat="1" applyFont="1" applyBorder="1" applyAlignment="1">
      <alignment horizontal="right" vertical="top" indent="1"/>
    </xf>
    <xf numFmtId="166" fontId="69" fillId="0" borderId="1" xfId="0" applyNumberFormat="1" applyFont="1" applyBorder="1" applyAlignment="1">
      <alignment horizontal="right" vertical="top" indent="1"/>
    </xf>
    <xf numFmtId="166" fontId="70" fillId="0" borderId="1" xfId="0" applyNumberFormat="1" applyFont="1" applyBorder="1" applyAlignment="1">
      <alignment horizontal="right" indent="1"/>
    </xf>
    <xf numFmtId="166" fontId="71" fillId="0" borderId="1" xfId="0" applyNumberFormat="1" applyFont="1" applyBorder="1" applyAlignment="1">
      <alignment horizontal="right" indent="1"/>
    </xf>
    <xf numFmtId="166" fontId="72" fillId="0" borderId="18" xfId="0" applyNumberFormat="1" applyFont="1" applyBorder="1" applyAlignment="1">
      <alignment horizontal="right" vertical="top"/>
    </xf>
    <xf numFmtId="166" fontId="25" fillId="0" borderId="0" xfId="0" applyNumberFormat="1" applyFont="1"/>
    <xf numFmtId="14" fontId="73" fillId="0" borderId="22" xfId="0" applyNumberFormat="1" applyFont="1" applyBorder="1" applyAlignment="1">
      <alignment horizontal="right" vertical="top"/>
    </xf>
    <xf numFmtId="166" fontId="74" fillId="0" borderId="13" xfId="0" applyNumberFormat="1" applyFont="1" applyBorder="1" applyAlignment="1">
      <alignment horizontal="right" vertical="top" indent="1"/>
    </xf>
    <xf numFmtId="166" fontId="75" fillId="0" borderId="13" xfId="0" applyNumberFormat="1" applyFont="1" applyBorder="1" applyAlignment="1">
      <alignment horizontal="right" vertical="top" indent="1"/>
    </xf>
    <xf numFmtId="166" fontId="76" fillId="0" borderId="18" xfId="0" applyNumberFormat="1" applyFont="1" applyBorder="1" applyAlignment="1">
      <alignment horizontal="right" vertical="top"/>
    </xf>
    <xf numFmtId="166" fontId="74" fillId="0" borderId="25" xfId="0" applyNumberFormat="1" applyFont="1" applyBorder="1" applyAlignment="1">
      <alignment horizontal="right" vertical="top" indent="1"/>
    </xf>
    <xf numFmtId="0" fontId="69" fillId="0" borderId="0" xfId="0" applyFont="1"/>
    <xf numFmtId="166" fontId="66" fillId="0" borderId="13" xfId="16890" applyNumberFormat="1" applyFont="1" applyBorder="1" applyAlignment="1">
      <alignment horizontal="right" vertical="center" indent="1"/>
    </xf>
    <xf numFmtId="166" fontId="16" fillId="0" borderId="0" xfId="16890" applyNumberFormat="1" applyFont="1" applyAlignment="1">
      <alignment horizontal="center" vertical="center"/>
    </xf>
    <xf numFmtId="0" fontId="70" fillId="0" borderId="0" xfId="0" applyFont="1"/>
    <xf numFmtId="3" fontId="52" fillId="11" borderId="0" xfId="21870" applyNumberFormat="1" applyFont="1" applyFill="1" applyAlignment="1">
      <alignment horizontal="right" vertical="center" wrapText="1"/>
    </xf>
    <xf numFmtId="0" fontId="77" fillId="0" borderId="0" xfId="0" applyFont="1"/>
    <xf numFmtId="43" fontId="77" fillId="0" borderId="0" xfId="0" applyNumberFormat="1" applyFont="1"/>
    <xf numFmtId="14" fontId="18" fillId="0" borderId="17" xfId="0" applyNumberFormat="1" applyFont="1" applyBorder="1" applyAlignment="1">
      <alignment horizontal="right" vertical="center"/>
    </xf>
    <xf numFmtId="166" fontId="20" fillId="0" borderId="18" xfId="0" applyNumberFormat="1" applyFont="1" applyBorder="1" applyAlignment="1">
      <alignment horizontal="right" vertical="center" wrapText="1"/>
    </xf>
    <xf numFmtId="166" fontId="43" fillId="0" borderId="0" xfId="0" applyNumberFormat="1" applyFont="1"/>
    <xf numFmtId="166" fontId="79" fillId="0" borderId="13" xfId="0" applyNumberFormat="1" applyFont="1" applyBorder="1" applyAlignment="1">
      <alignment horizontal="right" vertical="center"/>
    </xf>
    <xf numFmtId="166" fontId="80" fillId="0" borderId="13" xfId="0" applyNumberFormat="1" applyFont="1" applyBorder="1" applyAlignment="1">
      <alignment horizontal="right" vertical="center"/>
    </xf>
    <xf numFmtId="166" fontId="81" fillId="0" borderId="18" xfId="0" applyNumberFormat="1" applyFont="1" applyBorder="1" applyAlignment="1">
      <alignment horizontal="center" vertical="center"/>
    </xf>
    <xf numFmtId="166" fontId="82" fillId="0" borderId="0" xfId="0" applyNumberFormat="1" applyFont="1" applyAlignment="1">
      <alignment horizontal="center" vertical="center"/>
    </xf>
    <xf numFmtId="166" fontId="80" fillId="0" borderId="0" xfId="0" applyNumberFormat="1" applyFont="1" applyAlignment="1">
      <alignment horizontal="center" vertical="center"/>
    </xf>
    <xf numFmtId="166" fontId="83" fillId="0" borderId="0" xfId="0" applyNumberFormat="1" applyFont="1"/>
    <xf numFmtId="166" fontId="80" fillId="0" borderId="0" xfId="0" applyNumberFormat="1" applyFont="1"/>
    <xf numFmtId="166" fontId="79" fillId="0" borderId="0" xfId="0" applyNumberFormat="1" applyFont="1" applyAlignment="1">
      <alignment horizontal="right" vertical="center"/>
    </xf>
    <xf numFmtId="166" fontId="84" fillId="0" borderId="0" xfId="0" applyNumberFormat="1" applyFont="1"/>
    <xf numFmtId="166" fontId="60" fillId="0" borderId="0" xfId="16890" applyNumberFormat="1" applyFont="1" applyAlignment="1">
      <alignment horizontal="center" vertical="center"/>
    </xf>
    <xf numFmtId="166" fontId="84" fillId="0" borderId="0" xfId="0" applyNumberFormat="1" applyFont="1" applyAlignment="1">
      <alignment horizontal="center" vertical="center"/>
    </xf>
    <xf numFmtId="0" fontId="27" fillId="0" borderId="0" xfId="16890" applyFont="1" applyAlignment="1">
      <alignment horizontal="left" vertical="center" wrapText="1"/>
    </xf>
    <xf numFmtId="166" fontId="70" fillId="0" borderId="0" xfId="0" applyNumberFormat="1" applyFont="1" applyAlignment="1">
      <alignment horizontal="right" indent="1"/>
    </xf>
    <xf numFmtId="0" fontId="24" fillId="0" borderId="0" xfId="16890" applyFont="1" applyAlignment="1">
      <alignment horizontal="right" wrapText="1"/>
    </xf>
    <xf numFmtId="169" fontId="70" fillId="0" borderId="1" xfId="0" applyNumberFormat="1" applyFont="1" applyBorder="1" applyAlignment="1">
      <alignment horizontal="right" indent="1"/>
    </xf>
    <xf numFmtId="169" fontId="71" fillId="0" borderId="1" xfId="0" applyNumberFormat="1" applyFont="1" applyBorder="1" applyAlignment="1">
      <alignment horizontal="right" indent="1"/>
    </xf>
    <xf numFmtId="166" fontId="24" fillId="0" borderId="17" xfId="16890" applyNumberFormat="1" applyFont="1" applyBorder="1" applyAlignment="1">
      <alignment horizontal="right" vertical="center" wrapText="1"/>
    </xf>
    <xf numFmtId="0" fontId="36" fillId="0" borderId="13" xfId="0" quotePrefix="1" applyFont="1" applyBorder="1" applyAlignment="1">
      <alignment horizontal="left"/>
    </xf>
    <xf numFmtId="14" fontId="78" fillId="0" borderId="22" xfId="0" applyNumberFormat="1" applyFont="1" applyBorder="1" applyAlignment="1">
      <alignment horizontal="right"/>
    </xf>
    <xf numFmtId="166" fontId="60" fillId="0" borderId="0" xfId="0" applyNumberFormat="1" applyFont="1" applyAlignment="1">
      <alignment horizontal="center" vertical="center"/>
    </xf>
    <xf numFmtId="0" fontId="40" fillId="0" borderId="13" xfId="0" applyFont="1" applyBorder="1" applyAlignment="1">
      <alignment horizontal="left" vertical="center" wrapText="1"/>
    </xf>
    <xf numFmtId="166" fontId="19" fillId="0" borderId="0" xfId="0" applyNumberFormat="1" applyFont="1" applyAlignment="1">
      <alignment horizontal="center" vertical="center"/>
    </xf>
    <xf numFmtId="166" fontId="0" fillId="0" borderId="13" xfId="0" applyNumberFormat="1" applyBorder="1" applyAlignment="1">
      <alignment horizontal="right" indent="1"/>
    </xf>
    <xf numFmtId="166" fontId="27" fillId="0" borderId="14" xfId="0" applyNumberFormat="1" applyFont="1" applyBorder="1" applyAlignment="1">
      <alignment horizontal="right" indent="1"/>
    </xf>
    <xf numFmtId="166" fontId="85" fillId="0" borderId="0" xfId="0" applyNumberFormat="1" applyFont="1"/>
    <xf numFmtId="166" fontId="70" fillId="0" borderId="43" xfId="0" applyNumberFormat="1" applyFont="1" applyBorder="1" applyAlignment="1">
      <alignment horizontal="right" indent="1"/>
    </xf>
    <xf numFmtId="166" fontId="71" fillId="0" borderId="43" xfId="0" applyNumberFormat="1" applyFont="1" applyBorder="1" applyAlignment="1">
      <alignment horizontal="right" indent="1"/>
    </xf>
    <xf numFmtId="37" fontId="25" fillId="0" borderId="13" xfId="0" applyNumberFormat="1" applyFont="1" applyBorder="1" applyAlignment="1">
      <alignment wrapText="1"/>
    </xf>
    <xf numFmtId="37" fontId="25" fillId="0" borderId="12" xfId="0" applyNumberFormat="1" applyFont="1" applyBorder="1" applyAlignment="1">
      <alignment vertical="center" wrapText="1"/>
    </xf>
    <xf numFmtId="14" fontId="18" fillId="0" borderId="19" xfId="0" applyNumberFormat="1" applyFont="1" applyBorder="1" applyAlignment="1">
      <alignment horizontal="right" vertical="center" wrapText="1"/>
    </xf>
    <xf numFmtId="166" fontId="19" fillId="0" borderId="0" xfId="0" applyNumberFormat="1" applyFont="1" applyAlignment="1">
      <alignment horizontal="right" vertical="center" wrapText="1"/>
    </xf>
    <xf numFmtId="166" fontId="40" fillId="0" borderId="18" xfId="0" applyNumberFormat="1" applyFont="1" applyBorder="1" applyAlignment="1">
      <alignment horizontal="right"/>
    </xf>
    <xf numFmtId="14" fontId="44" fillId="0" borderId="22" xfId="0" applyNumberFormat="1" applyFont="1" applyBorder="1" applyAlignment="1">
      <alignment horizontal="right" vertical="top"/>
    </xf>
    <xf numFmtId="0" fontId="86" fillId="0" borderId="43" xfId="16890" quotePrefix="1" applyFont="1" applyBorder="1" applyAlignment="1">
      <alignment horizontal="left" vertical="center" wrapText="1"/>
    </xf>
    <xf numFmtId="14" fontId="18" fillId="0" borderId="17" xfId="0" applyNumberFormat="1" applyFont="1" applyBorder="1" applyAlignment="1">
      <alignment horizontal="right" vertical="center" wrapText="1"/>
    </xf>
    <xf numFmtId="14" fontId="87" fillId="0" borderId="17" xfId="0" applyNumberFormat="1" applyFont="1" applyBorder="1" applyAlignment="1">
      <alignment horizontal="right" vertical="center" wrapText="1"/>
    </xf>
    <xf numFmtId="166" fontId="88" fillId="0" borderId="13" xfId="0" applyNumberFormat="1" applyFont="1" applyBorder="1" applyAlignment="1">
      <alignment horizontal="right" indent="1"/>
    </xf>
    <xf numFmtId="166" fontId="89" fillId="0" borderId="18" xfId="0" applyNumberFormat="1" applyFont="1" applyBorder="1" applyAlignment="1">
      <alignment horizontal="right"/>
    </xf>
    <xf numFmtId="0" fontId="90" fillId="0" borderId="0" xfId="0" applyFont="1"/>
    <xf numFmtId="14" fontId="87" fillId="0" borderId="42" xfId="0" applyNumberFormat="1" applyFont="1" applyBorder="1" applyAlignment="1">
      <alignment horizontal="right" vertical="center" wrapText="1"/>
    </xf>
    <xf numFmtId="166" fontId="91" fillId="0" borderId="18" xfId="0" applyNumberFormat="1" applyFont="1" applyBorder="1" applyAlignment="1">
      <alignment horizontal="right" vertical="center"/>
    </xf>
    <xf numFmtId="14" fontId="92" fillId="0" borderId="17" xfId="0" applyNumberFormat="1" applyFont="1" applyBorder="1" applyAlignment="1">
      <alignment horizontal="right" vertical="center"/>
    </xf>
    <xf numFmtId="166" fontId="93" fillId="0" borderId="13" xfId="0" applyNumberFormat="1" applyFont="1" applyBorder="1" applyAlignment="1">
      <alignment horizontal="right" vertical="center"/>
    </xf>
    <xf numFmtId="0" fontId="1" fillId="0" borderId="0" xfId="21877"/>
    <xf numFmtId="49" fontId="112" fillId="0" borderId="0" xfId="22685" applyFont="1" applyAlignment="1">
      <alignment horizontal="left" vertical="top" wrapText="1" indent="1"/>
    </xf>
    <xf numFmtId="49" fontId="111" fillId="0" borderId="0" xfId="22685">
      <alignment vertical="top" wrapText="1"/>
    </xf>
    <xf numFmtId="14" fontId="184" fillId="0" borderId="22" xfId="0" applyNumberFormat="1" applyFont="1" applyBorder="1" applyAlignment="1">
      <alignment horizontal="right" vertical="top"/>
    </xf>
    <xf numFmtId="166" fontId="185" fillId="0" borderId="13" xfId="0" applyNumberFormat="1" applyFont="1" applyBorder="1" applyAlignment="1">
      <alignment horizontal="right" vertical="top" indent="1"/>
    </xf>
    <xf numFmtId="166" fontId="186" fillId="0" borderId="13" xfId="0" applyNumberFormat="1" applyFont="1" applyBorder="1" applyAlignment="1">
      <alignment horizontal="right" vertical="top" indent="1"/>
    </xf>
    <xf numFmtId="166" fontId="187" fillId="0" borderId="18" xfId="0" applyNumberFormat="1" applyFont="1" applyBorder="1" applyAlignment="1">
      <alignment horizontal="right" vertical="top"/>
    </xf>
    <xf numFmtId="166" fontId="185" fillId="0" borderId="25" xfId="0" applyNumberFormat="1" applyFont="1" applyBorder="1" applyAlignment="1">
      <alignment horizontal="right" vertical="top" indent="1"/>
    </xf>
    <xf numFmtId="166" fontId="186" fillId="0" borderId="13" xfId="0" applyNumberFormat="1" applyFont="1" applyBorder="1" applyAlignment="1">
      <alignment horizontal="right" vertical="center"/>
    </xf>
    <xf numFmtId="166" fontId="185" fillId="0" borderId="13" xfId="0" applyNumberFormat="1" applyFont="1" applyBorder="1" applyAlignment="1">
      <alignment horizontal="right" vertical="center"/>
    </xf>
    <xf numFmtId="166" fontId="187" fillId="0" borderId="18" xfId="0" applyNumberFormat="1" applyFont="1" applyBorder="1" applyAlignment="1">
      <alignment horizontal="center" vertical="center"/>
    </xf>
    <xf numFmtId="166" fontId="186" fillId="0" borderId="0" xfId="0" applyNumberFormat="1" applyFont="1" applyAlignment="1">
      <alignment horizontal="center" vertical="center"/>
    </xf>
    <xf numFmtId="166" fontId="185" fillId="0" borderId="0" xfId="0" applyNumberFormat="1" applyFont="1" applyAlignment="1">
      <alignment horizontal="center" vertical="center"/>
    </xf>
    <xf numFmtId="166" fontId="188" fillId="0" borderId="0" xfId="0" applyNumberFormat="1" applyFont="1"/>
    <xf numFmtId="166" fontId="185" fillId="0" borderId="0" xfId="0" applyNumberFormat="1" applyFont="1"/>
    <xf numFmtId="14" fontId="189" fillId="0" borderId="19" xfId="0" applyNumberFormat="1" applyFont="1" applyBorder="1" applyAlignment="1">
      <alignment horizontal="right" vertical="center" wrapText="1"/>
    </xf>
    <xf numFmtId="166" fontId="186" fillId="0" borderId="0" xfId="0" applyNumberFormat="1" applyFont="1" applyAlignment="1">
      <alignment horizontal="right" vertical="center" wrapText="1"/>
    </xf>
    <xf numFmtId="0" fontId="190" fillId="0" borderId="13" xfId="0" applyFont="1" applyBorder="1" applyAlignment="1">
      <alignment horizontal="left" vertical="center" wrapText="1"/>
    </xf>
    <xf numFmtId="166" fontId="185" fillId="0" borderId="13" xfId="0" applyNumberFormat="1" applyFont="1" applyBorder="1" applyAlignment="1">
      <alignment horizontal="right" vertical="center" indent="1"/>
    </xf>
    <xf numFmtId="166" fontId="186" fillId="0" borderId="13" xfId="0" applyNumberFormat="1" applyFont="1" applyBorder="1" applyAlignment="1">
      <alignment horizontal="right" vertical="center" indent="1"/>
    </xf>
    <xf numFmtId="14" fontId="189" fillId="0" borderId="17" xfId="0" applyNumberFormat="1" applyFont="1" applyBorder="1" applyAlignment="1">
      <alignment horizontal="right" vertical="center"/>
    </xf>
    <xf numFmtId="166" fontId="186" fillId="0" borderId="0" xfId="0" applyNumberFormat="1" applyFont="1" applyAlignment="1">
      <alignment horizontal="right" vertical="center" indent="1"/>
    </xf>
    <xf numFmtId="166" fontId="187" fillId="0" borderId="18" xfId="0" applyNumberFormat="1" applyFont="1" applyBorder="1" applyAlignment="1">
      <alignment horizontal="right" vertical="center"/>
    </xf>
    <xf numFmtId="166" fontId="191" fillId="0" borderId="0" xfId="0" applyNumberFormat="1" applyFont="1"/>
    <xf numFmtId="166" fontId="28" fillId="0" borderId="1" xfId="0" applyNumberFormat="1" applyFont="1" applyBorder="1" applyAlignment="1">
      <alignment horizontal="right" indent="1"/>
    </xf>
    <xf numFmtId="166" fontId="28" fillId="0" borderId="1" xfId="0" applyNumberFormat="1" applyFont="1" applyBorder="1" applyAlignment="1">
      <alignment horizontal="right" vertical="top" indent="1"/>
    </xf>
    <xf numFmtId="14" fontId="192" fillId="0" borderId="17" xfId="0" applyNumberFormat="1" applyFont="1" applyBorder="1" applyAlignment="1">
      <alignment horizontal="right" vertical="center"/>
    </xf>
    <xf numFmtId="166" fontId="195" fillId="0" borderId="18" xfId="0" applyNumberFormat="1" applyFont="1" applyBorder="1" applyAlignment="1">
      <alignment horizontal="right" vertical="center"/>
    </xf>
    <xf numFmtId="166" fontId="193" fillId="0" borderId="13" xfId="0" applyNumberFormat="1" applyFont="1" applyBorder="1" applyAlignment="1">
      <alignment horizontal="right" vertical="center" indent="1"/>
    </xf>
    <xf numFmtId="166" fontId="194" fillId="0" borderId="13" xfId="0" applyNumberFormat="1" applyFont="1" applyBorder="1" applyAlignment="1">
      <alignment horizontal="right" vertical="center" indent="1"/>
    </xf>
    <xf numFmtId="166" fontId="88" fillId="0" borderId="14" xfId="0" applyNumberFormat="1" applyFont="1" applyBorder="1" applyAlignment="1">
      <alignment horizontal="right" indent="1"/>
    </xf>
    <xf numFmtId="166" fontId="25" fillId="0" borderId="65" xfId="0" applyNumberFormat="1" applyFont="1" applyBorder="1"/>
    <xf numFmtId="3" fontId="33" fillId="0" borderId="0" xfId="0" applyNumberFormat="1" applyFont="1"/>
    <xf numFmtId="166" fontId="33" fillId="0" borderId="0" xfId="0" applyNumberFormat="1" applyFont="1"/>
    <xf numFmtId="166" fontId="27" fillId="0" borderId="13" xfId="0" applyNumberFormat="1" applyFont="1" applyBorder="1" applyAlignment="1" applyProtection="1">
      <alignment horizontal="right" vertical="top" indent="1"/>
      <protection locked="0" hidden="1"/>
    </xf>
    <xf numFmtId="14" fontId="50" fillId="9" borderId="19" xfId="21870" applyNumberFormat="1" applyFont="1" applyFill="1" applyBorder="1" applyAlignment="1">
      <alignment horizontal="right" vertical="center" wrapText="1"/>
    </xf>
    <xf numFmtId="3" fontId="52" fillId="9" borderId="0" xfId="21870" applyNumberFormat="1" applyFont="1" applyFill="1" applyAlignment="1">
      <alignment horizontal="right" vertical="center" wrapText="1"/>
    </xf>
    <xf numFmtId="3" fontId="52" fillId="9" borderId="35" xfId="21870" applyNumberFormat="1" applyFont="1" applyFill="1" applyBorder="1" applyAlignment="1">
      <alignment horizontal="right" vertical="center" wrapText="1"/>
    </xf>
    <xf numFmtId="3" fontId="52" fillId="9" borderId="33" xfId="21870" applyNumberFormat="1" applyFont="1" applyFill="1" applyBorder="1" applyAlignment="1">
      <alignment horizontal="right" vertical="center" wrapText="1"/>
    </xf>
    <xf numFmtId="3" fontId="52" fillId="9" borderId="30" xfId="21870" applyNumberFormat="1" applyFont="1" applyFill="1" applyBorder="1" applyAlignment="1">
      <alignment horizontal="right" vertical="center" wrapText="1"/>
    </xf>
    <xf numFmtId="0" fontId="51" fillId="10" borderId="0" xfId="21870" applyFont="1" applyFill="1" applyAlignment="1">
      <alignment horizontal="left" wrapText="1"/>
    </xf>
    <xf numFmtId="0" fontId="51" fillId="0" borderId="0" xfId="21870" applyFont="1" applyAlignment="1">
      <alignment horizontal="left" vertical="center" wrapText="1"/>
    </xf>
    <xf numFmtId="0" fontId="49" fillId="0" borderId="0" xfId="21870" applyFont="1" applyAlignment="1">
      <alignment horizontal="right"/>
    </xf>
    <xf numFmtId="0" fontId="48" fillId="0" borderId="0" xfId="0" applyFont="1" applyAlignment="1">
      <alignment horizontal="left" vertical="center"/>
    </xf>
    <xf numFmtId="0" fontId="48" fillId="0" borderId="0" xfId="0" applyFont="1" applyAlignment="1">
      <alignment horizontal="left" vertical="center" wrapText="1" shrinkToFit="1"/>
    </xf>
    <xf numFmtId="0" fontId="48" fillId="0" borderId="0" xfId="0" applyFont="1" applyAlignment="1">
      <alignment horizontal="left" vertical="center" wrapText="1" indent="1" shrinkToFit="1"/>
    </xf>
    <xf numFmtId="3" fontId="51" fillId="0" borderId="0" xfId="21870" applyNumberFormat="1" applyFont="1"/>
    <xf numFmtId="0" fontId="51" fillId="0" borderId="0" xfId="21870" applyFont="1" applyAlignment="1">
      <alignment horizontal="right" vertical="center" wrapText="1"/>
    </xf>
    <xf numFmtId="14" fontId="197" fillId="0" borderId="22" xfId="0" applyNumberFormat="1" applyFont="1" applyBorder="1" applyAlignment="1">
      <alignment horizontal="right" vertical="top"/>
    </xf>
    <xf numFmtId="166" fontId="198" fillId="0" borderId="13" xfId="0" applyNumberFormat="1" applyFont="1" applyBorder="1" applyAlignment="1">
      <alignment horizontal="right" vertical="center"/>
    </xf>
    <xf numFmtId="166" fontId="199" fillId="0" borderId="13" xfId="0" applyNumberFormat="1" applyFont="1" applyBorder="1" applyAlignment="1">
      <alignment horizontal="right" vertical="center"/>
    </xf>
    <xf numFmtId="166" fontId="200" fillId="0" borderId="18" xfId="0" applyNumberFormat="1" applyFont="1" applyBorder="1" applyAlignment="1">
      <alignment horizontal="center" vertical="center"/>
    </xf>
    <xf numFmtId="166" fontId="198" fillId="0" borderId="0" xfId="0" applyNumberFormat="1" applyFont="1" applyAlignment="1">
      <alignment horizontal="center" vertical="center"/>
    </xf>
    <xf numFmtId="166" fontId="199" fillId="0" borderId="0" xfId="0" applyNumberFormat="1" applyFont="1" applyAlignment="1">
      <alignment horizontal="center" vertical="center"/>
    </xf>
    <xf numFmtId="0" fontId="27" fillId="0" borderId="1" xfId="16890" quotePrefix="1" applyFont="1" applyBorder="1" applyAlignment="1">
      <alignment horizontal="left" wrapText="1"/>
    </xf>
    <xf numFmtId="14" fontId="184" fillId="0" borderId="22" xfId="0" applyNumberFormat="1" applyFont="1" applyBorder="1" applyAlignment="1">
      <alignment horizontal="right"/>
    </xf>
    <xf numFmtId="14" fontId="197" fillId="0" borderId="22" xfId="0" applyNumberFormat="1" applyFont="1" applyBorder="1" applyAlignment="1">
      <alignment horizontal="right"/>
    </xf>
    <xf numFmtId="190" fontId="86" fillId="0" borderId="0" xfId="22448" applyNumberFormat="1" applyFont="1" applyAlignment="1">
      <alignment vertical="center"/>
    </xf>
    <xf numFmtId="166" fontId="27" fillId="0" borderId="43" xfId="0" applyNumberFormat="1" applyFont="1" applyBorder="1" applyAlignment="1">
      <alignment horizontal="right" indent="1"/>
    </xf>
    <xf numFmtId="166" fontId="90" fillId="0" borderId="0" xfId="0" applyNumberFormat="1" applyFont="1"/>
    <xf numFmtId="14" fontId="201" fillId="0" borderId="22" xfId="0" applyNumberFormat="1" applyFont="1" applyBorder="1" applyAlignment="1">
      <alignment horizontal="right" vertical="top"/>
    </xf>
    <xf numFmtId="166" fontId="202" fillId="0" borderId="13" xfId="0" applyNumberFormat="1" applyFont="1" applyBorder="1" applyAlignment="1">
      <alignment horizontal="right" vertical="top" indent="1"/>
    </xf>
    <xf numFmtId="166" fontId="203" fillId="0" borderId="13" xfId="0" applyNumberFormat="1" applyFont="1" applyBorder="1" applyAlignment="1">
      <alignment horizontal="right" vertical="top" indent="1"/>
    </xf>
    <xf numFmtId="166" fontId="204" fillId="0" borderId="18" xfId="0" applyNumberFormat="1" applyFont="1" applyBorder="1" applyAlignment="1">
      <alignment horizontal="right" vertical="top"/>
    </xf>
    <xf numFmtId="166" fontId="202" fillId="0" borderId="25" xfId="0" applyNumberFormat="1" applyFont="1" applyBorder="1" applyAlignment="1">
      <alignment horizontal="right" vertical="top" indent="1"/>
    </xf>
    <xf numFmtId="166" fontId="205" fillId="0" borderId="0" xfId="0" applyNumberFormat="1" applyFont="1"/>
    <xf numFmtId="0" fontId="54" fillId="0" borderId="0" xfId="0" applyFont="1" applyAlignment="1">
      <alignment wrapText="1"/>
    </xf>
    <xf numFmtId="166" fontId="206" fillId="0" borderId="0" xfId="0" applyNumberFormat="1" applyFont="1"/>
    <xf numFmtId="170" fontId="60" fillId="0" borderId="0" xfId="21875" applyNumberFormat="1" applyFont="1"/>
    <xf numFmtId="170" fontId="60" fillId="0" borderId="0" xfId="0" applyNumberFormat="1" applyFont="1"/>
    <xf numFmtId="166" fontId="17" fillId="0" borderId="14" xfId="22975" applyNumberFormat="1" applyFont="1" applyBorder="1" applyAlignment="1">
      <alignment horizontal="right"/>
    </xf>
    <xf numFmtId="166" fontId="17" fillId="0" borderId="16" xfId="22975" applyNumberFormat="1" applyFont="1" applyBorder="1" applyAlignment="1">
      <alignment horizontal="right"/>
    </xf>
    <xf numFmtId="166" fontId="19" fillId="0" borderId="34" xfId="22975" applyNumberFormat="1" applyFont="1" applyBorder="1" applyAlignment="1">
      <alignment horizontal="right"/>
    </xf>
    <xf numFmtId="166" fontId="17" fillId="0" borderId="37" xfId="22975" applyNumberFormat="1" applyFont="1" applyBorder="1" applyAlignment="1">
      <alignment horizontal="right"/>
    </xf>
    <xf numFmtId="166" fontId="19" fillId="0" borderId="38" xfId="22975" applyNumberFormat="1" applyFont="1" applyBorder="1" applyAlignment="1">
      <alignment horizontal="right"/>
    </xf>
    <xf numFmtId="166" fontId="19" fillId="0" borderId="39" xfId="22975" applyNumberFormat="1" applyFont="1" applyBorder="1" applyAlignment="1">
      <alignment horizontal="right"/>
    </xf>
    <xf numFmtId="166" fontId="20" fillId="0" borderId="41" xfId="22975" applyNumberFormat="1" applyFont="1" applyBorder="1" applyAlignment="1">
      <alignment horizontal="right"/>
    </xf>
    <xf numFmtId="169" fontId="3" fillId="0" borderId="0" xfId="21871" applyNumberFormat="1"/>
    <xf numFmtId="169" fontId="17" fillId="9" borderId="27" xfId="21869" applyNumberFormat="1" applyFont="1" applyFill="1" applyBorder="1" applyAlignment="1">
      <alignment horizontal="right" vertical="center"/>
    </xf>
    <xf numFmtId="0" fontId="24" fillId="0" borderId="2" xfId="0" applyFont="1" applyBorder="1" applyAlignment="1">
      <alignment horizontal="right" wrapText="1"/>
    </xf>
    <xf numFmtId="166" fontId="23" fillId="0" borderId="11" xfId="0" applyNumberFormat="1" applyFont="1" applyBorder="1" applyAlignment="1">
      <alignment horizontal="center" vertical="center"/>
    </xf>
    <xf numFmtId="166" fontId="27" fillId="0" borderId="1" xfId="0" applyNumberFormat="1" applyFont="1" applyBorder="1" applyAlignment="1">
      <alignment horizontal="center" vertical="center"/>
    </xf>
    <xf numFmtId="166" fontId="27" fillId="9" borderId="1" xfId="0" applyNumberFormat="1" applyFont="1" applyFill="1" applyBorder="1" applyAlignment="1">
      <alignment horizontal="center" vertical="center"/>
    </xf>
    <xf numFmtId="166" fontId="23" fillId="0" borderId="1" xfId="0" applyNumberFormat="1" applyFont="1" applyBorder="1" applyAlignment="1">
      <alignment horizontal="center" vertical="center"/>
    </xf>
    <xf numFmtId="166" fontId="29" fillId="0" borderId="1" xfId="0" applyNumberFormat="1" applyFont="1" applyBorder="1" applyAlignment="1">
      <alignment horizontal="center" vertical="center"/>
    </xf>
    <xf numFmtId="166" fontId="27" fillId="0" borderId="11" xfId="0" applyNumberFormat="1" applyFont="1" applyBorder="1" applyAlignment="1">
      <alignment horizontal="center" vertical="center"/>
    </xf>
    <xf numFmtId="166" fontId="27" fillId="0" borderId="1" xfId="0" applyNumberFormat="1" applyFont="1" applyBorder="1" applyAlignment="1">
      <alignment horizontal="right" vertical="center"/>
    </xf>
    <xf numFmtId="168" fontId="27" fillId="0" borderId="3" xfId="0" applyNumberFormat="1" applyFont="1" applyBorder="1" applyAlignment="1">
      <alignment horizontal="right" vertical="center"/>
    </xf>
    <xf numFmtId="166" fontId="27" fillId="0" borderId="66" xfId="0" applyNumberFormat="1" applyFont="1" applyBorder="1" applyAlignment="1">
      <alignment horizontal="center" vertical="center"/>
    </xf>
    <xf numFmtId="166" fontId="27" fillId="0" borderId="1" xfId="0" applyNumberFormat="1" applyFont="1" applyBorder="1" applyAlignment="1">
      <alignment horizontal="right" vertical="center" indent="1"/>
    </xf>
    <xf numFmtId="166" fontId="31" fillId="0" borderId="18" xfId="0" applyNumberFormat="1" applyFont="1" applyBorder="1" applyAlignment="1">
      <alignment horizontal="right" vertical="top"/>
    </xf>
    <xf numFmtId="0" fontId="25" fillId="0" borderId="0" xfId="0" applyFont="1" applyAlignment="1">
      <alignment vertical="top" wrapText="1"/>
    </xf>
    <xf numFmtId="166" fontId="27" fillId="0" borderId="13" xfId="0" applyNumberFormat="1" applyFont="1" applyBorder="1" applyAlignment="1">
      <alignment horizontal="right" vertical="top" indent="1"/>
    </xf>
    <xf numFmtId="0" fontId="27" fillId="0" borderId="12" xfId="0" applyFont="1" applyBorder="1" applyAlignment="1">
      <alignment horizontal="left"/>
    </xf>
    <xf numFmtId="0" fontId="27" fillId="0" borderId="0" xfId="0" applyFont="1" applyAlignment="1">
      <alignment horizontal="left"/>
    </xf>
    <xf numFmtId="166" fontId="27" fillId="0" borderId="0" xfId="0" applyNumberFormat="1" applyFont="1" applyAlignment="1">
      <alignment horizontal="right" vertical="top" indent="1"/>
    </xf>
  </cellXfs>
  <cellStyles count="22976">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1881" xr:uid="{00000000-0005-0000-0000-000001000000}"/>
    <cellStyle name=" Writer Import]_x000d__x000a_Display Dialog=No_x000d__x000a__x000d__x000a_[Horizontal Arrange]_x000d__x000a_Dimensions Interlocking=Yes_x000d__x000a_Sum Hierarchy=Yes_x000d__x000a_Generate 3" xfId="21882" xr:uid="{00000000-0005-0000-0000-000002000000}"/>
    <cellStyle name=" Writer Import]_x000d__x000a_Display Dialog=No_x000d__x000a__x000d__x000a_[Horizontal Arrange]_x000d__x000a_Dimensions Interlocking=Yes_x000d__x000a_Sum Hierarchy=Yes_x000d__x000a_Generate 4" xfId="21880" xr:uid="{00000000-0005-0000-0000-000003000000}"/>
    <cellStyle name="_x000a_ISO=Y_x000d__x000a__x000d__x000a_[Co" xfId="21883" xr:uid="{00000000-0005-0000-0000-000004000000}"/>
    <cellStyle name="******************************************" xfId="21884" xr:uid="{00000000-0005-0000-0000-000005000000}"/>
    <cellStyle name="****************************************** 2" xfId="21885" xr:uid="{00000000-0005-0000-0000-000006000000}"/>
    <cellStyle name="****************************************** 2 2" xfId="21886" xr:uid="{00000000-0005-0000-0000-000007000000}"/>
    <cellStyle name="****************************************** 2 3" xfId="21887" xr:uid="{00000000-0005-0000-0000-000008000000}"/>
    <cellStyle name="****************************************** 2 4" xfId="21888" xr:uid="{00000000-0005-0000-0000-000009000000}"/>
    <cellStyle name="****************************************** 3" xfId="21889" xr:uid="{00000000-0005-0000-0000-00000A000000}"/>
    <cellStyle name="****************************************** 3 2" xfId="21890" xr:uid="{00000000-0005-0000-0000-00000B000000}"/>
    <cellStyle name="****************************************** 4" xfId="21891" xr:uid="{00000000-0005-0000-0000-00000C000000}"/>
    <cellStyle name="****************************************** 4 2" xfId="21892" xr:uid="{00000000-0005-0000-0000-00000D000000}"/>
    <cellStyle name="****************************************** 5" xfId="21893" xr:uid="{00000000-0005-0000-0000-00000E000000}"/>
    <cellStyle name="****************************************** 6" xfId="21894" xr:uid="{00000000-0005-0000-0000-00000F000000}"/>
    <cellStyle name="****************************************** 7" xfId="21895" xr:uid="{00000000-0005-0000-0000-000010000000}"/>
    <cellStyle name="****************************************** 8" xfId="21896" xr:uid="{00000000-0005-0000-0000-000011000000}"/>
    <cellStyle name=";_x000a_" xfId="21897" xr:uid="{00000000-0005-0000-0000-000012000000}"/>
    <cellStyle name="_04_2009_overheady" xfId="21898" xr:uid="{00000000-0005-0000-0000-000013000000}"/>
    <cellStyle name="_05_2009_overheady" xfId="21899" xr:uid="{00000000-0005-0000-0000-000014000000}"/>
    <cellStyle name="_a_MIS_01_2006_NOWY" xfId="2" xr:uid="{00000000-0005-0000-0000-000015000000}"/>
    <cellStyle name="_BBC v20090814" xfId="21900" xr:uid="{00000000-0005-0000-0000-000016000000}"/>
    <cellStyle name="_BBC v20091118" xfId="21901" xr:uid="{00000000-0005-0000-0000-000017000000}"/>
    <cellStyle name="_CBC v20090821" xfId="21902" xr:uid="{00000000-0005-0000-0000-000018000000}"/>
    <cellStyle name="_Costs for segments v20090814" xfId="21903" xr:uid="{00000000-0005-0000-0000-000019000000}"/>
    <cellStyle name="_Costs for segments v20090814km" xfId="21904" xr:uid="{00000000-0005-0000-0000-00001A000000}"/>
    <cellStyle name="_DirectBanking - 20090122" xfId="21905" xr:uid="{00000000-0005-0000-0000-00001B000000}"/>
    <cellStyle name="_DirectBanking - 20090122 2" xfId="21906" xr:uid="{00000000-0005-0000-0000-00001C000000}"/>
    <cellStyle name="_DirectBanking - 20090122_Zeszyt1" xfId="21907" xr:uid="{00000000-0005-0000-0000-00001D000000}"/>
    <cellStyle name="_ES v20100412" xfId="21908" xr:uid="{00000000-0005-0000-0000-00001E000000}"/>
    <cellStyle name="_GBM Treasury plan roboczy 24102011" xfId="21909" xr:uid="{00000000-0005-0000-0000-00001F000000}"/>
    <cellStyle name="_IG_01_06 rap" xfId="3" xr:uid="{00000000-0005-0000-0000-000020000000}"/>
    <cellStyle name="_inf.przysp." xfId="4" xr:uid="{00000000-0005-0000-0000-000021000000}"/>
    <cellStyle name="_inf.przysp. 2" xfId="21910" xr:uid="{00000000-0005-0000-0000-000022000000}"/>
    <cellStyle name="_inf.przysp. 2 2" xfId="21911" xr:uid="{00000000-0005-0000-0000-000023000000}"/>
    <cellStyle name="_inf.przysp. 3" xfId="21912" xr:uid="{00000000-0005-0000-0000-000024000000}"/>
    <cellStyle name="_inf.przysp. 3 2" xfId="21913" xr:uid="{00000000-0005-0000-0000-000025000000}"/>
    <cellStyle name="_inf.przysp. 4" xfId="21914" xr:uid="{00000000-0005-0000-0000-000026000000}"/>
    <cellStyle name="_inf.przysp. 4 2" xfId="21915" xr:uid="{00000000-0005-0000-0000-000027000000}"/>
    <cellStyle name="_inf.przysp. 5" xfId="21916" xr:uid="{00000000-0005-0000-0000-000028000000}"/>
    <cellStyle name="_inf.przysp. 6" xfId="21917" xr:uid="{00000000-0005-0000-0000-000029000000}"/>
    <cellStyle name="_inf.przysp._04_2009_overheady" xfId="21918" xr:uid="{00000000-0005-0000-0000-00002A000000}"/>
    <cellStyle name="_inf.przysp._04_2009_overheady 2" xfId="21919" xr:uid="{00000000-0005-0000-0000-00002B000000}"/>
    <cellStyle name="_inf.przysp._05_2009_overheady" xfId="21920" xr:uid="{00000000-0005-0000-0000-00002C000000}"/>
    <cellStyle name="_inf.przysp._05_2009_overheady 2" xfId="21921" xr:uid="{00000000-0005-0000-0000-00002D000000}"/>
    <cellStyle name="_inf.przysp._a_MIS_01_2006_NOWY" xfId="5" xr:uid="{00000000-0005-0000-0000-00002E000000}"/>
    <cellStyle name="_inf.przysp._a_MIS_01_2006_NOWY 2" xfId="21922" xr:uid="{00000000-0005-0000-0000-00002F000000}"/>
    <cellStyle name="_inf.przysp._GBM_Mikolaj" xfId="21923" xr:uid="{00000000-0005-0000-0000-000030000000}"/>
    <cellStyle name="_inf.przysp._IG_01_06 rap" xfId="6" xr:uid="{00000000-0005-0000-0000-000031000000}"/>
    <cellStyle name="_inf.przysp._IG_01_06 rap 2" xfId="21924" xr:uid="{00000000-0005-0000-0000-000032000000}"/>
    <cellStyle name="_inf.przysp._PL2009_ExtS" xfId="21925" xr:uid="{00000000-0005-0000-0000-000033000000}"/>
    <cellStyle name="_inf.przysp._PL2009_ExtS 2" xfId="21926" xr:uid="{00000000-0005-0000-0000-000034000000}"/>
    <cellStyle name="_inf.przysp._Property 30.06.2006" xfId="7" xr:uid="{00000000-0005-0000-0000-000035000000}"/>
    <cellStyle name="_inf.przysp._Property 30.06.2007" xfId="8" xr:uid="{00000000-0005-0000-0000-000036000000}"/>
    <cellStyle name="_inf.przysp._raport_1H2009 (5)" xfId="21927" xr:uid="{00000000-0005-0000-0000-000037000000}"/>
    <cellStyle name="_inf.przysp._raport_1H2009 (5) 2" xfId="21928" xr:uid="{00000000-0005-0000-0000-000038000000}"/>
    <cellStyle name="_inf.przysp._raport_2009 (7)" xfId="21929" xr:uid="{00000000-0005-0000-0000-000039000000}"/>
    <cellStyle name="_inf.przysp._raport_2009 (7) 2" xfId="21930" xr:uid="{00000000-0005-0000-0000-00003A000000}"/>
    <cellStyle name="_inf.przysp._raport_3Q2009 (3)" xfId="21931" xr:uid="{00000000-0005-0000-0000-00003B000000}"/>
    <cellStyle name="_inf.przysp._raport_3Q2009 (3) 2" xfId="21932" xr:uid="{00000000-0005-0000-0000-00003C000000}"/>
    <cellStyle name="_inf.przysp._raport_4Q2010" xfId="21933" xr:uid="{00000000-0005-0000-0000-00003D000000}"/>
    <cellStyle name="_inf.przysp._raport_4Q2010 2" xfId="21934" xr:uid="{00000000-0005-0000-0000-00003E000000}"/>
    <cellStyle name="_inf.przysp._raport_IQ2010" xfId="21935" xr:uid="{00000000-0005-0000-0000-00003F000000}"/>
    <cellStyle name="_inf.przysp._raport_IQ2010 2" xfId="21936" xr:uid="{00000000-0005-0000-0000-000040000000}"/>
    <cellStyle name="_inf.przysp._SAB PSR 2011" xfId="21937" xr:uid="{00000000-0005-0000-0000-000041000000}"/>
    <cellStyle name="_inf.przysp._Transactional Banking" xfId="21938" xr:uid="{00000000-0005-0000-0000-000042000000}"/>
    <cellStyle name="_inf.przysp._Zeszyt1" xfId="21939" xr:uid="{00000000-0005-0000-0000-000043000000}"/>
    <cellStyle name="_inf.przysp._Zeszyt1 2" xfId="21940" xr:uid="{00000000-0005-0000-0000-000044000000}"/>
    <cellStyle name="_moneyback+payback_k deb _2011" xfId="21941" xr:uid="{00000000-0005-0000-0000-000045000000}"/>
    <cellStyle name="_MSC v20090805" xfId="21942" xr:uid="{00000000-0005-0000-0000-000046000000}"/>
    <cellStyle name="_New Breakdown" xfId="21943" xr:uid="{00000000-0005-0000-0000-000047000000}"/>
    <cellStyle name="_OI_2009" xfId="21944" xr:uid="{00000000-0005-0000-0000-000048000000}"/>
    <cellStyle name="_OI_2009 2" xfId="21945" xr:uid="{00000000-0005-0000-0000-000049000000}"/>
    <cellStyle name="_OI_2009_Transactional Banking" xfId="21946" xr:uid="{00000000-0005-0000-0000-00004A000000}"/>
    <cellStyle name="_PB v20090810" xfId="21947" xr:uid="{00000000-0005-0000-0000-00004B000000}"/>
    <cellStyle name="_PERSONAL" xfId="9" xr:uid="{00000000-0005-0000-0000-00004C000000}"/>
    <cellStyle name="_Personal v20090805" xfId="21948" xr:uid="{00000000-0005-0000-0000-00004D000000}"/>
    <cellStyle name="_Personal v20090814" xfId="21949" xr:uid="{00000000-0005-0000-0000-00004E000000}"/>
    <cellStyle name="_Personal v20090818" xfId="21950" xr:uid="{00000000-0005-0000-0000-00004F000000}"/>
    <cellStyle name="_PERSONAL_1" xfId="10" xr:uid="{00000000-0005-0000-0000-000050000000}"/>
    <cellStyle name="_PERSONAL_1_a_MIS_01_2006_NOWY" xfId="11" xr:uid="{00000000-0005-0000-0000-000051000000}"/>
    <cellStyle name="_PERSONAL_1_dialKartaDziałkiczI (2)" xfId="12" xr:uid="{00000000-0005-0000-0000-000052000000}"/>
    <cellStyle name="_PERSONAL_1_dialKartaDziałkiczI (2)_a_MIS_01_2006_NOWY" xfId="13" xr:uid="{00000000-0005-0000-0000-000053000000}"/>
    <cellStyle name="_PERSONAL_1_dialKartaDziałkiczI (2)_IG_01_06 rap" xfId="14" xr:uid="{00000000-0005-0000-0000-000054000000}"/>
    <cellStyle name="_PERSONAL_1_dialKartaDziałkiczI (2)_Property 30.06.2006" xfId="15" xr:uid="{00000000-0005-0000-0000-000055000000}"/>
    <cellStyle name="_PERSONAL_1_dialKartaDziałkiczI (2)_Property 30.06.2007" xfId="16" xr:uid="{00000000-0005-0000-0000-000056000000}"/>
    <cellStyle name="_PERSONAL_1_dialTabelaIDSP (2)" xfId="17" xr:uid="{00000000-0005-0000-0000-000057000000}"/>
    <cellStyle name="_PERSONAL_1_dialTabelaIDSP (2)_a_MIS_01_2006_NOWY" xfId="18" xr:uid="{00000000-0005-0000-0000-000058000000}"/>
    <cellStyle name="_PERSONAL_1_dialTabelaIDSP (2)_IG_01_06 rap" xfId="19" xr:uid="{00000000-0005-0000-0000-000059000000}"/>
    <cellStyle name="_PERSONAL_1_dialTabelaIDSP (2)_Property 30.06.2006" xfId="20" xr:uid="{00000000-0005-0000-0000-00005A000000}"/>
    <cellStyle name="_PERSONAL_1_dialTabelaIDSP (2)_Property 30.06.2007" xfId="21" xr:uid="{00000000-0005-0000-0000-00005B000000}"/>
    <cellStyle name="_PERSONAL_1_dialTabelaIIAIWO (2)" xfId="22" xr:uid="{00000000-0005-0000-0000-00005C000000}"/>
    <cellStyle name="_PERSONAL_1_dialTabelaIIAIWO (2)_a_MIS_01_2006_NOWY" xfId="23" xr:uid="{00000000-0005-0000-0000-00005D000000}"/>
    <cellStyle name="_PERSONAL_1_dialTabelaIIAIWO (2)_IG_01_06 rap" xfId="24" xr:uid="{00000000-0005-0000-0000-00005E000000}"/>
    <cellStyle name="_PERSONAL_1_dialTabelaIIAIWO (2)_Property 30.06.2006" xfId="25" xr:uid="{00000000-0005-0000-0000-00005F000000}"/>
    <cellStyle name="_PERSONAL_1_dialTabelaIIAIWO (2)_Property 30.06.2007" xfId="26" xr:uid="{00000000-0005-0000-0000-000060000000}"/>
    <cellStyle name="_PERSONAL_1_EDUKACJA" xfId="27" xr:uid="{00000000-0005-0000-0000-000061000000}"/>
    <cellStyle name="_PERSONAL_1_EDUKACJA_a_MIS_01_2006_NOWY" xfId="28" xr:uid="{00000000-0005-0000-0000-000062000000}"/>
    <cellStyle name="_PERSONAL_1_EDUKACJA_IG_01_06 rap" xfId="29" xr:uid="{00000000-0005-0000-0000-000063000000}"/>
    <cellStyle name="_PERSONAL_1_EDUKACJA_Property 30.06.2006" xfId="30" xr:uid="{00000000-0005-0000-0000-000064000000}"/>
    <cellStyle name="_PERSONAL_1_EDUKACJA_Property 30.06.2007" xfId="31" xr:uid="{00000000-0005-0000-0000-000065000000}"/>
    <cellStyle name="_PERSONAL_1_IG_01_06 rap" xfId="32" xr:uid="{00000000-0005-0000-0000-000066000000}"/>
    <cellStyle name="_PERSONAL_1_Property 30.06.2006" xfId="33" xr:uid="{00000000-0005-0000-0000-000067000000}"/>
    <cellStyle name="_PERSONAL_1_Property 30.06.2007" xfId="34" xr:uid="{00000000-0005-0000-0000-000068000000}"/>
    <cellStyle name="_PERSONAL_1_Tabela wskaźników" xfId="35" xr:uid="{00000000-0005-0000-0000-000069000000}"/>
    <cellStyle name="_PERSONAL_1_Tabela wskaźników_a_MIS_01_2006_NOWY" xfId="36" xr:uid="{00000000-0005-0000-0000-00006A000000}"/>
    <cellStyle name="_PERSONAL_1_Tabela wskaźników_IG_01_06 rap" xfId="37" xr:uid="{00000000-0005-0000-0000-00006B000000}"/>
    <cellStyle name="_PERSONAL_1_Tabela wskaźników_Property 30.06.2006" xfId="38" xr:uid="{00000000-0005-0000-0000-00006C000000}"/>
    <cellStyle name="_PERSONAL_1_Tabela wskaźników_Property 30.06.2007" xfId="39" xr:uid="{00000000-0005-0000-0000-00006D000000}"/>
    <cellStyle name="_PERSONAL_1_Zeszyt3" xfId="40" xr:uid="{00000000-0005-0000-0000-00006E000000}"/>
    <cellStyle name="_PERSONAL_1_Zeszyt3_a_MIS_01_2006_NOWY" xfId="41" xr:uid="{00000000-0005-0000-0000-00006F000000}"/>
    <cellStyle name="_PERSONAL_1_Zeszyt3_IG_01_06 rap" xfId="42" xr:uid="{00000000-0005-0000-0000-000070000000}"/>
    <cellStyle name="_PERSONAL_1_Zeszyt3_Property 30.06.2006" xfId="43" xr:uid="{00000000-0005-0000-0000-000071000000}"/>
    <cellStyle name="_PERSONAL_1_Zeszyt3_Property 30.06.2007" xfId="44" xr:uid="{00000000-0005-0000-0000-000072000000}"/>
    <cellStyle name="_PERSONAL_a_MIS_01_2006_NOWY" xfId="45" xr:uid="{00000000-0005-0000-0000-000073000000}"/>
    <cellStyle name="_PERSONAL_IG_01_06 rap" xfId="46" xr:uid="{00000000-0005-0000-0000-000074000000}"/>
    <cellStyle name="_Personal_Plan" xfId="21951" xr:uid="{00000000-0005-0000-0000-000075000000}"/>
    <cellStyle name="_PERSONAL_Property 30.06.2006" xfId="47" xr:uid="{00000000-0005-0000-0000-000076000000}"/>
    <cellStyle name="_PERSONAL_Property 30.06.2007" xfId="48" xr:uid="{00000000-0005-0000-0000-000077000000}"/>
    <cellStyle name="_PL2009_ExtS" xfId="21952" xr:uid="{00000000-0005-0000-0000-000078000000}"/>
    <cellStyle name="_plany rent_2009_10_2008_insourcing" xfId="21953" xr:uid="{00000000-0005-0000-0000-000079000000}"/>
    <cellStyle name="_plany rent_2009_10_2008_insourcing 2" xfId="21954" xr:uid="{00000000-0005-0000-0000-00007A000000}"/>
    <cellStyle name="_Podzial ESI i TRD 2010 dla PF_v 2 0 NEW" xfId="21955" xr:uid="{00000000-0005-0000-0000-00007B000000}"/>
    <cellStyle name="_POLONIA _plan 2012" xfId="21956" xr:uid="{00000000-0005-0000-0000-00007C000000}"/>
    <cellStyle name="_Preparación-Queries-MDR" xfId="21957" xr:uid="{00000000-0005-0000-0000-00007D000000}"/>
    <cellStyle name="_Preparación-Queries-MDR_murex  mtm" xfId="21958" xr:uid="{00000000-0005-0000-0000-00007E000000}"/>
    <cellStyle name="_Preparación-Queries-MDR_OPCJE_080612_ub" xfId="21959" xr:uid="{00000000-0005-0000-0000-00007F000000}"/>
    <cellStyle name="_Preparación-Queries-MDR_OPCJE_madryt" xfId="21960" xr:uid="{00000000-0005-0000-0000-000080000000}"/>
    <cellStyle name="_Preparación-Queries-MDR_Standard 15.11.2011" xfId="21961" xr:uid="{00000000-0005-0000-0000-000081000000}"/>
    <cellStyle name="_Preparación-Queries-MDR_Zeszyt4 (6) (2)" xfId="21962" xr:uid="{00000000-0005-0000-0000-000082000000}"/>
    <cellStyle name="_Property 30.06.2006" xfId="49" xr:uid="{00000000-0005-0000-0000-000083000000}"/>
    <cellStyle name="_Property 30.06.2007" xfId="50" xr:uid="{00000000-0005-0000-0000-000084000000}"/>
    <cellStyle name="_przeksiegowanie MPK198_szczegoly" xfId="21963" xr:uid="{00000000-0005-0000-0000-000085000000}"/>
    <cellStyle name="_Query IC SD SND ult" xfId="21964" xr:uid="{00000000-0005-0000-0000-000086000000}"/>
    <cellStyle name="_raport_1H2009 (5)" xfId="21965" xr:uid="{00000000-0005-0000-0000-000087000000}"/>
    <cellStyle name="_raport_2009 (7)" xfId="21966" xr:uid="{00000000-0005-0000-0000-000088000000}"/>
    <cellStyle name="_raport_3Q2009 (3)" xfId="21967" xr:uid="{00000000-0005-0000-0000-000089000000}"/>
    <cellStyle name="_raport_4Q2010" xfId="21968" xr:uid="{00000000-0005-0000-0000-00008A000000}"/>
    <cellStyle name="_raport_IQ2010" xfId="21969" xr:uid="{00000000-0005-0000-0000-00008B000000}"/>
    <cellStyle name="_raport_txn_01_2009" xfId="21970" xr:uid="{00000000-0005-0000-0000-00008C000000}"/>
    <cellStyle name="_raport_txn_02_2009" xfId="21971" xr:uid="{00000000-0005-0000-0000-00008D000000}"/>
    <cellStyle name="_Założenia biznesowe" xfId="21972" xr:uid="{00000000-0005-0000-0000-00008E000000}"/>
    <cellStyle name="˙˙˙" xfId="51" xr:uid="{00000000-0005-0000-0000-00008F000000}"/>
    <cellStyle name="˙˙˙ 2" xfId="52" xr:uid="{00000000-0005-0000-0000-000090000000}"/>
    <cellStyle name="˙˙˙ 2 2" xfId="53" xr:uid="{00000000-0005-0000-0000-000091000000}"/>
    <cellStyle name="˙˙˙ 2 2 2" xfId="21973" xr:uid="{00000000-0005-0000-0000-000092000000}"/>
    <cellStyle name="˙˙˙ 3" xfId="21974" xr:uid="{00000000-0005-0000-0000-000093000000}"/>
    <cellStyle name="˙˙˙ 4" xfId="21975" xr:uid="{00000000-0005-0000-0000-000094000000}"/>
    <cellStyle name="˙˙˙_zmiana wyniku_spółki_2011" xfId="21976" xr:uid="{00000000-0005-0000-0000-000095000000}"/>
    <cellStyle name="=D:\WINNT\SYSTEM32\COMMAND.COM" xfId="54" xr:uid="{00000000-0005-0000-0000-000096000000}"/>
    <cellStyle name="=D:\WINNT\SYSTEM32\COMMAND.COM 2" xfId="55" xr:uid="{00000000-0005-0000-0000-000097000000}"/>
    <cellStyle name="=D:\WINNT\SYSTEM32\COMMAND.COM 2 2" xfId="56" xr:uid="{00000000-0005-0000-0000-000098000000}"/>
    <cellStyle name="=D:\WINNT\SYSTEM32\COMMAND.COM 2 3" xfId="21977" xr:uid="{00000000-0005-0000-0000-000099000000}"/>
    <cellStyle name="=D:\WINNT\SYSTEM32\COMMAND.COM 3" xfId="57" xr:uid="{00000000-0005-0000-0000-00009A000000}"/>
    <cellStyle name="=D:\WINNT\SYSTEM32\COMMAND.COM 4" xfId="21978" xr:uid="{00000000-0005-0000-0000-00009B000000}"/>
    <cellStyle name="0,000000" xfId="21979" xr:uid="{00000000-0005-0000-0000-00009C000000}"/>
    <cellStyle name="1" xfId="21980" xr:uid="{00000000-0005-0000-0000-00009D000000}"/>
    <cellStyle name="1 000 Kč_laroux" xfId="58" xr:uid="{00000000-0005-0000-0000-00009E000000}"/>
    <cellStyle name="1_murex  mtm" xfId="21981" xr:uid="{00000000-0005-0000-0000-00009F000000}"/>
    <cellStyle name="1_OPCJE_080612_ub" xfId="21982" xr:uid="{00000000-0005-0000-0000-0000A0000000}"/>
    <cellStyle name="1_OPCJE_madryt" xfId="21983" xr:uid="{00000000-0005-0000-0000-0000A1000000}"/>
    <cellStyle name="1_Standard 15.11.2011" xfId="21984" xr:uid="{00000000-0005-0000-0000-0000A2000000}"/>
    <cellStyle name="1_Zeszyt4 (6) (2)" xfId="21985" xr:uid="{00000000-0005-0000-0000-0000A3000000}"/>
    <cellStyle name="20% - Accent1" xfId="21986" xr:uid="{00000000-0005-0000-0000-0000A4000000}"/>
    <cellStyle name="20% - Accent1 2" xfId="21987" xr:uid="{00000000-0005-0000-0000-0000A5000000}"/>
    <cellStyle name="20% - Accent1 3" xfId="21988" xr:uid="{00000000-0005-0000-0000-0000A6000000}"/>
    <cellStyle name="20% - Accent2" xfId="21989" xr:uid="{00000000-0005-0000-0000-0000A7000000}"/>
    <cellStyle name="20% - Accent2 2" xfId="21990" xr:uid="{00000000-0005-0000-0000-0000A8000000}"/>
    <cellStyle name="20% - Accent2 3" xfId="21991" xr:uid="{00000000-0005-0000-0000-0000A9000000}"/>
    <cellStyle name="20% - Accent3" xfId="21992" xr:uid="{00000000-0005-0000-0000-0000AA000000}"/>
    <cellStyle name="20% - Accent3 2" xfId="21993" xr:uid="{00000000-0005-0000-0000-0000AB000000}"/>
    <cellStyle name="20% - Accent3 3" xfId="21994" xr:uid="{00000000-0005-0000-0000-0000AC000000}"/>
    <cellStyle name="20% - Accent4" xfId="21995" xr:uid="{00000000-0005-0000-0000-0000AD000000}"/>
    <cellStyle name="20% - Accent4 2" xfId="21996" xr:uid="{00000000-0005-0000-0000-0000AE000000}"/>
    <cellStyle name="20% - Accent4 3" xfId="21997" xr:uid="{00000000-0005-0000-0000-0000AF000000}"/>
    <cellStyle name="20% - Accent5" xfId="21998" xr:uid="{00000000-0005-0000-0000-0000B0000000}"/>
    <cellStyle name="20% - Accent5 2" xfId="21999" xr:uid="{00000000-0005-0000-0000-0000B1000000}"/>
    <cellStyle name="20% - Accent5 3" xfId="22000" xr:uid="{00000000-0005-0000-0000-0000B2000000}"/>
    <cellStyle name="20% - Accent6" xfId="22001" xr:uid="{00000000-0005-0000-0000-0000B3000000}"/>
    <cellStyle name="20% - Accent6 2" xfId="22002" xr:uid="{00000000-0005-0000-0000-0000B4000000}"/>
    <cellStyle name="20% - Accent6 3" xfId="22003" xr:uid="{00000000-0005-0000-0000-0000B5000000}"/>
    <cellStyle name="20% - akcent 1 2" xfId="59" xr:uid="{00000000-0005-0000-0000-0000B6000000}"/>
    <cellStyle name="20% - akcent 1 2 2" xfId="60" xr:uid="{00000000-0005-0000-0000-0000B7000000}"/>
    <cellStyle name="20% - akcent 1 2 3" xfId="61" xr:uid="{00000000-0005-0000-0000-0000B8000000}"/>
    <cellStyle name="20% - akcent 1 2 4" xfId="22004" xr:uid="{00000000-0005-0000-0000-0000B9000000}"/>
    <cellStyle name="20% - akcent 1 3" xfId="62" xr:uid="{00000000-0005-0000-0000-0000BA000000}"/>
    <cellStyle name="20% - akcent 1 3 10" xfId="63" xr:uid="{00000000-0005-0000-0000-0000BB000000}"/>
    <cellStyle name="20% - akcent 1 3 10 2" xfId="64" xr:uid="{00000000-0005-0000-0000-0000BC000000}"/>
    <cellStyle name="20% - akcent 1 3 10 2 2" xfId="65" xr:uid="{00000000-0005-0000-0000-0000BD000000}"/>
    <cellStyle name="20% - akcent 1 3 10 2 2 2" xfId="66" xr:uid="{00000000-0005-0000-0000-0000BE000000}"/>
    <cellStyle name="20% - akcent 1 3 10 2 2 2 2" xfId="67" xr:uid="{00000000-0005-0000-0000-0000BF000000}"/>
    <cellStyle name="20% - akcent 1 3 10 2 2 3" xfId="68" xr:uid="{00000000-0005-0000-0000-0000C0000000}"/>
    <cellStyle name="20% - akcent 1 3 10 2 2 3 2" xfId="69" xr:uid="{00000000-0005-0000-0000-0000C1000000}"/>
    <cellStyle name="20% - akcent 1 3 10 2 2 4" xfId="70" xr:uid="{00000000-0005-0000-0000-0000C2000000}"/>
    <cellStyle name="20% - akcent 1 3 10 2 3" xfId="71" xr:uid="{00000000-0005-0000-0000-0000C3000000}"/>
    <cellStyle name="20% - akcent 1 3 10 2 3 2" xfId="72" xr:uid="{00000000-0005-0000-0000-0000C4000000}"/>
    <cellStyle name="20% - akcent 1 3 10 2 4" xfId="73" xr:uid="{00000000-0005-0000-0000-0000C5000000}"/>
    <cellStyle name="20% - akcent 1 3 10 2 4 2" xfId="74" xr:uid="{00000000-0005-0000-0000-0000C6000000}"/>
    <cellStyle name="20% - akcent 1 3 10 2 5" xfId="75" xr:uid="{00000000-0005-0000-0000-0000C7000000}"/>
    <cellStyle name="20% - akcent 1 3 10 3" xfId="76" xr:uid="{00000000-0005-0000-0000-0000C8000000}"/>
    <cellStyle name="20% - akcent 1 3 10 3 2" xfId="77" xr:uid="{00000000-0005-0000-0000-0000C9000000}"/>
    <cellStyle name="20% - akcent 1 3 10 3 2 2" xfId="78" xr:uid="{00000000-0005-0000-0000-0000CA000000}"/>
    <cellStyle name="20% - akcent 1 3 10 3 3" xfId="79" xr:uid="{00000000-0005-0000-0000-0000CB000000}"/>
    <cellStyle name="20% - akcent 1 3 10 3 3 2" xfId="80" xr:uid="{00000000-0005-0000-0000-0000CC000000}"/>
    <cellStyle name="20% - akcent 1 3 10 3 4" xfId="81" xr:uid="{00000000-0005-0000-0000-0000CD000000}"/>
    <cellStyle name="20% - akcent 1 3 10 4" xfId="82" xr:uid="{00000000-0005-0000-0000-0000CE000000}"/>
    <cellStyle name="20% - akcent 1 3 10 4 2" xfId="83" xr:uid="{00000000-0005-0000-0000-0000CF000000}"/>
    <cellStyle name="20% - akcent 1 3 10 5" xfId="84" xr:uid="{00000000-0005-0000-0000-0000D0000000}"/>
    <cellStyle name="20% - akcent 1 3 10 5 2" xfId="85" xr:uid="{00000000-0005-0000-0000-0000D1000000}"/>
    <cellStyle name="20% - akcent 1 3 10 6" xfId="86" xr:uid="{00000000-0005-0000-0000-0000D2000000}"/>
    <cellStyle name="20% - akcent 1 3 11" xfId="87" xr:uid="{00000000-0005-0000-0000-0000D3000000}"/>
    <cellStyle name="20% - akcent 1 3 11 2" xfId="88" xr:uid="{00000000-0005-0000-0000-0000D4000000}"/>
    <cellStyle name="20% - akcent 1 3 11 2 2" xfId="89" xr:uid="{00000000-0005-0000-0000-0000D5000000}"/>
    <cellStyle name="20% - akcent 1 3 11 2 2 2" xfId="90" xr:uid="{00000000-0005-0000-0000-0000D6000000}"/>
    <cellStyle name="20% - akcent 1 3 11 2 3" xfId="91" xr:uid="{00000000-0005-0000-0000-0000D7000000}"/>
    <cellStyle name="20% - akcent 1 3 11 2 3 2" xfId="92" xr:uid="{00000000-0005-0000-0000-0000D8000000}"/>
    <cellStyle name="20% - akcent 1 3 11 2 4" xfId="93" xr:uid="{00000000-0005-0000-0000-0000D9000000}"/>
    <cellStyle name="20% - akcent 1 3 11 3" xfId="94" xr:uid="{00000000-0005-0000-0000-0000DA000000}"/>
    <cellStyle name="20% - akcent 1 3 11 3 2" xfId="95" xr:uid="{00000000-0005-0000-0000-0000DB000000}"/>
    <cellStyle name="20% - akcent 1 3 11 4" xfId="96" xr:uid="{00000000-0005-0000-0000-0000DC000000}"/>
    <cellStyle name="20% - akcent 1 3 11 4 2" xfId="97" xr:uid="{00000000-0005-0000-0000-0000DD000000}"/>
    <cellStyle name="20% - akcent 1 3 11 5" xfId="98" xr:uid="{00000000-0005-0000-0000-0000DE000000}"/>
    <cellStyle name="20% - akcent 1 3 12" xfId="99" xr:uid="{00000000-0005-0000-0000-0000DF000000}"/>
    <cellStyle name="20% - akcent 1 3 12 2" xfId="100" xr:uid="{00000000-0005-0000-0000-0000E0000000}"/>
    <cellStyle name="20% - akcent 1 3 12 2 2" xfId="101" xr:uid="{00000000-0005-0000-0000-0000E1000000}"/>
    <cellStyle name="20% - akcent 1 3 12 2 2 2" xfId="102" xr:uid="{00000000-0005-0000-0000-0000E2000000}"/>
    <cellStyle name="20% - akcent 1 3 12 2 3" xfId="103" xr:uid="{00000000-0005-0000-0000-0000E3000000}"/>
    <cellStyle name="20% - akcent 1 3 12 2 3 2" xfId="104" xr:uid="{00000000-0005-0000-0000-0000E4000000}"/>
    <cellStyle name="20% - akcent 1 3 12 2 4" xfId="105" xr:uid="{00000000-0005-0000-0000-0000E5000000}"/>
    <cellStyle name="20% - akcent 1 3 12 3" xfId="106" xr:uid="{00000000-0005-0000-0000-0000E6000000}"/>
    <cellStyle name="20% - akcent 1 3 12 3 2" xfId="107" xr:uid="{00000000-0005-0000-0000-0000E7000000}"/>
    <cellStyle name="20% - akcent 1 3 12 4" xfId="108" xr:uid="{00000000-0005-0000-0000-0000E8000000}"/>
    <cellStyle name="20% - akcent 1 3 12 4 2" xfId="109" xr:uid="{00000000-0005-0000-0000-0000E9000000}"/>
    <cellStyle name="20% - akcent 1 3 12 5" xfId="110" xr:uid="{00000000-0005-0000-0000-0000EA000000}"/>
    <cellStyle name="20% - akcent 1 3 13" xfId="111" xr:uid="{00000000-0005-0000-0000-0000EB000000}"/>
    <cellStyle name="20% - akcent 1 3 13 2" xfId="112" xr:uid="{00000000-0005-0000-0000-0000EC000000}"/>
    <cellStyle name="20% - akcent 1 3 13 2 2" xfId="113" xr:uid="{00000000-0005-0000-0000-0000ED000000}"/>
    <cellStyle name="20% - akcent 1 3 13 2 2 2" xfId="114" xr:uid="{00000000-0005-0000-0000-0000EE000000}"/>
    <cellStyle name="20% - akcent 1 3 13 2 3" xfId="115" xr:uid="{00000000-0005-0000-0000-0000EF000000}"/>
    <cellStyle name="20% - akcent 1 3 13 2 3 2" xfId="116" xr:uid="{00000000-0005-0000-0000-0000F0000000}"/>
    <cellStyle name="20% - akcent 1 3 13 2 4" xfId="117" xr:uid="{00000000-0005-0000-0000-0000F1000000}"/>
    <cellStyle name="20% - akcent 1 3 13 3" xfId="118" xr:uid="{00000000-0005-0000-0000-0000F2000000}"/>
    <cellStyle name="20% - akcent 1 3 13 3 2" xfId="119" xr:uid="{00000000-0005-0000-0000-0000F3000000}"/>
    <cellStyle name="20% - akcent 1 3 13 4" xfId="120" xr:uid="{00000000-0005-0000-0000-0000F4000000}"/>
    <cellStyle name="20% - akcent 1 3 13 4 2" xfId="121" xr:uid="{00000000-0005-0000-0000-0000F5000000}"/>
    <cellStyle name="20% - akcent 1 3 13 5" xfId="122" xr:uid="{00000000-0005-0000-0000-0000F6000000}"/>
    <cellStyle name="20% - akcent 1 3 14" xfId="123" xr:uid="{00000000-0005-0000-0000-0000F7000000}"/>
    <cellStyle name="20% - akcent 1 3 14 2" xfId="124" xr:uid="{00000000-0005-0000-0000-0000F8000000}"/>
    <cellStyle name="20% - akcent 1 3 14 2 2" xfId="125" xr:uid="{00000000-0005-0000-0000-0000F9000000}"/>
    <cellStyle name="20% - akcent 1 3 14 3" xfId="126" xr:uid="{00000000-0005-0000-0000-0000FA000000}"/>
    <cellStyle name="20% - akcent 1 3 14 3 2" xfId="127" xr:uid="{00000000-0005-0000-0000-0000FB000000}"/>
    <cellStyle name="20% - akcent 1 3 14 4" xfId="128" xr:uid="{00000000-0005-0000-0000-0000FC000000}"/>
    <cellStyle name="20% - akcent 1 3 15" xfId="129" xr:uid="{00000000-0005-0000-0000-0000FD000000}"/>
    <cellStyle name="20% - akcent 1 3 15 2" xfId="130" xr:uid="{00000000-0005-0000-0000-0000FE000000}"/>
    <cellStyle name="20% - akcent 1 3 15 2 2" xfId="131" xr:uid="{00000000-0005-0000-0000-0000FF000000}"/>
    <cellStyle name="20% - akcent 1 3 15 3" xfId="132" xr:uid="{00000000-0005-0000-0000-000000010000}"/>
    <cellStyle name="20% - akcent 1 3 15 3 2" xfId="133" xr:uid="{00000000-0005-0000-0000-000001010000}"/>
    <cellStyle name="20% - akcent 1 3 15 4" xfId="134" xr:uid="{00000000-0005-0000-0000-000002010000}"/>
    <cellStyle name="20% - akcent 1 3 16" xfId="135" xr:uid="{00000000-0005-0000-0000-000003010000}"/>
    <cellStyle name="20% - akcent 1 3 16 2" xfId="136" xr:uid="{00000000-0005-0000-0000-000004010000}"/>
    <cellStyle name="20% - akcent 1 3 17" xfId="137" xr:uid="{00000000-0005-0000-0000-000005010000}"/>
    <cellStyle name="20% - akcent 1 3 17 2" xfId="138" xr:uid="{00000000-0005-0000-0000-000006010000}"/>
    <cellStyle name="20% - akcent 1 3 18" xfId="139" xr:uid="{00000000-0005-0000-0000-000007010000}"/>
    <cellStyle name="20% - akcent 1 3 18 2" xfId="140" xr:uid="{00000000-0005-0000-0000-000008010000}"/>
    <cellStyle name="20% - akcent 1 3 19" xfId="141" xr:uid="{00000000-0005-0000-0000-000009010000}"/>
    <cellStyle name="20% - akcent 1 3 2" xfId="142" xr:uid="{00000000-0005-0000-0000-00000A010000}"/>
    <cellStyle name="20% - akcent 1 3 2 10" xfId="143" xr:uid="{00000000-0005-0000-0000-00000B010000}"/>
    <cellStyle name="20% - akcent 1 3 2 10 2" xfId="144" xr:uid="{00000000-0005-0000-0000-00000C010000}"/>
    <cellStyle name="20% - akcent 1 3 2 10 2 2" xfId="145" xr:uid="{00000000-0005-0000-0000-00000D010000}"/>
    <cellStyle name="20% - akcent 1 3 2 10 2 2 2" xfId="146" xr:uid="{00000000-0005-0000-0000-00000E010000}"/>
    <cellStyle name="20% - akcent 1 3 2 10 2 3" xfId="147" xr:uid="{00000000-0005-0000-0000-00000F010000}"/>
    <cellStyle name="20% - akcent 1 3 2 10 2 3 2" xfId="148" xr:uid="{00000000-0005-0000-0000-000010010000}"/>
    <cellStyle name="20% - akcent 1 3 2 10 2 4" xfId="149" xr:uid="{00000000-0005-0000-0000-000011010000}"/>
    <cellStyle name="20% - akcent 1 3 2 10 3" xfId="150" xr:uid="{00000000-0005-0000-0000-000012010000}"/>
    <cellStyle name="20% - akcent 1 3 2 10 3 2" xfId="151" xr:uid="{00000000-0005-0000-0000-000013010000}"/>
    <cellStyle name="20% - akcent 1 3 2 10 4" xfId="152" xr:uid="{00000000-0005-0000-0000-000014010000}"/>
    <cellStyle name="20% - akcent 1 3 2 10 4 2" xfId="153" xr:uid="{00000000-0005-0000-0000-000015010000}"/>
    <cellStyle name="20% - akcent 1 3 2 10 5" xfId="154" xr:uid="{00000000-0005-0000-0000-000016010000}"/>
    <cellStyle name="20% - akcent 1 3 2 11" xfId="155" xr:uid="{00000000-0005-0000-0000-000017010000}"/>
    <cellStyle name="20% - akcent 1 3 2 11 2" xfId="156" xr:uid="{00000000-0005-0000-0000-000018010000}"/>
    <cellStyle name="20% - akcent 1 3 2 11 2 2" xfId="157" xr:uid="{00000000-0005-0000-0000-000019010000}"/>
    <cellStyle name="20% - akcent 1 3 2 11 3" xfId="158" xr:uid="{00000000-0005-0000-0000-00001A010000}"/>
    <cellStyle name="20% - akcent 1 3 2 11 3 2" xfId="159" xr:uid="{00000000-0005-0000-0000-00001B010000}"/>
    <cellStyle name="20% - akcent 1 3 2 11 4" xfId="160" xr:uid="{00000000-0005-0000-0000-00001C010000}"/>
    <cellStyle name="20% - akcent 1 3 2 12" xfId="161" xr:uid="{00000000-0005-0000-0000-00001D010000}"/>
    <cellStyle name="20% - akcent 1 3 2 12 2" xfId="162" xr:uid="{00000000-0005-0000-0000-00001E010000}"/>
    <cellStyle name="20% - akcent 1 3 2 12 2 2" xfId="163" xr:uid="{00000000-0005-0000-0000-00001F010000}"/>
    <cellStyle name="20% - akcent 1 3 2 12 3" xfId="164" xr:uid="{00000000-0005-0000-0000-000020010000}"/>
    <cellStyle name="20% - akcent 1 3 2 12 3 2" xfId="165" xr:uid="{00000000-0005-0000-0000-000021010000}"/>
    <cellStyle name="20% - akcent 1 3 2 12 4" xfId="166" xr:uid="{00000000-0005-0000-0000-000022010000}"/>
    <cellStyle name="20% - akcent 1 3 2 13" xfId="167" xr:uid="{00000000-0005-0000-0000-000023010000}"/>
    <cellStyle name="20% - akcent 1 3 2 13 2" xfId="168" xr:uid="{00000000-0005-0000-0000-000024010000}"/>
    <cellStyle name="20% - akcent 1 3 2 14" xfId="169" xr:uid="{00000000-0005-0000-0000-000025010000}"/>
    <cellStyle name="20% - akcent 1 3 2 14 2" xfId="170" xr:uid="{00000000-0005-0000-0000-000026010000}"/>
    <cellStyle name="20% - akcent 1 3 2 15" xfId="171" xr:uid="{00000000-0005-0000-0000-000027010000}"/>
    <cellStyle name="20% - akcent 1 3 2 15 2" xfId="172" xr:uid="{00000000-0005-0000-0000-000028010000}"/>
    <cellStyle name="20% - akcent 1 3 2 16" xfId="173" xr:uid="{00000000-0005-0000-0000-000029010000}"/>
    <cellStyle name="20% - akcent 1 3 2 2" xfId="174" xr:uid="{00000000-0005-0000-0000-00002A010000}"/>
    <cellStyle name="20% - akcent 1 3 2 2 10" xfId="175" xr:uid="{00000000-0005-0000-0000-00002B010000}"/>
    <cellStyle name="20% - akcent 1 3 2 2 10 2" xfId="176" xr:uid="{00000000-0005-0000-0000-00002C010000}"/>
    <cellStyle name="20% - akcent 1 3 2 2 11" xfId="177" xr:uid="{00000000-0005-0000-0000-00002D010000}"/>
    <cellStyle name="20% - akcent 1 3 2 2 11 2" xfId="178" xr:uid="{00000000-0005-0000-0000-00002E010000}"/>
    <cellStyle name="20% - akcent 1 3 2 2 12" xfId="179" xr:uid="{00000000-0005-0000-0000-00002F010000}"/>
    <cellStyle name="20% - akcent 1 3 2 2 2" xfId="180" xr:uid="{00000000-0005-0000-0000-000030010000}"/>
    <cellStyle name="20% - akcent 1 3 2 2 2 10" xfId="181" xr:uid="{00000000-0005-0000-0000-000031010000}"/>
    <cellStyle name="20% - akcent 1 3 2 2 2 2" xfId="182" xr:uid="{00000000-0005-0000-0000-000032010000}"/>
    <cellStyle name="20% - akcent 1 3 2 2 2 2 2" xfId="183" xr:uid="{00000000-0005-0000-0000-000033010000}"/>
    <cellStyle name="20% - akcent 1 3 2 2 2 2 2 2" xfId="184" xr:uid="{00000000-0005-0000-0000-000034010000}"/>
    <cellStyle name="20% - akcent 1 3 2 2 2 2 2 2 2" xfId="185" xr:uid="{00000000-0005-0000-0000-000035010000}"/>
    <cellStyle name="20% - akcent 1 3 2 2 2 2 2 2 2 2" xfId="186" xr:uid="{00000000-0005-0000-0000-000036010000}"/>
    <cellStyle name="20% - akcent 1 3 2 2 2 2 2 2 3" xfId="187" xr:uid="{00000000-0005-0000-0000-000037010000}"/>
    <cellStyle name="20% - akcent 1 3 2 2 2 2 2 2 3 2" xfId="188" xr:uid="{00000000-0005-0000-0000-000038010000}"/>
    <cellStyle name="20% - akcent 1 3 2 2 2 2 2 2 4" xfId="189" xr:uid="{00000000-0005-0000-0000-000039010000}"/>
    <cellStyle name="20% - akcent 1 3 2 2 2 2 2 3" xfId="190" xr:uid="{00000000-0005-0000-0000-00003A010000}"/>
    <cellStyle name="20% - akcent 1 3 2 2 2 2 2 3 2" xfId="191" xr:uid="{00000000-0005-0000-0000-00003B010000}"/>
    <cellStyle name="20% - akcent 1 3 2 2 2 2 2 4" xfId="192" xr:uid="{00000000-0005-0000-0000-00003C010000}"/>
    <cellStyle name="20% - akcent 1 3 2 2 2 2 2 4 2" xfId="193" xr:uid="{00000000-0005-0000-0000-00003D010000}"/>
    <cellStyle name="20% - akcent 1 3 2 2 2 2 2 5" xfId="194" xr:uid="{00000000-0005-0000-0000-00003E010000}"/>
    <cellStyle name="20% - akcent 1 3 2 2 2 2 3" xfId="195" xr:uid="{00000000-0005-0000-0000-00003F010000}"/>
    <cellStyle name="20% - akcent 1 3 2 2 2 2 3 2" xfId="196" xr:uid="{00000000-0005-0000-0000-000040010000}"/>
    <cellStyle name="20% - akcent 1 3 2 2 2 2 3 2 2" xfId="197" xr:uid="{00000000-0005-0000-0000-000041010000}"/>
    <cellStyle name="20% - akcent 1 3 2 2 2 2 3 2 2 2" xfId="198" xr:uid="{00000000-0005-0000-0000-000042010000}"/>
    <cellStyle name="20% - akcent 1 3 2 2 2 2 3 2 3" xfId="199" xr:uid="{00000000-0005-0000-0000-000043010000}"/>
    <cellStyle name="20% - akcent 1 3 2 2 2 2 3 2 3 2" xfId="200" xr:uid="{00000000-0005-0000-0000-000044010000}"/>
    <cellStyle name="20% - akcent 1 3 2 2 2 2 3 2 4" xfId="201" xr:uid="{00000000-0005-0000-0000-000045010000}"/>
    <cellStyle name="20% - akcent 1 3 2 2 2 2 3 3" xfId="202" xr:uid="{00000000-0005-0000-0000-000046010000}"/>
    <cellStyle name="20% - akcent 1 3 2 2 2 2 3 3 2" xfId="203" xr:uid="{00000000-0005-0000-0000-000047010000}"/>
    <cellStyle name="20% - akcent 1 3 2 2 2 2 3 4" xfId="204" xr:uid="{00000000-0005-0000-0000-000048010000}"/>
    <cellStyle name="20% - akcent 1 3 2 2 2 2 3 4 2" xfId="205" xr:uid="{00000000-0005-0000-0000-000049010000}"/>
    <cellStyle name="20% - akcent 1 3 2 2 2 2 3 5" xfId="206" xr:uid="{00000000-0005-0000-0000-00004A010000}"/>
    <cellStyle name="20% - akcent 1 3 2 2 2 2 4" xfId="207" xr:uid="{00000000-0005-0000-0000-00004B010000}"/>
    <cellStyle name="20% - akcent 1 3 2 2 2 2 4 2" xfId="208" xr:uid="{00000000-0005-0000-0000-00004C010000}"/>
    <cellStyle name="20% - akcent 1 3 2 2 2 2 4 2 2" xfId="209" xr:uid="{00000000-0005-0000-0000-00004D010000}"/>
    <cellStyle name="20% - akcent 1 3 2 2 2 2 4 2 2 2" xfId="210" xr:uid="{00000000-0005-0000-0000-00004E010000}"/>
    <cellStyle name="20% - akcent 1 3 2 2 2 2 4 2 3" xfId="211" xr:uid="{00000000-0005-0000-0000-00004F010000}"/>
    <cellStyle name="20% - akcent 1 3 2 2 2 2 4 2 3 2" xfId="212" xr:uid="{00000000-0005-0000-0000-000050010000}"/>
    <cellStyle name="20% - akcent 1 3 2 2 2 2 4 2 4" xfId="213" xr:uid="{00000000-0005-0000-0000-000051010000}"/>
    <cellStyle name="20% - akcent 1 3 2 2 2 2 4 3" xfId="214" xr:uid="{00000000-0005-0000-0000-000052010000}"/>
    <cellStyle name="20% - akcent 1 3 2 2 2 2 4 3 2" xfId="215" xr:uid="{00000000-0005-0000-0000-000053010000}"/>
    <cellStyle name="20% - akcent 1 3 2 2 2 2 4 4" xfId="216" xr:uid="{00000000-0005-0000-0000-000054010000}"/>
    <cellStyle name="20% - akcent 1 3 2 2 2 2 4 4 2" xfId="217" xr:uid="{00000000-0005-0000-0000-000055010000}"/>
    <cellStyle name="20% - akcent 1 3 2 2 2 2 4 5" xfId="218" xr:uid="{00000000-0005-0000-0000-000056010000}"/>
    <cellStyle name="20% - akcent 1 3 2 2 2 2 5" xfId="219" xr:uid="{00000000-0005-0000-0000-000057010000}"/>
    <cellStyle name="20% - akcent 1 3 2 2 2 2 5 2" xfId="220" xr:uid="{00000000-0005-0000-0000-000058010000}"/>
    <cellStyle name="20% - akcent 1 3 2 2 2 2 5 2 2" xfId="221" xr:uid="{00000000-0005-0000-0000-000059010000}"/>
    <cellStyle name="20% - akcent 1 3 2 2 2 2 5 3" xfId="222" xr:uid="{00000000-0005-0000-0000-00005A010000}"/>
    <cellStyle name="20% - akcent 1 3 2 2 2 2 5 3 2" xfId="223" xr:uid="{00000000-0005-0000-0000-00005B010000}"/>
    <cellStyle name="20% - akcent 1 3 2 2 2 2 5 4" xfId="224" xr:uid="{00000000-0005-0000-0000-00005C010000}"/>
    <cellStyle name="20% - akcent 1 3 2 2 2 2 6" xfId="225" xr:uid="{00000000-0005-0000-0000-00005D010000}"/>
    <cellStyle name="20% - akcent 1 3 2 2 2 2 6 2" xfId="226" xr:uid="{00000000-0005-0000-0000-00005E010000}"/>
    <cellStyle name="20% - akcent 1 3 2 2 2 2 7" xfId="227" xr:uid="{00000000-0005-0000-0000-00005F010000}"/>
    <cellStyle name="20% - akcent 1 3 2 2 2 2 7 2" xfId="228" xr:uid="{00000000-0005-0000-0000-000060010000}"/>
    <cellStyle name="20% - akcent 1 3 2 2 2 2 8" xfId="229" xr:uid="{00000000-0005-0000-0000-000061010000}"/>
    <cellStyle name="20% - akcent 1 3 2 2 2 3" xfId="230" xr:uid="{00000000-0005-0000-0000-000062010000}"/>
    <cellStyle name="20% - akcent 1 3 2 2 2 3 2" xfId="231" xr:uid="{00000000-0005-0000-0000-000063010000}"/>
    <cellStyle name="20% - akcent 1 3 2 2 2 3 2 2" xfId="232" xr:uid="{00000000-0005-0000-0000-000064010000}"/>
    <cellStyle name="20% - akcent 1 3 2 2 2 3 2 2 2" xfId="233" xr:uid="{00000000-0005-0000-0000-000065010000}"/>
    <cellStyle name="20% - akcent 1 3 2 2 2 3 2 2 2 2" xfId="234" xr:uid="{00000000-0005-0000-0000-000066010000}"/>
    <cellStyle name="20% - akcent 1 3 2 2 2 3 2 2 3" xfId="235" xr:uid="{00000000-0005-0000-0000-000067010000}"/>
    <cellStyle name="20% - akcent 1 3 2 2 2 3 2 2 3 2" xfId="236" xr:uid="{00000000-0005-0000-0000-000068010000}"/>
    <cellStyle name="20% - akcent 1 3 2 2 2 3 2 2 4" xfId="237" xr:uid="{00000000-0005-0000-0000-000069010000}"/>
    <cellStyle name="20% - akcent 1 3 2 2 2 3 2 3" xfId="238" xr:uid="{00000000-0005-0000-0000-00006A010000}"/>
    <cellStyle name="20% - akcent 1 3 2 2 2 3 2 3 2" xfId="239" xr:uid="{00000000-0005-0000-0000-00006B010000}"/>
    <cellStyle name="20% - akcent 1 3 2 2 2 3 2 4" xfId="240" xr:uid="{00000000-0005-0000-0000-00006C010000}"/>
    <cellStyle name="20% - akcent 1 3 2 2 2 3 2 4 2" xfId="241" xr:uid="{00000000-0005-0000-0000-00006D010000}"/>
    <cellStyle name="20% - akcent 1 3 2 2 2 3 2 5" xfId="242" xr:uid="{00000000-0005-0000-0000-00006E010000}"/>
    <cellStyle name="20% - akcent 1 3 2 2 2 3 3" xfId="243" xr:uid="{00000000-0005-0000-0000-00006F010000}"/>
    <cellStyle name="20% - akcent 1 3 2 2 2 3 3 2" xfId="244" xr:uid="{00000000-0005-0000-0000-000070010000}"/>
    <cellStyle name="20% - akcent 1 3 2 2 2 3 3 2 2" xfId="245" xr:uid="{00000000-0005-0000-0000-000071010000}"/>
    <cellStyle name="20% - akcent 1 3 2 2 2 3 3 2 2 2" xfId="246" xr:uid="{00000000-0005-0000-0000-000072010000}"/>
    <cellStyle name="20% - akcent 1 3 2 2 2 3 3 2 3" xfId="247" xr:uid="{00000000-0005-0000-0000-000073010000}"/>
    <cellStyle name="20% - akcent 1 3 2 2 2 3 3 2 3 2" xfId="248" xr:uid="{00000000-0005-0000-0000-000074010000}"/>
    <cellStyle name="20% - akcent 1 3 2 2 2 3 3 2 4" xfId="249" xr:uid="{00000000-0005-0000-0000-000075010000}"/>
    <cellStyle name="20% - akcent 1 3 2 2 2 3 3 3" xfId="250" xr:uid="{00000000-0005-0000-0000-000076010000}"/>
    <cellStyle name="20% - akcent 1 3 2 2 2 3 3 3 2" xfId="251" xr:uid="{00000000-0005-0000-0000-000077010000}"/>
    <cellStyle name="20% - akcent 1 3 2 2 2 3 3 4" xfId="252" xr:uid="{00000000-0005-0000-0000-000078010000}"/>
    <cellStyle name="20% - akcent 1 3 2 2 2 3 3 4 2" xfId="253" xr:uid="{00000000-0005-0000-0000-000079010000}"/>
    <cellStyle name="20% - akcent 1 3 2 2 2 3 3 5" xfId="254" xr:uid="{00000000-0005-0000-0000-00007A010000}"/>
    <cellStyle name="20% - akcent 1 3 2 2 2 3 4" xfId="255" xr:uid="{00000000-0005-0000-0000-00007B010000}"/>
    <cellStyle name="20% - akcent 1 3 2 2 2 3 4 2" xfId="256" xr:uid="{00000000-0005-0000-0000-00007C010000}"/>
    <cellStyle name="20% - akcent 1 3 2 2 2 3 4 2 2" xfId="257" xr:uid="{00000000-0005-0000-0000-00007D010000}"/>
    <cellStyle name="20% - akcent 1 3 2 2 2 3 4 2 2 2" xfId="258" xr:uid="{00000000-0005-0000-0000-00007E010000}"/>
    <cellStyle name="20% - akcent 1 3 2 2 2 3 4 2 3" xfId="259" xr:uid="{00000000-0005-0000-0000-00007F010000}"/>
    <cellStyle name="20% - akcent 1 3 2 2 2 3 4 2 3 2" xfId="260" xr:uid="{00000000-0005-0000-0000-000080010000}"/>
    <cellStyle name="20% - akcent 1 3 2 2 2 3 4 2 4" xfId="261" xr:uid="{00000000-0005-0000-0000-000081010000}"/>
    <cellStyle name="20% - akcent 1 3 2 2 2 3 4 3" xfId="262" xr:uid="{00000000-0005-0000-0000-000082010000}"/>
    <cellStyle name="20% - akcent 1 3 2 2 2 3 4 3 2" xfId="263" xr:uid="{00000000-0005-0000-0000-000083010000}"/>
    <cellStyle name="20% - akcent 1 3 2 2 2 3 4 4" xfId="264" xr:uid="{00000000-0005-0000-0000-000084010000}"/>
    <cellStyle name="20% - akcent 1 3 2 2 2 3 4 4 2" xfId="265" xr:uid="{00000000-0005-0000-0000-000085010000}"/>
    <cellStyle name="20% - akcent 1 3 2 2 2 3 4 5" xfId="266" xr:uid="{00000000-0005-0000-0000-000086010000}"/>
    <cellStyle name="20% - akcent 1 3 2 2 2 3 5" xfId="267" xr:uid="{00000000-0005-0000-0000-000087010000}"/>
    <cellStyle name="20% - akcent 1 3 2 2 2 3 5 2" xfId="268" xr:uid="{00000000-0005-0000-0000-000088010000}"/>
    <cellStyle name="20% - akcent 1 3 2 2 2 3 5 2 2" xfId="269" xr:uid="{00000000-0005-0000-0000-000089010000}"/>
    <cellStyle name="20% - akcent 1 3 2 2 2 3 5 3" xfId="270" xr:uid="{00000000-0005-0000-0000-00008A010000}"/>
    <cellStyle name="20% - akcent 1 3 2 2 2 3 5 3 2" xfId="271" xr:uid="{00000000-0005-0000-0000-00008B010000}"/>
    <cellStyle name="20% - akcent 1 3 2 2 2 3 5 4" xfId="272" xr:uid="{00000000-0005-0000-0000-00008C010000}"/>
    <cellStyle name="20% - akcent 1 3 2 2 2 3 6" xfId="273" xr:uid="{00000000-0005-0000-0000-00008D010000}"/>
    <cellStyle name="20% - akcent 1 3 2 2 2 3 6 2" xfId="274" xr:uid="{00000000-0005-0000-0000-00008E010000}"/>
    <cellStyle name="20% - akcent 1 3 2 2 2 3 7" xfId="275" xr:uid="{00000000-0005-0000-0000-00008F010000}"/>
    <cellStyle name="20% - akcent 1 3 2 2 2 3 7 2" xfId="276" xr:uid="{00000000-0005-0000-0000-000090010000}"/>
    <cellStyle name="20% - akcent 1 3 2 2 2 3 8" xfId="277" xr:uid="{00000000-0005-0000-0000-000091010000}"/>
    <cellStyle name="20% - akcent 1 3 2 2 2 4" xfId="278" xr:uid="{00000000-0005-0000-0000-000092010000}"/>
    <cellStyle name="20% - akcent 1 3 2 2 2 4 2" xfId="279" xr:uid="{00000000-0005-0000-0000-000093010000}"/>
    <cellStyle name="20% - akcent 1 3 2 2 2 4 2 2" xfId="280" xr:uid="{00000000-0005-0000-0000-000094010000}"/>
    <cellStyle name="20% - akcent 1 3 2 2 2 4 2 2 2" xfId="281" xr:uid="{00000000-0005-0000-0000-000095010000}"/>
    <cellStyle name="20% - akcent 1 3 2 2 2 4 2 3" xfId="282" xr:uid="{00000000-0005-0000-0000-000096010000}"/>
    <cellStyle name="20% - akcent 1 3 2 2 2 4 2 3 2" xfId="283" xr:uid="{00000000-0005-0000-0000-000097010000}"/>
    <cellStyle name="20% - akcent 1 3 2 2 2 4 2 4" xfId="284" xr:uid="{00000000-0005-0000-0000-000098010000}"/>
    <cellStyle name="20% - akcent 1 3 2 2 2 4 3" xfId="285" xr:uid="{00000000-0005-0000-0000-000099010000}"/>
    <cellStyle name="20% - akcent 1 3 2 2 2 4 3 2" xfId="286" xr:uid="{00000000-0005-0000-0000-00009A010000}"/>
    <cellStyle name="20% - akcent 1 3 2 2 2 4 4" xfId="287" xr:uid="{00000000-0005-0000-0000-00009B010000}"/>
    <cellStyle name="20% - akcent 1 3 2 2 2 4 4 2" xfId="288" xr:uid="{00000000-0005-0000-0000-00009C010000}"/>
    <cellStyle name="20% - akcent 1 3 2 2 2 4 5" xfId="289" xr:uid="{00000000-0005-0000-0000-00009D010000}"/>
    <cellStyle name="20% - akcent 1 3 2 2 2 5" xfId="290" xr:uid="{00000000-0005-0000-0000-00009E010000}"/>
    <cellStyle name="20% - akcent 1 3 2 2 2 5 2" xfId="291" xr:uid="{00000000-0005-0000-0000-00009F010000}"/>
    <cellStyle name="20% - akcent 1 3 2 2 2 5 2 2" xfId="292" xr:uid="{00000000-0005-0000-0000-0000A0010000}"/>
    <cellStyle name="20% - akcent 1 3 2 2 2 5 2 2 2" xfId="293" xr:uid="{00000000-0005-0000-0000-0000A1010000}"/>
    <cellStyle name="20% - akcent 1 3 2 2 2 5 2 3" xfId="294" xr:uid="{00000000-0005-0000-0000-0000A2010000}"/>
    <cellStyle name="20% - akcent 1 3 2 2 2 5 2 3 2" xfId="295" xr:uid="{00000000-0005-0000-0000-0000A3010000}"/>
    <cellStyle name="20% - akcent 1 3 2 2 2 5 2 4" xfId="296" xr:uid="{00000000-0005-0000-0000-0000A4010000}"/>
    <cellStyle name="20% - akcent 1 3 2 2 2 5 3" xfId="297" xr:uid="{00000000-0005-0000-0000-0000A5010000}"/>
    <cellStyle name="20% - akcent 1 3 2 2 2 5 3 2" xfId="298" xr:uid="{00000000-0005-0000-0000-0000A6010000}"/>
    <cellStyle name="20% - akcent 1 3 2 2 2 5 4" xfId="299" xr:uid="{00000000-0005-0000-0000-0000A7010000}"/>
    <cellStyle name="20% - akcent 1 3 2 2 2 5 4 2" xfId="300" xr:uid="{00000000-0005-0000-0000-0000A8010000}"/>
    <cellStyle name="20% - akcent 1 3 2 2 2 5 5" xfId="301" xr:uid="{00000000-0005-0000-0000-0000A9010000}"/>
    <cellStyle name="20% - akcent 1 3 2 2 2 6" xfId="302" xr:uid="{00000000-0005-0000-0000-0000AA010000}"/>
    <cellStyle name="20% - akcent 1 3 2 2 2 6 2" xfId="303" xr:uid="{00000000-0005-0000-0000-0000AB010000}"/>
    <cellStyle name="20% - akcent 1 3 2 2 2 6 2 2" xfId="304" xr:uid="{00000000-0005-0000-0000-0000AC010000}"/>
    <cellStyle name="20% - akcent 1 3 2 2 2 6 2 2 2" xfId="305" xr:uid="{00000000-0005-0000-0000-0000AD010000}"/>
    <cellStyle name="20% - akcent 1 3 2 2 2 6 2 3" xfId="306" xr:uid="{00000000-0005-0000-0000-0000AE010000}"/>
    <cellStyle name="20% - akcent 1 3 2 2 2 6 2 3 2" xfId="307" xr:uid="{00000000-0005-0000-0000-0000AF010000}"/>
    <cellStyle name="20% - akcent 1 3 2 2 2 6 2 4" xfId="308" xr:uid="{00000000-0005-0000-0000-0000B0010000}"/>
    <cellStyle name="20% - akcent 1 3 2 2 2 6 3" xfId="309" xr:uid="{00000000-0005-0000-0000-0000B1010000}"/>
    <cellStyle name="20% - akcent 1 3 2 2 2 6 3 2" xfId="310" xr:uid="{00000000-0005-0000-0000-0000B2010000}"/>
    <cellStyle name="20% - akcent 1 3 2 2 2 6 4" xfId="311" xr:uid="{00000000-0005-0000-0000-0000B3010000}"/>
    <cellStyle name="20% - akcent 1 3 2 2 2 6 4 2" xfId="312" xr:uid="{00000000-0005-0000-0000-0000B4010000}"/>
    <cellStyle name="20% - akcent 1 3 2 2 2 6 5" xfId="313" xr:uid="{00000000-0005-0000-0000-0000B5010000}"/>
    <cellStyle name="20% - akcent 1 3 2 2 2 7" xfId="314" xr:uid="{00000000-0005-0000-0000-0000B6010000}"/>
    <cellStyle name="20% - akcent 1 3 2 2 2 7 2" xfId="315" xr:uid="{00000000-0005-0000-0000-0000B7010000}"/>
    <cellStyle name="20% - akcent 1 3 2 2 2 7 2 2" xfId="316" xr:uid="{00000000-0005-0000-0000-0000B8010000}"/>
    <cellStyle name="20% - akcent 1 3 2 2 2 7 3" xfId="317" xr:uid="{00000000-0005-0000-0000-0000B9010000}"/>
    <cellStyle name="20% - akcent 1 3 2 2 2 7 3 2" xfId="318" xr:uid="{00000000-0005-0000-0000-0000BA010000}"/>
    <cellStyle name="20% - akcent 1 3 2 2 2 7 4" xfId="319" xr:uid="{00000000-0005-0000-0000-0000BB010000}"/>
    <cellStyle name="20% - akcent 1 3 2 2 2 8" xfId="320" xr:uid="{00000000-0005-0000-0000-0000BC010000}"/>
    <cellStyle name="20% - akcent 1 3 2 2 2 8 2" xfId="321" xr:uid="{00000000-0005-0000-0000-0000BD010000}"/>
    <cellStyle name="20% - akcent 1 3 2 2 2 9" xfId="322" xr:uid="{00000000-0005-0000-0000-0000BE010000}"/>
    <cellStyle name="20% - akcent 1 3 2 2 2 9 2" xfId="323" xr:uid="{00000000-0005-0000-0000-0000BF010000}"/>
    <cellStyle name="20% - akcent 1 3 2 2 3" xfId="324" xr:uid="{00000000-0005-0000-0000-0000C0010000}"/>
    <cellStyle name="20% - akcent 1 3 2 2 3 2" xfId="325" xr:uid="{00000000-0005-0000-0000-0000C1010000}"/>
    <cellStyle name="20% - akcent 1 3 2 2 3 2 2" xfId="326" xr:uid="{00000000-0005-0000-0000-0000C2010000}"/>
    <cellStyle name="20% - akcent 1 3 2 2 3 2 2 2" xfId="327" xr:uid="{00000000-0005-0000-0000-0000C3010000}"/>
    <cellStyle name="20% - akcent 1 3 2 2 3 2 2 2 2" xfId="328" xr:uid="{00000000-0005-0000-0000-0000C4010000}"/>
    <cellStyle name="20% - akcent 1 3 2 2 3 2 2 3" xfId="329" xr:uid="{00000000-0005-0000-0000-0000C5010000}"/>
    <cellStyle name="20% - akcent 1 3 2 2 3 2 2 3 2" xfId="330" xr:uid="{00000000-0005-0000-0000-0000C6010000}"/>
    <cellStyle name="20% - akcent 1 3 2 2 3 2 2 4" xfId="331" xr:uid="{00000000-0005-0000-0000-0000C7010000}"/>
    <cellStyle name="20% - akcent 1 3 2 2 3 2 3" xfId="332" xr:uid="{00000000-0005-0000-0000-0000C8010000}"/>
    <cellStyle name="20% - akcent 1 3 2 2 3 2 3 2" xfId="333" xr:uid="{00000000-0005-0000-0000-0000C9010000}"/>
    <cellStyle name="20% - akcent 1 3 2 2 3 2 4" xfId="334" xr:uid="{00000000-0005-0000-0000-0000CA010000}"/>
    <cellStyle name="20% - akcent 1 3 2 2 3 2 4 2" xfId="335" xr:uid="{00000000-0005-0000-0000-0000CB010000}"/>
    <cellStyle name="20% - akcent 1 3 2 2 3 2 5" xfId="336" xr:uid="{00000000-0005-0000-0000-0000CC010000}"/>
    <cellStyle name="20% - akcent 1 3 2 2 3 3" xfId="337" xr:uid="{00000000-0005-0000-0000-0000CD010000}"/>
    <cellStyle name="20% - akcent 1 3 2 2 3 3 2" xfId="338" xr:uid="{00000000-0005-0000-0000-0000CE010000}"/>
    <cellStyle name="20% - akcent 1 3 2 2 3 3 2 2" xfId="339" xr:uid="{00000000-0005-0000-0000-0000CF010000}"/>
    <cellStyle name="20% - akcent 1 3 2 2 3 3 2 2 2" xfId="340" xr:uid="{00000000-0005-0000-0000-0000D0010000}"/>
    <cellStyle name="20% - akcent 1 3 2 2 3 3 2 3" xfId="341" xr:uid="{00000000-0005-0000-0000-0000D1010000}"/>
    <cellStyle name="20% - akcent 1 3 2 2 3 3 2 3 2" xfId="342" xr:uid="{00000000-0005-0000-0000-0000D2010000}"/>
    <cellStyle name="20% - akcent 1 3 2 2 3 3 2 4" xfId="343" xr:uid="{00000000-0005-0000-0000-0000D3010000}"/>
    <cellStyle name="20% - akcent 1 3 2 2 3 3 3" xfId="344" xr:uid="{00000000-0005-0000-0000-0000D4010000}"/>
    <cellStyle name="20% - akcent 1 3 2 2 3 3 3 2" xfId="345" xr:uid="{00000000-0005-0000-0000-0000D5010000}"/>
    <cellStyle name="20% - akcent 1 3 2 2 3 3 4" xfId="346" xr:uid="{00000000-0005-0000-0000-0000D6010000}"/>
    <cellStyle name="20% - akcent 1 3 2 2 3 3 4 2" xfId="347" xr:uid="{00000000-0005-0000-0000-0000D7010000}"/>
    <cellStyle name="20% - akcent 1 3 2 2 3 3 5" xfId="348" xr:uid="{00000000-0005-0000-0000-0000D8010000}"/>
    <cellStyle name="20% - akcent 1 3 2 2 3 4" xfId="349" xr:uid="{00000000-0005-0000-0000-0000D9010000}"/>
    <cellStyle name="20% - akcent 1 3 2 2 3 4 2" xfId="350" xr:uid="{00000000-0005-0000-0000-0000DA010000}"/>
    <cellStyle name="20% - akcent 1 3 2 2 3 4 2 2" xfId="351" xr:uid="{00000000-0005-0000-0000-0000DB010000}"/>
    <cellStyle name="20% - akcent 1 3 2 2 3 4 2 2 2" xfId="352" xr:uid="{00000000-0005-0000-0000-0000DC010000}"/>
    <cellStyle name="20% - akcent 1 3 2 2 3 4 2 3" xfId="353" xr:uid="{00000000-0005-0000-0000-0000DD010000}"/>
    <cellStyle name="20% - akcent 1 3 2 2 3 4 2 3 2" xfId="354" xr:uid="{00000000-0005-0000-0000-0000DE010000}"/>
    <cellStyle name="20% - akcent 1 3 2 2 3 4 2 4" xfId="355" xr:uid="{00000000-0005-0000-0000-0000DF010000}"/>
    <cellStyle name="20% - akcent 1 3 2 2 3 4 3" xfId="356" xr:uid="{00000000-0005-0000-0000-0000E0010000}"/>
    <cellStyle name="20% - akcent 1 3 2 2 3 4 3 2" xfId="357" xr:uid="{00000000-0005-0000-0000-0000E1010000}"/>
    <cellStyle name="20% - akcent 1 3 2 2 3 4 4" xfId="358" xr:uid="{00000000-0005-0000-0000-0000E2010000}"/>
    <cellStyle name="20% - akcent 1 3 2 2 3 4 4 2" xfId="359" xr:uid="{00000000-0005-0000-0000-0000E3010000}"/>
    <cellStyle name="20% - akcent 1 3 2 2 3 4 5" xfId="360" xr:uid="{00000000-0005-0000-0000-0000E4010000}"/>
    <cellStyle name="20% - akcent 1 3 2 2 3 5" xfId="361" xr:uid="{00000000-0005-0000-0000-0000E5010000}"/>
    <cellStyle name="20% - akcent 1 3 2 2 3 5 2" xfId="362" xr:uid="{00000000-0005-0000-0000-0000E6010000}"/>
    <cellStyle name="20% - akcent 1 3 2 2 3 5 2 2" xfId="363" xr:uid="{00000000-0005-0000-0000-0000E7010000}"/>
    <cellStyle name="20% - akcent 1 3 2 2 3 5 3" xfId="364" xr:uid="{00000000-0005-0000-0000-0000E8010000}"/>
    <cellStyle name="20% - akcent 1 3 2 2 3 5 3 2" xfId="365" xr:uid="{00000000-0005-0000-0000-0000E9010000}"/>
    <cellStyle name="20% - akcent 1 3 2 2 3 5 4" xfId="366" xr:uid="{00000000-0005-0000-0000-0000EA010000}"/>
    <cellStyle name="20% - akcent 1 3 2 2 3 6" xfId="367" xr:uid="{00000000-0005-0000-0000-0000EB010000}"/>
    <cellStyle name="20% - akcent 1 3 2 2 3 6 2" xfId="368" xr:uid="{00000000-0005-0000-0000-0000EC010000}"/>
    <cellStyle name="20% - akcent 1 3 2 2 3 7" xfId="369" xr:uid="{00000000-0005-0000-0000-0000ED010000}"/>
    <cellStyle name="20% - akcent 1 3 2 2 3 7 2" xfId="370" xr:uid="{00000000-0005-0000-0000-0000EE010000}"/>
    <cellStyle name="20% - akcent 1 3 2 2 3 8" xfId="371" xr:uid="{00000000-0005-0000-0000-0000EF010000}"/>
    <cellStyle name="20% - akcent 1 3 2 2 4" xfId="372" xr:uid="{00000000-0005-0000-0000-0000F0010000}"/>
    <cellStyle name="20% - akcent 1 3 2 2 4 2" xfId="373" xr:uid="{00000000-0005-0000-0000-0000F1010000}"/>
    <cellStyle name="20% - akcent 1 3 2 2 4 2 2" xfId="374" xr:uid="{00000000-0005-0000-0000-0000F2010000}"/>
    <cellStyle name="20% - akcent 1 3 2 2 4 2 2 2" xfId="375" xr:uid="{00000000-0005-0000-0000-0000F3010000}"/>
    <cellStyle name="20% - akcent 1 3 2 2 4 2 2 2 2" xfId="376" xr:uid="{00000000-0005-0000-0000-0000F4010000}"/>
    <cellStyle name="20% - akcent 1 3 2 2 4 2 2 3" xfId="377" xr:uid="{00000000-0005-0000-0000-0000F5010000}"/>
    <cellStyle name="20% - akcent 1 3 2 2 4 2 2 3 2" xfId="378" xr:uid="{00000000-0005-0000-0000-0000F6010000}"/>
    <cellStyle name="20% - akcent 1 3 2 2 4 2 2 4" xfId="379" xr:uid="{00000000-0005-0000-0000-0000F7010000}"/>
    <cellStyle name="20% - akcent 1 3 2 2 4 2 3" xfId="380" xr:uid="{00000000-0005-0000-0000-0000F8010000}"/>
    <cellStyle name="20% - akcent 1 3 2 2 4 2 3 2" xfId="381" xr:uid="{00000000-0005-0000-0000-0000F9010000}"/>
    <cellStyle name="20% - akcent 1 3 2 2 4 2 4" xfId="382" xr:uid="{00000000-0005-0000-0000-0000FA010000}"/>
    <cellStyle name="20% - akcent 1 3 2 2 4 2 4 2" xfId="383" xr:uid="{00000000-0005-0000-0000-0000FB010000}"/>
    <cellStyle name="20% - akcent 1 3 2 2 4 2 5" xfId="384" xr:uid="{00000000-0005-0000-0000-0000FC010000}"/>
    <cellStyle name="20% - akcent 1 3 2 2 4 3" xfId="385" xr:uid="{00000000-0005-0000-0000-0000FD010000}"/>
    <cellStyle name="20% - akcent 1 3 2 2 4 3 2" xfId="386" xr:uid="{00000000-0005-0000-0000-0000FE010000}"/>
    <cellStyle name="20% - akcent 1 3 2 2 4 3 2 2" xfId="387" xr:uid="{00000000-0005-0000-0000-0000FF010000}"/>
    <cellStyle name="20% - akcent 1 3 2 2 4 3 2 2 2" xfId="388" xr:uid="{00000000-0005-0000-0000-000000020000}"/>
    <cellStyle name="20% - akcent 1 3 2 2 4 3 2 3" xfId="389" xr:uid="{00000000-0005-0000-0000-000001020000}"/>
    <cellStyle name="20% - akcent 1 3 2 2 4 3 2 3 2" xfId="390" xr:uid="{00000000-0005-0000-0000-000002020000}"/>
    <cellStyle name="20% - akcent 1 3 2 2 4 3 2 4" xfId="391" xr:uid="{00000000-0005-0000-0000-000003020000}"/>
    <cellStyle name="20% - akcent 1 3 2 2 4 3 3" xfId="392" xr:uid="{00000000-0005-0000-0000-000004020000}"/>
    <cellStyle name="20% - akcent 1 3 2 2 4 3 3 2" xfId="393" xr:uid="{00000000-0005-0000-0000-000005020000}"/>
    <cellStyle name="20% - akcent 1 3 2 2 4 3 4" xfId="394" xr:uid="{00000000-0005-0000-0000-000006020000}"/>
    <cellStyle name="20% - akcent 1 3 2 2 4 3 4 2" xfId="395" xr:uid="{00000000-0005-0000-0000-000007020000}"/>
    <cellStyle name="20% - akcent 1 3 2 2 4 3 5" xfId="396" xr:uid="{00000000-0005-0000-0000-000008020000}"/>
    <cellStyle name="20% - akcent 1 3 2 2 4 4" xfId="397" xr:uid="{00000000-0005-0000-0000-000009020000}"/>
    <cellStyle name="20% - akcent 1 3 2 2 4 4 2" xfId="398" xr:uid="{00000000-0005-0000-0000-00000A020000}"/>
    <cellStyle name="20% - akcent 1 3 2 2 4 4 2 2" xfId="399" xr:uid="{00000000-0005-0000-0000-00000B020000}"/>
    <cellStyle name="20% - akcent 1 3 2 2 4 4 2 2 2" xfId="400" xr:uid="{00000000-0005-0000-0000-00000C020000}"/>
    <cellStyle name="20% - akcent 1 3 2 2 4 4 2 3" xfId="401" xr:uid="{00000000-0005-0000-0000-00000D020000}"/>
    <cellStyle name="20% - akcent 1 3 2 2 4 4 2 3 2" xfId="402" xr:uid="{00000000-0005-0000-0000-00000E020000}"/>
    <cellStyle name="20% - akcent 1 3 2 2 4 4 2 4" xfId="403" xr:uid="{00000000-0005-0000-0000-00000F020000}"/>
    <cellStyle name="20% - akcent 1 3 2 2 4 4 3" xfId="404" xr:uid="{00000000-0005-0000-0000-000010020000}"/>
    <cellStyle name="20% - akcent 1 3 2 2 4 4 3 2" xfId="405" xr:uid="{00000000-0005-0000-0000-000011020000}"/>
    <cellStyle name="20% - akcent 1 3 2 2 4 4 4" xfId="406" xr:uid="{00000000-0005-0000-0000-000012020000}"/>
    <cellStyle name="20% - akcent 1 3 2 2 4 4 4 2" xfId="407" xr:uid="{00000000-0005-0000-0000-000013020000}"/>
    <cellStyle name="20% - akcent 1 3 2 2 4 4 5" xfId="408" xr:uid="{00000000-0005-0000-0000-000014020000}"/>
    <cellStyle name="20% - akcent 1 3 2 2 4 5" xfId="409" xr:uid="{00000000-0005-0000-0000-000015020000}"/>
    <cellStyle name="20% - akcent 1 3 2 2 4 5 2" xfId="410" xr:uid="{00000000-0005-0000-0000-000016020000}"/>
    <cellStyle name="20% - akcent 1 3 2 2 4 5 2 2" xfId="411" xr:uid="{00000000-0005-0000-0000-000017020000}"/>
    <cellStyle name="20% - akcent 1 3 2 2 4 5 3" xfId="412" xr:uid="{00000000-0005-0000-0000-000018020000}"/>
    <cellStyle name="20% - akcent 1 3 2 2 4 5 3 2" xfId="413" xr:uid="{00000000-0005-0000-0000-000019020000}"/>
    <cellStyle name="20% - akcent 1 3 2 2 4 5 4" xfId="414" xr:uid="{00000000-0005-0000-0000-00001A020000}"/>
    <cellStyle name="20% - akcent 1 3 2 2 4 6" xfId="415" xr:uid="{00000000-0005-0000-0000-00001B020000}"/>
    <cellStyle name="20% - akcent 1 3 2 2 4 6 2" xfId="416" xr:uid="{00000000-0005-0000-0000-00001C020000}"/>
    <cellStyle name="20% - akcent 1 3 2 2 4 7" xfId="417" xr:uid="{00000000-0005-0000-0000-00001D020000}"/>
    <cellStyle name="20% - akcent 1 3 2 2 4 7 2" xfId="418" xr:uid="{00000000-0005-0000-0000-00001E020000}"/>
    <cellStyle name="20% - akcent 1 3 2 2 4 8" xfId="419" xr:uid="{00000000-0005-0000-0000-00001F020000}"/>
    <cellStyle name="20% - akcent 1 3 2 2 5" xfId="420" xr:uid="{00000000-0005-0000-0000-000020020000}"/>
    <cellStyle name="20% - akcent 1 3 2 2 5 2" xfId="421" xr:uid="{00000000-0005-0000-0000-000021020000}"/>
    <cellStyle name="20% - akcent 1 3 2 2 5 2 2" xfId="422" xr:uid="{00000000-0005-0000-0000-000022020000}"/>
    <cellStyle name="20% - akcent 1 3 2 2 5 2 2 2" xfId="423" xr:uid="{00000000-0005-0000-0000-000023020000}"/>
    <cellStyle name="20% - akcent 1 3 2 2 5 2 2 2 2" xfId="424" xr:uid="{00000000-0005-0000-0000-000024020000}"/>
    <cellStyle name="20% - akcent 1 3 2 2 5 2 2 3" xfId="425" xr:uid="{00000000-0005-0000-0000-000025020000}"/>
    <cellStyle name="20% - akcent 1 3 2 2 5 2 2 3 2" xfId="426" xr:uid="{00000000-0005-0000-0000-000026020000}"/>
    <cellStyle name="20% - akcent 1 3 2 2 5 2 2 4" xfId="427" xr:uid="{00000000-0005-0000-0000-000027020000}"/>
    <cellStyle name="20% - akcent 1 3 2 2 5 2 3" xfId="428" xr:uid="{00000000-0005-0000-0000-000028020000}"/>
    <cellStyle name="20% - akcent 1 3 2 2 5 2 3 2" xfId="429" xr:uid="{00000000-0005-0000-0000-000029020000}"/>
    <cellStyle name="20% - akcent 1 3 2 2 5 2 4" xfId="430" xr:uid="{00000000-0005-0000-0000-00002A020000}"/>
    <cellStyle name="20% - akcent 1 3 2 2 5 2 4 2" xfId="431" xr:uid="{00000000-0005-0000-0000-00002B020000}"/>
    <cellStyle name="20% - akcent 1 3 2 2 5 2 5" xfId="432" xr:uid="{00000000-0005-0000-0000-00002C020000}"/>
    <cellStyle name="20% - akcent 1 3 2 2 5 3" xfId="433" xr:uid="{00000000-0005-0000-0000-00002D020000}"/>
    <cellStyle name="20% - akcent 1 3 2 2 5 3 2" xfId="434" xr:uid="{00000000-0005-0000-0000-00002E020000}"/>
    <cellStyle name="20% - akcent 1 3 2 2 5 3 2 2" xfId="435" xr:uid="{00000000-0005-0000-0000-00002F020000}"/>
    <cellStyle name="20% - akcent 1 3 2 2 5 3 3" xfId="436" xr:uid="{00000000-0005-0000-0000-000030020000}"/>
    <cellStyle name="20% - akcent 1 3 2 2 5 3 3 2" xfId="437" xr:uid="{00000000-0005-0000-0000-000031020000}"/>
    <cellStyle name="20% - akcent 1 3 2 2 5 3 4" xfId="438" xr:uid="{00000000-0005-0000-0000-000032020000}"/>
    <cellStyle name="20% - akcent 1 3 2 2 5 4" xfId="439" xr:uid="{00000000-0005-0000-0000-000033020000}"/>
    <cellStyle name="20% - akcent 1 3 2 2 5 4 2" xfId="440" xr:uid="{00000000-0005-0000-0000-000034020000}"/>
    <cellStyle name="20% - akcent 1 3 2 2 5 5" xfId="441" xr:uid="{00000000-0005-0000-0000-000035020000}"/>
    <cellStyle name="20% - akcent 1 3 2 2 5 5 2" xfId="442" xr:uid="{00000000-0005-0000-0000-000036020000}"/>
    <cellStyle name="20% - akcent 1 3 2 2 5 6" xfId="443" xr:uid="{00000000-0005-0000-0000-000037020000}"/>
    <cellStyle name="20% - akcent 1 3 2 2 6" xfId="444" xr:uid="{00000000-0005-0000-0000-000038020000}"/>
    <cellStyle name="20% - akcent 1 3 2 2 6 2" xfId="445" xr:uid="{00000000-0005-0000-0000-000039020000}"/>
    <cellStyle name="20% - akcent 1 3 2 2 6 2 2" xfId="446" xr:uid="{00000000-0005-0000-0000-00003A020000}"/>
    <cellStyle name="20% - akcent 1 3 2 2 6 2 2 2" xfId="447" xr:uid="{00000000-0005-0000-0000-00003B020000}"/>
    <cellStyle name="20% - akcent 1 3 2 2 6 2 3" xfId="448" xr:uid="{00000000-0005-0000-0000-00003C020000}"/>
    <cellStyle name="20% - akcent 1 3 2 2 6 2 3 2" xfId="449" xr:uid="{00000000-0005-0000-0000-00003D020000}"/>
    <cellStyle name="20% - akcent 1 3 2 2 6 2 4" xfId="450" xr:uid="{00000000-0005-0000-0000-00003E020000}"/>
    <cellStyle name="20% - akcent 1 3 2 2 6 3" xfId="451" xr:uid="{00000000-0005-0000-0000-00003F020000}"/>
    <cellStyle name="20% - akcent 1 3 2 2 6 3 2" xfId="452" xr:uid="{00000000-0005-0000-0000-000040020000}"/>
    <cellStyle name="20% - akcent 1 3 2 2 6 4" xfId="453" xr:uid="{00000000-0005-0000-0000-000041020000}"/>
    <cellStyle name="20% - akcent 1 3 2 2 6 4 2" xfId="454" xr:uid="{00000000-0005-0000-0000-000042020000}"/>
    <cellStyle name="20% - akcent 1 3 2 2 6 5" xfId="455" xr:uid="{00000000-0005-0000-0000-000043020000}"/>
    <cellStyle name="20% - akcent 1 3 2 2 7" xfId="456" xr:uid="{00000000-0005-0000-0000-000044020000}"/>
    <cellStyle name="20% - akcent 1 3 2 2 7 2" xfId="457" xr:uid="{00000000-0005-0000-0000-000045020000}"/>
    <cellStyle name="20% - akcent 1 3 2 2 7 2 2" xfId="458" xr:uid="{00000000-0005-0000-0000-000046020000}"/>
    <cellStyle name="20% - akcent 1 3 2 2 7 2 2 2" xfId="459" xr:uid="{00000000-0005-0000-0000-000047020000}"/>
    <cellStyle name="20% - akcent 1 3 2 2 7 2 3" xfId="460" xr:uid="{00000000-0005-0000-0000-000048020000}"/>
    <cellStyle name="20% - akcent 1 3 2 2 7 2 3 2" xfId="461" xr:uid="{00000000-0005-0000-0000-000049020000}"/>
    <cellStyle name="20% - akcent 1 3 2 2 7 2 4" xfId="462" xr:uid="{00000000-0005-0000-0000-00004A020000}"/>
    <cellStyle name="20% - akcent 1 3 2 2 7 3" xfId="463" xr:uid="{00000000-0005-0000-0000-00004B020000}"/>
    <cellStyle name="20% - akcent 1 3 2 2 7 3 2" xfId="464" xr:uid="{00000000-0005-0000-0000-00004C020000}"/>
    <cellStyle name="20% - akcent 1 3 2 2 7 4" xfId="465" xr:uid="{00000000-0005-0000-0000-00004D020000}"/>
    <cellStyle name="20% - akcent 1 3 2 2 7 4 2" xfId="466" xr:uid="{00000000-0005-0000-0000-00004E020000}"/>
    <cellStyle name="20% - akcent 1 3 2 2 7 5" xfId="467" xr:uid="{00000000-0005-0000-0000-00004F020000}"/>
    <cellStyle name="20% - akcent 1 3 2 2 8" xfId="468" xr:uid="{00000000-0005-0000-0000-000050020000}"/>
    <cellStyle name="20% - akcent 1 3 2 2 8 2" xfId="469" xr:uid="{00000000-0005-0000-0000-000051020000}"/>
    <cellStyle name="20% - akcent 1 3 2 2 8 2 2" xfId="470" xr:uid="{00000000-0005-0000-0000-000052020000}"/>
    <cellStyle name="20% - akcent 1 3 2 2 8 2 2 2" xfId="471" xr:uid="{00000000-0005-0000-0000-000053020000}"/>
    <cellStyle name="20% - akcent 1 3 2 2 8 2 3" xfId="472" xr:uid="{00000000-0005-0000-0000-000054020000}"/>
    <cellStyle name="20% - akcent 1 3 2 2 8 2 3 2" xfId="473" xr:uid="{00000000-0005-0000-0000-000055020000}"/>
    <cellStyle name="20% - akcent 1 3 2 2 8 2 4" xfId="474" xr:uid="{00000000-0005-0000-0000-000056020000}"/>
    <cellStyle name="20% - akcent 1 3 2 2 8 3" xfId="475" xr:uid="{00000000-0005-0000-0000-000057020000}"/>
    <cellStyle name="20% - akcent 1 3 2 2 8 3 2" xfId="476" xr:uid="{00000000-0005-0000-0000-000058020000}"/>
    <cellStyle name="20% - akcent 1 3 2 2 8 4" xfId="477" xr:uid="{00000000-0005-0000-0000-000059020000}"/>
    <cellStyle name="20% - akcent 1 3 2 2 8 4 2" xfId="478" xr:uid="{00000000-0005-0000-0000-00005A020000}"/>
    <cellStyle name="20% - akcent 1 3 2 2 8 5" xfId="479" xr:uid="{00000000-0005-0000-0000-00005B020000}"/>
    <cellStyle name="20% - akcent 1 3 2 2 9" xfId="480" xr:uid="{00000000-0005-0000-0000-00005C020000}"/>
    <cellStyle name="20% - akcent 1 3 2 2 9 2" xfId="481" xr:uid="{00000000-0005-0000-0000-00005D020000}"/>
    <cellStyle name="20% - akcent 1 3 2 2 9 2 2" xfId="482" xr:uid="{00000000-0005-0000-0000-00005E020000}"/>
    <cellStyle name="20% - akcent 1 3 2 2 9 3" xfId="483" xr:uid="{00000000-0005-0000-0000-00005F020000}"/>
    <cellStyle name="20% - akcent 1 3 2 2 9 3 2" xfId="484" xr:uid="{00000000-0005-0000-0000-000060020000}"/>
    <cellStyle name="20% - akcent 1 3 2 2 9 4" xfId="485" xr:uid="{00000000-0005-0000-0000-000061020000}"/>
    <cellStyle name="20% - akcent 1 3 2 3" xfId="486" xr:uid="{00000000-0005-0000-0000-000062020000}"/>
    <cellStyle name="20% - akcent 1 3 2 3 10" xfId="487" xr:uid="{00000000-0005-0000-0000-000063020000}"/>
    <cellStyle name="20% - akcent 1 3 2 3 10 2" xfId="488" xr:uid="{00000000-0005-0000-0000-000064020000}"/>
    <cellStyle name="20% - akcent 1 3 2 3 11" xfId="489" xr:uid="{00000000-0005-0000-0000-000065020000}"/>
    <cellStyle name="20% - akcent 1 3 2 3 2" xfId="490" xr:uid="{00000000-0005-0000-0000-000066020000}"/>
    <cellStyle name="20% - akcent 1 3 2 3 2 2" xfId="491" xr:uid="{00000000-0005-0000-0000-000067020000}"/>
    <cellStyle name="20% - akcent 1 3 2 3 2 2 2" xfId="492" xr:uid="{00000000-0005-0000-0000-000068020000}"/>
    <cellStyle name="20% - akcent 1 3 2 3 2 2 2 2" xfId="493" xr:uid="{00000000-0005-0000-0000-000069020000}"/>
    <cellStyle name="20% - akcent 1 3 2 3 2 2 2 2 2" xfId="494" xr:uid="{00000000-0005-0000-0000-00006A020000}"/>
    <cellStyle name="20% - akcent 1 3 2 3 2 2 2 3" xfId="495" xr:uid="{00000000-0005-0000-0000-00006B020000}"/>
    <cellStyle name="20% - akcent 1 3 2 3 2 2 2 3 2" xfId="496" xr:uid="{00000000-0005-0000-0000-00006C020000}"/>
    <cellStyle name="20% - akcent 1 3 2 3 2 2 2 4" xfId="497" xr:uid="{00000000-0005-0000-0000-00006D020000}"/>
    <cellStyle name="20% - akcent 1 3 2 3 2 2 3" xfId="498" xr:uid="{00000000-0005-0000-0000-00006E020000}"/>
    <cellStyle name="20% - akcent 1 3 2 3 2 2 3 2" xfId="499" xr:uid="{00000000-0005-0000-0000-00006F020000}"/>
    <cellStyle name="20% - akcent 1 3 2 3 2 2 4" xfId="500" xr:uid="{00000000-0005-0000-0000-000070020000}"/>
    <cellStyle name="20% - akcent 1 3 2 3 2 2 4 2" xfId="501" xr:uid="{00000000-0005-0000-0000-000071020000}"/>
    <cellStyle name="20% - akcent 1 3 2 3 2 2 5" xfId="502" xr:uid="{00000000-0005-0000-0000-000072020000}"/>
    <cellStyle name="20% - akcent 1 3 2 3 2 3" xfId="503" xr:uid="{00000000-0005-0000-0000-000073020000}"/>
    <cellStyle name="20% - akcent 1 3 2 3 2 3 2" xfId="504" xr:uid="{00000000-0005-0000-0000-000074020000}"/>
    <cellStyle name="20% - akcent 1 3 2 3 2 3 2 2" xfId="505" xr:uid="{00000000-0005-0000-0000-000075020000}"/>
    <cellStyle name="20% - akcent 1 3 2 3 2 3 2 2 2" xfId="506" xr:uid="{00000000-0005-0000-0000-000076020000}"/>
    <cellStyle name="20% - akcent 1 3 2 3 2 3 2 3" xfId="507" xr:uid="{00000000-0005-0000-0000-000077020000}"/>
    <cellStyle name="20% - akcent 1 3 2 3 2 3 2 3 2" xfId="508" xr:uid="{00000000-0005-0000-0000-000078020000}"/>
    <cellStyle name="20% - akcent 1 3 2 3 2 3 2 4" xfId="509" xr:uid="{00000000-0005-0000-0000-000079020000}"/>
    <cellStyle name="20% - akcent 1 3 2 3 2 3 3" xfId="510" xr:uid="{00000000-0005-0000-0000-00007A020000}"/>
    <cellStyle name="20% - akcent 1 3 2 3 2 3 3 2" xfId="511" xr:uid="{00000000-0005-0000-0000-00007B020000}"/>
    <cellStyle name="20% - akcent 1 3 2 3 2 3 4" xfId="512" xr:uid="{00000000-0005-0000-0000-00007C020000}"/>
    <cellStyle name="20% - akcent 1 3 2 3 2 3 4 2" xfId="513" xr:uid="{00000000-0005-0000-0000-00007D020000}"/>
    <cellStyle name="20% - akcent 1 3 2 3 2 3 5" xfId="514" xr:uid="{00000000-0005-0000-0000-00007E020000}"/>
    <cellStyle name="20% - akcent 1 3 2 3 2 4" xfId="515" xr:uid="{00000000-0005-0000-0000-00007F020000}"/>
    <cellStyle name="20% - akcent 1 3 2 3 2 4 2" xfId="516" xr:uid="{00000000-0005-0000-0000-000080020000}"/>
    <cellStyle name="20% - akcent 1 3 2 3 2 4 2 2" xfId="517" xr:uid="{00000000-0005-0000-0000-000081020000}"/>
    <cellStyle name="20% - akcent 1 3 2 3 2 4 2 2 2" xfId="518" xr:uid="{00000000-0005-0000-0000-000082020000}"/>
    <cellStyle name="20% - akcent 1 3 2 3 2 4 2 3" xfId="519" xr:uid="{00000000-0005-0000-0000-000083020000}"/>
    <cellStyle name="20% - akcent 1 3 2 3 2 4 2 3 2" xfId="520" xr:uid="{00000000-0005-0000-0000-000084020000}"/>
    <cellStyle name="20% - akcent 1 3 2 3 2 4 2 4" xfId="521" xr:uid="{00000000-0005-0000-0000-000085020000}"/>
    <cellStyle name="20% - akcent 1 3 2 3 2 4 3" xfId="522" xr:uid="{00000000-0005-0000-0000-000086020000}"/>
    <cellStyle name="20% - akcent 1 3 2 3 2 4 3 2" xfId="523" xr:uid="{00000000-0005-0000-0000-000087020000}"/>
    <cellStyle name="20% - akcent 1 3 2 3 2 4 4" xfId="524" xr:uid="{00000000-0005-0000-0000-000088020000}"/>
    <cellStyle name="20% - akcent 1 3 2 3 2 4 4 2" xfId="525" xr:uid="{00000000-0005-0000-0000-000089020000}"/>
    <cellStyle name="20% - akcent 1 3 2 3 2 4 5" xfId="526" xr:uid="{00000000-0005-0000-0000-00008A020000}"/>
    <cellStyle name="20% - akcent 1 3 2 3 2 5" xfId="527" xr:uid="{00000000-0005-0000-0000-00008B020000}"/>
    <cellStyle name="20% - akcent 1 3 2 3 2 5 2" xfId="528" xr:uid="{00000000-0005-0000-0000-00008C020000}"/>
    <cellStyle name="20% - akcent 1 3 2 3 2 5 2 2" xfId="529" xr:uid="{00000000-0005-0000-0000-00008D020000}"/>
    <cellStyle name="20% - akcent 1 3 2 3 2 5 3" xfId="530" xr:uid="{00000000-0005-0000-0000-00008E020000}"/>
    <cellStyle name="20% - akcent 1 3 2 3 2 5 3 2" xfId="531" xr:uid="{00000000-0005-0000-0000-00008F020000}"/>
    <cellStyle name="20% - akcent 1 3 2 3 2 5 4" xfId="532" xr:uid="{00000000-0005-0000-0000-000090020000}"/>
    <cellStyle name="20% - akcent 1 3 2 3 2 6" xfId="533" xr:uid="{00000000-0005-0000-0000-000091020000}"/>
    <cellStyle name="20% - akcent 1 3 2 3 2 6 2" xfId="534" xr:uid="{00000000-0005-0000-0000-000092020000}"/>
    <cellStyle name="20% - akcent 1 3 2 3 2 7" xfId="535" xr:uid="{00000000-0005-0000-0000-000093020000}"/>
    <cellStyle name="20% - akcent 1 3 2 3 2 7 2" xfId="536" xr:uid="{00000000-0005-0000-0000-000094020000}"/>
    <cellStyle name="20% - akcent 1 3 2 3 2 8" xfId="537" xr:uid="{00000000-0005-0000-0000-000095020000}"/>
    <cellStyle name="20% - akcent 1 3 2 3 3" xfId="538" xr:uid="{00000000-0005-0000-0000-000096020000}"/>
    <cellStyle name="20% - akcent 1 3 2 3 3 2" xfId="539" xr:uid="{00000000-0005-0000-0000-000097020000}"/>
    <cellStyle name="20% - akcent 1 3 2 3 3 2 2" xfId="540" xr:uid="{00000000-0005-0000-0000-000098020000}"/>
    <cellStyle name="20% - akcent 1 3 2 3 3 2 2 2" xfId="541" xr:uid="{00000000-0005-0000-0000-000099020000}"/>
    <cellStyle name="20% - akcent 1 3 2 3 3 2 2 2 2" xfId="542" xr:uid="{00000000-0005-0000-0000-00009A020000}"/>
    <cellStyle name="20% - akcent 1 3 2 3 3 2 2 3" xfId="543" xr:uid="{00000000-0005-0000-0000-00009B020000}"/>
    <cellStyle name="20% - akcent 1 3 2 3 3 2 2 3 2" xfId="544" xr:uid="{00000000-0005-0000-0000-00009C020000}"/>
    <cellStyle name="20% - akcent 1 3 2 3 3 2 2 4" xfId="545" xr:uid="{00000000-0005-0000-0000-00009D020000}"/>
    <cellStyle name="20% - akcent 1 3 2 3 3 2 3" xfId="546" xr:uid="{00000000-0005-0000-0000-00009E020000}"/>
    <cellStyle name="20% - akcent 1 3 2 3 3 2 3 2" xfId="547" xr:uid="{00000000-0005-0000-0000-00009F020000}"/>
    <cellStyle name="20% - akcent 1 3 2 3 3 2 4" xfId="548" xr:uid="{00000000-0005-0000-0000-0000A0020000}"/>
    <cellStyle name="20% - akcent 1 3 2 3 3 2 4 2" xfId="549" xr:uid="{00000000-0005-0000-0000-0000A1020000}"/>
    <cellStyle name="20% - akcent 1 3 2 3 3 2 5" xfId="550" xr:uid="{00000000-0005-0000-0000-0000A2020000}"/>
    <cellStyle name="20% - akcent 1 3 2 3 3 3" xfId="551" xr:uid="{00000000-0005-0000-0000-0000A3020000}"/>
    <cellStyle name="20% - akcent 1 3 2 3 3 3 2" xfId="552" xr:uid="{00000000-0005-0000-0000-0000A4020000}"/>
    <cellStyle name="20% - akcent 1 3 2 3 3 3 2 2" xfId="553" xr:uid="{00000000-0005-0000-0000-0000A5020000}"/>
    <cellStyle name="20% - akcent 1 3 2 3 3 3 2 2 2" xfId="554" xr:uid="{00000000-0005-0000-0000-0000A6020000}"/>
    <cellStyle name="20% - akcent 1 3 2 3 3 3 2 3" xfId="555" xr:uid="{00000000-0005-0000-0000-0000A7020000}"/>
    <cellStyle name="20% - akcent 1 3 2 3 3 3 2 3 2" xfId="556" xr:uid="{00000000-0005-0000-0000-0000A8020000}"/>
    <cellStyle name="20% - akcent 1 3 2 3 3 3 2 4" xfId="557" xr:uid="{00000000-0005-0000-0000-0000A9020000}"/>
    <cellStyle name="20% - akcent 1 3 2 3 3 3 3" xfId="558" xr:uid="{00000000-0005-0000-0000-0000AA020000}"/>
    <cellStyle name="20% - akcent 1 3 2 3 3 3 3 2" xfId="559" xr:uid="{00000000-0005-0000-0000-0000AB020000}"/>
    <cellStyle name="20% - akcent 1 3 2 3 3 3 4" xfId="560" xr:uid="{00000000-0005-0000-0000-0000AC020000}"/>
    <cellStyle name="20% - akcent 1 3 2 3 3 3 4 2" xfId="561" xr:uid="{00000000-0005-0000-0000-0000AD020000}"/>
    <cellStyle name="20% - akcent 1 3 2 3 3 3 5" xfId="562" xr:uid="{00000000-0005-0000-0000-0000AE020000}"/>
    <cellStyle name="20% - akcent 1 3 2 3 3 4" xfId="563" xr:uid="{00000000-0005-0000-0000-0000AF020000}"/>
    <cellStyle name="20% - akcent 1 3 2 3 3 4 2" xfId="564" xr:uid="{00000000-0005-0000-0000-0000B0020000}"/>
    <cellStyle name="20% - akcent 1 3 2 3 3 4 2 2" xfId="565" xr:uid="{00000000-0005-0000-0000-0000B1020000}"/>
    <cellStyle name="20% - akcent 1 3 2 3 3 4 2 2 2" xfId="566" xr:uid="{00000000-0005-0000-0000-0000B2020000}"/>
    <cellStyle name="20% - akcent 1 3 2 3 3 4 2 3" xfId="567" xr:uid="{00000000-0005-0000-0000-0000B3020000}"/>
    <cellStyle name="20% - akcent 1 3 2 3 3 4 2 3 2" xfId="568" xr:uid="{00000000-0005-0000-0000-0000B4020000}"/>
    <cellStyle name="20% - akcent 1 3 2 3 3 4 2 4" xfId="569" xr:uid="{00000000-0005-0000-0000-0000B5020000}"/>
    <cellStyle name="20% - akcent 1 3 2 3 3 4 3" xfId="570" xr:uid="{00000000-0005-0000-0000-0000B6020000}"/>
    <cellStyle name="20% - akcent 1 3 2 3 3 4 3 2" xfId="571" xr:uid="{00000000-0005-0000-0000-0000B7020000}"/>
    <cellStyle name="20% - akcent 1 3 2 3 3 4 4" xfId="572" xr:uid="{00000000-0005-0000-0000-0000B8020000}"/>
    <cellStyle name="20% - akcent 1 3 2 3 3 4 4 2" xfId="573" xr:uid="{00000000-0005-0000-0000-0000B9020000}"/>
    <cellStyle name="20% - akcent 1 3 2 3 3 4 5" xfId="574" xr:uid="{00000000-0005-0000-0000-0000BA020000}"/>
    <cellStyle name="20% - akcent 1 3 2 3 3 5" xfId="575" xr:uid="{00000000-0005-0000-0000-0000BB020000}"/>
    <cellStyle name="20% - akcent 1 3 2 3 3 5 2" xfId="576" xr:uid="{00000000-0005-0000-0000-0000BC020000}"/>
    <cellStyle name="20% - akcent 1 3 2 3 3 5 2 2" xfId="577" xr:uid="{00000000-0005-0000-0000-0000BD020000}"/>
    <cellStyle name="20% - akcent 1 3 2 3 3 5 3" xfId="578" xr:uid="{00000000-0005-0000-0000-0000BE020000}"/>
    <cellStyle name="20% - akcent 1 3 2 3 3 5 3 2" xfId="579" xr:uid="{00000000-0005-0000-0000-0000BF020000}"/>
    <cellStyle name="20% - akcent 1 3 2 3 3 5 4" xfId="580" xr:uid="{00000000-0005-0000-0000-0000C0020000}"/>
    <cellStyle name="20% - akcent 1 3 2 3 3 6" xfId="581" xr:uid="{00000000-0005-0000-0000-0000C1020000}"/>
    <cellStyle name="20% - akcent 1 3 2 3 3 6 2" xfId="582" xr:uid="{00000000-0005-0000-0000-0000C2020000}"/>
    <cellStyle name="20% - akcent 1 3 2 3 3 7" xfId="583" xr:uid="{00000000-0005-0000-0000-0000C3020000}"/>
    <cellStyle name="20% - akcent 1 3 2 3 3 7 2" xfId="584" xr:uid="{00000000-0005-0000-0000-0000C4020000}"/>
    <cellStyle name="20% - akcent 1 3 2 3 3 8" xfId="585" xr:uid="{00000000-0005-0000-0000-0000C5020000}"/>
    <cellStyle name="20% - akcent 1 3 2 3 4" xfId="586" xr:uid="{00000000-0005-0000-0000-0000C6020000}"/>
    <cellStyle name="20% - akcent 1 3 2 3 4 2" xfId="587" xr:uid="{00000000-0005-0000-0000-0000C7020000}"/>
    <cellStyle name="20% - akcent 1 3 2 3 4 2 2" xfId="588" xr:uid="{00000000-0005-0000-0000-0000C8020000}"/>
    <cellStyle name="20% - akcent 1 3 2 3 4 2 2 2" xfId="589" xr:uid="{00000000-0005-0000-0000-0000C9020000}"/>
    <cellStyle name="20% - akcent 1 3 2 3 4 2 2 2 2" xfId="590" xr:uid="{00000000-0005-0000-0000-0000CA020000}"/>
    <cellStyle name="20% - akcent 1 3 2 3 4 2 2 3" xfId="591" xr:uid="{00000000-0005-0000-0000-0000CB020000}"/>
    <cellStyle name="20% - akcent 1 3 2 3 4 2 2 3 2" xfId="592" xr:uid="{00000000-0005-0000-0000-0000CC020000}"/>
    <cellStyle name="20% - akcent 1 3 2 3 4 2 2 4" xfId="593" xr:uid="{00000000-0005-0000-0000-0000CD020000}"/>
    <cellStyle name="20% - akcent 1 3 2 3 4 2 3" xfId="594" xr:uid="{00000000-0005-0000-0000-0000CE020000}"/>
    <cellStyle name="20% - akcent 1 3 2 3 4 2 3 2" xfId="595" xr:uid="{00000000-0005-0000-0000-0000CF020000}"/>
    <cellStyle name="20% - akcent 1 3 2 3 4 2 4" xfId="596" xr:uid="{00000000-0005-0000-0000-0000D0020000}"/>
    <cellStyle name="20% - akcent 1 3 2 3 4 2 4 2" xfId="597" xr:uid="{00000000-0005-0000-0000-0000D1020000}"/>
    <cellStyle name="20% - akcent 1 3 2 3 4 2 5" xfId="598" xr:uid="{00000000-0005-0000-0000-0000D2020000}"/>
    <cellStyle name="20% - akcent 1 3 2 3 4 3" xfId="599" xr:uid="{00000000-0005-0000-0000-0000D3020000}"/>
    <cellStyle name="20% - akcent 1 3 2 3 4 3 2" xfId="600" xr:uid="{00000000-0005-0000-0000-0000D4020000}"/>
    <cellStyle name="20% - akcent 1 3 2 3 4 3 2 2" xfId="601" xr:uid="{00000000-0005-0000-0000-0000D5020000}"/>
    <cellStyle name="20% - akcent 1 3 2 3 4 3 3" xfId="602" xr:uid="{00000000-0005-0000-0000-0000D6020000}"/>
    <cellStyle name="20% - akcent 1 3 2 3 4 3 3 2" xfId="603" xr:uid="{00000000-0005-0000-0000-0000D7020000}"/>
    <cellStyle name="20% - akcent 1 3 2 3 4 3 4" xfId="604" xr:uid="{00000000-0005-0000-0000-0000D8020000}"/>
    <cellStyle name="20% - akcent 1 3 2 3 4 4" xfId="605" xr:uid="{00000000-0005-0000-0000-0000D9020000}"/>
    <cellStyle name="20% - akcent 1 3 2 3 4 4 2" xfId="606" xr:uid="{00000000-0005-0000-0000-0000DA020000}"/>
    <cellStyle name="20% - akcent 1 3 2 3 4 5" xfId="607" xr:uid="{00000000-0005-0000-0000-0000DB020000}"/>
    <cellStyle name="20% - akcent 1 3 2 3 4 5 2" xfId="608" xr:uid="{00000000-0005-0000-0000-0000DC020000}"/>
    <cellStyle name="20% - akcent 1 3 2 3 4 6" xfId="609" xr:uid="{00000000-0005-0000-0000-0000DD020000}"/>
    <cellStyle name="20% - akcent 1 3 2 3 5" xfId="610" xr:uid="{00000000-0005-0000-0000-0000DE020000}"/>
    <cellStyle name="20% - akcent 1 3 2 3 5 2" xfId="611" xr:uid="{00000000-0005-0000-0000-0000DF020000}"/>
    <cellStyle name="20% - akcent 1 3 2 3 5 2 2" xfId="612" xr:uid="{00000000-0005-0000-0000-0000E0020000}"/>
    <cellStyle name="20% - akcent 1 3 2 3 5 2 2 2" xfId="613" xr:uid="{00000000-0005-0000-0000-0000E1020000}"/>
    <cellStyle name="20% - akcent 1 3 2 3 5 2 3" xfId="614" xr:uid="{00000000-0005-0000-0000-0000E2020000}"/>
    <cellStyle name="20% - akcent 1 3 2 3 5 2 3 2" xfId="615" xr:uid="{00000000-0005-0000-0000-0000E3020000}"/>
    <cellStyle name="20% - akcent 1 3 2 3 5 2 4" xfId="616" xr:uid="{00000000-0005-0000-0000-0000E4020000}"/>
    <cellStyle name="20% - akcent 1 3 2 3 5 3" xfId="617" xr:uid="{00000000-0005-0000-0000-0000E5020000}"/>
    <cellStyle name="20% - akcent 1 3 2 3 5 3 2" xfId="618" xr:uid="{00000000-0005-0000-0000-0000E6020000}"/>
    <cellStyle name="20% - akcent 1 3 2 3 5 4" xfId="619" xr:uid="{00000000-0005-0000-0000-0000E7020000}"/>
    <cellStyle name="20% - akcent 1 3 2 3 5 4 2" xfId="620" xr:uid="{00000000-0005-0000-0000-0000E8020000}"/>
    <cellStyle name="20% - akcent 1 3 2 3 5 5" xfId="621" xr:uid="{00000000-0005-0000-0000-0000E9020000}"/>
    <cellStyle name="20% - akcent 1 3 2 3 6" xfId="622" xr:uid="{00000000-0005-0000-0000-0000EA020000}"/>
    <cellStyle name="20% - akcent 1 3 2 3 6 2" xfId="623" xr:uid="{00000000-0005-0000-0000-0000EB020000}"/>
    <cellStyle name="20% - akcent 1 3 2 3 6 2 2" xfId="624" xr:uid="{00000000-0005-0000-0000-0000EC020000}"/>
    <cellStyle name="20% - akcent 1 3 2 3 6 2 2 2" xfId="625" xr:uid="{00000000-0005-0000-0000-0000ED020000}"/>
    <cellStyle name="20% - akcent 1 3 2 3 6 2 3" xfId="626" xr:uid="{00000000-0005-0000-0000-0000EE020000}"/>
    <cellStyle name="20% - akcent 1 3 2 3 6 2 3 2" xfId="627" xr:uid="{00000000-0005-0000-0000-0000EF020000}"/>
    <cellStyle name="20% - akcent 1 3 2 3 6 2 4" xfId="628" xr:uid="{00000000-0005-0000-0000-0000F0020000}"/>
    <cellStyle name="20% - akcent 1 3 2 3 6 3" xfId="629" xr:uid="{00000000-0005-0000-0000-0000F1020000}"/>
    <cellStyle name="20% - akcent 1 3 2 3 6 3 2" xfId="630" xr:uid="{00000000-0005-0000-0000-0000F2020000}"/>
    <cellStyle name="20% - akcent 1 3 2 3 6 4" xfId="631" xr:uid="{00000000-0005-0000-0000-0000F3020000}"/>
    <cellStyle name="20% - akcent 1 3 2 3 6 4 2" xfId="632" xr:uid="{00000000-0005-0000-0000-0000F4020000}"/>
    <cellStyle name="20% - akcent 1 3 2 3 6 5" xfId="633" xr:uid="{00000000-0005-0000-0000-0000F5020000}"/>
    <cellStyle name="20% - akcent 1 3 2 3 7" xfId="634" xr:uid="{00000000-0005-0000-0000-0000F6020000}"/>
    <cellStyle name="20% - akcent 1 3 2 3 7 2" xfId="635" xr:uid="{00000000-0005-0000-0000-0000F7020000}"/>
    <cellStyle name="20% - akcent 1 3 2 3 7 2 2" xfId="636" xr:uid="{00000000-0005-0000-0000-0000F8020000}"/>
    <cellStyle name="20% - akcent 1 3 2 3 7 2 2 2" xfId="637" xr:uid="{00000000-0005-0000-0000-0000F9020000}"/>
    <cellStyle name="20% - akcent 1 3 2 3 7 2 3" xfId="638" xr:uid="{00000000-0005-0000-0000-0000FA020000}"/>
    <cellStyle name="20% - akcent 1 3 2 3 7 2 3 2" xfId="639" xr:uid="{00000000-0005-0000-0000-0000FB020000}"/>
    <cellStyle name="20% - akcent 1 3 2 3 7 2 4" xfId="640" xr:uid="{00000000-0005-0000-0000-0000FC020000}"/>
    <cellStyle name="20% - akcent 1 3 2 3 7 3" xfId="641" xr:uid="{00000000-0005-0000-0000-0000FD020000}"/>
    <cellStyle name="20% - akcent 1 3 2 3 7 3 2" xfId="642" xr:uid="{00000000-0005-0000-0000-0000FE020000}"/>
    <cellStyle name="20% - akcent 1 3 2 3 7 4" xfId="643" xr:uid="{00000000-0005-0000-0000-0000FF020000}"/>
    <cellStyle name="20% - akcent 1 3 2 3 7 4 2" xfId="644" xr:uid="{00000000-0005-0000-0000-000000030000}"/>
    <cellStyle name="20% - akcent 1 3 2 3 7 5" xfId="645" xr:uid="{00000000-0005-0000-0000-000001030000}"/>
    <cellStyle name="20% - akcent 1 3 2 3 8" xfId="646" xr:uid="{00000000-0005-0000-0000-000002030000}"/>
    <cellStyle name="20% - akcent 1 3 2 3 8 2" xfId="647" xr:uid="{00000000-0005-0000-0000-000003030000}"/>
    <cellStyle name="20% - akcent 1 3 2 3 8 2 2" xfId="648" xr:uid="{00000000-0005-0000-0000-000004030000}"/>
    <cellStyle name="20% - akcent 1 3 2 3 8 3" xfId="649" xr:uid="{00000000-0005-0000-0000-000005030000}"/>
    <cellStyle name="20% - akcent 1 3 2 3 8 3 2" xfId="650" xr:uid="{00000000-0005-0000-0000-000006030000}"/>
    <cellStyle name="20% - akcent 1 3 2 3 8 4" xfId="651" xr:uid="{00000000-0005-0000-0000-000007030000}"/>
    <cellStyle name="20% - akcent 1 3 2 3 9" xfId="652" xr:uid="{00000000-0005-0000-0000-000008030000}"/>
    <cellStyle name="20% - akcent 1 3 2 3 9 2" xfId="653" xr:uid="{00000000-0005-0000-0000-000009030000}"/>
    <cellStyle name="20% - akcent 1 3 2 4" xfId="654" xr:uid="{00000000-0005-0000-0000-00000A030000}"/>
    <cellStyle name="20% - akcent 1 3 2 4 10" xfId="655" xr:uid="{00000000-0005-0000-0000-00000B030000}"/>
    <cellStyle name="20% - akcent 1 3 2 4 2" xfId="656" xr:uid="{00000000-0005-0000-0000-00000C030000}"/>
    <cellStyle name="20% - akcent 1 3 2 4 2 2" xfId="657" xr:uid="{00000000-0005-0000-0000-00000D030000}"/>
    <cellStyle name="20% - akcent 1 3 2 4 2 2 2" xfId="658" xr:uid="{00000000-0005-0000-0000-00000E030000}"/>
    <cellStyle name="20% - akcent 1 3 2 4 2 2 2 2" xfId="659" xr:uid="{00000000-0005-0000-0000-00000F030000}"/>
    <cellStyle name="20% - akcent 1 3 2 4 2 2 2 2 2" xfId="660" xr:uid="{00000000-0005-0000-0000-000010030000}"/>
    <cellStyle name="20% - akcent 1 3 2 4 2 2 2 3" xfId="661" xr:uid="{00000000-0005-0000-0000-000011030000}"/>
    <cellStyle name="20% - akcent 1 3 2 4 2 2 2 3 2" xfId="662" xr:uid="{00000000-0005-0000-0000-000012030000}"/>
    <cellStyle name="20% - akcent 1 3 2 4 2 2 2 4" xfId="663" xr:uid="{00000000-0005-0000-0000-000013030000}"/>
    <cellStyle name="20% - akcent 1 3 2 4 2 2 3" xfId="664" xr:uid="{00000000-0005-0000-0000-000014030000}"/>
    <cellStyle name="20% - akcent 1 3 2 4 2 2 3 2" xfId="665" xr:uid="{00000000-0005-0000-0000-000015030000}"/>
    <cellStyle name="20% - akcent 1 3 2 4 2 2 4" xfId="666" xr:uid="{00000000-0005-0000-0000-000016030000}"/>
    <cellStyle name="20% - akcent 1 3 2 4 2 2 4 2" xfId="667" xr:uid="{00000000-0005-0000-0000-000017030000}"/>
    <cellStyle name="20% - akcent 1 3 2 4 2 2 5" xfId="668" xr:uid="{00000000-0005-0000-0000-000018030000}"/>
    <cellStyle name="20% - akcent 1 3 2 4 2 3" xfId="669" xr:uid="{00000000-0005-0000-0000-000019030000}"/>
    <cellStyle name="20% - akcent 1 3 2 4 2 3 2" xfId="670" xr:uid="{00000000-0005-0000-0000-00001A030000}"/>
    <cellStyle name="20% - akcent 1 3 2 4 2 3 2 2" xfId="671" xr:uid="{00000000-0005-0000-0000-00001B030000}"/>
    <cellStyle name="20% - akcent 1 3 2 4 2 3 2 2 2" xfId="672" xr:uid="{00000000-0005-0000-0000-00001C030000}"/>
    <cellStyle name="20% - akcent 1 3 2 4 2 3 2 3" xfId="673" xr:uid="{00000000-0005-0000-0000-00001D030000}"/>
    <cellStyle name="20% - akcent 1 3 2 4 2 3 2 3 2" xfId="674" xr:uid="{00000000-0005-0000-0000-00001E030000}"/>
    <cellStyle name="20% - akcent 1 3 2 4 2 3 2 4" xfId="675" xr:uid="{00000000-0005-0000-0000-00001F030000}"/>
    <cellStyle name="20% - akcent 1 3 2 4 2 3 3" xfId="676" xr:uid="{00000000-0005-0000-0000-000020030000}"/>
    <cellStyle name="20% - akcent 1 3 2 4 2 3 3 2" xfId="677" xr:uid="{00000000-0005-0000-0000-000021030000}"/>
    <cellStyle name="20% - akcent 1 3 2 4 2 3 4" xfId="678" xr:uid="{00000000-0005-0000-0000-000022030000}"/>
    <cellStyle name="20% - akcent 1 3 2 4 2 3 4 2" xfId="679" xr:uid="{00000000-0005-0000-0000-000023030000}"/>
    <cellStyle name="20% - akcent 1 3 2 4 2 3 5" xfId="680" xr:uid="{00000000-0005-0000-0000-000024030000}"/>
    <cellStyle name="20% - akcent 1 3 2 4 2 4" xfId="681" xr:uid="{00000000-0005-0000-0000-000025030000}"/>
    <cellStyle name="20% - akcent 1 3 2 4 2 4 2" xfId="682" xr:uid="{00000000-0005-0000-0000-000026030000}"/>
    <cellStyle name="20% - akcent 1 3 2 4 2 4 2 2" xfId="683" xr:uid="{00000000-0005-0000-0000-000027030000}"/>
    <cellStyle name="20% - akcent 1 3 2 4 2 4 2 2 2" xfId="684" xr:uid="{00000000-0005-0000-0000-000028030000}"/>
    <cellStyle name="20% - akcent 1 3 2 4 2 4 2 3" xfId="685" xr:uid="{00000000-0005-0000-0000-000029030000}"/>
    <cellStyle name="20% - akcent 1 3 2 4 2 4 2 3 2" xfId="686" xr:uid="{00000000-0005-0000-0000-00002A030000}"/>
    <cellStyle name="20% - akcent 1 3 2 4 2 4 2 4" xfId="687" xr:uid="{00000000-0005-0000-0000-00002B030000}"/>
    <cellStyle name="20% - akcent 1 3 2 4 2 4 3" xfId="688" xr:uid="{00000000-0005-0000-0000-00002C030000}"/>
    <cellStyle name="20% - akcent 1 3 2 4 2 4 3 2" xfId="689" xr:uid="{00000000-0005-0000-0000-00002D030000}"/>
    <cellStyle name="20% - akcent 1 3 2 4 2 4 4" xfId="690" xr:uid="{00000000-0005-0000-0000-00002E030000}"/>
    <cellStyle name="20% - akcent 1 3 2 4 2 4 4 2" xfId="691" xr:uid="{00000000-0005-0000-0000-00002F030000}"/>
    <cellStyle name="20% - akcent 1 3 2 4 2 4 5" xfId="692" xr:uid="{00000000-0005-0000-0000-000030030000}"/>
    <cellStyle name="20% - akcent 1 3 2 4 2 5" xfId="693" xr:uid="{00000000-0005-0000-0000-000031030000}"/>
    <cellStyle name="20% - akcent 1 3 2 4 2 5 2" xfId="694" xr:uid="{00000000-0005-0000-0000-000032030000}"/>
    <cellStyle name="20% - akcent 1 3 2 4 2 5 2 2" xfId="695" xr:uid="{00000000-0005-0000-0000-000033030000}"/>
    <cellStyle name="20% - akcent 1 3 2 4 2 5 3" xfId="696" xr:uid="{00000000-0005-0000-0000-000034030000}"/>
    <cellStyle name="20% - akcent 1 3 2 4 2 5 3 2" xfId="697" xr:uid="{00000000-0005-0000-0000-000035030000}"/>
    <cellStyle name="20% - akcent 1 3 2 4 2 5 4" xfId="698" xr:uid="{00000000-0005-0000-0000-000036030000}"/>
    <cellStyle name="20% - akcent 1 3 2 4 2 6" xfId="699" xr:uid="{00000000-0005-0000-0000-000037030000}"/>
    <cellStyle name="20% - akcent 1 3 2 4 2 6 2" xfId="700" xr:uid="{00000000-0005-0000-0000-000038030000}"/>
    <cellStyle name="20% - akcent 1 3 2 4 2 7" xfId="701" xr:uid="{00000000-0005-0000-0000-000039030000}"/>
    <cellStyle name="20% - akcent 1 3 2 4 2 7 2" xfId="702" xr:uid="{00000000-0005-0000-0000-00003A030000}"/>
    <cellStyle name="20% - akcent 1 3 2 4 2 8" xfId="703" xr:uid="{00000000-0005-0000-0000-00003B030000}"/>
    <cellStyle name="20% - akcent 1 3 2 4 3" xfId="704" xr:uid="{00000000-0005-0000-0000-00003C030000}"/>
    <cellStyle name="20% - akcent 1 3 2 4 3 2" xfId="705" xr:uid="{00000000-0005-0000-0000-00003D030000}"/>
    <cellStyle name="20% - akcent 1 3 2 4 3 2 2" xfId="706" xr:uid="{00000000-0005-0000-0000-00003E030000}"/>
    <cellStyle name="20% - akcent 1 3 2 4 3 2 2 2" xfId="707" xr:uid="{00000000-0005-0000-0000-00003F030000}"/>
    <cellStyle name="20% - akcent 1 3 2 4 3 2 2 2 2" xfId="708" xr:uid="{00000000-0005-0000-0000-000040030000}"/>
    <cellStyle name="20% - akcent 1 3 2 4 3 2 2 3" xfId="709" xr:uid="{00000000-0005-0000-0000-000041030000}"/>
    <cellStyle name="20% - akcent 1 3 2 4 3 2 2 3 2" xfId="710" xr:uid="{00000000-0005-0000-0000-000042030000}"/>
    <cellStyle name="20% - akcent 1 3 2 4 3 2 2 4" xfId="711" xr:uid="{00000000-0005-0000-0000-000043030000}"/>
    <cellStyle name="20% - akcent 1 3 2 4 3 2 3" xfId="712" xr:uid="{00000000-0005-0000-0000-000044030000}"/>
    <cellStyle name="20% - akcent 1 3 2 4 3 2 3 2" xfId="713" xr:uid="{00000000-0005-0000-0000-000045030000}"/>
    <cellStyle name="20% - akcent 1 3 2 4 3 2 4" xfId="714" xr:uid="{00000000-0005-0000-0000-000046030000}"/>
    <cellStyle name="20% - akcent 1 3 2 4 3 2 4 2" xfId="715" xr:uid="{00000000-0005-0000-0000-000047030000}"/>
    <cellStyle name="20% - akcent 1 3 2 4 3 2 5" xfId="716" xr:uid="{00000000-0005-0000-0000-000048030000}"/>
    <cellStyle name="20% - akcent 1 3 2 4 3 3" xfId="717" xr:uid="{00000000-0005-0000-0000-000049030000}"/>
    <cellStyle name="20% - akcent 1 3 2 4 3 3 2" xfId="718" xr:uid="{00000000-0005-0000-0000-00004A030000}"/>
    <cellStyle name="20% - akcent 1 3 2 4 3 3 2 2" xfId="719" xr:uid="{00000000-0005-0000-0000-00004B030000}"/>
    <cellStyle name="20% - akcent 1 3 2 4 3 3 2 2 2" xfId="720" xr:uid="{00000000-0005-0000-0000-00004C030000}"/>
    <cellStyle name="20% - akcent 1 3 2 4 3 3 2 3" xfId="721" xr:uid="{00000000-0005-0000-0000-00004D030000}"/>
    <cellStyle name="20% - akcent 1 3 2 4 3 3 2 3 2" xfId="722" xr:uid="{00000000-0005-0000-0000-00004E030000}"/>
    <cellStyle name="20% - akcent 1 3 2 4 3 3 2 4" xfId="723" xr:uid="{00000000-0005-0000-0000-00004F030000}"/>
    <cellStyle name="20% - akcent 1 3 2 4 3 3 3" xfId="724" xr:uid="{00000000-0005-0000-0000-000050030000}"/>
    <cellStyle name="20% - akcent 1 3 2 4 3 3 3 2" xfId="725" xr:uid="{00000000-0005-0000-0000-000051030000}"/>
    <cellStyle name="20% - akcent 1 3 2 4 3 3 4" xfId="726" xr:uid="{00000000-0005-0000-0000-000052030000}"/>
    <cellStyle name="20% - akcent 1 3 2 4 3 3 4 2" xfId="727" xr:uid="{00000000-0005-0000-0000-000053030000}"/>
    <cellStyle name="20% - akcent 1 3 2 4 3 3 5" xfId="728" xr:uid="{00000000-0005-0000-0000-000054030000}"/>
    <cellStyle name="20% - akcent 1 3 2 4 3 4" xfId="729" xr:uid="{00000000-0005-0000-0000-000055030000}"/>
    <cellStyle name="20% - akcent 1 3 2 4 3 4 2" xfId="730" xr:uid="{00000000-0005-0000-0000-000056030000}"/>
    <cellStyle name="20% - akcent 1 3 2 4 3 4 2 2" xfId="731" xr:uid="{00000000-0005-0000-0000-000057030000}"/>
    <cellStyle name="20% - akcent 1 3 2 4 3 4 2 2 2" xfId="732" xr:uid="{00000000-0005-0000-0000-000058030000}"/>
    <cellStyle name="20% - akcent 1 3 2 4 3 4 2 3" xfId="733" xr:uid="{00000000-0005-0000-0000-000059030000}"/>
    <cellStyle name="20% - akcent 1 3 2 4 3 4 2 3 2" xfId="734" xr:uid="{00000000-0005-0000-0000-00005A030000}"/>
    <cellStyle name="20% - akcent 1 3 2 4 3 4 2 4" xfId="735" xr:uid="{00000000-0005-0000-0000-00005B030000}"/>
    <cellStyle name="20% - akcent 1 3 2 4 3 4 3" xfId="736" xr:uid="{00000000-0005-0000-0000-00005C030000}"/>
    <cellStyle name="20% - akcent 1 3 2 4 3 4 3 2" xfId="737" xr:uid="{00000000-0005-0000-0000-00005D030000}"/>
    <cellStyle name="20% - akcent 1 3 2 4 3 4 4" xfId="738" xr:uid="{00000000-0005-0000-0000-00005E030000}"/>
    <cellStyle name="20% - akcent 1 3 2 4 3 4 4 2" xfId="739" xr:uid="{00000000-0005-0000-0000-00005F030000}"/>
    <cellStyle name="20% - akcent 1 3 2 4 3 4 5" xfId="740" xr:uid="{00000000-0005-0000-0000-000060030000}"/>
    <cellStyle name="20% - akcent 1 3 2 4 3 5" xfId="741" xr:uid="{00000000-0005-0000-0000-000061030000}"/>
    <cellStyle name="20% - akcent 1 3 2 4 3 5 2" xfId="742" xr:uid="{00000000-0005-0000-0000-000062030000}"/>
    <cellStyle name="20% - akcent 1 3 2 4 3 5 2 2" xfId="743" xr:uid="{00000000-0005-0000-0000-000063030000}"/>
    <cellStyle name="20% - akcent 1 3 2 4 3 5 3" xfId="744" xr:uid="{00000000-0005-0000-0000-000064030000}"/>
    <cellStyle name="20% - akcent 1 3 2 4 3 5 3 2" xfId="745" xr:uid="{00000000-0005-0000-0000-000065030000}"/>
    <cellStyle name="20% - akcent 1 3 2 4 3 5 4" xfId="746" xr:uid="{00000000-0005-0000-0000-000066030000}"/>
    <cellStyle name="20% - akcent 1 3 2 4 3 6" xfId="747" xr:uid="{00000000-0005-0000-0000-000067030000}"/>
    <cellStyle name="20% - akcent 1 3 2 4 3 6 2" xfId="748" xr:uid="{00000000-0005-0000-0000-000068030000}"/>
    <cellStyle name="20% - akcent 1 3 2 4 3 7" xfId="749" xr:uid="{00000000-0005-0000-0000-000069030000}"/>
    <cellStyle name="20% - akcent 1 3 2 4 3 7 2" xfId="750" xr:uid="{00000000-0005-0000-0000-00006A030000}"/>
    <cellStyle name="20% - akcent 1 3 2 4 3 8" xfId="751" xr:uid="{00000000-0005-0000-0000-00006B030000}"/>
    <cellStyle name="20% - akcent 1 3 2 4 4" xfId="752" xr:uid="{00000000-0005-0000-0000-00006C030000}"/>
    <cellStyle name="20% - akcent 1 3 2 4 4 2" xfId="753" xr:uid="{00000000-0005-0000-0000-00006D030000}"/>
    <cellStyle name="20% - akcent 1 3 2 4 4 2 2" xfId="754" xr:uid="{00000000-0005-0000-0000-00006E030000}"/>
    <cellStyle name="20% - akcent 1 3 2 4 4 2 2 2" xfId="755" xr:uid="{00000000-0005-0000-0000-00006F030000}"/>
    <cellStyle name="20% - akcent 1 3 2 4 4 2 3" xfId="756" xr:uid="{00000000-0005-0000-0000-000070030000}"/>
    <cellStyle name="20% - akcent 1 3 2 4 4 2 3 2" xfId="757" xr:uid="{00000000-0005-0000-0000-000071030000}"/>
    <cellStyle name="20% - akcent 1 3 2 4 4 2 4" xfId="758" xr:uid="{00000000-0005-0000-0000-000072030000}"/>
    <cellStyle name="20% - akcent 1 3 2 4 4 3" xfId="759" xr:uid="{00000000-0005-0000-0000-000073030000}"/>
    <cellStyle name="20% - akcent 1 3 2 4 4 3 2" xfId="760" xr:uid="{00000000-0005-0000-0000-000074030000}"/>
    <cellStyle name="20% - akcent 1 3 2 4 4 4" xfId="761" xr:uid="{00000000-0005-0000-0000-000075030000}"/>
    <cellStyle name="20% - akcent 1 3 2 4 4 4 2" xfId="762" xr:uid="{00000000-0005-0000-0000-000076030000}"/>
    <cellStyle name="20% - akcent 1 3 2 4 4 5" xfId="763" xr:uid="{00000000-0005-0000-0000-000077030000}"/>
    <cellStyle name="20% - akcent 1 3 2 4 5" xfId="764" xr:uid="{00000000-0005-0000-0000-000078030000}"/>
    <cellStyle name="20% - akcent 1 3 2 4 5 2" xfId="765" xr:uid="{00000000-0005-0000-0000-000079030000}"/>
    <cellStyle name="20% - akcent 1 3 2 4 5 2 2" xfId="766" xr:uid="{00000000-0005-0000-0000-00007A030000}"/>
    <cellStyle name="20% - akcent 1 3 2 4 5 2 2 2" xfId="767" xr:uid="{00000000-0005-0000-0000-00007B030000}"/>
    <cellStyle name="20% - akcent 1 3 2 4 5 2 3" xfId="768" xr:uid="{00000000-0005-0000-0000-00007C030000}"/>
    <cellStyle name="20% - akcent 1 3 2 4 5 2 3 2" xfId="769" xr:uid="{00000000-0005-0000-0000-00007D030000}"/>
    <cellStyle name="20% - akcent 1 3 2 4 5 2 4" xfId="770" xr:uid="{00000000-0005-0000-0000-00007E030000}"/>
    <cellStyle name="20% - akcent 1 3 2 4 5 3" xfId="771" xr:uid="{00000000-0005-0000-0000-00007F030000}"/>
    <cellStyle name="20% - akcent 1 3 2 4 5 3 2" xfId="772" xr:uid="{00000000-0005-0000-0000-000080030000}"/>
    <cellStyle name="20% - akcent 1 3 2 4 5 4" xfId="773" xr:uid="{00000000-0005-0000-0000-000081030000}"/>
    <cellStyle name="20% - akcent 1 3 2 4 5 4 2" xfId="774" xr:uid="{00000000-0005-0000-0000-000082030000}"/>
    <cellStyle name="20% - akcent 1 3 2 4 5 5" xfId="775" xr:uid="{00000000-0005-0000-0000-000083030000}"/>
    <cellStyle name="20% - akcent 1 3 2 4 6" xfId="776" xr:uid="{00000000-0005-0000-0000-000084030000}"/>
    <cellStyle name="20% - akcent 1 3 2 4 6 2" xfId="777" xr:uid="{00000000-0005-0000-0000-000085030000}"/>
    <cellStyle name="20% - akcent 1 3 2 4 6 2 2" xfId="778" xr:uid="{00000000-0005-0000-0000-000086030000}"/>
    <cellStyle name="20% - akcent 1 3 2 4 6 2 2 2" xfId="779" xr:uid="{00000000-0005-0000-0000-000087030000}"/>
    <cellStyle name="20% - akcent 1 3 2 4 6 2 3" xfId="780" xr:uid="{00000000-0005-0000-0000-000088030000}"/>
    <cellStyle name="20% - akcent 1 3 2 4 6 2 3 2" xfId="781" xr:uid="{00000000-0005-0000-0000-000089030000}"/>
    <cellStyle name="20% - akcent 1 3 2 4 6 2 4" xfId="782" xr:uid="{00000000-0005-0000-0000-00008A030000}"/>
    <cellStyle name="20% - akcent 1 3 2 4 6 3" xfId="783" xr:uid="{00000000-0005-0000-0000-00008B030000}"/>
    <cellStyle name="20% - akcent 1 3 2 4 6 3 2" xfId="784" xr:uid="{00000000-0005-0000-0000-00008C030000}"/>
    <cellStyle name="20% - akcent 1 3 2 4 6 4" xfId="785" xr:uid="{00000000-0005-0000-0000-00008D030000}"/>
    <cellStyle name="20% - akcent 1 3 2 4 6 4 2" xfId="786" xr:uid="{00000000-0005-0000-0000-00008E030000}"/>
    <cellStyle name="20% - akcent 1 3 2 4 6 5" xfId="787" xr:uid="{00000000-0005-0000-0000-00008F030000}"/>
    <cellStyle name="20% - akcent 1 3 2 4 7" xfId="788" xr:uid="{00000000-0005-0000-0000-000090030000}"/>
    <cellStyle name="20% - akcent 1 3 2 4 7 2" xfId="789" xr:uid="{00000000-0005-0000-0000-000091030000}"/>
    <cellStyle name="20% - akcent 1 3 2 4 7 2 2" xfId="790" xr:uid="{00000000-0005-0000-0000-000092030000}"/>
    <cellStyle name="20% - akcent 1 3 2 4 7 3" xfId="791" xr:uid="{00000000-0005-0000-0000-000093030000}"/>
    <cellStyle name="20% - akcent 1 3 2 4 7 3 2" xfId="792" xr:uid="{00000000-0005-0000-0000-000094030000}"/>
    <cellStyle name="20% - akcent 1 3 2 4 7 4" xfId="793" xr:uid="{00000000-0005-0000-0000-000095030000}"/>
    <cellStyle name="20% - akcent 1 3 2 4 8" xfId="794" xr:uid="{00000000-0005-0000-0000-000096030000}"/>
    <cellStyle name="20% - akcent 1 3 2 4 8 2" xfId="795" xr:uid="{00000000-0005-0000-0000-000097030000}"/>
    <cellStyle name="20% - akcent 1 3 2 4 9" xfId="796" xr:uid="{00000000-0005-0000-0000-000098030000}"/>
    <cellStyle name="20% - akcent 1 3 2 4 9 2" xfId="797" xr:uid="{00000000-0005-0000-0000-000099030000}"/>
    <cellStyle name="20% - akcent 1 3 2 5" xfId="798" xr:uid="{00000000-0005-0000-0000-00009A030000}"/>
    <cellStyle name="20% - akcent 1 3 2 5 2" xfId="799" xr:uid="{00000000-0005-0000-0000-00009B030000}"/>
    <cellStyle name="20% - akcent 1 3 2 5 2 2" xfId="800" xr:uid="{00000000-0005-0000-0000-00009C030000}"/>
    <cellStyle name="20% - akcent 1 3 2 5 2 2 2" xfId="801" xr:uid="{00000000-0005-0000-0000-00009D030000}"/>
    <cellStyle name="20% - akcent 1 3 2 5 2 2 2 2" xfId="802" xr:uid="{00000000-0005-0000-0000-00009E030000}"/>
    <cellStyle name="20% - akcent 1 3 2 5 2 2 3" xfId="803" xr:uid="{00000000-0005-0000-0000-00009F030000}"/>
    <cellStyle name="20% - akcent 1 3 2 5 2 2 3 2" xfId="804" xr:uid="{00000000-0005-0000-0000-0000A0030000}"/>
    <cellStyle name="20% - akcent 1 3 2 5 2 2 4" xfId="805" xr:uid="{00000000-0005-0000-0000-0000A1030000}"/>
    <cellStyle name="20% - akcent 1 3 2 5 2 3" xfId="806" xr:uid="{00000000-0005-0000-0000-0000A2030000}"/>
    <cellStyle name="20% - akcent 1 3 2 5 2 3 2" xfId="807" xr:uid="{00000000-0005-0000-0000-0000A3030000}"/>
    <cellStyle name="20% - akcent 1 3 2 5 2 4" xfId="808" xr:uid="{00000000-0005-0000-0000-0000A4030000}"/>
    <cellStyle name="20% - akcent 1 3 2 5 2 4 2" xfId="809" xr:uid="{00000000-0005-0000-0000-0000A5030000}"/>
    <cellStyle name="20% - akcent 1 3 2 5 2 5" xfId="810" xr:uid="{00000000-0005-0000-0000-0000A6030000}"/>
    <cellStyle name="20% - akcent 1 3 2 5 3" xfId="811" xr:uid="{00000000-0005-0000-0000-0000A7030000}"/>
    <cellStyle name="20% - akcent 1 3 2 5 3 2" xfId="812" xr:uid="{00000000-0005-0000-0000-0000A8030000}"/>
    <cellStyle name="20% - akcent 1 3 2 5 3 2 2" xfId="813" xr:uid="{00000000-0005-0000-0000-0000A9030000}"/>
    <cellStyle name="20% - akcent 1 3 2 5 3 2 2 2" xfId="814" xr:uid="{00000000-0005-0000-0000-0000AA030000}"/>
    <cellStyle name="20% - akcent 1 3 2 5 3 2 3" xfId="815" xr:uid="{00000000-0005-0000-0000-0000AB030000}"/>
    <cellStyle name="20% - akcent 1 3 2 5 3 2 3 2" xfId="816" xr:uid="{00000000-0005-0000-0000-0000AC030000}"/>
    <cellStyle name="20% - akcent 1 3 2 5 3 2 4" xfId="817" xr:uid="{00000000-0005-0000-0000-0000AD030000}"/>
    <cellStyle name="20% - akcent 1 3 2 5 3 3" xfId="818" xr:uid="{00000000-0005-0000-0000-0000AE030000}"/>
    <cellStyle name="20% - akcent 1 3 2 5 3 3 2" xfId="819" xr:uid="{00000000-0005-0000-0000-0000AF030000}"/>
    <cellStyle name="20% - akcent 1 3 2 5 3 4" xfId="820" xr:uid="{00000000-0005-0000-0000-0000B0030000}"/>
    <cellStyle name="20% - akcent 1 3 2 5 3 4 2" xfId="821" xr:uid="{00000000-0005-0000-0000-0000B1030000}"/>
    <cellStyle name="20% - akcent 1 3 2 5 3 5" xfId="822" xr:uid="{00000000-0005-0000-0000-0000B2030000}"/>
    <cellStyle name="20% - akcent 1 3 2 5 4" xfId="823" xr:uid="{00000000-0005-0000-0000-0000B3030000}"/>
    <cellStyle name="20% - akcent 1 3 2 5 4 2" xfId="824" xr:uid="{00000000-0005-0000-0000-0000B4030000}"/>
    <cellStyle name="20% - akcent 1 3 2 5 4 2 2" xfId="825" xr:uid="{00000000-0005-0000-0000-0000B5030000}"/>
    <cellStyle name="20% - akcent 1 3 2 5 4 2 2 2" xfId="826" xr:uid="{00000000-0005-0000-0000-0000B6030000}"/>
    <cellStyle name="20% - akcent 1 3 2 5 4 2 3" xfId="827" xr:uid="{00000000-0005-0000-0000-0000B7030000}"/>
    <cellStyle name="20% - akcent 1 3 2 5 4 2 3 2" xfId="828" xr:uid="{00000000-0005-0000-0000-0000B8030000}"/>
    <cellStyle name="20% - akcent 1 3 2 5 4 2 4" xfId="829" xr:uid="{00000000-0005-0000-0000-0000B9030000}"/>
    <cellStyle name="20% - akcent 1 3 2 5 4 3" xfId="830" xr:uid="{00000000-0005-0000-0000-0000BA030000}"/>
    <cellStyle name="20% - akcent 1 3 2 5 4 3 2" xfId="831" xr:uid="{00000000-0005-0000-0000-0000BB030000}"/>
    <cellStyle name="20% - akcent 1 3 2 5 4 4" xfId="832" xr:uid="{00000000-0005-0000-0000-0000BC030000}"/>
    <cellStyle name="20% - akcent 1 3 2 5 4 4 2" xfId="833" xr:uid="{00000000-0005-0000-0000-0000BD030000}"/>
    <cellStyle name="20% - akcent 1 3 2 5 4 5" xfId="834" xr:uid="{00000000-0005-0000-0000-0000BE030000}"/>
    <cellStyle name="20% - akcent 1 3 2 5 5" xfId="835" xr:uid="{00000000-0005-0000-0000-0000BF030000}"/>
    <cellStyle name="20% - akcent 1 3 2 5 5 2" xfId="836" xr:uid="{00000000-0005-0000-0000-0000C0030000}"/>
    <cellStyle name="20% - akcent 1 3 2 5 5 2 2" xfId="837" xr:uid="{00000000-0005-0000-0000-0000C1030000}"/>
    <cellStyle name="20% - akcent 1 3 2 5 5 3" xfId="838" xr:uid="{00000000-0005-0000-0000-0000C2030000}"/>
    <cellStyle name="20% - akcent 1 3 2 5 5 3 2" xfId="839" xr:uid="{00000000-0005-0000-0000-0000C3030000}"/>
    <cellStyle name="20% - akcent 1 3 2 5 5 4" xfId="840" xr:uid="{00000000-0005-0000-0000-0000C4030000}"/>
    <cellStyle name="20% - akcent 1 3 2 5 6" xfId="841" xr:uid="{00000000-0005-0000-0000-0000C5030000}"/>
    <cellStyle name="20% - akcent 1 3 2 5 6 2" xfId="842" xr:uid="{00000000-0005-0000-0000-0000C6030000}"/>
    <cellStyle name="20% - akcent 1 3 2 5 7" xfId="843" xr:uid="{00000000-0005-0000-0000-0000C7030000}"/>
    <cellStyle name="20% - akcent 1 3 2 5 7 2" xfId="844" xr:uid="{00000000-0005-0000-0000-0000C8030000}"/>
    <cellStyle name="20% - akcent 1 3 2 5 8" xfId="845" xr:uid="{00000000-0005-0000-0000-0000C9030000}"/>
    <cellStyle name="20% - akcent 1 3 2 6" xfId="846" xr:uid="{00000000-0005-0000-0000-0000CA030000}"/>
    <cellStyle name="20% - akcent 1 3 2 6 2" xfId="847" xr:uid="{00000000-0005-0000-0000-0000CB030000}"/>
    <cellStyle name="20% - akcent 1 3 2 6 2 2" xfId="848" xr:uid="{00000000-0005-0000-0000-0000CC030000}"/>
    <cellStyle name="20% - akcent 1 3 2 6 2 2 2" xfId="849" xr:uid="{00000000-0005-0000-0000-0000CD030000}"/>
    <cellStyle name="20% - akcent 1 3 2 6 2 2 2 2" xfId="850" xr:uid="{00000000-0005-0000-0000-0000CE030000}"/>
    <cellStyle name="20% - akcent 1 3 2 6 2 2 3" xfId="851" xr:uid="{00000000-0005-0000-0000-0000CF030000}"/>
    <cellStyle name="20% - akcent 1 3 2 6 2 2 3 2" xfId="852" xr:uid="{00000000-0005-0000-0000-0000D0030000}"/>
    <cellStyle name="20% - akcent 1 3 2 6 2 2 4" xfId="853" xr:uid="{00000000-0005-0000-0000-0000D1030000}"/>
    <cellStyle name="20% - akcent 1 3 2 6 2 3" xfId="854" xr:uid="{00000000-0005-0000-0000-0000D2030000}"/>
    <cellStyle name="20% - akcent 1 3 2 6 2 3 2" xfId="855" xr:uid="{00000000-0005-0000-0000-0000D3030000}"/>
    <cellStyle name="20% - akcent 1 3 2 6 2 4" xfId="856" xr:uid="{00000000-0005-0000-0000-0000D4030000}"/>
    <cellStyle name="20% - akcent 1 3 2 6 2 4 2" xfId="857" xr:uid="{00000000-0005-0000-0000-0000D5030000}"/>
    <cellStyle name="20% - akcent 1 3 2 6 2 5" xfId="858" xr:uid="{00000000-0005-0000-0000-0000D6030000}"/>
    <cellStyle name="20% - akcent 1 3 2 6 3" xfId="859" xr:uid="{00000000-0005-0000-0000-0000D7030000}"/>
    <cellStyle name="20% - akcent 1 3 2 6 3 2" xfId="860" xr:uid="{00000000-0005-0000-0000-0000D8030000}"/>
    <cellStyle name="20% - akcent 1 3 2 6 3 2 2" xfId="861" xr:uid="{00000000-0005-0000-0000-0000D9030000}"/>
    <cellStyle name="20% - akcent 1 3 2 6 3 2 2 2" xfId="862" xr:uid="{00000000-0005-0000-0000-0000DA030000}"/>
    <cellStyle name="20% - akcent 1 3 2 6 3 2 3" xfId="863" xr:uid="{00000000-0005-0000-0000-0000DB030000}"/>
    <cellStyle name="20% - akcent 1 3 2 6 3 2 3 2" xfId="864" xr:uid="{00000000-0005-0000-0000-0000DC030000}"/>
    <cellStyle name="20% - akcent 1 3 2 6 3 2 4" xfId="865" xr:uid="{00000000-0005-0000-0000-0000DD030000}"/>
    <cellStyle name="20% - akcent 1 3 2 6 3 3" xfId="866" xr:uid="{00000000-0005-0000-0000-0000DE030000}"/>
    <cellStyle name="20% - akcent 1 3 2 6 3 3 2" xfId="867" xr:uid="{00000000-0005-0000-0000-0000DF030000}"/>
    <cellStyle name="20% - akcent 1 3 2 6 3 4" xfId="868" xr:uid="{00000000-0005-0000-0000-0000E0030000}"/>
    <cellStyle name="20% - akcent 1 3 2 6 3 4 2" xfId="869" xr:uid="{00000000-0005-0000-0000-0000E1030000}"/>
    <cellStyle name="20% - akcent 1 3 2 6 3 5" xfId="870" xr:uid="{00000000-0005-0000-0000-0000E2030000}"/>
    <cellStyle name="20% - akcent 1 3 2 6 4" xfId="871" xr:uid="{00000000-0005-0000-0000-0000E3030000}"/>
    <cellStyle name="20% - akcent 1 3 2 6 4 2" xfId="872" xr:uid="{00000000-0005-0000-0000-0000E4030000}"/>
    <cellStyle name="20% - akcent 1 3 2 6 4 2 2" xfId="873" xr:uid="{00000000-0005-0000-0000-0000E5030000}"/>
    <cellStyle name="20% - akcent 1 3 2 6 4 2 2 2" xfId="874" xr:uid="{00000000-0005-0000-0000-0000E6030000}"/>
    <cellStyle name="20% - akcent 1 3 2 6 4 2 3" xfId="875" xr:uid="{00000000-0005-0000-0000-0000E7030000}"/>
    <cellStyle name="20% - akcent 1 3 2 6 4 2 3 2" xfId="876" xr:uid="{00000000-0005-0000-0000-0000E8030000}"/>
    <cellStyle name="20% - akcent 1 3 2 6 4 2 4" xfId="877" xr:uid="{00000000-0005-0000-0000-0000E9030000}"/>
    <cellStyle name="20% - akcent 1 3 2 6 4 3" xfId="878" xr:uid="{00000000-0005-0000-0000-0000EA030000}"/>
    <cellStyle name="20% - akcent 1 3 2 6 4 3 2" xfId="879" xr:uid="{00000000-0005-0000-0000-0000EB030000}"/>
    <cellStyle name="20% - akcent 1 3 2 6 4 4" xfId="880" xr:uid="{00000000-0005-0000-0000-0000EC030000}"/>
    <cellStyle name="20% - akcent 1 3 2 6 4 4 2" xfId="881" xr:uid="{00000000-0005-0000-0000-0000ED030000}"/>
    <cellStyle name="20% - akcent 1 3 2 6 4 5" xfId="882" xr:uid="{00000000-0005-0000-0000-0000EE030000}"/>
    <cellStyle name="20% - akcent 1 3 2 6 5" xfId="883" xr:uid="{00000000-0005-0000-0000-0000EF030000}"/>
    <cellStyle name="20% - akcent 1 3 2 6 5 2" xfId="884" xr:uid="{00000000-0005-0000-0000-0000F0030000}"/>
    <cellStyle name="20% - akcent 1 3 2 6 5 2 2" xfId="885" xr:uid="{00000000-0005-0000-0000-0000F1030000}"/>
    <cellStyle name="20% - akcent 1 3 2 6 5 3" xfId="886" xr:uid="{00000000-0005-0000-0000-0000F2030000}"/>
    <cellStyle name="20% - akcent 1 3 2 6 5 3 2" xfId="887" xr:uid="{00000000-0005-0000-0000-0000F3030000}"/>
    <cellStyle name="20% - akcent 1 3 2 6 5 4" xfId="888" xr:uid="{00000000-0005-0000-0000-0000F4030000}"/>
    <cellStyle name="20% - akcent 1 3 2 6 6" xfId="889" xr:uid="{00000000-0005-0000-0000-0000F5030000}"/>
    <cellStyle name="20% - akcent 1 3 2 6 6 2" xfId="890" xr:uid="{00000000-0005-0000-0000-0000F6030000}"/>
    <cellStyle name="20% - akcent 1 3 2 6 7" xfId="891" xr:uid="{00000000-0005-0000-0000-0000F7030000}"/>
    <cellStyle name="20% - akcent 1 3 2 6 7 2" xfId="892" xr:uid="{00000000-0005-0000-0000-0000F8030000}"/>
    <cellStyle name="20% - akcent 1 3 2 6 8" xfId="893" xr:uid="{00000000-0005-0000-0000-0000F9030000}"/>
    <cellStyle name="20% - akcent 1 3 2 7" xfId="894" xr:uid="{00000000-0005-0000-0000-0000FA030000}"/>
    <cellStyle name="20% - akcent 1 3 2 7 2" xfId="895" xr:uid="{00000000-0005-0000-0000-0000FB030000}"/>
    <cellStyle name="20% - akcent 1 3 2 7 2 2" xfId="896" xr:uid="{00000000-0005-0000-0000-0000FC030000}"/>
    <cellStyle name="20% - akcent 1 3 2 7 2 2 2" xfId="897" xr:uid="{00000000-0005-0000-0000-0000FD030000}"/>
    <cellStyle name="20% - akcent 1 3 2 7 2 2 2 2" xfId="898" xr:uid="{00000000-0005-0000-0000-0000FE030000}"/>
    <cellStyle name="20% - akcent 1 3 2 7 2 2 3" xfId="899" xr:uid="{00000000-0005-0000-0000-0000FF030000}"/>
    <cellStyle name="20% - akcent 1 3 2 7 2 2 3 2" xfId="900" xr:uid="{00000000-0005-0000-0000-000000040000}"/>
    <cellStyle name="20% - akcent 1 3 2 7 2 2 4" xfId="901" xr:uid="{00000000-0005-0000-0000-000001040000}"/>
    <cellStyle name="20% - akcent 1 3 2 7 2 3" xfId="902" xr:uid="{00000000-0005-0000-0000-000002040000}"/>
    <cellStyle name="20% - akcent 1 3 2 7 2 3 2" xfId="903" xr:uid="{00000000-0005-0000-0000-000003040000}"/>
    <cellStyle name="20% - akcent 1 3 2 7 2 4" xfId="904" xr:uid="{00000000-0005-0000-0000-000004040000}"/>
    <cellStyle name="20% - akcent 1 3 2 7 2 4 2" xfId="905" xr:uid="{00000000-0005-0000-0000-000005040000}"/>
    <cellStyle name="20% - akcent 1 3 2 7 2 5" xfId="906" xr:uid="{00000000-0005-0000-0000-000006040000}"/>
    <cellStyle name="20% - akcent 1 3 2 7 3" xfId="907" xr:uid="{00000000-0005-0000-0000-000007040000}"/>
    <cellStyle name="20% - akcent 1 3 2 7 3 2" xfId="908" xr:uid="{00000000-0005-0000-0000-000008040000}"/>
    <cellStyle name="20% - akcent 1 3 2 7 3 2 2" xfId="909" xr:uid="{00000000-0005-0000-0000-000009040000}"/>
    <cellStyle name="20% - akcent 1 3 2 7 3 3" xfId="910" xr:uid="{00000000-0005-0000-0000-00000A040000}"/>
    <cellStyle name="20% - akcent 1 3 2 7 3 3 2" xfId="911" xr:uid="{00000000-0005-0000-0000-00000B040000}"/>
    <cellStyle name="20% - akcent 1 3 2 7 3 4" xfId="912" xr:uid="{00000000-0005-0000-0000-00000C040000}"/>
    <cellStyle name="20% - akcent 1 3 2 7 4" xfId="913" xr:uid="{00000000-0005-0000-0000-00000D040000}"/>
    <cellStyle name="20% - akcent 1 3 2 7 4 2" xfId="914" xr:uid="{00000000-0005-0000-0000-00000E040000}"/>
    <cellStyle name="20% - akcent 1 3 2 7 5" xfId="915" xr:uid="{00000000-0005-0000-0000-00000F040000}"/>
    <cellStyle name="20% - akcent 1 3 2 7 5 2" xfId="916" xr:uid="{00000000-0005-0000-0000-000010040000}"/>
    <cellStyle name="20% - akcent 1 3 2 7 6" xfId="917" xr:uid="{00000000-0005-0000-0000-000011040000}"/>
    <cellStyle name="20% - akcent 1 3 2 8" xfId="918" xr:uid="{00000000-0005-0000-0000-000012040000}"/>
    <cellStyle name="20% - akcent 1 3 2 8 2" xfId="919" xr:uid="{00000000-0005-0000-0000-000013040000}"/>
    <cellStyle name="20% - akcent 1 3 2 8 2 2" xfId="920" xr:uid="{00000000-0005-0000-0000-000014040000}"/>
    <cellStyle name="20% - akcent 1 3 2 8 2 2 2" xfId="921" xr:uid="{00000000-0005-0000-0000-000015040000}"/>
    <cellStyle name="20% - akcent 1 3 2 8 2 3" xfId="922" xr:uid="{00000000-0005-0000-0000-000016040000}"/>
    <cellStyle name="20% - akcent 1 3 2 8 2 3 2" xfId="923" xr:uid="{00000000-0005-0000-0000-000017040000}"/>
    <cellStyle name="20% - akcent 1 3 2 8 2 4" xfId="924" xr:uid="{00000000-0005-0000-0000-000018040000}"/>
    <cellStyle name="20% - akcent 1 3 2 8 3" xfId="925" xr:uid="{00000000-0005-0000-0000-000019040000}"/>
    <cellStyle name="20% - akcent 1 3 2 8 3 2" xfId="926" xr:uid="{00000000-0005-0000-0000-00001A040000}"/>
    <cellStyle name="20% - akcent 1 3 2 8 4" xfId="927" xr:uid="{00000000-0005-0000-0000-00001B040000}"/>
    <cellStyle name="20% - akcent 1 3 2 8 4 2" xfId="928" xr:uid="{00000000-0005-0000-0000-00001C040000}"/>
    <cellStyle name="20% - akcent 1 3 2 8 5" xfId="929" xr:uid="{00000000-0005-0000-0000-00001D040000}"/>
    <cellStyle name="20% - akcent 1 3 2 9" xfId="930" xr:uid="{00000000-0005-0000-0000-00001E040000}"/>
    <cellStyle name="20% - akcent 1 3 2 9 2" xfId="931" xr:uid="{00000000-0005-0000-0000-00001F040000}"/>
    <cellStyle name="20% - akcent 1 3 2 9 2 2" xfId="932" xr:uid="{00000000-0005-0000-0000-000020040000}"/>
    <cellStyle name="20% - akcent 1 3 2 9 2 2 2" xfId="933" xr:uid="{00000000-0005-0000-0000-000021040000}"/>
    <cellStyle name="20% - akcent 1 3 2 9 2 3" xfId="934" xr:uid="{00000000-0005-0000-0000-000022040000}"/>
    <cellStyle name="20% - akcent 1 3 2 9 2 3 2" xfId="935" xr:uid="{00000000-0005-0000-0000-000023040000}"/>
    <cellStyle name="20% - akcent 1 3 2 9 2 4" xfId="936" xr:uid="{00000000-0005-0000-0000-000024040000}"/>
    <cellStyle name="20% - akcent 1 3 2 9 3" xfId="937" xr:uid="{00000000-0005-0000-0000-000025040000}"/>
    <cellStyle name="20% - akcent 1 3 2 9 3 2" xfId="938" xr:uid="{00000000-0005-0000-0000-000026040000}"/>
    <cellStyle name="20% - akcent 1 3 2 9 4" xfId="939" xr:uid="{00000000-0005-0000-0000-000027040000}"/>
    <cellStyle name="20% - akcent 1 3 2 9 4 2" xfId="940" xr:uid="{00000000-0005-0000-0000-000028040000}"/>
    <cellStyle name="20% - akcent 1 3 2 9 5" xfId="941" xr:uid="{00000000-0005-0000-0000-000029040000}"/>
    <cellStyle name="20% - akcent 1 3 20" xfId="22005" xr:uid="{00000000-0005-0000-0000-00002A040000}"/>
    <cellStyle name="20% - akcent 1 3 3" xfId="942" xr:uid="{00000000-0005-0000-0000-00002B040000}"/>
    <cellStyle name="20% - akcent 1 3 3 10" xfId="943" xr:uid="{00000000-0005-0000-0000-00002C040000}"/>
    <cellStyle name="20% - akcent 1 3 3 10 2" xfId="944" xr:uid="{00000000-0005-0000-0000-00002D040000}"/>
    <cellStyle name="20% - akcent 1 3 3 11" xfId="945" xr:uid="{00000000-0005-0000-0000-00002E040000}"/>
    <cellStyle name="20% - akcent 1 3 3 11 2" xfId="946" xr:uid="{00000000-0005-0000-0000-00002F040000}"/>
    <cellStyle name="20% - akcent 1 3 3 12" xfId="947" xr:uid="{00000000-0005-0000-0000-000030040000}"/>
    <cellStyle name="20% - akcent 1 3 3 2" xfId="948" xr:uid="{00000000-0005-0000-0000-000031040000}"/>
    <cellStyle name="20% - akcent 1 3 3 2 10" xfId="949" xr:uid="{00000000-0005-0000-0000-000032040000}"/>
    <cellStyle name="20% - akcent 1 3 3 2 10 2" xfId="950" xr:uid="{00000000-0005-0000-0000-000033040000}"/>
    <cellStyle name="20% - akcent 1 3 3 2 11" xfId="951" xr:uid="{00000000-0005-0000-0000-000034040000}"/>
    <cellStyle name="20% - akcent 1 3 3 2 2" xfId="952" xr:uid="{00000000-0005-0000-0000-000035040000}"/>
    <cellStyle name="20% - akcent 1 3 3 2 2 2" xfId="953" xr:uid="{00000000-0005-0000-0000-000036040000}"/>
    <cellStyle name="20% - akcent 1 3 3 2 2 2 2" xfId="954" xr:uid="{00000000-0005-0000-0000-000037040000}"/>
    <cellStyle name="20% - akcent 1 3 3 2 2 2 2 2" xfId="955" xr:uid="{00000000-0005-0000-0000-000038040000}"/>
    <cellStyle name="20% - akcent 1 3 3 2 2 2 2 2 2" xfId="956" xr:uid="{00000000-0005-0000-0000-000039040000}"/>
    <cellStyle name="20% - akcent 1 3 3 2 2 2 2 3" xfId="957" xr:uid="{00000000-0005-0000-0000-00003A040000}"/>
    <cellStyle name="20% - akcent 1 3 3 2 2 2 2 3 2" xfId="958" xr:uid="{00000000-0005-0000-0000-00003B040000}"/>
    <cellStyle name="20% - akcent 1 3 3 2 2 2 2 4" xfId="959" xr:uid="{00000000-0005-0000-0000-00003C040000}"/>
    <cellStyle name="20% - akcent 1 3 3 2 2 2 3" xfId="960" xr:uid="{00000000-0005-0000-0000-00003D040000}"/>
    <cellStyle name="20% - akcent 1 3 3 2 2 2 3 2" xfId="961" xr:uid="{00000000-0005-0000-0000-00003E040000}"/>
    <cellStyle name="20% - akcent 1 3 3 2 2 2 4" xfId="962" xr:uid="{00000000-0005-0000-0000-00003F040000}"/>
    <cellStyle name="20% - akcent 1 3 3 2 2 2 4 2" xfId="963" xr:uid="{00000000-0005-0000-0000-000040040000}"/>
    <cellStyle name="20% - akcent 1 3 3 2 2 2 5" xfId="964" xr:uid="{00000000-0005-0000-0000-000041040000}"/>
    <cellStyle name="20% - akcent 1 3 3 2 2 3" xfId="965" xr:uid="{00000000-0005-0000-0000-000042040000}"/>
    <cellStyle name="20% - akcent 1 3 3 2 2 3 2" xfId="966" xr:uid="{00000000-0005-0000-0000-000043040000}"/>
    <cellStyle name="20% - akcent 1 3 3 2 2 3 2 2" xfId="967" xr:uid="{00000000-0005-0000-0000-000044040000}"/>
    <cellStyle name="20% - akcent 1 3 3 2 2 3 2 2 2" xfId="968" xr:uid="{00000000-0005-0000-0000-000045040000}"/>
    <cellStyle name="20% - akcent 1 3 3 2 2 3 2 3" xfId="969" xr:uid="{00000000-0005-0000-0000-000046040000}"/>
    <cellStyle name="20% - akcent 1 3 3 2 2 3 2 3 2" xfId="970" xr:uid="{00000000-0005-0000-0000-000047040000}"/>
    <cellStyle name="20% - akcent 1 3 3 2 2 3 2 4" xfId="971" xr:uid="{00000000-0005-0000-0000-000048040000}"/>
    <cellStyle name="20% - akcent 1 3 3 2 2 3 3" xfId="972" xr:uid="{00000000-0005-0000-0000-000049040000}"/>
    <cellStyle name="20% - akcent 1 3 3 2 2 3 3 2" xfId="973" xr:uid="{00000000-0005-0000-0000-00004A040000}"/>
    <cellStyle name="20% - akcent 1 3 3 2 2 3 4" xfId="974" xr:uid="{00000000-0005-0000-0000-00004B040000}"/>
    <cellStyle name="20% - akcent 1 3 3 2 2 3 4 2" xfId="975" xr:uid="{00000000-0005-0000-0000-00004C040000}"/>
    <cellStyle name="20% - akcent 1 3 3 2 2 3 5" xfId="976" xr:uid="{00000000-0005-0000-0000-00004D040000}"/>
    <cellStyle name="20% - akcent 1 3 3 2 2 4" xfId="977" xr:uid="{00000000-0005-0000-0000-00004E040000}"/>
    <cellStyle name="20% - akcent 1 3 3 2 2 4 2" xfId="978" xr:uid="{00000000-0005-0000-0000-00004F040000}"/>
    <cellStyle name="20% - akcent 1 3 3 2 2 4 2 2" xfId="979" xr:uid="{00000000-0005-0000-0000-000050040000}"/>
    <cellStyle name="20% - akcent 1 3 3 2 2 4 2 2 2" xfId="980" xr:uid="{00000000-0005-0000-0000-000051040000}"/>
    <cellStyle name="20% - akcent 1 3 3 2 2 4 2 3" xfId="981" xr:uid="{00000000-0005-0000-0000-000052040000}"/>
    <cellStyle name="20% - akcent 1 3 3 2 2 4 2 3 2" xfId="982" xr:uid="{00000000-0005-0000-0000-000053040000}"/>
    <cellStyle name="20% - akcent 1 3 3 2 2 4 2 4" xfId="983" xr:uid="{00000000-0005-0000-0000-000054040000}"/>
    <cellStyle name="20% - akcent 1 3 3 2 2 4 3" xfId="984" xr:uid="{00000000-0005-0000-0000-000055040000}"/>
    <cellStyle name="20% - akcent 1 3 3 2 2 4 3 2" xfId="985" xr:uid="{00000000-0005-0000-0000-000056040000}"/>
    <cellStyle name="20% - akcent 1 3 3 2 2 4 4" xfId="986" xr:uid="{00000000-0005-0000-0000-000057040000}"/>
    <cellStyle name="20% - akcent 1 3 3 2 2 4 4 2" xfId="987" xr:uid="{00000000-0005-0000-0000-000058040000}"/>
    <cellStyle name="20% - akcent 1 3 3 2 2 4 5" xfId="988" xr:uid="{00000000-0005-0000-0000-000059040000}"/>
    <cellStyle name="20% - akcent 1 3 3 2 2 5" xfId="989" xr:uid="{00000000-0005-0000-0000-00005A040000}"/>
    <cellStyle name="20% - akcent 1 3 3 2 2 5 2" xfId="990" xr:uid="{00000000-0005-0000-0000-00005B040000}"/>
    <cellStyle name="20% - akcent 1 3 3 2 2 5 2 2" xfId="991" xr:uid="{00000000-0005-0000-0000-00005C040000}"/>
    <cellStyle name="20% - akcent 1 3 3 2 2 5 3" xfId="992" xr:uid="{00000000-0005-0000-0000-00005D040000}"/>
    <cellStyle name="20% - akcent 1 3 3 2 2 5 3 2" xfId="993" xr:uid="{00000000-0005-0000-0000-00005E040000}"/>
    <cellStyle name="20% - akcent 1 3 3 2 2 5 4" xfId="994" xr:uid="{00000000-0005-0000-0000-00005F040000}"/>
    <cellStyle name="20% - akcent 1 3 3 2 2 6" xfId="995" xr:uid="{00000000-0005-0000-0000-000060040000}"/>
    <cellStyle name="20% - akcent 1 3 3 2 2 6 2" xfId="996" xr:uid="{00000000-0005-0000-0000-000061040000}"/>
    <cellStyle name="20% - akcent 1 3 3 2 2 7" xfId="997" xr:uid="{00000000-0005-0000-0000-000062040000}"/>
    <cellStyle name="20% - akcent 1 3 3 2 2 7 2" xfId="998" xr:uid="{00000000-0005-0000-0000-000063040000}"/>
    <cellStyle name="20% - akcent 1 3 3 2 2 8" xfId="999" xr:uid="{00000000-0005-0000-0000-000064040000}"/>
    <cellStyle name="20% - akcent 1 3 3 2 3" xfId="1000" xr:uid="{00000000-0005-0000-0000-000065040000}"/>
    <cellStyle name="20% - akcent 1 3 3 2 3 2" xfId="1001" xr:uid="{00000000-0005-0000-0000-000066040000}"/>
    <cellStyle name="20% - akcent 1 3 3 2 3 2 2" xfId="1002" xr:uid="{00000000-0005-0000-0000-000067040000}"/>
    <cellStyle name="20% - akcent 1 3 3 2 3 2 2 2" xfId="1003" xr:uid="{00000000-0005-0000-0000-000068040000}"/>
    <cellStyle name="20% - akcent 1 3 3 2 3 2 2 2 2" xfId="1004" xr:uid="{00000000-0005-0000-0000-000069040000}"/>
    <cellStyle name="20% - akcent 1 3 3 2 3 2 2 3" xfId="1005" xr:uid="{00000000-0005-0000-0000-00006A040000}"/>
    <cellStyle name="20% - akcent 1 3 3 2 3 2 2 3 2" xfId="1006" xr:uid="{00000000-0005-0000-0000-00006B040000}"/>
    <cellStyle name="20% - akcent 1 3 3 2 3 2 2 4" xfId="1007" xr:uid="{00000000-0005-0000-0000-00006C040000}"/>
    <cellStyle name="20% - akcent 1 3 3 2 3 2 3" xfId="1008" xr:uid="{00000000-0005-0000-0000-00006D040000}"/>
    <cellStyle name="20% - akcent 1 3 3 2 3 2 3 2" xfId="1009" xr:uid="{00000000-0005-0000-0000-00006E040000}"/>
    <cellStyle name="20% - akcent 1 3 3 2 3 2 4" xfId="1010" xr:uid="{00000000-0005-0000-0000-00006F040000}"/>
    <cellStyle name="20% - akcent 1 3 3 2 3 2 4 2" xfId="1011" xr:uid="{00000000-0005-0000-0000-000070040000}"/>
    <cellStyle name="20% - akcent 1 3 3 2 3 2 5" xfId="1012" xr:uid="{00000000-0005-0000-0000-000071040000}"/>
    <cellStyle name="20% - akcent 1 3 3 2 3 3" xfId="1013" xr:uid="{00000000-0005-0000-0000-000072040000}"/>
    <cellStyle name="20% - akcent 1 3 3 2 3 3 2" xfId="1014" xr:uid="{00000000-0005-0000-0000-000073040000}"/>
    <cellStyle name="20% - akcent 1 3 3 2 3 3 2 2" xfId="1015" xr:uid="{00000000-0005-0000-0000-000074040000}"/>
    <cellStyle name="20% - akcent 1 3 3 2 3 3 2 2 2" xfId="1016" xr:uid="{00000000-0005-0000-0000-000075040000}"/>
    <cellStyle name="20% - akcent 1 3 3 2 3 3 2 3" xfId="1017" xr:uid="{00000000-0005-0000-0000-000076040000}"/>
    <cellStyle name="20% - akcent 1 3 3 2 3 3 2 3 2" xfId="1018" xr:uid="{00000000-0005-0000-0000-000077040000}"/>
    <cellStyle name="20% - akcent 1 3 3 2 3 3 2 4" xfId="1019" xr:uid="{00000000-0005-0000-0000-000078040000}"/>
    <cellStyle name="20% - akcent 1 3 3 2 3 3 3" xfId="1020" xr:uid="{00000000-0005-0000-0000-000079040000}"/>
    <cellStyle name="20% - akcent 1 3 3 2 3 3 3 2" xfId="1021" xr:uid="{00000000-0005-0000-0000-00007A040000}"/>
    <cellStyle name="20% - akcent 1 3 3 2 3 3 4" xfId="1022" xr:uid="{00000000-0005-0000-0000-00007B040000}"/>
    <cellStyle name="20% - akcent 1 3 3 2 3 3 4 2" xfId="1023" xr:uid="{00000000-0005-0000-0000-00007C040000}"/>
    <cellStyle name="20% - akcent 1 3 3 2 3 3 5" xfId="1024" xr:uid="{00000000-0005-0000-0000-00007D040000}"/>
    <cellStyle name="20% - akcent 1 3 3 2 3 4" xfId="1025" xr:uid="{00000000-0005-0000-0000-00007E040000}"/>
    <cellStyle name="20% - akcent 1 3 3 2 3 4 2" xfId="1026" xr:uid="{00000000-0005-0000-0000-00007F040000}"/>
    <cellStyle name="20% - akcent 1 3 3 2 3 4 2 2" xfId="1027" xr:uid="{00000000-0005-0000-0000-000080040000}"/>
    <cellStyle name="20% - akcent 1 3 3 2 3 4 2 2 2" xfId="1028" xr:uid="{00000000-0005-0000-0000-000081040000}"/>
    <cellStyle name="20% - akcent 1 3 3 2 3 4 2 3" xfId="1029" xr:uid="{00000000-0005-0000-0000-000082040000}"/>
    <cellStyle name="20% - akcent 1 3 3 2 3 4 2 3 2" xfId="1030" xr:uid="{00000000-0005-0000-0000-000083040000}"/>
    <cellStyle name="20% - akcent 1 3 3 2 3 4 2 4" xfId="1031" xr:uid="{00000000-0005-0000-0000-000084040000}"/>
    <cellStyle name="20% - akcent 1 3 3 2 3 4 3" xfId="1032" xr:uid="{00000000-0005-0000-0000-000085040000}"/>
    <cellStyle name="20% - akcent 1 3 3 2 3 4 3 2" xfId="1033" xr:uid="{00000000-0005-0000-0000-000086040000}"/>
    <cellStyle name="20% - akcent 1 3 3 2 3 4 4" xfId="1034" xr:uid="{00000000-0005-0000-0000-000087040000}"/>
    <cellStyle name="20% - akcent 1 3 3 2 3 4 4 2" xfId="1035" xr:uid="{00000000-0005-0000-0000-000088040000}"/>
    <cellStyle name="20% - akcent 1 3 3 2 3 4 5" xfId="1036" xr:uid="{00000000-0005-0000-0000-000089040000}"/>
    <cellStyle name="20% - akcent 1 3 3 2 3 5" xfId="1037" xr:uid="{00000000-0005-0000-0000-00008A040000}"/>
    <cellStyle name="20% - akcent 1 3 3 2 3 5 2" xfId="1038" xr:uid="{00000000-0005-0000-0000-00008B040000}"/>
    <cellStyle name="20% - akcent 1 3 3 2 3 5 2 2" xfId="1039" xr:uid="{00000000-0005-0000-0000-00008C040000}"/>
    <cellStyle name="20% - akcent 1 3 3 2 3 5 3" xfId="1040" xr:uid="{00000000-0005-0000-0000-00008D040000}"/>
    <cellStyle name="20% - akcent 1 3 3 2 3 5 3 2" xfId="1041" xr:uid="{00000000-0005-0000-0000-00008E040000}"/>
    <cellStyle name="20% - akcent 1 3 3 2 3 5 4" xfId="1042" xr:uid="{00000000-0005-0000-0000-00008F040000}"/>
    <cellStyle name="20% - akcent 1 3 3 2 3 6" xfId="1043" xr:uid="{00000000-0005-0000-0000-000090040000}"/>
    <cellStyle name="20% - akcent 1 3 3 2 3 6 2" xfId="1044" xr:uid="{00000000-0005-0000-0000-000091040000}"/>
    <cellStyle name="20% - akcent 1 3 3 2 3 7" xfId="1045" xr:uid="{00000000-0005-0000-0000-000092040000}"/>
    <cellStyle name="20% - akcent 1 3 3 2 3 7 2" xfId="1046" xr:uid="{00000000-0005-0000-0000-000093040000}"/>
    <cellStyle name="20% - akcent 1 3 3 2 3 8" xfId="1047" xr:uid="{00000000-0005-0000-0000-000094040000}"/>
    <cellStyle name="20% - akcent 1 3 3 2 4" xfId="1048" xr:uid="{00000000-0005-0000-0000-000095040000}"/>
    <cellStyle name="20% - akcent 1 3 3 2 4 2" xfId="1049" xr:uid="{00000000-0005-0000-0000-000096040000}"/>
    <cellStyle name="20% - akcent 1 3 3 2 4 2 2" xfId="1050" xr:uid="{00000000-0005-0000-0000-000097040000}"/>
    <cellStyle name="20% - akcent 1 3 3 2 4 2 2 2" xfId="1051" xr:uid="{00000000-0005-0000-0000-000098040000}"/>
    <cellStyle name="20% - akcent 1 3 3 2 4 2 2 2 2" xfId="1052" xr:uid="{00000000-0005-0000-0000-000099040000}"/>
    <cellStyle name="20% - akcent 1 3 3 2 4 2 2 3" xfId="1053" xr:uid="{00000000-0005-0000-0000-00009A040000}"/>
    <cellStyle name="20% - akcent 1 3 3 2 4 2 2 3 2" xfId="1054" xr:uid="{00000000-0005-0000-0000-00009B040000}"/>
    <cellStyle name="20% - akcent 1 3 3 2 4 2 2 4" xfId="1055" xr:uid="{00000000-0005-0000-0000-00009C040000}"/>
    <cellStyle name="20% - akcent 1 3 3 2 4 2 3" xfId="1056" xr:uid="{00000000-0005-0000-0000-00009D040000}"/>
    <cellStyle name="20% - akcent 1 3 3 2 4 2 3 2" xfId="1057" xr:uid="{00000000-0005-0000-0000-00009E040000}"/>
    <cellStyle name="20% - akcent 1 3 3 2 4 2 4" xfId="1058" xr:uid="{00000000-0005-0000-0000-00009F040000}"/>
    <cellStyle name="20% - akcent 1 3 3 2 4 2 4 2" xfId="1059" xr:uid="{00000000-0005-0000-0000-0000A0040000}"/>
    <cellStyle name="20% - akcent 1 3 3 2 4 2 5" xfId="1060" xr:uid="{00000000-0005-0000-0000-0000A1040000}"/>
    <cellStyle name="20% - akcent 1 3 3 2 4 3" xfId="1061" xr:uid="{00000000-0005-0000-0000-0000A2040000}"/>
    <cellStyle name="20% - akcent 1 3 3 2 4 3 2" xfId="1062" xr:uid="{00000000-0005-0000-0000-0000A3040000}"/>
    <cellStyle name="20% - akcent 1 3 3 2 4 3 2 2" xfId="1063" xr:uid="{00000000-0005-0000-0000-0000A4040000}"/>
    <cellStyle name="20% - akcent 1 3 3 2 4 3 3" xfId="1064" xr:uid="{00000000-0005-0000-0000-0000A5040000}"/>
    <cellStyle name="20% - akcent 1 3 3 2 4 3 3 2" xfId="1065" xr:uid="{00000000-0005-0000-0000-0000A6040000}"/>
    <cellStyle name="20% - akcent 1 3 3 2 4 3 4" xfId="1066" xr:uid="{00000000-0005-0000-0000-0000A7040000}"/>
    <cellStyle name="20% - akcent 1 3 3 2 4 4" xfId="1067" xr:uid="{00000000-0005-0000-0000-0000A8040000}"/>
    <cellStyle name="20% - akcent 1 3 3 2 4 4 2" xfId="1068" xr:uid="{00000000-0005-0000-0000-0000A9040000}"/>
    <cellStyle name="20% - akcent 1 3 3 2 4 5" xfId="1069" xr:uid="{00000000-0005-0000-0000-0000AA040000}"/>
    <cellStyle name="20% - akcent 1 3 3 2 4 5 2" xfId="1070" xr:uid="{00000000-0005-0000-0000-0000AB040000}"/>
    <cellStyle name="20% - akcent 1 3 3 2 4 6" xfId="1071" xr:uid="{00000000-0005-0000-0000-0000AC040000}"/>
    <cellStyle name="20% - akcent 1 3 3 2 5" xfId="1072" xr:uid="{00000000-0005-0000-0000-0000AD040000}"/>
    <cellStyle name="20% - akcent 1 3 3 2 5 2" xfId="1073" xr:uid="{00000000-0005-0000-0000-0000AE040000}"/>
    <cellStyle name="20% - akcent 1 3 3 2 5 2 2" xfId="1074" xr:uid="{00000000-0005-0000-0000-0000AF040000}"/>
    <cellStyle name="20% - akcent 1 3 3 2 5 2 2 2" xfId="1075" xr:uid="{00000000-0005-0000-0000-0000B0040000}"/>
    <cellStyle name="20% - akcent 1 3 3 2 5 2 3" xfId="1076" xr:uid="{00000000-0005-0000-0000-0000B1040000}"/>
    <cellStyle name="20% - akcent 1 3 3 2 5 2 3 2" xfId="1077" xr:uid="{00000000-0005-0000-0000-0000B2040000}"/>
    <cellStyle name="20% - akcent 1 3 3 2 5 2 4" xfId="1078" xr:uid="{00000000-0005-0000-0000-0000B3040000}"/>
    <cellStyle name="20% - akcent 1 3 3 2 5 3" xfId="1079" xr:uid="{00000000-0005-0000-0000-0000B4040000}"/>
    <cellStyle name="20% - akcent 1 3 3 2 5 3 2" xfId="1080" xr:uid="{00000000-0005-0000-0000-0000B5040000}"/>
    <cellStyle name="20% - akcent 1 3 3 2 5 4" xfId="1081" xr:uid="{00000000-0005-0000-0000-0000B6040000}"/>
    <cellStyle name="20% - akcent 1 3 3 2 5 4 2" xfId="1082" xr:uid="{00000000-0005-0000-0000-0000B7040000}"/>
    <cellStyle name="20% - akcent 1 3 3 2 5 5" xfId="1083" xr:uid="{00000000-0005-0000-0000-0000B8040000}"/>
    <cellStyle name="20% - akcent 1 3 3 2 6" xfId="1084" xr:uid="{00000000-0005-0000-0000-0000B9040000}"/>
    <cellStyle name="20% - akcent 1 3 3 2 6 2" xfId="1085" xr:uid="{00000000-0005-0000-0000-0000BA040000}"/>
    <cellStyle name="20% - akcent 1 3 3 2 6 2 2" xfId="1086" xr:uid="{00000000-0005-0000-0000-0000BB040000}"/>
    <cellStyle name="20% - akcent 1 3 3 2 6 2 2 2" xfId="1087" xr:uid="{00000000-0005-0000-0000-0000BC040000}"/>
    <cellStyle name="20% - akcent 1 3 3 2 6 2 3" xfId="1088" xr:uid="{00000000-0005-0000-0000-0000BD040000}"/>
    <cellStyle name="20% - akcent 1 3 3 2 6 2 3 2" xfId="1089" xr:uid="{00000000-0005-0000-0000-0000BE040000}"/>
    <cellStyle name="20% - akcent 1 3 3 2 6 2 4" xfId="1090" xr:uid="{00000000-0005-0000-0000-0000BF040000}"/>
    <cellStyle name="20% - akcent 1 3 3 2 6 3" xfId="1091" xr:uid="{00000000-0005-0000-0000-0000C0040000}"/>
    <cellStyle name="20% - akcent 1 3 3 2 6 3 2" xfId="1092" xr:uid="{00000000-0005-0000-0000-0000C1040000}"/>
    <cellStyle name="20% - akcent 1 3 3 2 6 4" xfId="1093" xr:uid="{00000000-0005-0000-0000-0000C2040000}"/>
    <cellStyle name="20% - akcent 1 3 3 2 6 4 2" xfId="1094" xr:uid="{00000000-0005-0000-0000-0000C3040000}"/>
    <cellStyle name="20% - akcent 1 3 3 2 6 5" xfId="1095" xr:uid="{00000000-0005-0000-0000-0000C4040000}"/>
    <cellStyle name="20% - akcent 1 3 3 2 7" xfId="1096" xr:uid="{00000000-0005-0000-0000-0000C5040000}"/>
    <cellStyle name="20% - akcent 1 3 3 2 7 2" xfId="1097" xr:uid="{00000000-0005-0000-0000-0000C6040000}"/>
    <cellStyle name="20% - akcent 1 3 3 2 7 2 2" xfId="1098" xr:uid="{00000000-0005-0000-0000-0000C7040000}"/>
    <cellStyle name="20% - akcent 1 3 3 2 7 2 2 2" xfId="1099" xr:uid="{00000000-0005-0000-0000-0000C8040000}"/>
    <cellStyle name="20% - akcent 1 3 3 2 7 2 3" xfId="1100" xr:uid="{00000000-0005-0000-0000-0000C9040000}"/>
    <cellStyle name="20% - akcent 1 3 3 2 7 2 3 2" xfId="1101" xr:uid="{00000000-0005-0000-0000-0000CA040000}"/>
    <cellStyle name="20% - akcent 1 3 3 2 7 2 4" xfId="1102" xr:uid="{00000000-0005-0000-0000-0000CB040000}"/>
    <cellStyle name="20% - akcent 1 3 3 2 7 3" xfId="1103" xr:uid="{00000000-0005-0000-0000-0000CC040000}"/>
    <cellStyle name="20% - akcent 1 3 3 2 7 3 2" xfId="1104" xr:uid="{00000000-0005-0000-0000-0000CD040000}"/>
    <cellStyle name="20% - akcent 1 3 3 2 7 4" xfId="1105" xr:uid="{00000000-0005-0000-0000-0000CE040000}"/>
    <cellStyle name="20% - akcent 1 3 3 2 7 4 2" xfId="1106" xr:uid="{00000000-0005-0000-0000-0000CF040000}"/>
    <cellStyle name="20% - akcent 1 3 3 2 7 5" xfId="1107" xr:uid="{00000000-0005-0000-0000-0000D0040000}"/>
    <cellStyle name="20% - akcent 1 3 3 2 8" xfId="1108" xr:uid="{00000000-0005-0000-0000-0000D1040000}"/>
    <cellStyle name="20% - akcent 1 3 3 2 8 2" xfId="1109" xr:uid="{00000000-0005-0000-0000-0000D2040000}"/>
    <cellStyle name="20% - akcent 1 3 3 2 8 2 2" xfId="1110" xr:uid="{00000000-0005-0000-0000-0000D3040000}"/>
    <cellStyle name="20% - akcent 1 3 3 2 8 3" xfId="1111" xr:uid="{00000000-0005-0000-0000-0000D4040000}"/>
    <cellStyle name="20% - akcent 1 3 3 2 8 3 2" xfId="1112" xr:uid="{00000000-0005-0000-0000-0000D5040000}"/>
    <cellStyle name="20% - akcent 1 3 3 2 8 4" xfId="1113" xr:uid="{00000000-0005-0000-0000-0000D6040000}"/>
    <cellStyle name="20% - akcent 1 3 3 2 9" xfId="1114" xr:uid="{00000000-0005-0000-0000-0000D7040000}"/>
    <cellStyle name="20% - akcent 1 3 3 2 9 2" xfId="1115" xr:uid="{00000000-0005-0000-0000-0000D8040000}"/>
    <cellStyle name="20% - akcent 1 3 3 3" xfId="1116" xr:uid="{00000000-0005-0000-0000-0000D9040000}"/>
    <cellStyle name="20% - akcent 1 3 3 3 2" xfId="1117" xr:uid="{00000000-0005-0000-0000-0000DA040000}"/>
    <cellStyle name="20% - akcent 1 3 3 3 2 2" xfId="1118" xr:uid="{00000000-0005-0000-0000-0000DB040000}"/>
    <cellStyle name="20% - akcent 1 3 3 3 2 2 2" xfId="1119" xr:uid="{00000000-0005-0000-0000-0000DC040000}"/>
    <cellStyle name="20% - akcent 1 3 3 3 2 2 2 2" xfId="1120" xr:uid="{00000000-0005-0000-0000-0000DD040000}"/>
    <cellStyle name="20% - akcent 1 3 3 3 2 2 3" xfId="1121" xr:uid="{00000000-0005-0000-0000-0000DE040000}"/>
    <cellStyle name="20% - akcent 1 3 3 3 2 2 3 2" xfId="1122" xr:uid="{00000000-0005-0000-0000-0000DF040000}"/>
    <cellStyle name="20% - akcent 1 3 3 3 2 2 4" xfId="1123" xr:uid="{00000000-0005-0000-0000-0000E0040000}"/>
    <cellStyle name="20% - akcent 1 3 3 3 2 3" xfId="1124" xr:uid="{00000000-0005-0000-0000-0000E1040000}"/>
    <cellStyle name="20% - akcent 1 3 3 3 2 3 2" xfId="1125" xr:uid="{00000000-0005-0000-0000-0000E2040000}"/>
    <cellStyle name="20% - akcent 1 3 3 3 2 4" xfId="1126" xr:uid="{00000000-0005-0000-0000-0000E3040000}"/>
    <cellStyle name="20% - akcent 1 3 3 3 2 4 2" xfId="1127" xr:uid="{00000000-0005-0000-0000-0000E4040000}"/>
    <cellStyle name="20% - akcent 1 3 3 3 2 5" xfId="1128" xr:uid="{00000000-0005-0000-0000-0000E5040000}"/>
    <cellStyle name="20% - akcent 1 3 3 3 3" xfId="1129" xr:uid="{00000000-0005-0000-0000-0000E6040000}"/>
    <cellStyle name="20% - akcent 1 3 3 3 3 2" xfId="1130" xr:uid="{00000000-0005-0000-0000-0000E7040000}"/>
    <cellStyle name="20% - akcent 1 3 3 3 3 2 2" xfId="1131" xr:uid="{00000000-0005-0000-0000-0000E8040000}"/>
    <cellStyle name="20% - akcent 1 3 3 3 3 2 2 2" xfId="1132" xr:uid="{00000000-0005-0000-0000-0000E9040000}"/>
    <cellStyle name="20% - akcent 1 3 3 3 3 2 3" xfId="1133" xr:uid="{00000000-0005-0000-0000-0000EA040000}"/>
    <cellStyle name="20% - akcent 1 3 3 3 3 2 3 2" xfId="1134" xr:uid="{00000000-0005-0000-0000-0000EB040000}"/>
    <cellStyle name="20% - akcent 1 3 3 3 3 2 4" xfId="1135" xr:uid="{00000000-0005-0000-0000-0000EC040000}"/>
    <cellStyle name="20% - akcent 1 3 3 3 3 3" xfId="1136" xr:uid="{00000000-0005-0000-0000-0000ED040000}"/>
    <cellStyle name="20% - akcent 1 3 3 3 3 3 2" xfId="1137" xr:uid="{00000000-0005-0000-0000-0000EE040000}"/>
    <cellStyle name="20% - akcent 1 3 3 3 3 4" xfId="1138" xr:uid="{00000000-0005-0000-0000-0000EF040000}"/>
    <cellStyle name="20% - akcent 1 3 3 3 3 4 2" xfId="1139" xr:uid="{00000000-0005-0000-0000-0000F0040000}"/>
    <cellStyle name="20% - akcent 1 3 3 3 3 5" xfId="1140" xr:uid="{00000000-0005-0000-0000-0000F1040000}"/>
    <cellStyle name="20% - akcent 1 3 3 3 4" xfId="1141" xr:uid="{00000000-0005-0000-0000-0000F2040000}"/>
    <cellStyle name="20% - akcent 1 3 3 3 4 2" xfId="1142" xr:uid="{00000000-0005-0000-0000-0000F3040000}"/>
    <cellStyle name="20% - akcent 1 3 3 3 4 2 2" xfId="1143" xr:uid="{00000000-0005-0000-0000-0000F4040000}"/>
    <cellStyle name="20% - akcent 1 3 3 3 4 2 2 2" xfId="1144" xr:uid="{00000000-0005-0000-0000-0000F5040000}"/>
    <cellStyle name="20% - akcent 1 3 3 3 4 2 3" xfId="1145" xr:uid="{00000000-0005-0000-0000-0000F6040000}"/>
    <cellStyle name="20% - akcent 1 3 3 3 4 2 3 2" xfId="1146" xr:uid="{00000000-0005-0000-0000-0000F7040000}"/>
    <cellStyle name="20% - akcent 1 3 3 3 4 2 4" xfId="1147" xr:uid="{00000000-0005-0000-0000-0000F8040000}"/>
    <cellStyle name="20% - akcent 1 3 3 3 4 3" xfId="1148" xr:uid="{00000000-0005-0000-0000-0000F9040000}"/>
    <cellStyle name="20% - akcent 1 3 3 3 4 3 2" xfId="1149" xr:uid="{00000000-0005-0000-0000-0000FA040000}"/>
    <cellStyle name="20% - akcent 1 3 3 3 4 4" xfId="1150" xr:uid="{00000000-0005-0000-0000-0000FB040000}"/>
    <cellStyle name="20% - akcent 1 3 3 3 4 4 2" xfId="1151" xr:uid="{00000000-0005-0000-0000-0000FC040000}"/>
    <cellStyle name="20% - akcent 1 3 3 3 4 5" xfId="1152" xr:uid="{00000000-0005-0000-0000-0000FD040000}"/>
    <cellStyle name="20% - akcent 1 3 3 3 5" xfId="1153" xr:uid="{00000000-0005-0000-0000-0000FE040000}"/>
    <cellStyle name="20% - akcent 1 3 3 3 5 2" xfId="1154" xr:uid="{00000000-0005-0000-0000-0000FF040000}"/>
    <cellStyle name="20% - akcent 1 3 3 3 5 2 2" xfId="1155" xr:uid="{00000000-0005-0000-0000-000000050000}"/>
    <cellStyle name="20% - akcent 1 3 3 3 5 3" xfId="1156" xr:uid="{00000000-0005-0000-0000-000001050000}"/>
    <cellStyle name="20% - akcent 1 3 3 3 5 3 2" xfId="1157" xr:uid="{00000000-0005-0000-0000-000002050000}"/>
    <cellStyle name="20% - akcent 1 3 3 3 5 4" xfId="1158" xr:uid="{00000000-0005-0000-0000-000003050000}"/>
    <cellStyle name="20% - akcent 1 3 3 3 6" xfId="1159" xr:uid="{00000000-0005-0000-0000-000004050000}"/>
    <cellStyle name="20% - akcent 1 3 3 3 6 2" xfId="1160" xr:uid="{00000000-0005-0000-0000-000005050000}"/>
    <cellStyle name="20% - akcent 1 3 3 3 7" xfId="1161" xr:uid="{00000000-0005-0000-0000-000006050000}"/>
    <cellStyle name="20% - akcent 1 3 3 3 7 2" xfId="1162" xr:uid="{00000000-0005-0000-0000-000007050000}"/>
    <cellStyle name="20% - akcent 1 3 3 3 8" xfId="1163" xr:uid="{00000000-0005-0000-0000-000008050000}"/>
    <cellStyle name="20% - akcent 1 3 3 4" xfId="1164" xr:uid="{00000000-0005-0000-0000-000009050000}"/>
    <cellStyle name="20% - akcent 1 3 3 4 2" xfId="1165" xr:uid="{00000000-0005-0000-0000-00000A050000}"/>
    <cellStyle name="20% - akcent 1 3 3 4 2 2" xfId="1166" xr:uid="{00000000-0005-0000-0000-00000B050000}"/>
    <cellStyle name="20% - akcent 1 3 3 4 2 2 2" xfId="1167" xr:uid="{00000000-0005-0000-0000-00000C050000}"/>
    <cellStyle name="20% - akcent 1 3 3 4 2 2 2 2" xfId="1168" xr:uid="{00000000-0005-0000-0000-00000D050000}"/>
    <cellStyle name="20% - akcent 1 3 3 4 2 2 3" xfId="1169" xr:uid="{00000000-0005-0000-0000-00000E050000}"/>
    <cellStyle name="20% - akcent 1 3 3 4 2 2 3 2" xfId="1170" xr:uid="{00000000-0005-0000-0000-00000F050000}"/>
    <cellStyle name="20% - akcent 1 3 3 4 2 2 4" xfId="1171" xr:uid="{00000000-0005-0000-0000-000010050000}"/>
    <cellStyle name="20% - akcent 1 3 3 4 2 3" xfId="1172" xr:uid="{00000000-0005-0000-0000-000011050000}"/>
    <cellStyle name="20% - akcent 1 3 3 4 2 3 2" xfId="1173" xr:uid="{00000000-0005-0000-0000-000012050000}"/>
    <cellStyle name="20% - akcent 1 3 3 4 2 4" xfId="1174" xr:uid="{00000000-0005-0000-0000-000013050000}"/>
    <cellStyle name="20% - akcent 1 3 3 4 2 4 2" xfId="1175" xr:uid="{00000000-0005-0000-0000-000014050000}"/>
    <cellStyle name="20% - akcent 1 3 3 4 2 5" xfId="1176" xr:uid="{00000000-0005-0000-0000-000015050000}"/>
    <cellStyle name="20% - akcent 1 3 3 4 3" xfId="1177" xr:uid="{00000000-0005-0000-0000-000016050000}"/>
    <cellStyle name="20% - akcent 1 3 3 4 3 2" xfId="1178" xr:uid="{00000000-0005-0000-0000-000017050000}"/>
    <cellStyle name="20% - akcent 1 3 3 4 3 2 2" xfId="1179" xr:uid="{00000000-0005-0000-0000-000018050000}"/>
    <cellStyle name="20% - akcent 1 3 3 4 3 2 2 2" xfId="1180" xr:uid="{00000000-0005-0000-0000-000019050000}"/>
    <cellStyle name="20% - akcent 1 3 3 4 3 2 3" xfId="1181" xr:uid="{00000000-0005-0000-0000-00001A050000}"/>
    <cellStyle name="20% - akcent 1 3 3 4 3 2 3 2" xfId="1182" xr:uid="{00000000-0005-0000-0000-00001B050000}"/>
    <cellStyle name="20% - akcent 1 3 3 4 3 2 4" xfId="1183" xr:uid="{00000000-0005-0000-0000-00001C050000}"/>
    <cellStyle name="20% - akcent 1 3 3 4 3 3" xfId="1184" xr:uid="{00000000-0005-0000-0000-00001D050000}"/>
    <cellStyle name="20% - akcent 1 3 3 4 3 3 2" xfId="1185" xr:uid="{00000000-0005-0000-0000-00001E050000}"/>
    <cellStyle name="20% - akcent 1 3 3 4 3 4" xfId="1186" xr:uid="{00000000-0005-0000-0000-00001F050000}"/>
    <cellStyle name="20% - akcent 1 3 3 4 3 4 2" xfId="1187" xr:uid="{00000000-0005-0000-0000-000020050000}"/>
    <cellStyle name="20% - akcent 1 3 3 4 3 5" xfId="1188" xr:uid="{00000000-0005-0000-0000-000021050000}"/>
    <cellStyle name="20% - akcent 1 3 3 4 4" xfId="1189" xr:uid="{00000000-0005-0000-0000-000022050000}"/>
    <cellStyle name="20% - akcent 1 3 3 4 4 2" xfId="1190" xr:uid="{00000000-0005-0000-0000-000023050000}"/>
    <cellStyle name="20% - akcent 1 3 3 4 4 2 2" xfId="1191" xr:uid="{00000000-0005-0000-0000-000024050000}"/>
    <cellStyle name="20% - akcent 1 3 3 4 4 2 2 2" xfId="1192" xr:uid="{00000000-0005-0000-0000-000025050000}"/>
    <cellStyle name="20% - akcent 1 3 3 4 4 2 3" xfId="1193" xr:uid="{00000000-0005-0000-0000-000026050000}"/>
    <cellStyle name="20% - akcent 1 3 3 4 4 2 3 2" xfId="1194" xr:uid="{00000000-0005-0000-0000-000027050000}"/>
    <cellStyle name="20% - akcent 1 3 3 4 4 2 4" xfId="1195" xr:uid="{00000000-0005-0000-0000-000028050000}"/>
    <cellStyle name="20% - akcent 1 3 3 4 4 3" xfId="1196" xr:uid="{00000000-0005-0000-0000-000029050000}"/>
    <cellStyle name="20% - akcent 1 3 3 4 4 3 2" xfId="1197" xr:uid="{00000000-0005-0000-0000-00002A050000}"/>
    <cellStyle name="20% - akcent 1 3 3 4 4 4" xfId="1198" xr:uid="{00000000-0005-0000-0000-00002B050000}"/>
    <cellStyle name="20% - akcent 1 3 3 4 4 4 2" xfId="1199" xr:uid="{00000000-0005-0000-0000-00002C050000}"/>
    <cellStyle name="20% - akcent 1 3 3 4 4 5" xfId="1200" xr:uid="{00000000-0005-0000-0000-00002D050000}"/>
    <cellStyle name="20% - akcent 1 3 3 4 5" xfId="1201" xr:uid="{00000000-0005-0000-0000-00002E050000}"/>
    <cellStyle name="20% - akcent 1 3 3 4 5 2" xfId="1202" xr:uid="{00000000-0005-0000-0000-00002F050000}"/>
    <cellStyle name="20% - akcent 1 3 3 4 5 2 2" xfId="1203" xr:uid="{00000000-0005-0000-0000-000030050000}"/>
    <cellStyle name="20% - akcent 1 3 3 4 5 3" xfId="1204" xr:uid="{00000000-0005-0000-0000-000031050000}"/>
    <cellStyle name="20% - akcent 1 3 3 4 5 3 2" xfId="1205" xr:uid="{00000000-0005-0000-0000-000032050000}"/>
    <cellStyle name="20% - akcent 1 3 3 4 5 4" xfId="1206" xr:uid="{00000000-0005-0000-0000-000033050000}"/>
    <cellStyle name="20% - akcent 1 3 3 4 6" xfId="1207" xr:uid="{00000000-0005-0000-0000-000034050000}"/>
    <cellStyle name="20% - akcent 1 3 3 4 6 2" xfId="1208" xr:uid="{00000000-0005-0000-0000-000035050000}"/>
    <cellStyle name="20% - akcent 1 3 3 4 7" xfId="1209" xr:uid="{00000000-0005-0000-0000-000036050000}"/>
    <cellStyle name="20% - akcent 1 3 3 4 7 2" xfId="1210" xr:uid="{00000000-0005-0000-0000-000037050000}"/>
    <cellStyle name="20% - akcent 1 3 3 4 8" xfId="1211" xr:uid="{00000000-0005-0000-0000-000038050000}"/>
    <cellStyle name="20% - akcent 1 3 3 5" xfId="1212" xr:uid="{00000000-0005-0000-0000-000039050000}"/>
    <cellStyle name="20% - akcent 1 3 3 5 2" xfId="1213" xr:uid="{00000000-0005-0000-0000-00003A050000}"/>
    <cellStyle name="20% - akcent 1 3 3 5 2 2" xfId="1214" xr:uid="{00000000-0005-0000-0000-00003B050000}"/>
    <cellStyle name="20% - akcent 1 3 3 5 2 2 2" xfId="1215" xr:uid="{00000000-0005-0000-0000-00003C050000}"/>
    <cellStyle name="20% - akcent 1 3 3 5 2 2 2 2" xfId="1216" xr:uid="{00000000-0005-0000-0000-00003D050000}"/>
    <cellStyle name="20% - akcent 1 3 3 5 2 2 3" xfId="1217" xr:uid="{00000000-0005-0000-0000-00003E050000}"/>
    <cellStyle name="20% - akcent 1 3 3 5 2 2 3 2" xfId="1218" xr:uid="{00000000-0005-0000-0000-00003F050000}"/>
    <cellStyle name="20% - akcent 1 3 3 5 2 2 4" xfId="1219" xr:uid="{00000000-0005-0000-0000-000040050000}"/>
    <cellStyle name="20% - akcent 1 3 3 5 2 3" xfId="1220" xr:uid="{00000000-0005-0000-0000-000041050000}"/>
    <cellStyle name="20% - akcent 1 3 3 5 2 3 2" xfId="1221" xr:uid="{00000000-0005-0000-0000-000042050000}"/>
    <cellStyle name="20% - akcent 1 3 3 5 2 4" xfId="1222" xr:uid="{00000000-0005-0000-0000-000043050000}"/>
    <cellStyle name="20% - akcent 1 3 3 5 2 4 2" xfId="1223" xr:uid="{00000000-0005-0000-0000-000044050000}"/>
    <cellStyle name="20% - akcent 1 3 3 5 2 5" xfId="1224" xr:uid="{00000000-0005-0000-0000-000045050000}"/>
    <cellStyle name="20% - akcent 1 3 3 5 3" xfId="1225" xr:uid="{00000000-0005-0000-0000-000046050000}"/>
    <cellStyle name="20% - akcent 1 3 3 5 3 2" xfId="1226" xr:uid="{00000000-0005-0000-0000-000047050000}"/>
    <cellStyle name="20% - akcent 1 3 3 5 3 2 2" xfId="1227" xr:uid="{00000000-0005-0000-0000-000048050000}"/>
    <cellStyle name="20% - akcent 1 3 3 5 3 3" xfId="1228" xr:uid="{00000000-0005-0000-0000-000049050000}"/>
    <cellStyle name="20% - akcent 1 3 3 5 3 3 2" xfId="1229" xr:uid="{00000000-0005-0000-0000-00004A050000}"/>
    <cellStyle name="20% - akcent 1 3 3 5 3 4" xfId="1230" xr:uid="{00000000-0005-0000-0000-00004B050000}"/>
    <cellStyle name="20% - akcent 1 3 3 5 4" xfId="1231" xr:uid="{00000000-0005-0000-0000-00004C050000}"/>
    <cellStyle name="20% - akcent 1 3 3 5 4 2" xfId="1232" xr:uid="{00000000-0005-0000-0000-00004D050000}"/>
    <cellStyle name="20% - akcent 1 3 3 5 5" xfId="1233" xr:uid="{00000000-0005-0000-0000-00004E050000}"/>
    <cellStyle name="20% - akcent 1 3 3 5 5 2" xfId="1234" xr:uid="{00000000-0005-0000-0000-00004F050000}"/>
    <cellStyle name="20% - akcent 1 3 3 5 6" xfId="1235" xr:uid="{00000000-0005-0000-0000-000050050000}"/>
    <cellStyle name="20% - akcent 1 3 3 6" xfId="1236" xr:uid="{00000000-0005-0000-0000-000051050000}"/>
    <cellStyle name="20% - akcent 1 3 3 6 2" xfId="1237" xr:uid="{00000000-0005-0000-0000-000052050000}"/>
    <cellStyle name="20% - akcent 1 3 3 6 2 2" xfId="1238" xr:uid="{00000000-0005-0000-0000-000053050000}"/>
    <cellStyle name="20% - akcent 1 3 3 6 2 2 2" xfId="1239" xr:uid="{00000000-0005-0000-0000-000054050000}"/>
    <cellStyle name="20% - akcent 1 3 3 6 2 3" xfId="1240" xr:uid="{00000000-0005-0000-0000-000055050000}"/>
    <cellStyle name="20% - akcent 1 3 3 6 2 3 2" xfId="1241" xr:uid="{00000000-0005-0000-0000-000056050000}"/>
    <cellStyle name="20% - akcent 1 3 3 6 2 4" xfId="1242" xr:uid="{00000000-0005-0000-0000-000057050000}"/>
    <cellStyle name="20% - akcent 1 3 3 6 3" xfId="1243" xr:uid="{00000000-0005-0000-0000-000058050000}"/>
    <cellStyle name="20% - akcent 1 3 3 6 3 2" xfId="1244" xr:uid="{00000000-0005-0000-0000-000059050000}"/>
    <cellStyle name="20% - akcent 1 3 3 6 4" xfId="1245" xr:uid="{00000000-0005-0000-0000-00005A050000}"/>
    <cellStyle name="20% - akcent 1 3 3 6 4 2" xfId="1246" xr:uid="{00000000-0005-0000-0000-00005B050000}"/>
    <cellStyle name="20% - akcent 1 3 3 6 5" xfId="1247" xr:uid="{00000000-0005-0000-0000-00005C050000}"/>
    <cellStyle name="20% - akcent 1 3 3 7" xfId="1248" xr:uid="{00000000-0005-0000-0000-00005D050000}"/>
    <cellStyle name="20% - akcent 1 3 3 7 2" xfId="1249" xr:uid="{00000000-0005-0000-0000-00005E050000}"/>
    <cellStyle name="20% - akcent 1 3 3 7 2 2" xfId="1250" xr:uid="{00000000-0005-0000-0000-00005F050000}"/>
    <cellStyle name="20% - akcent 1 3 3 7 2 2 2" xfId="1251" xr:uid="{00000000-0005-0000-0000-000060050000}"/>
    <cellStyle name="20% - akcent 1 3 3 7 2 3" xfId="1252" xr:uid="{00000000-0005-0000-0000-000061050000}"/>
    <cellStyle name="20% - akcent 1 3 3 7 2 3 2" xfId="1253" xr:uid="{00000000-0005-0000-0000-000062050000}"/>
    <cellStyle name="20% - akcent 1 3 3 7 2 4" xfId="1254" xr:uid="{00000000-0005-0000-0000-000063050000}"/>
    <cellStyle name="20% - akcent 1 3 3 7 3" xfId="1255" xr:uid="{00000000-0005-0000-0000-000064050000}"/>
    <cellStyle name="20% - akcent 1 3 3 7 3 2" xfId="1256" xr:uid="{00000000-0005-0000-0000-000065050000}"/>
    <cellStyle name="20% - akcent 1 3 3 7 4" xfId="1257" xr:uid="{00000000-0005-0000-0000-000066050000}"/>
    <cellStyle name="20% - akcent 1 3 3 7 4 2" xfId="1258" xr:uid="{00000000-0005-0000-0000-000067050000}"/>
    <cellStyle name="20% - akcent 1 3 3 7 5" xfId="1259" xr:uid="{00000000-0005-0000-0000-000068050000}"/>
    <cellStyle name="20% - akcent 1 3 3 8" xfId="1260" xr:uid="{00000000-0005-0000-0000-000069050000}"/>
    <cellStyle name="20% - akcent 1 3 3 8 2" xfId="1261" xr:uid="{00000000-0005-0000-0000-00006A050000}"/>
    <cellStyle name="20% - akcent 1 3 3 8 2 2" xfId="1262" xr:uid="{00000000-0005-0000-0000-00006B050000}"/>
    <cellStyle name="20% - akcent 1 3 3 8 2 2 2" xfId="1263" xr:uid="{00000000-0005-0000-0000-00006C050000}"/>
    <cellStyle name="20% - akcent 1 3 3 8 2 3" xfId="1264" xr:uid="{00000000-0005-0000-0000-00006D050000}"/>
    <cellStyle name="20% - akcent 1 3 3 8 2 3 2" xfId="1265" xr:uid="{00000000-0005-0000-0000-00006E050000}"/>
    <cellStyle name="20% - akcent 1 3 3 8 2 4" xfId="1266" xr:uid="{00000000-0005-0000-0000-00006F050000}"/>
    <cellStyle name="20% - akcent 1 3 3 8 3" xfId="1267" xr:uid="{00000000-0005-0000-0000-000070050000}"/>
    <cellStyle name="20% - akcent 1 3 3 8 3 2" xfId="1268" xr:uid="{00000000-0005-0000-0000-000071050000}"/>
    <cellStyle name="20% - akcent 1 3 3 8 4" xfId="1269" xr:uid="{00000000-0005-0000-0000-000072050000}"/>
    <cellStyle name="20% - akcent 1 3 3 8 4 2" xfId="1270" xr:uid="{00000000-0005-0000-0000-000073050000}"/>
    <cellStyle name="20% - akcent 1 3 3 8 5" xfId="1271" xr:uid="{00000000-0005-0000-0000-000074050000}"/>
    <cellStyle name="20% - akcent 1 3 3 9" xfId="1272" xr:uid="{00000000-0005-0000-0000-000075050000}"/>
    <cellStyle name="20% - akcent 1 3 3 9 2" xfId="1273" xr:uid="{00000000-0005-0000-0000-000076050000}"/>
    <cellStyle name="20% - akcent 1 3 3 9 2 2" xfId="1274" xr:uid="{00000000-0005-0000-0000-000077050000}"/>
    <cellStyle name="20% - akcent 1 3 3 9 3" xfId="1275" xr:uid="{00000000-0005-0000-0000-000078050000}"/>
    <cellStyle name="20% - akcent 1 3 3 9 3 2" xfId="1276" xr:uid="{00000000-0005-0000-0000-000079050000}"/>
    <cellStyle name="20% - akcent 1 3 3 9 4" xfId="1277" xr:uid="{00000000-0005-0000-0000-00007A050000}"/>
    <cellStyle name="20% - akcent 1 3 4" xfId="1278" xr:uid="{00000000-0005-0000-0000-00007B050000}"/>
    <cellStyle name="20% - akcent 1 3 4 10" xfId="1279" xr:uid="{00000000-0005-0000-0000-00007C050000}"/>
    <cellStyle name="20% - akcent 1 3 4 10 2" xfId="1280" xr:uid="{00000000-0005-0000-0000-00007D050000}"/>
    <cellStyle name="20% - akcent 1 3 4 11" xfId="1281" xr:uid="{00000000-0005-0000-0000-00007E050000}"/>
    <cellStyle name="20% - akcent 1 3 4 2" xfId="1282" xr:uid="{00000000-0005-0000-0000-00007F050000}"/>
    <cellStyle name="20% - akcent 1 3 4 2 2" xfId="1283" xr:uid="{00000000-0005-0000-0000-000080050000}"/>
    <cellStyle name="20% - akcent 1 3 4 2 2 2" xfId="1284" xr:uid="{00000000-0005-0000-0000-000081050000}"/>
    <cellStyle name="20% - akcent 1 3 4 2 2 2 2" xfId="1285" xr:uid="{00000000-0005-0000-0000-000082050000}"/>
    <cellStyle name="20% - akcent 1 3 4 2 2 2 2 2" xfId="1286" xr:uid="{00000000-0005-0000-0000-000083050000}"/>
    <cellStyle name="20% - akcent 1 3 4 2 2 2 3" xfId="1287" xr:uid="{00000000-0005-0000-0000-000084050000}"/>
    <cellStyle name="20% - akcent 1 3 4 2 2 2 3 2" xfId="1288" xr:uid="{00000000-0005-0000-0000-000085050000}"/>
    <cellStyle name="20% - akcent 1 3 4 2 2 2 4" xfId="1289" xr:uid="{00000000-0005-0000-0000-000086050000}"/>
    <cellStyle name="20% - akcent 1 3 4 2 2 3" xfId="1290" xr:uid="{00000000-0005-0000-0000-000087050000}"/>
    <cellStyle name="20% - akcent 1 3 4 2 2 3 2" xfId="1291" xr:uid="{00000000-0005-0000-0000-000088050000}"/>
    <cellStyle name="20% - akcent 1 3 4 2 2 4" xfId="1292" xr:uid="{00000000-0005-0000-0000-000089050000}"/>
    <cellStyle name="20% - akcent 1 3 4 2 2 4 2" xfId="1293" xr:uid="{00000000-0005-0000-0000-00008A050000}"/>
    <cellStyle name="20% - akcent 1 3 4 2 2 5" xfId="1294" xr:uid="{00000000-0005-0000-0000-00008B050000}"/>
    <cellStyle name="20% - akcent 1 3 4 2 3" xfId="1295" xr:uid="{00000000-0005-0000-0000-00008C050000}"/>
    <cellStyle name="20% - akcent 1 3 4 2 3 2" xfId="1296" xr:uid="{00000000-0005-0000-0000-00008D050000}"/>
    <cellStyle name="20% - akcent 1 3 4 2 3 2 2" xfId="1297" xr:uid="{00000000-0005-0000-0000-00008E050000}"/>
    <cellStyle name="20% - akcent 1 3 4 2 3 2 2 2" xfId="1298" xr:uid="{00000000-0005-0000-0000-00008F050000}"/>
    <cellStyle name="20% - akcent 1 3 4 2 3 2 3" xfId="1299" xr:uid="{00000000-0005-0000-0000-000090050000}"/>
    <cellStyle name="20% - akcent 1 3 4 2 3 2 3 2" xfId="1300" xr:uid="{00000000-0005-0000-0000-000091050000}"/>
    <cellStyle name="20% - akcent 1 3 4 2 3 2 4" xfId="1301" xr:uid="{00000000-0005-0000-0000-000092050000}"/>
    <cellStyle name="20% - akcent 1 3 4 2 3 3" xfId="1302" xr:uid="{00000000-0005-0000-0000-000093050000}"/>
    <cellStyle name="20% - akcent 1 3 4 2 3 3 2" xfId="1303" xr:uid="{00000000-0005-0000-0000-000094050000}"/>
    <cellStyle name="20% - akcent 1 3 4 2 3 4" xfId="1304" xr:uid="{00000000-0005-0000-0000-000095050000}"/>
    <cellStyle name="20% - akcent 1 3 4 2 3 4 2" xfId="1305" xr:uid="{00000000-0005-0000-0000-000096050000}"/>
    <cellStyle name="20% - akcent 1 3 4 2 3 5" xfId="1306" xr:uid="{00000000-0005-0000-0000-000097050000}"/>
    <cellStyle name="20% - akcent 1 3 4 2 4" xfId="1307" xr:uid="{00000000-0005-0000-0000-000098050000}"/>
    <cellStyle name="20% - akcent 1 3 4 2 4 2" xfId="1308" xr:uid="{00000000-0005-0000-0000-000099050000}"/>
    <cellStyle name="20% - akcent 1 3 4 2 4 2 2" xfId="1309" xr:uid="{00000000-0005-0000-0000-00009A050000}"/>
    <cellStyle name="20% - akcent 1 3 4 2 4 2 2 2" xfId="1310" xr:uid="{00000000-0005-0000-0000-00009B050000}"/>
    <cellStyle name="20% - akcent 1 3 4 2 4 2 3" xfId="1311" xr:uid="{00000000-0005-0000-0000-00009C050000}"/>
    <cellStyle name="20% - akcent 1 3 4 2 4 2 3 2" xfId="1312" xr:uid="{00000000-0005-0000-0000-00009D050000}"/>
    <cellStyle name="20% - akcent 1 3 4 2 4 2 4" xfId="1313" xr:uid="{00000000-0005-0000-0000-00009E050000}"/>
    <cellStyle name="20% - akcent 1 3 4 2 4 3" xfId="1314" xr:uid="{00000000-0005-0000-0000-00009F050000}"/>
    <cellStyle name="20% - akcent 1 3 4 2 4 3 2" xfId="1315" xr:uid="{00000000-0005-0000-0000-0000A0050000}"/>
    <cellStyle name="20% - akcent 1 3 4 2 4 4" xfId="1316" xr:uid="{00000000-0005-0000-0000-0000A1050000}"/>
    <cellStyle name="20% - akcent 1 3 4 2 4 4 2" xfId="1317" xr:uid="{00000000-0005-0000-0000-0000A2050000}"/>
    <cellStyle name="20% - akcent 1 3 4 2 4 5" xfId="1318" xr:uid="{00000000-0005-0000-0000-0000A3050000}"/>
    <cellStyle name="20% - akcent 1 3 4 2 5" xfId="1319" xr:uid="{00000000-0005-0000-0000-0000A4050000}"/>
    <cellStyle name="20% - akcent 1 3 4 2 5 2" xfId="1320" xr:uid="{00000000-0005-0000-0000-0000A5050000}"/>
    <cellStyle name="20% - akcent 1 3 4 2 5 2 2" xfId="1321" xr:uid="{00000000-0005-0000-0000-0000A6050000}"/>
    <cellStyle name="20% - akcent 1 3 4 2 5 3" xfId="1322" xr:uid="{00000000-0005-0000-0000-0000A7050000}"/>
    <cellStyle name="20% - akcent 1 3 4 2 5 3 2" xfId="1323" xr:uid="{00000000-0005-0000-0000-0000A8050000}"/>
    <cellStyle name="20% - akcent 1 3 4 2 5 4" xfId="1324" xr:uid="{00000000-0005-0000-0000-0000A9050000}"/>
    <cellStyle name="20% - akcent 1 3 4 2 6" xfId="1325" xr:uid="{00000000-0005-0000-0000-0000AA050000}"/>
    <cellStyle name="20% - akcent 1 3 4 2 6 2" xfId="1326" xr:uid="{00000000-0005-0000-0000-0000AB050000}"/>
    <cellStyle name="20% - akcent 1 3 4 2 7" xfId="1327" xr:uid="{00000000-0005-0000-0000-0000AC050000}"/>
    <cellStyle name="20% - akcent 1 3 4 2 7 2" xfId="1328" xr:uid="{00000000-0005-0000-0000-0000AD050000}"/>
    <cellStyle name="20% - akcent 1 3 4 2 8" xfId="1329" xr:uid="{00000000-0005-0000-0000-0000AE050000}"/>
    <cellStyle name="20% - akcent 1 3 4 3" xfId="1330" xr:uid="{00000000-0005-0000-0000-0000AF050000}"/>
    <cellStyle name="20% - akcent 1 3 4 3 2" xfId="1331" xr:uid="{00000000-0005-0000-0000-0000B0050000}"/>
    <cellStyle name="20% - akcent 1 3 4 3 2 2" xfId="1332" xr:uid="{00000000-0005-0000-0000-0000B1050000}"/>
    <cellStyle name="20% - akcent 1 3 4 3 2 2 2" xfId="1333" xr:uid="{00000000-0005-0000-0000-0000B2050000}"/>
    <cellStyle name="20% - akcent 1 3 4 3 2 2 2 2" xfId="1334" xr:uid="{00000000-0005-0000-0000-0000B3050000}"/>
    <cellStyle name="20% - akcent 1 3 4 3 2 2 3" xfId="1335" xr:uid="{00000000-0005-0000-0000-0000B4050000}"/>
    <cellStyle name="20% - akcent 1 3 4 3 2 2 3 2" xfId="1336" xr:uid="{00000000-0005-0000-0000-0000B5050000}"/>
    <cellStyle name="20% - akcent 1 3 4 3 2 2 4" xfId="1337" xr:uid="{00000000-0005-0000-0000-0000B6050000}"/>
    <cellStyle name="20% - akcent 1 3 4 3 2 3" xfId="1338" xr:uid="{00000000-0005-0000-0000-0000B7050000}"/>
    <cellStyle name="20% - akcent 1 3 4 3 2 3 2" xfId="1339" xr:uid="{00000000-0005-0000-0000-0000B8050000}"/>
    <cellStyle name="20% - akcent 1 3 4 3 2 4" xfId="1340" xr:uid="{00000000-0005-0000-0000-0000B9050000}"/>
    <cellStyle name="20% - akcent 1 3 4 3 2 4 2" xfId="1341" xr:uid="{00000000-0005-0000-0000-0000BA050000}"/>
    <cellStyle name="20% - akcent 1 3 4 3 2 5" xfId="1342" xr:uid="{00000000-0005-0000-0000-0000BB050000}"/>
    <cellStyle name="20% - akcent 1 3 4 3 3" xfId="1343" xr:uid="{00000000-0005-0000-0000-0000BC050000}"/>
    <cellStyle name="20% - akcent 1 3 4 3 3 2" xfId="1344" xr:uid="{00000000-0005-0000-0000-0000BD050000}"/>
    <cellStyle name="20% - akcent 1 3 4 3 3 2 2" xfId="1345" xr:uid="{00000000-0005-0000-0000-0000BE050000}"/>
    <cellStyle name="20% - akcent 1 3 4 3 3 2 2 2" xfId="1346" xr:uid="{00000000-0005-0000-0000-0000BF050000}"/>
    <cellStyle name="20% - akcent 1 3 4 3 3 2 3" xfId="1347" xr:uid="{00000000-0005-0000-0000-0000C0050000}"/>
    <cellStyle name="20% - akcent 1 3 4 3 3 2 3 2" xfId="1348" xr:uid="{00000000-0005-0000-0000-0000C1050000}"/>
    <cellStyle name="20% - akcent 1 3 4 3 3 2 4" xfId="1349" xr:uid="{00000000-0005-0000-0000-0000C2050000}"/>
    <cellStyle name="20% - akcent 1 3 4 3 3 3" xfId="1350" xr:uid="{00000000-0005-0000-0000-0000C3050000}"/>
    <cellStyle name="20% - akcent 1 3 4 3 3 3 2" xfId="1351" xr:uid="{00000000-0005-0000-0000-0000C4050000}"/>
    <cellStyle name="20% - akcent 1 3 4 3 3 4" xfId="1352" xr:uid="{00000000-0005-0000-0000-0000C5050000}"/>
    <cellStyle name="20% - akcent 1 3 4 3 3 4 2" xfId="1353" xr:uid="{00000000-0005-0000-0000-0000C6050000}"/>
    <cellStyle name="20% - akcent 1 3 4 3 3 5" xfId="1354" xr:uid="{00000000-0005-0000-0000-0000C7050000}"/>
    <cellStyle name="20% - akcent 1 3 4 3 4" xfId="1355" xr:uid="{00000000-0005-0000-0000-0000C8050000}"/>
    <cellStyle name="20% - akcent 1 3 4 3 4 2" xfId="1356" xr:uid="{00000000-0005-0000-0000-0000C9050000}"/>
    <cellStyle name="20% - akcent 1 3 4 3 4 2 2" xfId="1357" xr:uid="{00000000-0005-0000-0000-0000CA050000}"/>
    <cellStyle name="20% - akcent 1 3 4 3 4 2 2 2" xfId="1358" xr:uid="{00000000-0005-0000-0000-0000CB050000}"/>
    <cellStyle name="20% - akcent 1 3 4 3 4 2 3" xfId="1359" xr:uid="{00000000-0005-0000-0000-0000CC050000}"/>
    <cellStyle name="20% - akcent 1 3 4 3 4 2 3 2" xfId="1360" xr:uid="{00000000-0005-0000-0000-0000CD050000}"/>
    <cellStyle name="20% - akcent 1 3 4 3 4 2 4" xfId="1361" xr:uid="{00000000-0005-0000-0000-0000CE050000}"/>
    <cellStyle name="20% - akcent 1 3 4 3 4 3" xfId="1362" xr:uid="{00000000-0005-0000-0000-0000CF050000}"/>
    <cellStyle name="20% - akcent 1 3 4 3 4 3 2" xfId="1363" xr:uid="{00000000-0005-0000-0000-0000D0050000}"/>
    <cellStyle name="20% - akcent 1 3 4 3 4 4" xfId="1364" xr:uid="{00000000-0005-0000-0000-0000D1050000}"/>
    <cellStyle name="20% - akcent 1 3 4 3 4 4 2" xfId="1365" xr:uid="{00000000-0005-0000-0000-0000D2050000}"/>
    <cellStyle name="20% - akcent 1 3 4 3 4 5" xfId="1366" xr:uid="{00000000-0005-0000-0000-0000D3050000}"/>
    <cellStyle name="20% - akcent 1 3 4 3 5" xfId="1367" xr:uid="{00000000-0005-0000-0000-0000D4050000}"/>
    <cellStyle name="20% - akcent 1 3 4 3 5 2" xfId="1368" xr:uid="{00000000-0005-0000-0000-0000D5050000}"/>
    <cellStyle name="20% - akcent 1 3 4 3 5 2 2" xfId="1369" xr:uid="{00000000-0005-0000-0000-0000D6050000}"/>
    <cellStyle name="20% - akcent 1 3 4 3 5 3" xfId="1370" xr:uid="{00000000-0005-0000-0000-0000D7050000}"/>
    <cellStyle name="20% - akcent 1 3 4 3 5 3 2" xfId="1371" xr:uid="{00000000-0005-0000-0000-0000D8050000}"/>
    <cellStyle name="20% - akcent 1 3 4 3 5 4" xfId="1372" xr:uid="{00000000-0005-0000-0000-0000D9050000}"/>
    <cellStyle name="20% - akcent 1 3 4 3 6" xfId="1373" xr:uid="{00000000-0005-0000-0000-0000DA050000}"/>
    <cellStyle name="20% - akcent 1 3 4 3 6 2" xfId="1374" xr:uid="{00000000-0005-0000-0000-0000DB050000}"/>
    <cellStyle name="20% - akcent 1 3 4 3 7" xfId="1375" xr:uid="{00000000-0005-0000-0000-0000DC050000}"/>
    <cellStyle name="20% - akcent 1 3 4 3 7 2" xfId="1376" xr:uid="{00000000-0005-0000-0000-0000DD050000}"/>
    <cellStyle name="20% - akcent 1 3 4 3 8" xfId="1377" xr:uid="{00000000-0005-0000-0000-0000DE050000}"/>
    <cellStyle name="20% - akcent 1 3 4 4" xfId="1378" xr:uid="{00000000-0005-0000-0000-0000DF050000}"/>
    <cellStyle name="20% - akcent 1 3 4 4 2" xfId="1379" xr:uid="{00000000-0005-0000-0000-0000E0050000}"/>
    <cellStyle name="20% - akcent 1 3 4 4 2 2" xfId="1380" xr:uid="{00000000-0005-0000-0000-0000E1050000}"/>
    <cellStyle name="20% - akcent 1 3 4 4 2 2 2" xfId="1381" xr:uid="{00000000-0005-0000-0000-0000E2050000}"/>
    <cellStyle name="20% - akcent 1 3 4 4 2 2 2 2" xfId="1382" xr:uid="{00000000-0005-0000-0000-0000E3050000}"/>
    <cellStyle name="20% - akcent 1 3 4 4 2 2 3" xfId="1383" xr:uid="{00000000-0005-0000-0000-0000E4050000}"/>
    <cellStyle name="20% - akcent 1 3 4 4 2 2 3 2" xfId="1384" xr:uid="{00000000-0005-0000-0000-0000E5050000}"/>
    <cellStyle name="20% - akcent 1 3 4 4 2 2 4" xfId="1385" xr:uid="{00000000-0005-0000-0000-0000E6050000}"/>
    <cellStyle name="20% - akcent 1 3 4 4 2 3" xfId="1386" xr:uid="{00000000-0005-0000-0000-0000E7050000}"/>
    <cellStyle name="20% - akcent 1 3 4 4 2 3 2" xfId="1387" xr:uid="{00000000-0005-0000-0000-0000E8050000}"/>
    <cellStyle name="20% - akcent 1 3 4 4 2 4" xfId="1388" xr:uid="{00000000-0005-0000-0000-0000E9050000}"/>
    <cellStyle name="20% - akcent 1 3 4 4 2 4 2" xfId="1389" xr:uid="{00000000-0005-0000-0000-0000EA050000}"/>
    <cellStyle name="20% - akcent 1 3 4 4 2 5" xfId="1390" xr:uid="{00000000-0005-0000-0000-0000EB050000}"/>
    <cellStyle name="20% - akcent 1 3 4 4 3" xfId="1391" xr:uid="{00000000-0005-0000-0000-0000EC050000}"/>
    <cellStyle name="20% - akcent 1 3 4 4 3 2" xfId="1392" xr:uid="{00000000-0005-0000-0000-0000ED050000}"/>
    <cellStyle name="20% - akcent 1 3 4 4 3 2 2" xfId="1393" xr:uid="{00000000-0005-0000-0000-0000EE050000}"/>
    <cellStyle name="20% - akcent 1 3 4 4 3 3" xfId="1394" xr:uid="{00000000-0005-0000-0000-0000EF050000}"/>
    <cellStyle name="20% - akcent 1 3 4 4 3 3 2" xfId="1395" xr:uid="{00000000-0005-0000-0000-0000F0050000}"/>
    <cellStyle name="20% - akcent 1 3 4 4 3 4" xfId="1396" xr:uid="{00000000-0005-0000-0000-0000F1050000}"/>
    <cellStyle name="20% - akcent 1 3 4 4 4" xfId="1397" xr:uid="{00000000-0005-0000-0000-0000F2050000}"/>
    <cellStyle name="20% - akcent 1 3 4 4 4 2" xfId="1398" xr:uid="{00000000-0005-0000-0000-0000F3050000}"/>
    <cellStyle name="20% - akcent 1 3 4 4 5" xfId="1399" xr:uid="{00000000-0005-0000-0000-0000F4050000}"/>
    <cellStyle name="20% - akcent 1 3 4 4 5 2" xfId="1400" xr:uid="{00000000-0005-0000-0000-0000F5050000}"/>
    <cellStyle name="20% - akcent 1 3 4 4 6" xfId="1401" xr:uid="{00000000-0005-0000-0000-0000F6050000}"/>
    <cellStyle name="20% - akcent 1 3 4 5" xfId="1402" xr:uid="{00000000-0005-0000-0000-0000F7050000}"/>
    <cellStyle name="20% - akcent 1 3 4 5 2" xfId="1403" xr:uid="{00000000-0005-0000-0000-0000F8050000}"/>
    <cellStyle name="20% - akcent 1 3 4 5 2 2" xfId="1404" xr:uid="{00000000-0005-0000-0000-0000F9050000}"/>
    <cellStyle name="20% - akcent 1 3 4 5 2 2 2" xfId="1405" xr:uid="{00000000-0005-0000-0000-0000FA050000}"/>
    <cellStyle name="20% - akcent 1 3 4 5 2 3" xfId="1406" xr:uid="{00000000-0005-0000-0000-0000FB050000}"/>
    <cellStyle name="20% - akcent 1 3 4 5 2 3 2" xfId="1407" xr:uid="{00000000-0005-0000-0000-0000FC050000}"/>
    <cellStyle name="20% - akcent 1 3 4 5 2 4" xfId="1408" xr:uid="{00000000-0005-0000-0000-0000FD050000}"/>
    <cellStyle name="20% - akcent 1 3 4 5 3" xfId="1409" xr:uid="{00000000-0005-0000-0000-0000FE050000}"/>
    <cellStyle name="20% - akcent 1 3 4 5 3 2" xfId="1410" xr:uid="{00000000-0005-0000-0000-0000FF050000}"/>
    <cellStyle name="20% - akcent 1 3 4 5 4" xfId="1411" xr:uid="{00000000-0005-0000-0000-000000060000}"/>
    <cellStyle name="20% - akcent 1 3 4 5 4 2" xfId="1412" xr:uid="{00000000-0005-0000-0000-000001060000}"/>
    <cellStyle name="20% - akcent 1 3 4 5 5" xfId="1413" xr:uid="{00000000-0005-0000-0000-000002060000}"/>
    <cellStyle name="20% - akcent 1 3 4 6" xfId="1414" xr:uid="{00000000-0005-0000-0000-000003060000}"/>
    <cellStyle name="20% - akcent 1 3 4 6 2" xfId="1415" xr:uid="{00000000-0005-0000-0000-000004060000}"/>
    <cellStyle name="20% - akcent 1 3 4 6 2 2" xfId="1416" xr:uid="{00000000-0005-0000-0000-000005060000}"/>
    <cellStyle name="20% - akcent 1 3 4 6 2 2 2" xfId="1417" xr:uid="{00000000-0005-0000-0000-000006060000}"/>
    <cellStyle name="20% - akcent 1 3 4 6 2 3" xfId="1418" xr:uid="{00000000-0005-0000-0000-000007060000}"/>
    <cellStyle name="20% - akcent 1 3 4 6 2 3 2" xfId="1419" xr:uid="{00000000-0005-0000-0000-000008060000}"/>
    <cellStyle name="20% - akcent 1 3 4 6 2 4" xfId="1420" xr:uid="{00000000-0005-0000-0000-000009060000}"/>
    <cellStyle name="20% - akcent 1 3 4 6 3" xfId="1421" xr:uid="{00000000-0005-0000-0000-00000A060000}"/>
    <cellStyle name="20% - akcent 1 3 4 6 3 2" xfId="1422" xr:uid="{00000000-0005-0000-0000-00000B060000}"/>
    <cellStyle name="20% - akcent 1 3 4 6 4" xfId="1423" xr:uid="{00000000-0005-0000-0000-00000C060000}"/>
    <cellStyle name="20% - akcent 1 3 4 6 4 2" xfId="1424" xr:uid="{00000000-0005-0000-0000-00000D060000}"/>
    <cellStyle name="20% - akcent 1 3 4 6 5" xfId="1425" xr:uid="{00000000-0005-0000-0000-00000E060000}"/>
    <cellStyle name="20% - akcent 1 3 4 7" xfId="1426" xr:uid="{00000000-0005-0000-0000-00000F060000}"/>
    <cellStyle name="20% - akcent 1 3 4 7 2" xfId="1427" xr:uid="{00000000-0005-0000-0000-000010060000}"/>
    <cellStyle name="20% - akcent 1 3 4 7 2 2" xfId="1428" xr:uid="{00000000-0005-0000-0000-000011060000}"/>
    <cellStyle name="20% - akcent 1 3 4 7 2 2 2" xfId="1429" xr:uid="{00000000-0005-0000-0000-000012060000}"/>
    <cellStyle name="20% - akcent 1 3 4 7 2 3" xfId="1430" xr:uid="{00000000-0005-0000-0000-000013060000}"/>
    <cellStyle name="20% - akcent 1 3 4 7 2 3 2" xfId="1431" xr:uid="{00000000-0005-0000-0000-000014060000}"/>
    <cellStyle name="20% - akcent 1 3 4 7 2 4" xfId="1432" xr:uid="{00000000-0005-0000-0000-000015060000}"/>
    <cellStyle name="20% - akcent 1 3 4 7 3" xfId="1433" xr:uid="{00000000-0005-0000-0000-000016060000}"/>
    <cellStyle name="20% - akcent 1 3 4 7 3 2" xfId="1434" xr:uid="{00000000-0005-0000-0000-000017060000}"/>
    <cellStyle name="20% - akcent 1 3 4 7 4" xfId="1435" xr:uid="{00000000-0005-0000-0000-000018060000}"/>
    <cellStyle name="20% - akcent 1 3 4 7 4 2" xfId="1436" xr:uid="{00000000-0005-0000-0000-000019060000}"/>
    <cellStyle name="20% - akcent 1 3 4 7 5" xfId="1437" xr:uid="{00000000-0005-0000-0000-00001A060000}"/>
    <cellStyle name="20% - akcent 1 3 4 8" xfId="1438" xr:uid="{00000000-0005-0000-0000-00001B060000}"/>
    <cellStyle name="20% - akcent 1 3 4 8 2" xfId="1439" xr:uid="{00000000-0005-0000-0000-00001C060000}"/>
    <cellStyle name="20% - akcent 1 3 4 8 2 2" xfId="1440" xr:uid="{00000000-0005-0000-0000-00001D060000}"/>
    <cellStyle name="20% - akcent 1 3 4 8 3" xfId="1441" xr:uid="{00000000-0005-0000-0000-00001E060000}"/>
    <cellStyle name="20% - akcent 1 3 4 8 3 2" xfId="1442" xr:uid="{00000000-0005-0000-0000-00001F060000}"/>
    <cellStyle name="20% - akcent 1 3 4 8 4" xfId="1443" xr:uid="{00000000-0005-0000-0000-000020060000}"/>
    <cellStyle name="20% - akcent 1 3 4 9" xfId="1444" xr:uid="{00000000-0005-0000-0000-000021060000}"/>
    <cellStyle name="20% - akcent 1 3 4 9 2" xfId="1445" xr:uid="{00000000-0005-0000-0000-000022060000}"/>
    <cellStyle name="20% - akcent 1 3 5" xfId="1446" xr:uid="{00000000-0005-0000-0000-000023060000}"/>
    <cellStyle name="20% - akcent 1 3 5 10" xfId="1447" xr:uid="{00000000-0005-0000-0000-000024060000}"/>
    <cellStyle name="20% - akcent 1 3 5 2" xfId="1448" xr:uid="{00000000-0005-0000-0000-000025060000}"/>
    <cellStyle name="20% - akcent 1 3 5 2 2" xfId="1449" xr:uid="{00000000-0005-0000-0000-000026060000}"/>
    <cellStyle name="20% - akcent 1 3 5 2 2 2" xfId="1450" xr:uid="{00000000-0005-0000-0000-000027060000}"/>
    <cellStyle name="20% - akcent 1 3 5 2 2 2 2" xfId="1451" xr:uid="{00000000-0005-0000-0000-000028060000}"/>
    <cellStyle name="20% - akcent 1 3 5 2 2 2 2 2" xfId="1452" xr:uid="{00000000-0005-0000-0000-000029060000}"/>
    <cellStyle name="20% - akcent 1 3 5 2 2 2 3" xfId="1453" xr:uid="{00000000-0005-0000-0000-00002A060000}"/>
    <cellStyle name="20% - akcent 1 3 5 2 2 2 3 2" xfId="1454" xr:uid="{00000000-0005-0000-0000-00002B060000}"/>
    <cellStyle name="20% - akcent 1 3 5 2 2 2 4" xfId="1455" xr:uid="{00000000-0005-0000-0000-00002C060000}"/>
    <cellStyle name="20% - akcent 1 3 5 2 2 3" xfId="1456" xr:uid="{00000000-0005-0000-0000-00002D060000}"/>
    <cellStyle name="20% - akcent 1 3 5 2 2 3 2" xfId="1457" xr:uid="{00000000-0005-0000-0000-00002E060000}"/>
    <cellStyle name="20% - akcent 1 3 5 2 2 4" xfId="1458" xr:uid="{00000000-0005-0000-0000-00002F060000}"/>
    <cellStyle name="20% - akcent 1 3 5 2 2 4 2" xfId="1459" xr:uid="{00000000-0005-0000-0000-000030060000}"/>
    <cellStyle name="20% - akcent 1 3 5 2 2 5" xfId="1460" xr:uid="{00000000-0005-0000-0000-000031060000}"/>
    <cellStyle name="20% - akcent 1 3 5 2 3" xfId="1461" xr:uid="{00000000-0005-0000-0000-000032060000}"/>
    <cellStyle name="20% - akcent 1 3 5 2 3 2" xfId="1462" xr:uid="{00000000-0005-0000-0000-000033060000}"/>
    <cellStyle name="20% - akcent 1 3 5 2 3 2 2" xfId="1463" xr:uid="{00000000-0005-0000-0000-000034060000}"/>
    <cellStyle name="20% - akcent 1 3 5 2 3 2 2 2" xfId="1464" xr:uid="{00000000-0005-0000-0000-000035060000}"/>
    <cellStyle name="20% - akcent 1 3 5 2 3 2 3" xfId="1465" xr:uid="{00000000-0005-0000-0000-000036060000}"/>
    <cellStyle name="20% - akcent 1 3 5 2 3 2 3 2" xfId="1466" xr:uid="{00000000-0005-0000-0000-000037060000}"/>
    <cellStyle name="20% - akcent 1 3 5 2 3 2 4" xfId="1467" xr:uid="{00000000-0005-0000-0000-000038060000}"/>
    <cellStyle name="20% - akcent 1 3 5 2 3 3" xfId="1468" xr:uid="{00000000-0005-0000-0000-000039060000}"/>
    <cellStyle name="20% - akcent 1 3 5 2 3 3 2" xfId="1469" xr:uid="{00000000-0005-0000-0000-00003A060000}"/>
    <cellStyle name="20% - akcent 1 3 5 2 3 4" xfId="1470" xr:uid="{00000000-0005-0000-0000-00003B060000}"/>
    <cellStyle name="20% - akcent 1 3 5 2 3 4 2" xfId="1471" xr:uid="{00000000-0005-0000-0000-00003C060000}"/>
    <cellStyle name="20% - akcent 1 3 5 2 3 5" xfId="1472" xr:uid="{00000000-0005-0000-0000-00003D060000}"/>
    <cellStyle name="20% - akcent 1 3 5 2 4" xfId="1473" xr:uid="{00000000-0005-0000-0000-00003E060000}"/>
    <cellStyle name="20% - akcent 1 3 5 2 4 2" xfId="1474" xr:uid="{00000000-0005-0000-0000-00003F060000}"/>
    <cellStyle name="20% - akcent 1 3 5 2 4 2 2" xfId="1475" xr:uid="{00000000-0005-0000-0000-000040060000}"/>
    <cellStyle name="20% - akcent 1 3 5 2 4 2 2 2" xfId="1476" xr:uid="{00000000-0005-0000-0000-000041060000}"/>
    <cellStyle name="20% - akcent 1 3 5 2 4 2 3" xfId="1477" xr:uid="{00000000-0005-0000-0000-000042060000}"/>
    <cellStyle name="20% - akcent 1 3 5 2 4 2 3 2" xfId="1478" xr:uid="{00000000-0005-0000-0000-000043060000}"/>
    <cellStyle name="20% - akcent 1 3 5 2 4 2 4" xfId="1479" xr:uid="{00000000-0005-0000-0000-000044060000}"/>
    <cellStyle name="20% - akcent 1 3 5 2 4 3" xfId="1480" xr:uid="{00000000-0005-0000-0000-000045060000}"/>
    <cellStyle name="20% - akcent 1 3 5 2 4 3 2" xfId="1481" xr:uid="{00000000-0005-0000-0000-000046060000}"/>
    <cellStyle name="20% - akcent 1 3 5 2 4 4" xfId="1482" xr:uid="{00000000-0005-0000-0000-000047060000}"/>
    <cellStyle name="20% - akcent 1 3 5 2 4 4 2" xfId="1483" xr:uid="{00000000-0005-0000-0000-000048060000}"/>
    <cellStyle name="20% - akcent 1 3 5 2 4 5" xfId="1484" xr:uid="{00000000-0005-0000-0000-000049060000}"/>
    <cellStyle name="20% - akcent 1 3 5 2 5" xfId="1485" xr:uid="{00000000-0005-0000-0000-00004A060000}"/>
    <cellStyle name="20% - akcent 1 3 5 2 5 2" xfId="1486" xr:uid="{00000000-0005-0000-0000-00004B060000}"/>
    <cellStyle name="20% - akcent 1 3 5 2 5 2 2" xfId="1487" xr:uid="{00000000-0005-0000-0000-00004C060000}"/>
    <cellStyle name="20% - akcent 1 3 5 2 5 3" xfId="1488" xr:uid="{00000000-0005-0000-0000-00004D060000}"/>
    <cellStyle name="20% - akcent 1 3 5 2 5 3 2" xfId="1489" xr:uid="{00000000-0005-0000-0000-00004E060000}"/>
    <cellStyle name="20% - akcent 1 3 5 2 5 4" xfId="1490" xr:uid="{00000000-0005-0000-0000-00004F060000}"/>
    <cellStyle name="20% - akcent 1 3 5 2 6" xfId="1491" xr:uid="{00000000-0005-0000-0000-000050060000}"/>
    <cellStyle name="20% - akcent 1 3 5 2 6 2" xfId="1492" xr:uid="{00000000-0005-0000-0000-000051060000}"/>
    <cellStyle name="20% - akcent 1 3 5 2 7" xfId="1493" xr:uid="{00000000-0005-0000-0000-000052060000}"/>
    <cellStyle name="20% - akcent 1 3 5 2 7 2" xfId="1494" xr:uid="{00000000-0005-0000-0000-000053060000}"/>
    <cellStyle name="20% - akcent 1 3 5 2 8" xfId="1495" xr:uid="{00000000-0005-0000-0000-000054060000}"/>
    <cellStyle name="20% - akcent 1 3 5 3" xfId="1496" xr:uid="{00000000-0005-0000-0000-000055060000}"/>
    <cellStyle name="20% - akcent 1 3 5 3 2" xfId="1497" xr:uid="{00000000-0005-0000-0000-000056060000}"/>
    <cellStyle name="20% - akcent 1 3 5 3 2 2" xfId="1498" xr:uid="{00000000-0005-0000-0000-000057060000}"/>
    <cellStyle name="20% - akcent 1 3 5 3 2 2 2" xfId="1499" xr:uid="{00000000-0005-0000-0000-000058060000}"/>
    <cellStyle name="20% - akcent 1 3 5 3 2 2 2 2" xfId="1500" xr:uid="{00000000-0005-0000-0000-000059060000}"/>
    <cellStyle name="20% - akcent 1 3 5 3 2 2 3" xfId="1501" xr:uid="{00000000-0005-0000-0000-00005A060000}"/>
    <cellStyle name="20% - akcent 1 3 5 3 2 2 3 2" xfId="1502" xr:uid="{00000000-0005-0000-0000-00005B060000}"/>
    <cellStyle name="20% - akcent 1 3 5 3 2 2 4" xfId="1503" xr:uid="{00000000-0005-0000-0000-00005C060000}"/>
    <cellStyle name="20% - akcent 1 3 5 3 2 3" xfId="1504" xr:uid="{00000000-0005-0000-0000-00005D060000}"/>
    <cellStyle name="20% - akcent 1 3 5 3 2 3 2" xfId="1505" xr:uid="{00000000-0005-0000-0000-00005E060000}"/>
    <cellStyle name="20% - akcent 1 3 5 3 2 4" xfId="1506" xr:uid="{00000000-0005-0000-0000-00005F060000}"/>
    <cellStyle name="20% - akcent 1 3 5 3 2 4 2" xfId="1507" xr:uid="{00000000-0005-0000-0000-000060060000}"/>
    <cellStyle name="20% - akcent 1 3 5 3 2 5" xfId="1508" xr:uid="{00000000-0005-0000-0000-000061060000}"/>
    <cellStyle name="20% - akcent 1 3 5 3 3" xfId="1509" xr:uid="{00000000-0005-0000-0000-000062060000}"/>
    <cellStyle name="20% - akcent 1 3 5 3 3 2" xfId="1510" xr:uid="{00000000-0005-0000-0000-000063060000}"/>
    <cellStyle name="20% - akcent 1 3 5 3 3 2 2" xfId="1511" xr:uid="{00000000-0005-0000-0000-000064060000}"/>
    <cellStyle name="20% - akcent 1 3 5 3 3 2 2 2" xfId="1512" xr:uid="{00000000-0005-0000-0000-000065060000}"/>
    <cellStyle name="20% - akcent 1 3 5 3 3 2 3" xfId="1513" xr:uid="{00000000-0005-0000-0000-000066060000}"/>
    <cellStyle name="20% - akcent 1 3 5 3 3 2 3 2" xfId="1514" xr:uid="{00000000-0005-0000-0000-000067060000}"/>
    <cellStyle name="20% - akcent 1 3 5 3 3 2 4" xfId="1515" xr:uid="{00000000-0005-0000-0000-000068060000}"/>
    <cellStyle name="20% - akcent 1 3 5 3 3 3" xfId="1516" xr:uid="{00000000-0005-0000-0000-000069060000}"/>
    <cellStyle name="20% - akcent 1 3 5 3 3 3 2" xfId="1517" xr:uid="{00000000-0005-0000-0000-00006A060000}"/>
    <cellStyle name="20% - akcent 1 3 5 3 3 4" xfId="1518" xr:uid="{00000000-0005-0000-0000-00006B060000}"/>
    <cellStyle name="20% - akcent 1 3 5 3 3 4 2" xfId="1519" xr:uid="{00000000-0005-0000-0000-00006C060000}"/>
    <cellStyle name="20% - akcent 1 3 5 3 3 5" xfId="1520" xr:uid="{00000000-0005-0000-0000-00006D060000}"/>
    <cellStyle name="20% - akcent 1 3 5 3 4" xfId="1521" xr:uid="{00000000-0005-0000-0000-00006E060000}"/>
    <cellStyle name="20% - akcent 1 3 5 3 4 2" xfId="1522" xr:uid="{00000000-0005-0000-0000-00006F060000}"/>
    <cellStyle name="20% - akcent 1 3 5 3 4 2 2" xfId="1523" xr:uid="{00000000-0005-0000-0000-000070060000}"/>
    <cellStyle name="20% - akcent 1 3 5 3 4 2 2 2" xfId="1524" xr:uid="{00000000-0005-0000-0000-000071060000}"/>
    <cellStyle name="20% - akcent 1 3 5 3 4 2 3" xfId="1525" xr:uid="{00000000-0005-0000-0000-000072060000}"/>
    <cellStyle name="20% - akcent 1 3 5 3 4 2 3 2" xfId="1526" xr:uid="{00000000-0005-0000-0000-000073060000}"/>
    <cellStyle name="20% - akcent 1 3 5 3 4 2 4" xfId="1527" xr:uid="{00000000-0005-0000-0000-000074060000}"/>
    <cellStyle name="20% - akcent 1 3 5 3 4 3" xfId="1528" xr:uid="{00000000-0005-0000-0000-000075060000}"/>
    <cellStyle name="20% - akcent 1 3 5 3 4 3 2" xfId="1529" xr:uid="{00000000-0005-0000-0000-000076060000}"/>
    <cellStyle name="20% - akcent 1 3 5 3 4 4" xfId="1530" xr:uid="{00000000-0005-0000-0000-000077060000}"/>
    <cellStyle name="20% - akcent 1 3 5 3 4 4 2" xfId="1531" xr:uid="{00000000-0005-0000-0000-000078060000}"/>
    <cellStyle name="20% - akcent 1 3 5 3 4 5" xfId="1532" xr:uid="{00000000-0005-0000-0000-000079060000}"/>
    <cellStyle name="20% - akcent 1 3 5 3 5" xfId="1533" xr:uid="{00000000-0005-0000-0000-00007A060000}"/>
    <cellStyle name="20% - akcent 1 3 5 3 5 2" xfId="1534" xr:uid="{00000000-0005-0000-0000-00007B060000}"/>
    <cellStyle name="20% - akcent 1 3 5 3 5 2 2" xfId="1535" xr:uid="{00000000-0005-0000-0000-00007C060000}"/>
    <cellStyle name="20% - akcent 1 3 5 3 5 3" xfId="1536" xr:uid="{00000000-0005-0000-0000-00007D060000}"/>
    <cellStyle name="20% - akcent 1 3 5 3 5 3 2" xfId="1537" xr:uid="{00000000-0005-0000-0000-00007E060000}"/>
    <cellStyle name="20% - akcent 1 3 5 3 5 4" xfId="1538" xr:uid="{00000000-0005-0000-0000-00007F060000}"/>
    <cellStyle name="20% - akcent 1 3 5 3 6" xfId="1539" xr:uid="{00000000-0005-0000-0000-000080060000}"/>
    <cellStyle name="20% - akcent 1 3 5 3 6 2" xfId="1540" xr:uid="{00000000-0005-0000-0000-000081060000}"/>
    <cellStyle name="20% - akcent 1 3 5 3 7" xfId="1541" xr:uid="{00000000-0005-0000-0000-000082060000}"/>
    <cellStyle name="20% - akcent 1 3 5 3 7 2" xfId="1542" xr:uid="{00000000-0005-0000-0000-000083060000}"/>
    <cellStyle name="20% - akcent 1 3 5 3 8" xfId="1543" xr:uid="{00000000-0005-0000-0000-000084060000}"/>
    <cellStyle name="20% - akcent 1 3 5 4" xfId="1544" xr:uid="{00000000-0005-0000-0000-000085060000}"/>
    <cellStyle name="20% - akcent 1 3 5 4 2" xfId="1545" xr:uid="{00000000-0005-0000-0000-000086060000}"/>
    <cellStyle name="20% - akcent 1 3 5 4 2 2" xfId="1546" xr:uid="{00000000-0005-0000-0000-000087060000}"/>
    <cellStyle name="20% - akcent 1 3 5 4 2 2 2" xfId="1547" xr:uid="{00000000-0005-0000-0000-000088060000}"/>
    <cellStyle name="20% - akcent 1 3 5 4 2 3" xfId="1548" xr:uid="{00000000-0005-0000-0000-000089060000}"/>
    <cellStyle name="20% - akcent 1 3 5 4 2 3 2" xfId="1549" xr:uid="{00000000-0005-0000-0000-00008A060000}"/>
    <cellStyle name="20% - akcent 1 3 5 4 2 4" xfId="1550" xr:uid="{00000000-0005-0000-0000-00008B060000}"/>
    <cellStyle name="20% - akcent 1 3 5 4 3" xfId="1551" xr:uid="{00000000-0005-0000-0000-00008C060000}"/>
    <cellStyle name="20% - akcent 1 3 5 4 3 2" xfId="1552" xr:uid="{00000000-0005-0000-0000-00008D060000}"/>
    <cellStyle name="20% - akcent 1 3 5 4 4" xfId="1553" xr:uid="{00000000-0005-0000-0000-00008E060000}"/>
    <cellStyle name="20% - akcent 1 3 5 4 4 2" xfId="1554" xr:uid="{00000000-0005-0000-0000-00008F060000}"/>
    <cellStyle name="20% - akcent 1 3 5 4 5" xfId="1555" xr:uid="{00000000-0005-0000-0000-000090060000}"/>
    <cellStyle name="20% - akcent 1 3 5 5" xfId="1556" xr:uid="{00000000-0005-0000-0000-000091060000}"/>
    <cellStyle name="20% - akcent 1 3 5 5 2" xfId="1557" xr:uid="{00000000-0005-0000-0000-000092060000}"/>
    <cellStyle name="20% - akcent 1 3 5 5 2 2" xfId="1558" xr:uid="{00000000-0005-0000-0000-000093060000}"/>
    <cellStyle name="20% - akcent 1 3 5 5 2 2 2" xfId="1559" xr:uid="{00000000-0005-0000-0000-000094060000}"/>
    <cellStyle name="20% - akcent 1 3 5 5 2 3" xfId="1560" xr:uid="{00000000-0005-0000-0000-000095060000}"/>
    <cellStyle name="20% - akcent 1 3 5 5 2 3 2" xfId="1561" xr:uid="{00000000-0005-0000-0000-000096060000}"/>
    <cellStyle name="20% - akcent 1 3 5 5 2 4" xfId="1562" xr:uid="{00000000-0005-0000-0000-000097060000}"/>
    <cellStyle name="20% - akcent 1 3 5 5 3" xfId="1563" xr:uid="{00000000-0005-0000-0000-000098060000}"/>
    <cellStyle name="20% - akcent 1 3 5 5 3 2" xfId="1564" xr:uid="{00000000-0005-0000-0000-000099060000}"/>
    <cellStyle name="20% - akcent 1 3 5 5 4" xfId="1565" xr:uid="{00000000-0005-0000-0000-00009A060000}"/>
    <cellStyle name="20% - akcent 1 3 5 5 4 2" xfId="1566" xr:uid="{00000000-0005-0000-0000-00009B060000}"/>
    <cellStyle name="20% - akcent 1 3 5 5 5" xfId="1567" xr:uid="{00000000-0005-0000-0000-00009C060000}"/>
    <cellStyle name="20% - akcent 1 3 5 6" xfId="1568" xr:uid="{00000000-0005-0000-0000-00009D060000}"/>
    <cellStyle name="20% - akcent 1 3 5 6 2" xfId="1569" xr:uid="{00000000-0005-0000-0000-00009E060000}"/>
    <cellStyle name="20% - akcent 1 3 5 6 2 2" xfId="1570" xr:uid="{00000000-0005-0000-0000-00009F060000}"/>
    <cellStyle name="20% - akcent 1 3 5 6 2 2 2" xfId="1571" xr:uid="{00000000-0005-0000-0000-0000A0060000}"/>
    <cellStyle name="20% - akcent 1 3 5 6 2 3" xfId="1572" xr:uid="{00000000-0005-0000-0000-0000A1060000}"/>
    <cellStyle name="20% - akcent 1 3 5 6 2 3 2" xfId="1573" xr:uid="{00000000-0005-0000-0000-0000A2060000}"/>
    <cellStyle name="20% - akcent 1 3 5 6 2 4" xfId="1574" xr:uid="{00000000-0005-0000-0000-0000A3060000}"/>
    <cellStyle name="20% - akcent 1 3 5 6 3" xfId="1575" xr:uid="{00000000-0005-0000-0000-0000A4060000}"/>
    <cellStyle name="20% - akcent 1 3 5 6 3 2" xfId="1576" xr:uid="{00000000-0005-0000-0000-0000A5060000}"/>
    <cellStyle name="20% - akcent 1 3 5 6 4" xfId="1577" xr:uid="{00000000-0005-0000-0000-0000A6060000}"/>
    <cellStyle name="20% - akcent 1 3 5 6 4 2" xfId="1578" xr:uid="{00000000-0005-0000-0000-0000A7060000}"/>
    <cellStyle name="20% - akcent 1 3 5 6 5" xfId="1579" xr:uid="{00000000-0005-0000-0000-0000A8060000}"/>
    <cellStyle name="20% - akcent 1 3 5 7" xfId="1580" xr:uid="{00000000-0005-0000-0000-0000A9060000}"/>
    <cellStyle name="20% - akcent 1 3 5 7 2" xfId="1581" xr:uid="{00000000-0005-0000-0000-0000AA060000}"/>
    <cellStyle name="20% - akcent 1 3 5 7 2 2" xfId="1582" xr:uid="{00000000-0005-0000-0000-0000AB060000}"/>
    <cellStyle name="20% - akcent 1 3 5 7 3" xfId="1583" xr:uid="{00000000-0005-0000-0000-0000AC060000}"/>
    <cellStyle name="20% - akcent 1 3 5 7 3 2" xfId="1584" xr:uid="{00000000-0005-0000-0000-0000AD060000}"/>
    <cellStyle name="20% - akcent 1 3 5 7 4" xfId="1585" xr:uid="{00000000-0005-0000-0000-0000AE060000}"/>
    <cellStyle name="20% - akcent 1 3 5 8" xfId="1586" xr:uid="{00000000-0005-0000-0000-0000AF060000}"/>
    <cellStyle name="20% - akcent 1 3 5 8 2" xfId="1587" xr:uid="{00000000-0005-0000-0000-0000B0060000}"/>
    <cellStyle name="20% - akcent 1 3 5 9" xfId="1588" xr:uid="{00000000-0005-0000-0000-0000B1060000}"/>
    <cellStyle name="20% - akcent 1 3 5 9 2" xfId="1589" xr:uid="{00000000-0005-0000-0000-0000B2060000}"/>
    <cellStyle name="20% - akcent 1 3 6" xfId="1590" xr:uid="{00000000-0005-0000-0000-0000B3060000}"/>
    <cellStyle name="20% - akcent 1 3 6 10" xfId="1591" xr:uid="{00000000-0005-0000-0000-0000B4060000}"/>
    <cellStyle name="20% - akcent 1 3 6 2" xfId="1592" xr:uid="{00000000-0005-0000-0000-0000B5060000}"/>
    <cellStyle name="20% - akcent 1 3 6 2 2" xfId="1593" xr:uid="{00000000-0005-0000-0000-0000B6060000}"/>
    <cellStyle name="20% - akcent 1 3 6 2 2 2" xfId="1594" xr:uid="{00000000-0005-0000-0000-0000B7060000}"/>
    <cellStyle name="20% - akcent 1 3 6 2 2 2 2" xfId="1595" xr:uid="{00000000-0005-0000-0000-0000B8060000}"/>
    <cellStyle name="20% - akcent 1 3 6 2 2 2 2 2" xfId="1596" xr:uid="{00000000-0005-0000-0000-0000B9060000}"/>
    <cellStyle name="20% - akcent 1 3 6 2 2 2 3" xfId="1597" xr:uid="{00000000-0005-0000-0000-0000BA060000}"/>
    <cellStyle name="20% - akcent 1 3 6 2 2 2 3 2" xfId="1598" xr:uid="{00000000-0005-0000-0000-0000BB060000}"/>
    <cellStyle name="20% - akcent 1 3 6 2 2 2 4" xfId="1599" xr:uid="{00000000-0005-0000-0000-0000BC060000}"/>
    <cellStyle name="20% - akcent 1 3 6 2 2 3" xfId="1600" xr:uid="{00000000-0005-0000-0000-0000BD060000}"/>
    <cellStyle name="20% - akcent 1 3 6 2 2 3 2" xfId="1601" xr:uid="{00000000-0005-0000-0000-0000BE060000}"/>
    <cellStyle name="20% - akcent 1 3 6 2 2 4" xfId="1602" xr:uid="{00000000-0005-0000-0000-0000BF060000}"/>
    <cellStyle name="20% - akcent 1 3 6 2 2 4 2" xfId="1603" xr:uid="{00000000-0005-0000-0000-0000C0060000}"/>
    <cellStyle name="20% - akcent 1 3 6 2 2 5" xfId="1604" xr:uid="{00000000-0005-0000-0000-0000C1060000}"/>
    <cellStyle name="20% - akcent 1 3 6 2 3" xfId="1605" xr:uid="{00000000-0005-0000-0000-0000C2060000}"/>
    <cellStyle name="20% - akcent 1 3 6 2 3 2" xfId="1606" xr:uid="{00000000-0005-0000-0000-0000C3060000}"/>
    <cellStyle name="20% - akcent 1 3 6 2 3 2 2" xfId="1607" xr:uid="{00000000-0005-0000-0000-0000C4060000}"/>
    <cellStyle name="20% - akcent 1 3 6 2 3 2 2 2" xfId="1608" xr:uid="{00000000-0005-0000-0000-0000C5060000}"/>
    <cellStyle name="20% - akcent 1 3 6 2 3 2 3" xfId="1609" xr:uid="{00000000-0005-0000-0000-0000C6060000}"/>
    <cellStyle name="20% - akcent 1 3 6 2 3 2 3 2" xfId="1610" xr:uid="{00000000-0005-0000-0000-0000C7060000}"/>
    <cellStyle name="20% - akcent 1 3 6 2 3 2 4" xfId="1611" xr:uid="{00000000-0005-0000-0000-0000C8060000}"/>
    <cellStyle name="20% - akcent 1 3 6 2 3 3" xfId="1612" xr:uid="{00000000-0005-0000-0000-0000C9060000}"/>
    <cellStyle name="20% - akcent 1 3 6 2 3 3 2" xfId="1613" xr:uid="{00000000-0005-0000-0000-0000CA060000}"/>
    <cellStyle name="20% - akcent 1 3 6 2 3 4" xfId="1614" xr:uid="{00000000-0005-0000-0000-0000CB060000}"/>
    <cellStyle name="20% - akcent 1 3 6 2 3 4 2" xfId="1615" xr:uid="{00000000-0005-0000-0000-0000CC060000}"/>
    <cellStyle name="20% - akcent 1 3 6 2 3 5" xfId="1616" xr:uid="{00000000-0005-0000-0000-0000CD060000}"/>
    <cellStyle name="20% - akcent 1 3 6 2 4" xfId="1617" xr:uid="{00000000-0005-0000-0000-0000CE060000}"/>
    <cellStyle name="20% - akcent 1 3 6 2 4 2" xfId="1618" xr:uid="{00000000-0005-0000-0000-0000CF060000}"/>
    <cellStyle name="20% - akcent 1 3 6 2 4 2 2" xfId="1619" xr:uid="{00000000-0005-0000-0000-0000D0060000}"/>
    <cellStyle name="20% - akcent 1 3 6 2 4 2 2 2" xfId="1620" xr:uid="{00000000-0005-0000-0000-0000D1060000}"/>
    <cellStyle name="20% - akcent 1 3 6 2 4 2 3" xfId="1621" xr:uid="{00000000-0005-0000-0000-0000D2060000}"/>
    <cellStyle name="20% - akcent 1 3 6 2 4 2 3 2" xfId="1622" xr:uid="{00000000-0005-0000-0000-0000D3060000}"/>
    <cellStyle name="20% - akcent 1 3 6 2 4 2 4" xfId="1623" xr:uid="{00000000-0005-0000-0000-0000D4060000}"/>
    <cellStyle name="20% - akcent 1 3 6 2 4 3" xfId="1624" xr:uid="{00000000-0005-0000-0000-0000D5060000}"/>
    <cellStyle name="20% - akcent 1 3 6 2 4 3 2" xfId="1625" xr:uid="{00000000-0005-0000-0000-0000D6060000}"/>
    <cellStyle name="20% - akcent 1 3 6 2 4 4" xfId="1626" xr:uid="{00000000-0005-0000-0000-0000D7060000}"/>
    <cellStyle name="20% - akcent 1 3 6 2 4 4 2" xfId="1627" xr:uid="{00000000-0005-0000-0000-0000D8060000}"/>
    <cellStyle name="20% - akcent 1 3 6 2 4 5" xfId="1628" xr:uid="{00000000-0005-0000-0000-0000D9060000}"/>
    <cellStyle name="20% - akcent 1 3 6 2 5" xfId="1629" xr:uid="{00000000-0005-0000-0000-0000DA060000}"/>
    <cellStyle name="20% - akcent 1 3 6 2 5 2" xfId="1630" xr:uid="{00000000-0005-0000-0000-0000DB060000}"/>
    <cellStyle name="20% - akcent 1 3 6 2 5 2 2" xfId="1631" xr:uid="{00000000-0005-0000-0000-0000DC060000}"/>
    <cellStyle name="20% - akcent 1 3 6 2 5 3" xfId="1632" xr:uid="{00000000-0005-0000-0000-0000DD060000}"/>
    <cellStyle name="20% - akcent 1 3 6 2 5 3 2" xfId="1633" xr:uid="{00000000-0005-0000-0000-0000DE060000}"/>
    <cellStyle name="20% - akcent 1 3 6 2 5 4" xfId="1634" xr:uid="{00000000-0005-0000-0000-0000DF060000}"/>
    <cellStyle name="20% - akcent 1 3 6 2 6" xfId="1635" xr:uid="{00000000-0005-0000-0000-0000E0060000}"/>
    <cellStyle name="20% - akcent 1 3 6 2 6 2" xfId="1636" xr:uid="{00000000-0005-0000-0000-0000E1060000}"/>
    <cellStyle name="20% - akcent 1 3 6 2 7" xfId="1637" xr:uid="{00000000-0005-0000-0000-0000E2060000}"/>
    <cellStyle name="20% - akcent 1 3 6 2 7 2" xfId="1638" xr:uid="{00000000-0005-0000-0000-0000E3060000}"/>
    <cellStyle name="20% - akcent 1 3 6 2 8" xfId="1639" xr:uid="{00000000-0005-0000-0000-0000E4060000}"/>
    <cellStyle name="20% - akcent 1 3 6 3" xfId="1640" xr:uid="{00000000-0005-0000-0000-0000E5060000}"/>
    <cellStyle name="20% - akcent 1 3 6 3 2" xfId="1641" xr:uid="{00000000-0005-0000-0000-0000E6060000}"/>
    <cellStyle name="20% - akcent 1 3 6 3 2 2" xfId="1642" xr:uid="{00000000-0005-0000-0000-0000E7060000}"/>
    <cellStyle name="20% - akcent 1 3 6 3 2 2 2" xfId="1643" xr:uid="{00000000-0005-0000-0000-0000E8060000}"/>
    <cellStyle name="20% - akcent 1 3 6 3 2 2 2 2" xfId="1644" xr:uid="{00000000-0005-0000-0000-0000E9060000}"/>
    <cellStyle name="20% - akcent 1 3 6 3 2 2 3" xfId="1645" xr:uid="{00000000-0005-0000-0000-0000EA060000}"/>
    <cellStyle name="20% - akcent 1 3 6 3 2 2 3 2" xfId="1646" xr:uid="{00000000-0005-0000-0000-0000EB060000}"/>
    <cellStyle name="20% - akcent 1 3 6 3 2 2 4" xfId="1647" xr:uid="{00000000-0005-0000-0000-0000EC060000}"/>
    <cellStyle name="20% - akcent 1 3 6 3 2 3" xfId="1648" xr:uid="{00000000-0005-0000-0000-0000ED060000}"/>
    <cellStyle name="20% - akcent 1 3 6 3 2 3 2" xfId="1649" xr:uid="{00000000-0005-0000-0000-0000EE060000}"/>
    <cellStyle name="20% - akcent 1 3 6 3 2 4" xfId="1650" xr:uid="{00000000-0005-0000-0000-0000EF060000}"/>
    <cellStyle name="20% - akcent 1 3 6 3 2 4 2" xfId="1651" xr:uid="{00000000-0005-0000-0000-0000F0060000}"/>
    <cellStyle name="20% - akcent 1 3 6 3 2 5" xfId="1652" xr:uid="{00000000-0005-0000-0000-0000F1060000}"/>
    <cellStyle name="20% - akcent 1 3 6 3 3" xfId="1653" xr:uid="{00000000-0005-0000-0000-0000F2060000}"/>
    <cellStyle name="20% - akcent 1 3 6 3 3 2" xfId="1654" xr:uid="{00000000-0005-0000-0000-0000F3060000}"/>
    <cellStyle name="20% - akcent 1 3 6 3 3 2 2" xfId="1655" xr:uid="{00000000-0005-0000-0000-0000F4060000}"/>
    <cellStyle name="20% - akcent 1 3 6 3 3 2 2 2" xfId="1656" xr:uid="{00000000-0005-0000-0000-0000F5060000}"/>
    <cellStyle name="20% - akcent 1 3 6 3 3 2 3" xfId="1657" xr:uid="{00000000-0005-0000-0000-0000F6060000}"/>
    <cellStyle name="20% - akcent 1 3 6 3 3 2 3 2" xfId="1658" xr:uid="{00000000-0005-0000-0000-0000F7060000}"/>
    <cellStyle name="20% - akcent 1 3 6 3 3 2 4" xfId="1659" xr:uid="{00000000-0005-0000-0000-0000F8060000}"/>
    <cellStyle name="20% - akcent 1 3 6 3 3 3" xfId="1660" xr:uid="{00000000-0005-0000-0000-0000F9060000}"/>
    <cellStyle name="20% - akcent 1 3 6 3 3 3 2" xfId="1661" xr:uid="{00000000-0005-0000-0000-0000FA060000}"/>
    <cellStyle name="20% - akcent 1 3 6 3 3 4" xfId="1662" xr:uid="{00000000-0005-0000-0000-0000FB060000}"/>
    <cellStyle name="20% - akcent 1 3 6 3 3 4 2" xfId="1663" xr:uid="{00000000-0005-0000-0000-0000FC060000}"/>
    <cellStyle name="20% - akcent 1 3 6 3 3 5" xfId="1664" xr:uid="{00000000-0005-0000-0000-0000FD060000}"/>
    <cellStyle name="20% - akcent 1 3 6 3 4" xfId="1665" xr:uid="{00000000-0005-0000-0000-0000FE060000}"/>
    <cellStyle name="20% - akcent 1 3 6 3 4 2" xfId="1666" xr:uid="{00000000-0005-0000-0000-0000FF060000}"/>
    <cellStyle name="20% - akcent 1 3 6 3 4 2 2" xfId="1667" xr:uid="{00000000-0005-0000-0000-000000070000}"/>
    <cellStyle name="20% - akcent 1 3 6 3 4 2 2 2" xfId="1668" xr:uid="{00000000-0005-0000-0000-000001070000}"/>
    <cellStyle name="20% - akcent 1 3 6 3 4 2 3" xfId="1669" xr:uid="{00000000-0005-0000-0000-000002070000}"/>
    <cellStyle name="20% - akcent 1 3 6 3 4 2 3 2" xfId="1670" xr:uid="{00000000-0005-0000-0000-000003070000}"/>
    <cellStyle name="20% - akcent 1 3 6 3 4 2 4" xfId="1671" xr:uid="{00000000-0005-0000-0000-000004070000}"/>
    <cellStyle name="20% - akcent 1 3 6 3 4 3" xfId="1672" xr:uid="{00000000-0005-0000-0000-000005070000}"/>
    <cellStyle name="20% - akcent 1 3 6 3 4 3 2" xfId="1673" xr:uid="{00000000-0005-0000-0000-000006070000}"/>
    <cellStyle name="20% - akcent 1 3 6 3 4 4" xfId="1674" xr:uid="{00000000-0005-0000-0000-000007070000}"/>
    <cellStyle name="20% - akcent 1 3 6 3 4 4 2" xfId="1675" xr:uid="{00000000-0005-0000-0000-000008070000}"/>
    <cellStyle name="20% - akcent 1 3 6 3 4 5" xfId="1676" xr:uid="{00000000-0005-0000-0000-000009070000}"/>
    <cellStyle name="20% - akcent 1 3 6 3 5" xfId="1677" xr:uid="{00000000-0005-0000-0000-00000A070000}"/>
    <cellStyle name="20% - akcent 1 3 6 3 5 2" xfId="1678" xr:uid="{00000000-0005-0000-0000-00000B070000}"/>
    <cellStyle name="20% - akcent 1 3 6 3 5 2 2" xfId="1679" xr:uid="{00000000-0005-0000-0000-00000C070000}"/>
    <cellStyle name="20% - akcent 1 3 6 3 5 3" xfId="1680" xr:uid="{00000000-0005-0000-0000-00000D070000}"/>
    <cellStyle name="20% - akcent 1 3 6 3 5 3 2" xfId="1681" xr:uid="{00000000-0005-0000-0000-00000E070000}"/>
    <cellStyle name="20% - akcent 1 3 6 3 5 4" xfId="1682" xr:uid="{00000000-0005-0000-0000-00000F070000}"/>
    <cellStyle name="20% - akcent 1 3 6 3 6" xfId="1683" xr:uid="{00000000-0005-0000-0000-000010070000}"/>
    <cellStyle name="20% - akcent 1 3 6 3 6 2" xfId="1684" xr:uid="{00000000-0005-0000-0000-000011070000}"/>
    <cellStyle name="20% - akcent 1 3 6 3 7" xfId="1685" xr:uid="{00000000-0005-0000-0000-000012070000}"/>
    <cellStyle name="20% - akcent 1 3 6 3 7 2" xfId="1686" xr:uid="{00000000-0005-0000-0000-000013070000}"/>
    <cellStyle name="20% - akcent 1 3 6 3 8" xfId="1687" xr:uid="{00000000-0005-0000-0000-000014070000}"/>
    <cellStyle name="20% - akcent 1 3 6 4" xfId="1688" xr:uid="{00000000-0005-0000-0000-000015070000}"/>
    <cellStyle name="20% - akcent 1 3 6 4 2" xfId="1689" xr:uid="{00000000-0005-0000-0000-000016070000}"/>
    <cellStyle name="20% - akcent 1 3 6 4 2 2" xfId="1690" xr:uid="{00000000-0005-0000-0000-000017070000}"/>
    <cellStyle name="20% - akcent 1 3 6 4 2 2 2" xfId="1691" xr:uid="{00000000-0005-0000-0000-000018070000}"/>
    <cellStyle name="20% - akcent 1 3 6 4 2 3" xfId="1692" xr:uid="{00000000-0005-0000-0000-000019070000}"/>
    <cellStyle name="20% - akcent 1 3 6 4 2 3 2" xfId="1693" xr:uid="{00000000-0005-0000-0000-00001A070000}"/>
    <cellStyle name="20% - akcent 1 3 6 4 2 4" xfId="1694" xr:uid="{00000000-0005-0000-0000-00001B070000}"/>
    <cellStyle name="20% - akcent 1 3 6 4 3" xfId="1695" xr:uid="{00000000-0005-0000-0000-00001C070000}"/>
    <cellStyle name="20% - akcent 1 3 6 4 3 2" xfId="1696" xr:uid="{00000000-0005-0000-0000-00001D070000}"/>
    <cellStyle name="20% - akcent 1 3 6 4 4" xfId="1697" xr:uid="{00000000-0005-0000-0000-00001E070000}"/>
    <cellStyle name="20% - akcent 1 3 6 4 4 2" xfId="1698" xr:uid="{00000000-0005-0000-0000-00001F070000}"/>
    <cellStyle name="20% - akcent 1 3 6 4 5" xfId="1699" xr:uid="{00000000-0005-0000-0000-000020070000}"/>
    <cellStyle name="20% - akcent 1 3 6 5" xfId="1700" xr:uid="{00000000-0005-0000-0000-000021070000}"/>
    <cellStyle name="20% - akcent 1 3 6 5 2" xfId="1701" xr:uid="{00000000-0005-0000-0000-000022070000}"/>
    <cellStyle name="20% - akcent 1 3 6 5 2 2" xfId="1702" xr:uid="{00000000-0005-0000-0000-000023070000}"/>
    <cellStyle name="20% - akcent 1 3 6 5 2 2 2" xfId="1703" xr:uid="{00000000-0005-0000-0000-000024070000}"/>
    <cellStyle name="20% - akcent 1 3 6 5 2 3" xfId="1704" xr:uid="{00000000-0005-0000-0000-000025070000}"/>
    <cellStyle name="20% - akcent 1 3 6 5 2 3 2" xfId="1705" xr:uid="{00000000-0005-0000-0000-000026070000}"/>
    <cellStyle name="20% - akcent 1 3 6 5 2 4" xfId="1706" xr:uid="{00000000-0005-0000-0000-000027070000}"/>
    <cellStyle name="20% - akcent 1 3 6 5 3" xfId="1707" xr:uid="{00000000-0005-0000-0000-000028070000}"/>
    <cellStyle name="20% - akcent 1 3 6 5 3 2" xfId="1708" xr:uid="{00000000-0005-0000-0000-000029070000}"/>
    <cellStyle name="20% - akcent 1 3 6 5 4" xfId="1709" xr:uid="{00000000-0005-0000-0000-00002A070000}"/>
    <cellStyle name="20% - akcent 1 3 6 5 4 2" xfId="1710" xr:uid="{00000000-0005-0000-0000-00002B070000}"/>
    <cellStyle name="20% - akcent 1 3 6 5 5" xfId="1711" xr:uid="{00000000-0005-0000-0000-00002C070000}"/>
    <cellStyle name="20% - akcent 1 3 6 6" xfId="1712" xr:uid="{00000000-0005-0000-0000-00002D070000}"/>
    <cellStyle name="20% - akcent 1 3 6 6 2" xfId="1713" xr:uid="{00000000-0005-0000-0000-00002E070000}"/>
    <cellStyle name="20% - akcent 1 3 6 6 2 2" xfId="1714" xr:uid="{00000000-0005-0000-0000-00002F070000}"/>
    <cellStyle name="20% - akcent 1 3 6 6 2 2 2" xfId="1715" xr:uid="{00000000-0005-0000-0000-000030070000}"/>
    <cellStyle name="20% - akcent 1 3 6 6 2 3" xfId="1716" xr:uid="{00000000-0005-0000-0000-000031070000}"/>
    <cellStyle name="20% - akcent 1 3 6 6 2 3 2" xfId="1717" xr:uid="{00000000-0005-0000-0000-000032070000}"/>
    <cellStyle name="20% - akcent 1 3 6 6 2 4" xfId="1718" xr:uid="{00000000-0005-0000-0000-000033070000}"/>
    <cellStyle name="20% - akcent 1 3 6 6 3" xfId="1719" xr:uid="{00000000-0005-0000-0000-000034070000}"/>
    <cellStyle name="20% - akcent 1 3 6 6 3 2" xfId="1720" xr:uid="{00000000-0005-0000-0000-000035070000}"/>
    <cellStyle name="20% - akcent 1 3 6 6 4" xfId="1721" xr:uid="{00000000-0005-0000-0000-000036070000}"/>
    <cellStyle name="20% - akcent 1 3 6 6 4 2" xfId="1722" xr:uid="{00000000-0005-0000-0000-000037070000}"/>
    <cellStyle name="20% - akcent 1 3 6 6 5" xfId="1723" xr:uid="{00000000-0005-0000-0000-000038070000}"/>
    <cellStyle name="20% - akcent 1 3 6 7" xfId="1724" xr:uid="{00000000-0005-0000-0000-000039070000}"/>
    <cellStyle name="20% - akcent 1 3 6 7 2" xfId="1725" xr:uid="{00000000-0005-0000-0000-00003A070000}"/>
    <cellStyle name="20% - akcent 1 3 6 7 2 2" xfId="1726" xr:uid="{00000000-0005-0000-0000-00003B070000}"/>
    <cellStyle name="20% - akcent 1 3 6 7 3" xfId="1727" xr:uid="{00000000-0005-0000-0000-00003C070000}"/>
    <cellStyle name="20% - akcent 1 3 6 7 3 2" xfId="1728" xr:uid="{00000000-0005-0000-0000-00003D070000}"/>
    <cellStyle name="20% - akcent 1 3 6 7 4" xfId="1729" xr:uid="{00000000-0005-0000-0000-00003E070000}"/>
    <cellStyle name="20% - akcent 1 3 6 8" xfId="1730" xr:uid="{00000000-0005-0000-0000-00003F070000}"/>
    <cellStyle name="20% - akcent 1 3 6 8 2" xfId="1731" xr:uid="{00000000-0005-0000-0000-000040070000}"/>
    <cellStyle name="20% - akcent 1 3 6 9" xfId="1732" xr:uid="{00000000-0005-0000-0000-000041070000}"/>
    <cellStyle name="20% - akcent 1 3 6 9 2" xfId="1733" xr:uid="{00000000-0005-0000-0000-000042070000}"/>
    <cellStyle name="20% - akcent 1 3 7" xfId="1734" xr:uid="{00000000-0005-0000-0000-000043070000}"/>
    <cellStyle name="20% - akcent 1 3 7 2" xfId="1735" xr:uid="{00000000-0005-0000-0000-000044070000}"/>
    <cellStyle name="20% - akcent 1 3 7 2 2" xfId="1736" xr:uid="{00000000-0005-0000-0000-000045070000}"/>
    <cellStyle name="20% - akcent 1 3 7 2 2 2" xfId="1737" xr:uid="{00000000-0005-0000-0000-000046070000}"/>
    <cellStyle name="20% - akcent 1 3 7 2 2 2 2" xfId="1738" xr:uid="{00000000-0005-0000-0000-000047070000}"/>
    <cellStyle name="20% - akcent 1 3 7 2 2 2 2 2" xfId="1739" xr:uid="{00000000-0005-0000-0000-000048070000}"/>
    <cellStyle name="20% - akcent 1 3 7 2 2 2 3" xfId="1740" xr:uid="{00000000-0005-0000-0000-000049070000}"/>
    <cellStyle name="20% - akcent 1 3 7 2 2 2 3 2" xfId="1741" xr:uid="{00000000-0005-0000-0000-00004A070000}"/>
    <cellStyle name="20% - akcent 1 3 7 2 2 2 4" xfId="1742" xr:uid="{00000000-0005-0000-0000-00004B070000}"/>
    <cellStyle name="20% - akcent 1 3 7 2 2 3" xfId="1743" xr:uid="{00000000-0005-0000-0000-00004C070000}"/>
    <cellStyle name="20% - akcent 1 3 7 2 2 3 2" xfId="1744" xr:uid="{00000000-0005-0000-0000-00004D070000}"/>
    <cellStyle name="20% - akcent 1 3 7 2 2 4" xfId="1745" xr:uid="{00000000-0005-0000-0000-00004E070000}"/>
    <cellStyle name="20% - akcent 1 3 7 2 2 4 2" xfId="1746" xr:uid="{00000000-0005-0000-0000-00004F070000}"/>
    <cellStyle name="20% - akcent 1 3 7 2 2 5" xfId="1747" xr:uid="{00000000-0005-0000-0000-000050070000}"/>
    <cellStyle name="20% - akcent 1 3 7 2 3" xfId="1748" xr:uid="{00000000-0005-0000-0000-000051070000}"/>
    <cellStyle name="20% - akcent 1 3 7 2 3 2" xfId="1749" xr:uid="{00000000-0005-0000-0000-000052070000}"/>
    <cellStyle name="20% - akcent 1 3 7 2 3 2 2" xfId="1750" xr:uid="{00000000-0005-0000-0000-000053070000}"/>
    <cellStyle name="20% - akcent 1 3 7 2 3 2 2 2" xfId="1751" xr:uid="{00000000-0005-0000-0000-000054070000}"/>
    <cellStyle name="20% - akcent 1 3 7 2 3 2 3" xfId="1752" xr:uid="{00000000-0005-0000-0000-000055070000}"/>
    <cellStyle name="20% - akcent 1 3 7 2 3 2 3 2" xfId="1753" xr:uid="{00000000-0005-0000-0000-000056070000}"/>
    <cellStyle name="20% - akcent 1 3 7 2 3 2 4" xfId="1754" xr:uid="{00000000-0005-0000-0000-000057070000}"/>
    <cellStyle name="20% - akcent 1 3 7 2 3 3" xfId="1755" xr:uid="{00000000-0005-0000-0000-000058070000}"/>
    <cellStyle name="20% - akcent 1 3 7 2 3 3 2" xfId="1756" xr:uid="{00000000-0005-0000-0000-000059070000}"/>
    <cellStyle name="20% - akcent 1 3 7 2 3 4" xfId="1757" xr:uid="{00000000-0005-0000-0000-00005A070000}"/>
    <cellStyle name="20% - akcent 1 3 7 2 3 4 2" xfId="1758" xr:uid="{00000000-0005-0000-0000-00005B070000}"/>
    <cellStyle name="20% - akcent 1 3 7 2 3 5" xfId="1759" xr:uid="{00000000-0005-0000-0000-00005C070000}"/>
    <cellStyle name="20% - akcent 1 3 7 2 4" xfId="1760" xr:uid="{00000000-0005-0000-0000-00005D070000}"/>
    <cellStyle name="20% - akcent 1 3 7 2 4 2" xfId="1761" xr:uid="{00000000-0005-0000-0000-00005E070000}"/>
    <cellStyle name="20% - akcent 1 3 7 2 4 2 2" xfId="1762" xr:uid="{00000000-0005-0000-0000-00005F070000}"/>
    <cellStyle name="20% - akcent 1 3 7 2 4 2 2 2" xfId="1763" xr:uid="{00000000-0005-0000-0000-000060070000}"/>
    <cellStyle name="20% - akcent 1 3 7 2 4 2 3" xfId="1764" xr:uid="{00000000-0005-0000-0000-000061070000}"/>
    <cellStyle name="20% - akcent 1 3 7 2 4 2 3 2" xfId="1765" xr:uid="{00000000-0005-0000-0000-000062070000}"/>
    <cellStyle name="20% - akcent 1 3 7 2 4 2 4" xfId="1766" xr:uid="{00000000-0005-0000-0000-000063070000}"/>
    <cellStyle name="20% - akcent 1 3 7 2 4 3" xfId="1767" xr:uid="{00000000-0005-0000-0000-000064070000}"/>
    <cellStyle name="20% - akcent 1 3 7 2 4 3 2" xfId="1768" xr:uid="{00000000-0005-0000-0000-000065070000}"/>
    <cellStyle name="20% - akcent 1 3 7 2 4 4" xfId="1769" xr:uid="{00000000-0005-0000-0000-000066070000}"/>
    <cellStyle name="20% - akcent 1 3 7 2 4 4 2" xfId="1770" xr:uid="{00000000-0005-0000-0000-000067070000}"/>
    <cellStyle name="20% - akcent 1 3 7 2 4 5" xfId="1771" xr:uid="{00000000-0005-0000-0000-000068070000}"/>
    <cellStyle name="20% - akcent 1 3 7 2 5" xfId="1772" xr:uid="{00000000-0005-0000-0000-000069070000}"/>
    <cellStyle name="20% - akcent 1 3 7 2 5 2" xfId="1773" xr:uid="{00000000-0005-0000-0000-00006A070000}"/>
    <cellStyle name="20% - akcent 1 3 7 2 5 2 2" xfId="1774" xr:uid="{00000000-0005-0000-0000-00006B070000}"/>
    <cellStyle name="20% - akcent 1 3 7 2 5 3" xfId="1775" xr:uid="{00000000-0005-0000-0000-00006C070000}"/>
    <cellStyle name="20% - akcent 1 3 7 2 5 3 2" xfId="1776" xr:uid="{00000000-0005-0000-0000-00006D070000}"/>
    <cellStyle name="20% - akcent 1 3 7 2 5 4" xfId="1777" xr:uid="{00000000-0005-0000-0000-00006E070000}"/>
    <cellStyle name="20% - akcent 1 3 7 2 6" xfId="1778" xr:uid="{00000000-0005-0000-0000-00006F070000}"/>
    <cellStyle name="20% - akcent 1 3 7 2 6 2" xfId="1779" xr:uid="{00000000-0005-0000-0000-000070070000}"/>
    <cellStyle name="20% - akcent 1 3 7 2 7" xfId="1780" xr:uid="{00000000-0005-0000-0000-000071070000}"/>
    <cellStyle name="20% - akcent 1 3 7 2 7 2" xfId="1781" xr:uid="{00000000-0005-0000-0000-000072070000}"/>
    <cellStyle name="20% - akcent 1 3 7 2 8" xfId="1782" xr:uid="{00000000-0005-0000-0000-000073070000}"/>
    <cellStyle name="20% - akcent 1 3 7 3" xfId="1783" xr:uid="{00000000-0005-0000-0000-000074070000}"/>
    <cellStyle name="20% - akcent 1 3 7 3 2" xfId="1784" xr:uid="{00000000-0005-0000-0000-000075070000}"/>
    <cellStyle name="20% - akcent 1 3 7 3 2 2" xfId="1785" xr:uid="{00000000-0005-0000-0000-000076070000}"/>
    <cellStyle name="20% - akcent 1 3 7 3 2 2 2" xfId="1786" xr:uid="{00000000-0005-0000-0000-000077070000}"/>
    <cellStyle name="20% - akcent 1 3 7 3 2 3" xfId="1787" xr:uid="{00000000-0005-0000-0000-000078070000}"/>
    <cellStyle name="20% - akcent 1 3 7 3 2 3 2" xfId="1788" xr:uid="{00000000-0005-0000-0000-000079070000}"/>
    <cellStyle name="20% - akcent 1 3 7 3 2 4" xfId="1789" xr:uid="{00000000-0005-0000-0000-00007A070000}"/>
    <cellStyle name="20% - akcent 1 3 7 3 3" xfId="1790" xr:uid="{00000000-0005-0000-0000-00007B070000}"/>
    <cellStyle name="20% - akcent 1 3 7 3 3 2" xfId="1791" xr:uid="{00000000-0005-0000-0000-00007C070000}"/>
    <cellStyle name="20% - akcent 1 3 7 3 4" xfId="1792" xr:uid="{00000000-0005-0000-0000-00007D070000}"/>
    <cellStyle name="20% - akcent 1 3 7 3 4 2" xfId="1793" xr:uid="{00000000-0005-0000-0000-00007E070000}"/>
    <cellStyle name="20% - akcent 1 3 7 3 5" xfId="1794" xr:uid="{00000000-0005-0000-0000-00007F070000}"/>
    <cellStyle name="20% - akcent 1 3 7 4" xfId="1795" xr:uid="{00000000-0005-0000-0000-000080070000}"/>
    <cellStyle name="20% - akcent 1 3 7 4 2" xfId="1796" xr:uid="{00000000-0005-0000-0000-000081070000}"/>
    <cellStyle name="20% - akcent 1 3 7 4 2 2" xfId="1797" xr:uid="{00000000-0005-0000-0000-000082070000}"/>
    <cellStyle name="20% - akcent 1 3 7 4 2 2 2" xfId="1798" xr:uid="{00000000-0005-0000-0000-000083070000}"/>
    <cellStyle name="20% - akcent 1 3 7 4 2 3" xfId="1799" xr:uid="{00000000-0005-0000-0000-000084070000}"/>
    <cellStyle name="20% - akcent 1 3 7 4 2 3 2" xfId="1800" xr:uid="{00000000-0005-0000-0000-000085070000}"/>
    <cellStyle name="20% - akcent 1 3 7 4 2 4" xfId="1801" xr:uid="{00000000-0005-0000-0000-000086070000}"/>
    <cellStyle name="20% - akcent 1 3 7 4 3" xfId="1802" xr:uid="{00000000-0005-0000-0000-000087070000}"/>
    <cellStyle name="20% - akcent 1 3 7 4 3 2" xfId="1803" xr:uid="{00000000-0005-0000-0000-000088070000}"/>
    <cellStyle name="20% - akcent 1 3 7 4 4" xfId="1804" xr:uid="{00000000-0005-0000-0000-000089070000}"/>
    <cellStyle name="20% - akcent 1 3 7 4 4 2" xfId="1805" xr:uid="{00000000-0005-0000-0000-00008A070000}"/>
    <cellStyle name="20% - akcent 1 3 7 4 5" xfId="1806" xr:uid="{00000000-0005-0000-0000-00008B070000}"/>
    <cellStyle name="20% - akcent 1 3 7 5" xfId="1807" xr:uid="{00000000-0005-0000-0000-00008C070000}"/>
    <cellStyle name="20% - akcent 1 3 7 5 2" xfId="1808" xr:uid="{00000000-0005-0000-0000-00008D070000}"/>
    <cellStyle name="20% - akcent 1 3 7 5 2 2" xfId="1809" xr:uid="{00000000-0005-0000-0000-00008E070000}"/>
    <cellStyle name="20% - akcent 1 3 7 5 2 2 2" xfId="1810" xr:uid="{00000000-0005-0000-0000-00008F070000}"/>
    <cellStyle name="20% - akcent 1 3 7 5 2 3" xfId="1811" xr:uid="{00000000-0005-0000-0000-000090070000}"/>
    <cellStyle name="20% - akcent 1 3 7 5 2 3 2" xfId="1812" xr:uid="{00000000-0005-0000-0000-000091070000}"/>
    <cellStyle name="20% - akcent 1 3 7 5 2 4" xfId="1813" xr:uid="{00000000-0005-0000-0000-000092070000}"/>
    <cellStyle name="20% - akcent 1 3 7 5 3" xfId="1814" xr:uid="{00000000-0005-0000-0000-000093070000}"/>
    <cellStyle name="20% - akcent 1 3 7 5 3 2" xfId="1815" xr:uid="{00000000-0005-0000-0000-000094070000}"/>
    <cellStyle name="20% - akcent 1 3 7 5 4" xfId="1816" xr:uid="{00000000-0005-0000-0000-000095070000}"/>
    <cellStyle name="20% - akcent 1 3 7 5 4 2" xfId="1817" xr:uid="{00000000-0005-0000-0000-000096070000}"/>
    <cellStyle name="20% - akcent 1 3 7 5 5" xfId="1818" xr:uid="{00000000-0005-0000-0000-000097070000}"/>
    <cellStyle name="20% - akcent 1 3 7 6" xfId="1819" xr:uid="{00000000-0005-0000-0000-000098070000}"/>
    <cellStyle name="20% - akcent 1 3 7 6 2" xfId="1820" xr:uid="{00000000-0005-0000-0000-000099070000}"/>
    <cellStyle name="20% - akcent 1 3 7 6 2 2" xfId="1821" xr:uid="{00000000-0005-0000-0000-00009A070000}"/>
    <cellStyle name="20% - akcent 1 3 7 6 3" xfId="1822" xr:uid="{00000000-0005-0000-0000-00009B070000}"/>
    <cellStyle name="20% - akcent 1 3 7 6 3 2" xfId="1823" xr:uid="{00000000-0005-0000-0000-00009C070000}"/>
    <cellStyle name="20% - akcent 1 3 7 6 4" xfId="1824" xr:uid="{00000000-0005-0000-0000-00009D070000}"/>
    <cellStyle name="20% - akcent 1 3 7 7" xfId="1825" xr:uid="{00000000-0005-0000-0000-00009E070000}"/>
    <cellStyle name="20% - akcent 1 3 7 7 2" xfId="1826" xr:uid="{00000000-0005-0000-0000-00009F070000}"/>
    <cellStyle name="20% - akcent 1 3 7 8" xfId="1827" xr:uid="{00000000-0005-0000-0000-0000A0070000}"/>
    <cellStyle name="20% - akcent 1 3 7 8 2" xfId="1828" xr:uid="{00000000-0005-0000-0000-0000A1070000}"/>
    <cellStyle name="20% - akcent 1 3 7 9" xfId="1829" xr:uid="{00000000-0005-0000-0000-0000A2070000}"/>
    <cellStyle name="20% - akcent 1 3 8" xfId="1830" xr:uid="{00000000-0005-0000-0000-0000A3070000}"/>
    <cellStyle name="20% - akcent 1 3 8 2" xfId="1831" xr:uid="{00000000-0005-0000-0000-0000A4070000}"/>
    <cellStyle name="20% - akcent 1 3 8 2 2" xfId="1832" xr:uid="{00000000-0005-0000-0000-0000A5070000}"/>
    <cellStyle name="20% - akcent 1 3 8 2 2 2" xfId="1833" xr:uid="{00000000-0005-0000-0000-0000A6070000}"/>
    <cellStyle name="20% - akcent 1 3 8 2 2 2 2" xfId="1834" xr:uid="{00000000-0005-0000-0000-0000A7070000}"/>
    <cellStyle name="20% - akcent 1 3 8 2 2 2 2 2" xfId="1835" xr:uid="{00000000-0005-0000-0000-0000A8070000}"/>
    <cellStyle name="20% - akcent 1 3 8 2 2 2 3" xfId="1836" xr:uid="{00000000-0005-0000-0000-0000A9070000}"/>
    <cellStyle name="20% - akcent 1 3 8 2 2 2 3 2" xfId="1837" xr:uid="{00000000-0005-0000-0000-0000AA070000}"/>
    <cellStyle name="20% - akcent 1 3 8 2 2 2 4" xfId="1838" xr:uid="{00000000-0005-0000-0000-0000AB070000}"/>
    <cellStyle name="20% - akcent 1 3 8 2 2 3" xfId="1839" xr:uid="{00000000-0005-0000-0000-0000AC070000}"/>
    <cellStyle name="20% - akcent 1 3 8 2 2 3 2" xfId="1840" xr:uid="{00000000-0005-0000-0000-0000AD070000}"/>
    <cellStyle name="20% - akcent 1 3 8 2 2 4" xfId="1841" xr:uid="{00000000-0005-0000-0000-0000AE070000}"/>
    <cellStyle name="20% - akcent 1 3 8 2 2 4 2" xfId="1842" xr:uid="{00000000-0005-0000-0000-0000AF070000}"/>
    <cellStyle name="20% - akcent 1 3 8 2 2 5" xfId="1843" xr:uid="{00000000-0005-0000-0000-0000B0070000}"/>
    <cellStyle name="20% - akcent 1 3 8 2 3" xfId="1844" xr:uid="{00000000-0005-0000-0000-0000B1070000}"/>
    <cellStyle name="20% - akcent 1 3 8 2 3 2" xfId="1845" xr:uid="{00000000-0005-0000-0000-0000B2070000}"/>
    <cellStyle name="20% - akcent 1 3 8 2 3 2 2" xfId="1846" xr:uid="{00000000-0005-0000-0000-0000B3070000}"/>
    <cellStyle name="20% - akcent 1 3 8 2 3 2 2 2" xfId="1847" xr:uid="{00000000-0005-0000-0000-0000B4070000}"/>
    <cellStyle name="20% - akcent 1 3 8 2 3 2 3" xfId="1848" xr:uid="{00000000-0005-0000-0000-0000B5070000}"/>
    <cellStyle name="20% - akcent 1 3 8 2 3 2 3 2" xfId="1849" xr:uid="{00000000-0005-0000-0000-0000B6070000}"/>
    <cellStyle name="20% - akcent 1 3 8 2 3 2 4" xfId="1850" xr:uid="{00000000-0005-0000-0000-0000B7070000}"/>
    <cellStyle name="20% - akcent 1 3 8 2 3 3" xfId="1851" xr:uid="{00000000-0005-0000-0000-0000B8070000}"/>
    <cellStyle name="20% - akcent 1 3 8 2 3 3 2" xfId="1852" xr:uid="{00000000-0005-0000-0000-0000B9070000}"/>
    <cellStyle name="20% - akcent 1 3 8 2 3 4" xfId="1853" xr:uid="{00000000-0005-0000-0000-0000BA070000}"/>
    <cellStyle name="20% - akcent 1 3 8 2 3 4 2" xfId="1854" xr:uid="{00000000-0005-0000-0000-0000BB070000}"/>
    <cellStyle name="20% - akcent 1 3 8 2 3 5" xfId="1855" xr:uid="{00000000-0005-0000-0000-0000BC070000}"/>
    <cellStyle name="20% - akcent 1 3 8 2 4" xfId="1856" xr:uid="{00000000-0005-0000-0000-0000BD070000}"/>
    <cellStyle name="20% - akcent 1 3 8 2 4 2" xfId="1857" xr:uid="{00000000-0005-0000-0000-0000BE070000}"/>
    <cellStyle name="20% - akcent 1 3 8 2 4 2 2" xfId="1858" xr:uid="{00000000-0005-0000-0000-0000BF070000}"/>
    <cellStyle name="20% - akcent 1 3 8 2 4 2 2 2" xfId="1859" xr:uid="{00000000-0005-0000-0000-0000C0070000}"/>
    <cellStyle name="20% - akcent 1 3 8 2 4 2 3" xfId="1860" xr:uid="{00000000-0005-0000-0000-0000C1070000}"/>
    <cellStyle name="20% - akcent 1 3 8 2 4 2 3 2" xfId="1861" xr:uid="{00000000-0005-0000-0000-0000C2070000}"/>
    <cellStyle name="20% - akcent 1 3 8 2 4 2 4" xfId="1862" xr:uid="{00000000-0005-0000-0000-0000C3070000}"/>
    <cellStyle name="20% - akcent 1 3 8 2 4 3" xfId="1863" xr:uid="{00000000-0005-0000-0000-0000C4070000}"/>
    <cellStyle name="20% - akcent 1 3 8 2 4 3 2" xfId="1864" xr:uid="{00000000-0005-0000-0000-0000C5070000}"/>
    <cellStyle name="20% - akcent 1 3 8 2 4 4" xfId="1865" xr:uid="{00000000-0005-0000-0000-0000C6070000}"/>
    <cellStyle name="20% - akcent 1 3 8 2 4 4 2" xfId="1866" xr:uid="{00000000-0005-0000-0000-0000C7070000}"/>
    <cellStyle name="20% - akcent 1 3 8 2 4 5" xfId="1867" xr:uid="{00000000-0005-0000-0000-0000C8070000}"/>
    <cellStyle name="20% - akcent 1 3 8 2 5" xfId="1868" xr:uid="{00000000-0005-0000-0000-0000C9070000}"/>
    <cellStyle name="20% - akcent 1 3 8 2 5 2" xfId="1869" xr:uid="{00000000-0005-0000-0000-0000CA070000}"/>
    <cellStyle name="20% - akcent 1 3 8 2 5 2 2" xfId="1870" xr:uid="{00000000-0005-0000-0000-0000CB070000}"/>
    <cellStyle name="20% - akcent 1 3 8 2 5 3" xfId="1871" xr:uid="{00000000-0005-0000-0000-0000CC070000}"/>
    <cellStyle name="20% - akcent 1 3 8 2 5 3 2" xfId="1872" xr:uid="{00000000-0005-0000-0000-0000CD070000}"/>
    <cellStyle name="20% - akcent 1 3 8 2 5 4" xfId="1873" xr:uid="{00000000-0005-0000-0000-0000CE070000}"/>
    <cellStyle name="20% - akcent 1 3 8 2 6" xfId="1874" xr:uid="{00000000-0005-0000-0000-0000CF070000}"/>
    <cellStyle name="20% - akcent 1 3 8 2 6 2" xfId="1875" xr:uid="{00000000-0005-0000-0000-0000D0070000}"/>
    <cellStyle name="20% - akcent 1 3 8 2 7" xfId="1876" xr:uid="{00000000-0005-0000-0000-0000D1070000}"/>
    <cellStyle name="20% - akcent 1 3 8 2 7 2" xfId="1877" xr:uid="{00000000-0005-0000-0000-0000D2070000}"/>
    <cellStyle name="20% - akcent 1 3 8 2 8" xfId="1878" xr:uid="{00000000-0005-0000-0000-0000D3070000}"/>
    <cellStyle name="20% - akcent 1 3 8 3" xfId="1879" xr:uid="{00000000-0005-0000-0000-0000D4070000}"/>
    <cellStyle name="20% - akcent 1 3 8 3 2" xfId="1880" xr:uid="{00000000-0005-0000-0000-0000D5070000}"/>
    <cellStyle name="20% - akcent 1 3 8 3 2 2" xfId="1881" xr:uid="{00000000-0005-0000-0000-0000D6070000}"/>
    <cellStyle name="20% - akcent 1 3 8 3 2 2 2" xfId="1882" xr:uid="{00000000-0005-0000-0000-0000D7070000}"/>
    <cellStyle name="20% - akcent 1 3 8 3 2 3" xfId="1883" xr:uid="{00000000-0005-0000-0000-0000D8070000}"/>
    <cellStyle name="20% - akcent 1 3 8 3 2 3 2" xfId="1884" xr:uid="{00000000-0005-0000-0000-0000D9070000}"/>
    <cellStyle name="20% - akcent 1 3 8 3 2 4" xfId="1885" xr:uid="{00000000-0005-0000-0000-0000DA070000}"/>
    <cellStyle name="20% - akcent 1 3 8 3 3" xfId="1886" xr:uid="{00000000-0005-0000-0000-0000DB070000}"/>
    <cellStyle name="20% - akcent 1 3 8 3 3 2" xfId="1887" xr:uid="{00000000-0005-0000-0000-0000DC070000}"/>
    <cellStyle name="20% - akcent 1 3 8 3 4" xfId="1888" xr:uid="{00000000-0005-0000-0000-0000DD070000}"/>
    <cellStyle name="20% - akcent 1 3 8 3 4 2" xfId="1889" xr:uid="{00000000-0005-0000-0000-0000DE070000}"/>
    <cellStyle name="20% - akcent 1 3 8 3 5" xfId="1890" xr:uid="{00000000-0005-0000-0000-0000DF070000}"/>
    <cellStyle name="20% - akcent 1 3 8 4" xfId="1891" xr:uid="{00000000-0005-0000-0000-0000E0070000}"/>
    <cellStyle name="20% - akcent 1 3 8 4 2" xfId="1892" xr:uid="{00000000-0005-0000-0000-0000E1070000}"/>
    <cellStyle name="20% - akcent 1 3 8 4 2 2" xfId="1893" xr:uid="{00000000-0005-0000-0000-0000E2070000}"/>
    <cellStyle name="20% - akcent 1 3 8 4 2 2 2" xfId="1894" xr:uid="{00000000-0005-0000-0000-0000E3070000}"/>
    <cellStyle name="20% - akcent 1 3 8 4 2 3" xfId="1895" xr:uid="{00000000-0005-0000-0000-0000E4070000}"/>
    <cellStyle name="20% - akcent 1 3 8 4 2 3 2" xfId="1896" xr:uid="{00000000-0005-0000-0000-0000E5070000}"/>
    <cellStyle name="20% - akcent 1 3 8 4 2 4" xfId="1897" xr:uid="{00000000-0005-0000-0000-0000E6070000}"/>
    <cellStyle name="20% - akcent 1 3 8 4 3" xfId="1898" xr:uid="{00000000-0005-0000-0000-0000E7070000}"/>
    <cellStyle name="20% - akcent 1 3 8 4 3 2" xfId="1899" xr:uid="{00000000-0005-0000-0000-0000E8070000}"/>
    <cellStyle name="20% - akcent 1 3 8 4 4" xfId="1900" xr:uid="{00000000-0005-0000-0000-0000E9070000}"/>
    <cellStyle name="20% - akcent 1 3 8 4 4 2" xfId="1901" xr:uid="{00000000-0005-0000-0000-0000EA070000}"/>
    <cellStyle name="20% - akcent 1 3 8 4 5" xfId="1902" xr:uid="{00000000-0005-0000-0000-0000EB070000}"/>
    <cellStyle name="20% - akcent 1 3 8 5" xfId="1903" xr:uid="{00000000-0005-0000-0000-0000EC070000}"/>
    <cellStyle name="20% - akcent 1 3 8 5 2" xfId="1904" xr:uid="{00000000-0005-0000-0000-0000ED070000}"/>
    <cellStyle name="20% - akcent 1 3 8 5 2 2" xfId="1905" xr:uid="{00000000-0005-0000-0000-0000EE070000}"/>
    <cellStyle name="20% - akcent 1 3 8 5 2 2 2" xfId="1906" xr:uid="{00000000-0005-0000-0000-0000EF070000}"/>
    <cellStyle name="20% - akcent 1 3 8 5 2 3" xfId="1907" xr:uid="{00000000-0005-0000-0000-0000F0070000}"/>
    <cellStyle name="20% - akcent 1 3 8 5 2 3 2" xfId="1908" xr:uid="{00000000-0005-0000-0000-0000F1070000}"/>
    <cellStyle name="20% - akcent 1 3 8 5 2 4" xfId="1909" xr:uid="{00000000-0005-0000-0000-0000F2070000}"/>
    <cellStyle name="20% - akcent 1 3 8 5 3" xfId="1910" xr:uid="{00000000-0005-0000-0000-0000F3070000}"/>
    <cellStyle name="20% - akcent 1 3 8 5 3 2" xfId="1911" xr:uid="{00000000-0005-0000-0000-0000F4070000}"/>
    <cellStyle name="20% - akcent 1 3 8 5 4" xfId="1912" xr:uid="{00000000-0005-0000-0000-0000F5070000}"/>
    <cellStyle name="20% - akcent 1 3 8 5 4 2" xfId="1913" xr:uid="{00000000-0005-0000-0000-0000F6070000}"/>
    <cellStyle name="20% - akcent 1 3 8 5 5" xfId="1914" xr:uid="{00000000-0005-0000-0000-0000F7070000}"/>
    <cellStyle name="20% - akcent 1 3 8 6" xfId="1915" xr:uid="{00000000-0005-0000-0000-0000F8070000}"/>
    <cellStyle name="20% - akcent 1 3 8 6 2" xfId="1916" xr:uid="{00000000-0005-0000-0000-0000F9070000}"/>
    <cellStyle name="20% - akcent 1 3 8 6 2 2" xfId="1917" xr:uid="{00000000-0005-0000-0000-0000FA070000}"/>
    <cellStyle name="20% - akcent 1 3 8 6 3" xfId="1918" xr:uid="{00000000-0005-0000-0000-0000FB070000}"/>
    <cellStyle name="20% - akcent 1 3 8 6 3 2" xfId="1919" xr:uid="{00000000-0005-0000-0000-0000FC070000}"/>
    <cellStyle name="20% - akcent 1 3 8 6 4" xfId="1920" xr:uid="{00000000-0005-0000-0000-0000FD070000}"/>
    <cellStyle name="20% - akcent 1 3 8 7" xfId="1921" xr:uid="{00000000-0005-0000-0000-0000FE070000}"/>
    <cellStyle name="20% - akcent 1 3 8 7 2" xfId="1922" xr:uid="{00000000-0005-0000-0000-0000FF070000}"/>
    <cellStyle name="20% - akcent 1 3 8 8" xfId="1923" xr:uid="{00000000-0005-0000-0000-000000080000}"/>
    <cellStyle name="20% - akcent 1 3 8 8 2" xfId="1924" xr:uid="{00000000-0005-0000-0000-000001080000}"/>
    <cellStyle name="20% - akcent 1 3 8 9" xfId="1925" xr:uid="{00000000-0005-0000-0000-000002080000}"/>
    <cellStyle name="20% - akcent 1 3 9" xfId="1926" xr:uid="{00000000-0005-0000-0000-000003080000}"/>
    <cellStyle name="20% - akcent 1 3 9 2" xfId="1927" xr:uid="{00000000-0005-0000-0000-000004080000}"/>
    <cellStyle name="20% - akcent 1 3 9 2 2" xfId="1928" xr:uid="{00000000-0005-0000-0000-000005080000}"/>
    <cellStyle name="20% - akcent 1 3 9 2 2 2" xfId="1929" xr:uid="{00000000-0005-0000-0000-000006080000}"/>
    <cellStyle name="20% - akcent 1 3 9 2 2 2 2" xfId="1930" xr:uid="{00000000-0005-0000-0000-000007080000}"/>
    <cellStyle name="20% - akcent 1 3 9 2 2 3" xfId="1931" xr:uid="{00000000-0005-0000-0000-000008080000}"/>
    <cellStyle name="20% - akcent 1 3 9 2 2 3 2" xfId="1932" xr:uid="{00000000-0005-0000-0000-000009080000}"/>
    <cellStyle name="20% - akcent 1 3 9 2 2 4" xfId="1933" xr:uid="{00000000-0005-0000-0000-00000A080000}"/>
    <cellStyle name="20% - akcent 1 3 9 2 3" xfId="1934" xr:uid="{00000000-0005-0000-0000-00000B080000}"/>
    <cellStyle name="20% - akcent 1 3 9 2 3 2" xfId="1935" xr:uid="{00000000-0005-0000-0000-00000C080000}"/>
    <cellStyle name="20% - akcent 1 3 9 2 4" xfId="1936" xr:uid="{00000000-0005-0000-0000-00000D080000}"/>
    <cellStyle name="20% - akcent 1 3 9 2 4 2" xfId="1937" xr:uid="{00000000-0005-0000-0000-00000E080000}"/>
    <cellStyle name="20% - akcent 1 3 9 2 5" xfId="1938" xr:uid="{00000000-0005-0000-0000-00000F080000}"/>
    <cellStyle name="20% - akcent 1 3 9 3" xfId="1939" xr:uid="{00000000-0005-0000-0000-000010080000}"/>
    <cellStyle name="20% - akcent 1 3 9 3 2" xfId="1940" xr:uid="{00000000-0005-0000-0000-000011080000}"/>
    <cellStyle name="20% - akcent 1 3 9 3 2 2" xfId="1941" xr:uid="{00000000-0005-0000-0000-000012080000}"/>
    <cellStyle name="20% - akcent 1 3 9 3 2 2 2" xfId="1942" xr:uid="{00000000-0005-0000-0000-000013080000}"/>
    <cellStyle name="20% - akcent 1 3 9 3 2 3" xfId="1943" xr:uid="{00000000-0005-0000-0000-000014080000}"/>
    <cellStyle name="20% - akcent 1 3 9 3 2 3 2" xfId="1944" xr:uid="{00000000-0005-0000-0000-000015080000}"/>
    <cellStyle name="20% - akcent 1 3 9 3 2 4" xfId="1945" xr:uid="{00000000-0005-0000-0000-000016080000}"/>
    <cellStyle name="20% - akcent 1 3 9 3 3" xfId="1946" xr:uid="{00000000-0005-0000-0000-000017080000}"/>
    <cellStyle name="20% - akcent 1 3 9 3 3 2" xfId="1947" xr:uid="{00000000-0005-0000-0000-000018080000}"/>
    <cellStyle name="20% - akcent 1 3 9 3 4" xfId="1948" xr:uid="{00000000-0005-0000-0000-000019080000}"/>
    <cellStyle name="20% - akcent 1 3 9 3 4 2" xfId="1949" xr:uid="{00000000-0005-0000-0000-00001A080000}"/>
    <cellStyle name="20% - akcent 1 3 9 3 5" xfId="1950" xr:uid="{00000000-0005-0000-0000-00001B080000}"/>
    <cellStyle name="20% - akcent 1 3 9 4" xfId="1951" xr:uid="{00000000-0005-0000-0000-00001C080000}"/>
    <cellStyle name="20% - akcent 1 3 9 4 2" xfId="1952" xr:uid="{00000000-0005-0000-0000-00001D080000}"/>
    <cellStyle name="20% - akcent 1 3 9 4 2 2" xfId="1953" xr:uid="{00000000-0005-0000-0000-00001E080000}"/>
    <cellStyle name="20% - akcent 1 3 9 4 2 2 2" xfId="1954" xr:uid="{00000000-0005-0000-0000-00001F080000}"/>
    <cellStyle name="20% - akcent 1 3 9 4 2 3" xfId="1955" xr:uid="{00000000-0005-0000-0000-000020080000}"/>
    <cellStyle name="20% - akcent 1 3 9 4 2 3 2" xfId="1956" xr:uid="{00000000-0005-0000-0000-000021080000}"/>
    <cellStyle name="20% - akcent 1 3 9 4 2 4" xfId="1957" xr:uid="{00000000-0005-0000-0000-000022080000}"/>
    <cellStyle name="20% - akcent 1 3 9 4 3" xfId="1958" xr:uid="{00000000-0005-0000-0000-000023080000}"/>
    <cellStyle name="20% - akcent 1 3 9 4 3 2" xfId="1959" xr:uid="{00000000-0005-0000-0000-000024080000}"/>
    <cellStyle name="20% - akcent 1 3 9 4 4" xfId="1960" xr:uid="{00000000-0005-0000-0000-000025080000}"/>
    <cellStyle name="20% - akcent 1 3 9 4 4 2" xfId="1961" xr:uid="{00000000-0005-0000-0000-000026080000}"/>
    <cellStyle name="20% - akcent 1 3 9 4 5" xfId="1962" xr:uid="{00000000-0005-0000-0000-000027080000}"/>
    <cellStyle name="20% - akcent 1 3 9 5" xfId="1963" xr:uid="{00000000-0005-0000-0000-000028080000}"/>
    <cellStyle name="20% - akcent 1 3 9 5 2" xfId="1964" xr:uid="{00000000-0005-0000-0000-000029080000}"/>
    <cellStyle name="20% - akcent 1 3 9 5 2 2" xfId="1965" xr:uid="{00000000-0005-0000-0000-00002A080000}"/>
    <cellStyle name="20% - akcent 1 3 9 5 3" xfId="1966" xr:uid="{00000000-0005-0000-0000-00002B080000}"/>
    <cellStyle name="20% - akcent 1 3 9 5 3 2" xfId="1967" xr:uid="{00000000-0005-0000-0000-00002C080000}"/>
    <cellStyle name="20% - akcent 1 3 9 5 4" xfId="1968" xr:uid="{00000000-0005-0000-0000-00002D080000}"/>
    <cellStyle name="20% - akcent 1 3 9 6" xfId="1969" xr:uid="{00000000-0005-0000-0000-00002E080000}"/>
    <cellStyle name="20% - akcent 1 3 9 6 2" xfId="1970" xr:uid="{00000000-0005-0000-0000-00002F080000}"/>
    <cellStyle name="20% - akcent 1 3 9 7" xfId="1971" xr:uid="{00000000-0005-0000-0000-000030080000}"/>
    <cellStyle name="20% - akcent 1 3 9 7 2" xfId="1972" xr:uid="{00000000-0005-0000-0000-000031080000}"/>
    <cellStyle name="20% - akcent 1 3 9 8" xfId="1973" xr:uid="{00000000-0005-0000-0000-000032080000}"/>
    <cellStyle name="20% - akcent 1 4" xfId="1974" xr:uid="{00000000-0005-0000-0000-000033080000}"/>
    <cellStyle name="20% - akcent 1 5" xfId="1975" xr:uid="{00000000-0005-0000-0000-000034080000}"/>
    <cellStyle name="20% - akcent 1 6" xfId="1976" xr:uid="{00000000-0005-0000-0000-000035080000}"/>
    <cellStyle name="20% - akcent 2 2" xfId="1977" xr:uid="{00000000-0005-0000-0000-000036080000}"/>
    <cellStyle name="20% - akcent 2 2 2" xfId="1978" xr:uid="{00000000-0005-0000-0000-000037080000}"/>
    <cellStyle name="20% - akcent 2 2 3" xfId="1979" xr:uid="{00000000-0005-0000-0000-000038080000}"/>
    <cellStyle name="20% - akcent 2 2 4" xfId="22006" xr:uid="{00000000-0005-0000-0000-000039080000}"/>
    <cellStyle name="20% - akcent 2 3" xfId="1980" xr:uid="{00000000-0005-0000-0000-00003A080000}"/>
    <cellStyle name="20% - akcent 2 3 10" xfId="1981" xr:uid="{00000000-0005-0000-0000-00003B080000}"/>
    <cellStyle name="20% - akcent 2 3 10 2" xfId="1982" xr:uid="{00000000-0005-0000-0000-00003C080000}"/>
    <cellStyle name="20% - akcent 2 3 10 2 2" xfId="1983" xr:uid="{00000000-0005-0000-0000-00003D080000}"/>
    <cellStyle name="20% - akcent 2 3 10 2 2 2" xfId="1984" xr:uid="{00000000-0005-0000-0000-00003E080000}"/>
    <cellStyle name="20% - akcent 2 3 10 2 2 2 2" xfId="1985" xr:uid="{00000000-0005-0000-0000-00003F080000}"/>
    <cellStyle name="20% - akcent 2 3 10 2 2 3" xfId="1986" xr:uid="{00000000-0005-0000-0000-000040080000}"/>
    <cellStyle name="20% - akcent 2 3 10 2 2 3 2" xfId="1987" xr:uid="{00000000-0005-0000-0000-000041080000}"/>
    <cellStyle name="20% - akcent 2 3 10 2 2 4" xfId="1988" xr:uid="{00000000-0005-0000-0000-000042080000}"/>
    <cellStyle name="20% - akcent 2 3 10 2 3" xfId="1989" xr:uid="{00000000-0005-0000-0000-000043080000}"/>
    <cellStyle name="20% - akcent 2 3 10 2 3 2" xfId="1990" xr:uid="{00000000-0005-0000-0000-000044080000}"/>
    <cellStyle name="20% - akcent 2 3 10 2 4" xfId="1991" xr:uid="{00000000-0005-0000-0000-000045080000}"/>
    <cellStyle name="20% - akcent 2 3 10 2 4 2" xfId="1992" xr:uid="{00000000-0005-0000-0000-000046080000}"/>
    <cellStyle name="20% - akcent 2 3 10 2 5" xfId="1993" xr:uid="{00000000-0005-0000-0000-000047080000}"/>
    <cellStyle name="20% - akcent 2 3 10 3" xfId="1994" xr:uid="{00000000-0005-0000-0000-000048080000}"/>
    <cellStyle name="20% - akcent 2 3 10 3 2" xfId="1995" xr:uid="{00000000-0005-0000-0000-000049080000}"/>
    <cellStyle name="20% - akcent 2 3 10 3 2 2" xfId="1996" xr:uid="{00000000-0005-0000-0000-00004A080000}"/>
    <cellStyle name="20% - akcent 2 3 10 3 3" xfId="1997" xr:uid="{00000000-0005-0000-0000-00004B080000}"/>
    <cellStyle name="20% - akcent 2 3 10 3 3 2" xfId="1998" xr:uid="{00000000-0005-0000-0000-00004C080000}"/>
    <cellStyle name="20% - akcent 2 3 10 3 4" xfId="1999" xr:uid="{00000000-0005-0000-0000-00004D080000}"/>
    <cellStyle name="20% - akcent 2 3 10 4" xfId="2000" xr:uid="{00000000-0005-0000-0000-00004E080000}"/>
    <cellStyle name="20% - akcent 2 3 10 4 2" xfId="2001" xr:uid="{00000000-0005-0000-0000-00004F080000}"/>
    <cellStyle name="20% - akcent 2 3 10 5" xfId="2002" xr:uid="{00000000-0005-0000-0000-000050080000}"/>
    <cellStyle name="20% - akcent 2 3 10 5 2" xfId="2003" xr:uid="{00000000-0005-0000-0000-000051080000}"/>
    <cellStyle name="20% - akcent 2 3 10 6" xfId="2004" xr:uid="{00000000-0005-0000-0000-000052080000}"/>
    <cellStyle name="20% - akcent 2 3 11" xfId="2005" xr:uid="{00000000-0005-0000-0000-000053080000}"/>
    <cellStyle name="20% - akcent 2 3 11 2" xfId="2006" xr:uid="{00000000-0005-0000-0000-000054080000}"/>
    <cellStyle name="20% - akcent 2 3 11 2 2" xfId="2007" xr:uid="{00000000-0005-0000-0000-000055080000}"/>
    <cellStyle name="20% - akcent 2 3 11 2 2 2" xfId="2008" xr:uid="{00000000-0005-0000-0000-000056080000}"/>
    <cellStyle name="20% - akcent 2 3 11 2 3" xfId="2009" xr:uid="{00000000-0005-0000-0000-000057080000}"/>
    <cellStyle name="20% - akcent 2 3 11 2 3 2" xfId="2010" xr:uid="{00000000-0005-0000-0000-000058080000}"/>
    <cellStyle name="20% - akcent 2 3 11 2 4" xfId="2011" xr:uid="{00000000-0005-0000-0000-000059080000}"/>
    <cellStyle name="20% - akcent 2 3 11 3" xfId="2012" xr:uid="{00000000-0005-0000-0000-00005A080000}"/>
    <cellStyle name="20% - akcent 2 3 11 3 2" xfId="2013" xr:uid="{00000000-0005-0000-0000-00005B080000}"/>
    <cellStyle name="20% - akcent 2 3 11 4" xfId="2014" xr:uid="{00000000-0005-0000-0000-00005C080000}"/>
    <cellStyle name="20% - akcent 2 3 11 4 2" xfId="2015" xr:uid="{00000000-0005-0000-0000-00005D080000}"/>
    <cellStyle name="20% - akcent 2 3 11 5" xfId="2016" xr:uid="{00000000-0005-0000-0000-00005E080000}"/>
    <cellStyle name="20% - akcent 2 3 12" xfId="2017" xr:uid="{00000000-0005-0000-0000-00005F080000}"/>
    <cellStyle name="20% - akcent 2 3 12 2" xfId="2018" xr:uid="{00000000-0005-0000-0000-000060080000}"/>
    <cellStyle name="20% - akcent 2 3 12 2 2" xfId="2019" xr:uid="{00000000-0005-0000-0000-000061080000}"/>
    <cellStyle name="20% - akcent 2 3 12 2 2 2" xfId="2020" xr:uid="{00000000-0005-0000-0000-000062080000}"/>
    <cellStyle name="20% - akcent 2 3 12 2 3" xfId="2021" xr:uid="{00000000-0005-0000-0000-000063080000}"/>
    <cellStyle name="20% - akcent 2 3 12 2 3 2" xfId="2022" xr:uid="{00000000-0005-0000-0000-000064080000}"/>
    <cellStyle name="20% - akcent 2 3 12 2 4" xfId="2023" xr:uid="{00000000-0005-0000-0000-000065080000}"/>
    <cellStyle name="20% - akcent 2 3 12 3" xfId="2024" xr:uid="{00000000-0005-0000-0000-000066080000}"/>
    <cellStyle name="20% - akcent 2 3 12 3 2" xfId="2025" xr:uid="{00000000-0005-0000-0000-000067080000}"/>
    <cellStyle name="20% - akcent 2 3 12 4" xfId="2026" xr:uid="{00000000-0005-0000-0000-000068080000}"/>
    <cellStyle name="20% - akcent 2 3 12 4 2" xfId="2027" xr:uid="{00000000-0005-0000-0000-000069080000}"/>
    <cellStyle name="20% - akcent 2 3 12 5" xfId="2028" xr:uid="{00000000-0005-0000-0000-00006A080000}"/>
    <cellStyle name="20% - akcent 2 3 13" xfId="2029" xr:uid="{00000000-0005-0000-0000-00006B080000}"/>
    <cellStyle name="20% - akcent 2 3 13 2" xfId="2030" xr:uid="{00000000-0005-0000-0000-00006C080000}"/>
    <cellStyle name="20% - akcent 2 3 13 2 2" xfId="2031" xr:uid="{00000000-0005-0000-0000-00006D080000}"/>
    <cellStyle name="20% - akcent 2 3 13 2 2 2" xfId="2032" xr:uid="{00000000-0005-0000-0000-00006E080000}"/>
    <cellStyle name="20% - akcent 2 3 13 2 3" xfId="2033" xr:uid="{00000000-0005-0000-0000-00006F080000}"/>
    <cellStyle name="20% - akcent 2 3 13 2 3 2" xfId="2034" xr:uid="{00000000-0005-0000-0000-000070080000}"/>
    <cellStyle name="20% - akcent 2 3 13 2 4" xfId="2035" xr:uid="{00000000-0005-0000-0000-000071080000}"/>
    <cellStyle name="20% - akcent 2 3 13 3" xfId="2036" xr:uid="{00000000-0005-0000-0000-000072080000}"/>
    <cellStyle name="20% - akcent 2 3 13 3 2" xfId="2037" xr:uid="{00000000-0005-0000-0000-000073080000}"/>
    <cellStyle name="20% - akcent 2 3 13 4" xfId="2038" xr:uid="{00000000-0005-0000-0000-000074080000}"/>
    <cellStyle name="20% - akcent 2 3 13 4 2" xfId="2039" xr:uid="{00000000-0005-0000-0000-000075080000}"/>
    <cellStyle name="20% - akcent 2 3 13 5" xfId="2040" xr:uid="{00000000-0005-0000-0000-000076080000}"/>
    <cellStyle name="20% - akcent 2 3 14" xfId="2041" xr:uid="{00000000-0005-0000-0000-000077080000}"/>
    <cellStyle name="20% - akcent 2 3 14 2" xfId="2042" xr:uid="{00000000-0005-0000-0000-000078080000}"/>
    <cellStyle name="20% - akcent 2 3 14 2 2" xfId="2043" xr:uid="{00000000-0005-0000-0000-000079080000}"/>
    <cellStyle name="20% - akcent 2 3 14 3" xfId="2044" xr:uid="{00000000-0005-0000-0000-00007A080000}"/>
    <cellStyle name="20% - akcent 2 3 14 3 2" xfId="2045" xr:uid="{00000000-0005-0000-0000-00007B080000}"/>
    <cellStyle name="20% - akcent 2 3 14 4" xfId="2046" xr:uid="{00000000-0005-0000-0000-00007C080000}"/>
    <cellStyle name="20% - akcent 2 3 15" xfId="2047" xr:uid="{00000000-0005-0000-0000-00007D080000}"/>
    <cellStyle name="20% - akcent 2 3 15 2" xfId="2048" xr:uid="{00000000-0005-0000-0000-00007E080000}"/>
    <cellStyle name="20% - akcent 2 3 15 2 2" xfId="2049" xr:uid="{00000000-0005-0000-0000-00007F080000}"/>
    <cellStyle name="20% - akcent 2 3 15 3" xfId="2050" xr:uid="{00000000-0005-0000-0000-000080080000}"/>
    <cellStyle name="20% - akcent 2 3 15 3 2" xfId="2051" xr:uid="{00000000-0005-0000-0000-000081080000}"/>
    <cellStyle name="20% - akcent 2 3 15 4" xfId="2052" xr:uid="{00000000-0005-0000-0000-000082080000}"/>
    <cellStyle name="20% - akcent 2 3 16" xfId="2053" xr:uid="{00000000-0005-0000-0000-000083080000}"/>
    <cellStyle name="20% - akcent 2 3 16 2" xfId="2054" xr:uid="{00000000-0005-0000-0000-000084080000}"/>
    <cellStyle name="20% - akcent 2 3 17" xfId="2055" xr:uid="{00000000-0005-0000-0000-000085080000}"/>
    <cellStyle name="20% - akcent 2 3 17 2" xfId="2056" xr:uid="{00000000-0005-0000-0000-000086080000}"/>
    <cellStyle name="20% - akcent 2 3 18" xfId="2057" xr:uid="{00000000-0005-0000-0000-000087080000}"/>
    <cellStyle name="20% - akcent 2 3 18 2" xfId="2058" xr:uid="{00000000-0005-0000-0000-000088080000}"/>
    <cellStyle name="20% - akcent 2 3 19" xfId="2059" xr:uid="{00000000-0005-0000-0000-000089080000}"/>
    <cellStyle name="20% - akcent 2 3 2" xfId="2060" xr:uid="{00000000-0005-0000-0000-00008A080000}"/>
    <cellStyle name="20% - akcent 2 3 2 10" xfId="2061" xr:uid="{00000000-0005-0000-0000-00008B080000}"/>
    <cellStyle name="20% - akcent 2 3 2 10 2" xfId="2062" xr:uid="{00000000-0005-0000-0000-00008C080000}"/>
    <cellStyle name="20% - akcent 2 3 2 10 2 2" xfId="2063" xr:uid="{00000000-0005-0000-0000-00008D080000}"/>
    <cellStyle name="20% - akcent 2 3 2 10 2 2 2" xfId="2064" xr:uid="{00000000-0005-0000-0000-00008E080000}"/>
    <cellStyle name="20% - akcent 2 3 2 10 2 3" xfId="2065" xr:uid="{00000000-0005-0000-0000-00008F080000}"/>
    <cellStyle name="20% - akcent 2 3 2 10 2 3 2" xfId="2066" xr:uid="{00000000-0005-0000-0000-000090080000}"/>
    <cellStyle name="20% - akcent 2 3 2 10 2 4" xfId="2067" xr:uid="{00000000-0005-0000-0000-000091080000}"/>
    <cellStyle name="20% - akcent 2 3 2 10 3" xfId="2068" xr:uid="{00000000-0005-0000-0000-000092080000}"/>
    <cellStyle name="20% - akcent 2 3 2 10 3 2" xfId="2069" xr:uid="{00000000-0005-0000-0000-000093080000}"/>
    <cellStyle name="20% - akcent 2 3 2 10 4" xfId="2070" xr:uid="{00000000-0005-0000-0000-000094080000}"/>
    <cellStyle name="20% - akcent 2 3 2 10 4 2" xfId="2071" xr:uid="{00000000-0005-0000-0000-000095080000}"/>
    <cellStyle name="20% - akcent 2 3 2 10 5" xfId="2072" xr:uid="{00000000-0005-0000-0000-000096080000}"/>
    <cellStyle name="20% - akcent 2 3 2 11" xfId="2073" xr:uid="{00000000-0005-0000-0000-000097080000}"/>
    <cellStyle name="20% - akcent 2 3 2 11 2" xfId="2074" xr:uid="{00000000-0005-0000-0000-000098080000}"/>
    <cellStyle name="20% - akcent 2 3 2 11 2 2" xfId="2075" xr:uid="{00000000-0005-0000-0000-000099080000}"/>
    <cellStyle name="20% - akcent 2 3 2 11 3" xfId="2076" xr:uid="{00000000-0005-0000-0000-00009A080000}"/>
    <cellStyle name="20% - akcent 2 3 2 11 3 2" xfId="2077" xr:uid="{00000000-0005-0000-0000-00009B080000}"/>
    <cellStyle name="20% - akcent 2 3 2 11 4" xfId="2078" xr:uid="{00000000-0005-0000-0000-00009C080000}"/>
    <cellStyle name="20% - akcent 2 3 2 12" xfId="2079" xr:uid="{00000000-0005-0000-0000-00009D080000}"/>
    <cellStyle name="20% - akcent 2 3 2 12 2" xfId="2080" xr:uid="{00000000-0005-0000-0000-00009E080000}"/>
    <cellStyle name="20% - akcent 2 3 2 12 2 2" xfId="2081" xr:uid="{00000000-0005-0000-0000-00009F080000}"/>
    <cellStyle name="20% - akcent 2 3 2 12 3" xfId="2082" xr:uid="{00000000-0005-0000-0000-0000A0080000}"/>
    <cellStyle name="20% - akcent 2 3 2 12 3 2" xfId="2083" xr:uid="{00000000-0005-0000-0000-0000A1080000}"/>
    <cellStyle name="20% - akcent 2 3 2 12 4" xfId="2084" xr:uid="{00000000-0005-0000-0000-0000A2080000}"/>
    <cellStyle name="20% - akcent 2 3 2 13" xfId="2085" xr:uid="{00000000-0005-0000-0000-0000A3080000}"/>
    <cellStyle name="20% - akcent 2 3 2 13 2" xfId="2086" xr:uid="{00000000-0005-0000-0000-0000A4080000}"/>
    <cellStyle name="20% - akcent 2 3 2 14" xfId="2087" xr:uid="{00000000-0005-0000-0000-0000A5080000}"/>
    <cellStyle name="20% - akcent 2 3 2 14 2" xfId="2088" xr:uid="{00000000-0005-0000-0000-0000A6080000}"/>
    <cellStyle name="20% - akcent 2 3 2 15" xfId="2089" xr:uid="{00000000-0005-0000-0000-0000A7080000}"/>
    <cellStyle name="20% - akcent 2 3 2 15 2" xfId="2090" xr:uid="{00000000-0005-0000-0000-0000A8080000}"/>
    <cellStyle name="20% - akcent 2 3 2 16" xfId="2091" xr:uid="{00000000-0005-0000-0000-0000A9080000}"/>
    <cellStyle name="20% - akcent 2 3 2 2" xfId="2092" xr:uid="{00000000-0005-0000-0000-0000AA080000}"/>
    <cellStyle name="20% - akcent 2 3 2 2 10" xfId="2093" xr:uid="{00000000-0005-0000-0000-0000AB080000}"/>
    <cellStyle name="20% - akcent 2 3 2 2 10 2" xfId="2094" xr:uid="{00000000-0005-0000-0000-0000AC080000}"/>
    <cellStyle name="20% - akcent 2 3 2 2 11" xfId="2095" xr:uid="{00000000-0005-0000-0000-0000AD080000}"/>
    <cellStyle name="20% - akcent 2 3 2 2 11 2" xfId="2096" xr:uid="{00000000-0005-0000-0000-0000AE080000}"/>
    <cellStyle name="20% - akcent 2 3 2 2 12" xfId="2097" xr:uid="{00000000-0005-0000-0000-0000AF080000}"/>
    <cellStyle name="20% - akcent 2 3 2 2 2" xfId="2098" xr:uid="{00000000-0005-0000-0000-0000B0080000}"/>
    <cellStyle name="20% - akcent 2 3 2 2 2 10" xfId="2099" xr:uid="{00000000-0005-0000-0000-0000B1080000}"/>
    <cellStyle name="20% - akcent 2 3 2 2 2 2" xfId="2100" xr:uid="{00000000-0005-0000-0000-0000B2080000}"/>
    <cellStyle name="20% - akcent 2 3 2 2 2 2 2" xfId="2101" xr:uid="{00000000-0005-0000-0000-0000B3080000}"/>
    <cellStyle name="20% - akcent 2 3 2 2 2 2 2 2" xfId="2102" xr:uid="{00000000-0005-0000-0000-0000B4080000}"/>
    <cellStyle name="20% - akcent 2 3 2 2 2 2 2 2 2" xfId="2103" xr:uid="{00000000-0005-0000-0000-0000B5080000}"/>
    <cellStyle name="20% - akcent 2 3 2 2 2 2 2 2 2 2" xfId="2104" xr:uid="{00000000-0005-0000-0000-0000B6080000}"/>
    <cellStyle name="20% - akcent 2 3 2 2 2 2 2 2 3" xfId="2105" xr:uid="{00000000-0005-0000-0000-0000B7080000}"/>
    <cellStyle name="20% - akcent 2 3 2 2 2 2 2 2 3 2" xfId="2106" xr:uid="{00000000-0005-0000-0000-0000B8080000}"/>
    <cellStyle name="20% - akcent 2 3 2 2 2 2 2 2 4" xfId="2107" xr:uid="{00000000-0005-0000-0000-0000B9080000}"/>
    <cellStyle name="20% - akcent 2 3 2 2 2 2 2 3" xfId="2108" xr:uid="{00000000-0005-0000-0000-0000BA080000}"/>
    <cellStyle name="20% - akcent 2 3 2 2 2 2 2 3 2" xfId="2109" xr:uid="{00000000-0005-0000-0000-0000BB080000}"/>
    <cellStyle name="20% - akcent 2 3 2 2 2 2 2 4" xfId="2110" xr:uid="{00000000-0005-0000-0000-0000BC080000}"/>
    <cellStyle name="20% - akcent 2 3 2 2 2 2 2 4 2" xfId="2111" xr:uid="{00000000-0005-0000-0000-0000BD080000}"/>
    <cellStyle name="20% - akcent 2 3 2 2 2 2 2 5" xfId="2112" xr:uid="{00000000-0005-0000-0000-0000BE080000}"/>
    <cellStyle name="20% - akcent 2 3 2 2 2 2 3" xfId="2113" xr:uid="{00000000-0005-0000-0000-0000BF080000}"/>
    <cellStyle name="20% - akcent 2 3 2 2 2 2 3 2" xfId="2114" xr:uid="{00000000-0005-0000-0000-0000C0080000}"/>
    <cellStyle name="20% - akcent 2 3 2 2 2 2 3 2 2" xfId="2115" xr:uid="{00000000-0005-0000-0000-0000C1080000}"/>
    <cellStyle name="20% - akcent 2 3 2 2 2 2 3 2 2 2" xfId="2116" xr:uid="{00000000-0005-0000-0000-0000C2080000}"/>
    <cellStyle name="20% - akcent 2 3 2 2 2 2 3 2 3" xfId="2117" xr:uid="{00000000-0005-0000-0000-0000C3080000}"/>
    <cellStyle name="20% - akcent 2 3 2 2 2 2 3 2 3 2" xfId="2118" xr:uid="{00000000-0005-0000-0000-0000C4080000}"/>
    <cellStyle name="20% - akcent 2 3 2 2 2 2 3 2 4" xfId="2119" xr:uid="{00000000-0005-0000-0000-0000C5080000}"/>
    <cellStyle name="20% - akcent 2 3 2 2 2 2 3 3" xfId="2120" xr:uid="{00000000-0005-0000-0000-0000C6080000}"/>
    <cellStyle name="20% - akcent 2 3 2 2 2 2 3 3 2" xfId="2121" xr:uid="{00000000-0005-0000-0000-0000C7080000}"/>
    <cellStyle name="20% - akcent 2 3 2 2 2 2 3 4" xfId="2122" xr:uid="{00000000-0005-0000-0000-0000C8080000}"/>
    <cellStyle name="20% - akcent 2 3 2 2 2 2 3 4 2" xfId="2123" xr:uid="{00000000-0005-0000-0000-0000C9080000}"/>
    <cellStyle name="20% - akcent 2 3 2 2 2 2 3 5" xfId="2124" xr:uid="{00000000-0005-0000-0000-0000CA080000}"/>
    <cellStyle name="20% - akcent 2 3 2 2 2 2 4" xfId="2125" xr:uid="{00000000-0005-0000-0000-0000CB080000}"/>
    <cellStyle name="20% - akcent 2 3 2 2 2 2 4 2" xfId="2126" xr:uid="{00000000-0005-0000-0000-0000CC080000}"/>
    <cellStyle name="20% - akcent 2 3 2 2 2 2 4 2 2" xfId="2127" xr:uid="{00000000-0005-0000-0000-0000CD080000}"/>
    <cellStyle name="20% - akcent 2 3 2 2 2 2 4 2 2 2" xfId="2128" xr:uid="{00000000-0005-0000-0000-0000CE080000}"/>
    <cellStyle name="20% - akcent 2 3 2 2 2 2 4 2 3" xfId="2129" xr:uid="{00000000-0005-0000-0000-0000CF080000}"/>
    <cellStyle name="20% - akcent 2 3 2 2 2 2 4 2 3 2" xfId="2130" xr:uid="{00000000-0005-0000-0000-0000D0080000}"/>
    <cellStyle name="20% - akcent 2 3 2 2 2 2 4 2 4" xfId="2131" xr:uid="{00000000-0005-0000-0000-0000D1080000}"/>
    <cellStyle name="20% - akcent 2 3 2 2 2 2 4 3" xfId="2132" xr:uid="{00000000-0005-0000-0000-0000D2080000}"/>
    <cellStyle name="20% - akcent 2 3 2 2 2 2 4 3 2" xfId="2133" xr:uid="{00000000-0005-0000-0000-0000D3080000}"/>
    <cellStyle name="20% - akcent 2 3 2 2 2 2 4 4" xfId="2134" xr:uid="{00000000-0005-0000-0000-0000D4080000}"/>
    <cellStyle name="20% - akcent 2 3 2 2 2 2 4 4 2" xfId="2135" xr:uid="{00000000-0005-0000-0000-0000D5080000}"/>
    <cellStyle name="20% - akcent 2 3 2 2 2 2 4 5" xfId="2136" xr:uid="{00000000-0005-0000-0000-0000D6080000}"/>
    <cellStyle name="20% - akcent 2 3 2 2 2 2 5" xfId="2137" xr:uid="{00000000-0005-0000-0000-0000D7080000}"/>
    <cellStyle name="20% - akcent 2 3 2 2 2 2 5 2" xfId="2138" xr:uid="{00000000-0005-0000-0000-0000D8080000}"/>
    <cellStyle name="20% - akcent 2 3 2 2 2 2 5 2 2" xfId="2139" xr:uid="{00000000-0005-0000-0000-0000D9080000}"/>
    <cellStyle name="20% - akcent 2 3 2 2 2 2 5 3" xfId="2140" xr:uid="{00000000-0005-0000-0000-0000DA080000}"/>
    <cellStyle name="20% - akcent 2 3 2 2 2 2 5 3 2" xfId="2141" xr:uid="{00000000-0005-0000-0000-0000DB080000}"/>
    <cellStyle name="20% - akcent 2 3 2 2 2 2 5 4" xfId="2142" xr:uid="{00000000-0005-0000-0000-0000DC080000}"/>
    <cellStyle name="20% - akcent 2 3 2 2 2 2 6" xfId="2143" xr:uid="{00000000-0005-0000-0000-0000DD080000}"/>
    <cellStyle name="20% - akcent 2 3 2 2 2 2 6 2" xfId="2144" xr:uid="{00000000-0005-0000-0000-0000DE080000}"/>
    <cellStyle name="20% - akcent 2 3 2 2 2 2 7" xfId="2145" xr:uid="{00000000-0005-0000-0000-0000DF080000}"/>
    <cellStyle name="20% - akcent 2 3 2 2 2 2 7 2" xfId="2146" xr:uid="{00000000-0005-0000-0000-0000E0080000}"/>
    <cellStyle name="20% - akcent 2 3 2 2 2 2 8" xfId="2147" xr:uid="{00000000-0005-0000-0000-0000E1080000}"/>
    <cellStyle name="20% - akcent 2 3 2 2 2 3" xfId="2148" xr:uid="{00000000-0005-0000-0000-0000E2080000}"/>
    <cellStyle name="20% - akcent 2 3 2 2 2 3 2" xfId="2149" xr:uid="{00000000-0005-0000-0000-0000E3080000}"/>
    <cellStyle name="20% - akcent 2 3 2 2 2 3 2 2" xfId="2150" xr:uid="{00000000-0005-0000-0000-0000E4080000}"/>
    <cellStyle name="20% - akcent 2 3 2 2 2 3 2 2 2" xfId="2151" xr:uid="{00000000-0005-0000-0000-0000E5080000}"/>
    <cellStyle name="20% - akcent 2 3 2 2 2 3 2 2 2 2" xfId="2152" xr:uid="{00000000-0005-0000-0000-0000E6080000}"/>
    <cellStyle name="20% - akcent 2 3 2 2 2 3 2 2 3" xfId="2153" xr:uid="{00000000-0005-0000-0000-0000E7080000}"/>
    <cellStyle name="20% - akcent 2 3 2 2 2 3 2 2 3 2" xfId="2154" xr:uid="{00000000-0005-0000-0000-0000E8080000}"/>
    <cellStyle name="20% - akcent 2 3 2 2 2 3 2 2 4" xfId="2155" xr:uid="{00000000-0005-0000-0000-0000E9080000}"/>
    <cellStyle name="20% - akcent 2 3 2 2 2 3 2 3" xfId="2156" xr:uid="{00000000-0005-0000-0000-0000EA080000}"/>
    <cellStyle name="20% - akcent 2 3 2 2 2 3 2 3 2" xfId="2157" xr:uid="{00000000-0005-0000-0000-0000EB080000}"/>
    <cellStyle name="20% - akcent 2 3 2 2 2 3 2 4" xfId="2158" xr:uid="{00000000-0005-0000-0000-0000EC080000}"/>
    <cellStyle name="20% - akcent 2 3 2 2 2 3 2 4 2" xfId="2159" xr:uid="{00000000-0005-0000-0000-0000ED080000}"/>
    <cellStyle name="20% - akcent 2 3 2 2 2 3 2 5" xfId="2160" xr:uid="{00000000-0005-0000-0000-0000EE080000}"/>
    <cellStyle name="20% - akcent 2 3 2 2 2 3 3" xfId="2161" xr:uid="{00000000-0005-0000-0000-0000EF080000}"/>
    <cellStyle name="20% - akcent 2 3 2 2 2 3 3 2" xfId="2162" xr:uid="{00000000-0005-0000-0000-0000F0080000}"/>
    <cellStyle name="20% - akcent 2 3 2 2 2 3 3 2 2" xfId="2163" xr:uid="{00000000-0005-0000-0000-0000F1080000}"/>
    <cellStyle name="20% - akcent 2 3 2 2 2 3 3 2 2 2" xfId="2164" xr:uid="{00000000-0005-0000-0000-0000F2080000}"/>
    <cellStyle name="20% - akcent 2 3 2 2 2 3 3 2 3" xfId="2165" xr:uid="{00000000-0005-0000-0000-0000F3080000}"/>
    <cellStyle name="20% - akcent 2 3 2 2 2 3 3 2 3 2" xfId="2166" xr:uid="{00000000-0005-0000-0000-0000F4080000}"/>
    <cellStyle name="20% - akcent 2 3 2 2 2 3 3 2 4" xfId="2167" xr:uid="{00000000-0005-0000-0000-0000F5080000}"/>
    <cellStyle name="20% - akcent 2 3 2 2 2 3 3 3" xfId="2168" xr:uid="{00000000-0005-0000-0000-0000F6080000}"/>
    <cellStyle name="20% - akcent 2 3 2 2 2 3 3 3 2" xfId="2169" xr:uid="{00000000-0005-0000-0000-0000F7080000}"/>
    <cellStyle name="20% - akcent 2 3 2 2 2 3 3 4" xfId="2170" xr:uid="{00000000-0005-0000-0000-0000F8080000}"/>
    <cellStyle name="20% - akcent 2 3 2 2 2 3 3 4 2" xfId="2171" xr:uid="{00000000-0005-0000-0000-0000F9080000}"/>
    <cellStyle name="20% - akcent 2 3 2 2 2 3 3 5" xfId="2172" xr:uid="{00000000-0005-0000-0000-0000FA080000}"/>
    <cellStyle name="20% - akcent 2 3 2 2 2 3 4" xfId="2173" xr:uid="{00000000-0005-0000-0000-0000FB080000}"/>
    <cellStyle name="20% - akcent 2 3 2 2 2 3 4 2" xfId="2174" xr:uid="{00000000-0005-0000-0000-0000FC080000}"/>
    <cellStyle name="20% - akcent 2 3 2 2 2 3 4 2 2" xfId="2175" xr:uid="{00000000-0005-0000-0000-0000FD080000}"/>
    <cellStyle name="20% - akcent 2 3 2 2 2 3 4 2 2 2" xfId="2176" xr:uid="{00000000-0005-0000-0000-0000FE080000}"/>
    <cellStyle name="20% - akcent 2 3 2 2 2 3 4 2 3" xfId="2177" xr:uid="{00000000-0005-0000-0000-0000FF080000}"/>
    <cellStyle name="20% - akcent 2 3 2 2 2 3 4 2 3 2" xfId="2178" xr:uid="{00000000-0005-0000-0000-000000090000}"/>
    <cellStyle name="20% - akcent 2 3 2 2 2 3 4 2 4" xfId="2179" xr:uid="{00000000-0005-0000-0000-000001090000}"/>
    <cellStyle name="20% - akcent 2 3 2 2 2 3 4 3" xfId="2180" xr:uid="{00000000-0005-0000-0000-000002090000}"/>
    <cellStyle name="20% - akcent 2 3 2 2 2 3 4 3 2" xfId="2181" xr:uid="{00000000-0005-0000-0000-000003090000}"/>
    <cellStyle name="20% - akcent 2 3 2 2 2 3 4 4" xfId="2182" xr:uid="{00000000-0005-0000-0000-000004090000}"/>
    <cellStyle name="20% - akcent 2 3 2 2 2 3 4 4 2" xfId="2183" xr:uid="{00000000-0005-0000-0000-000005090000}"/>
    <cellStyle name="20% - akcent 2 3 2 2 2 3 4 5" xfId="2184" xr:uid="{00000000-0005-0000-0000-000006090000}"/>
    <cellStyle name="20% - akcent 2 3 2 2 2 3 5" xfId="2185" xr:uid="{00000000-0005-0000-0000-000007090000}"/>
    <cellStyle name="20% - akcent 2 3 2 2 2 3 5 2" xfId="2186" xr:uid="{00000000-0005-0000-0000-000008090000}"/>
    <cellStyle name="20% - akcent 2 3 2 2 2 3 5 2 2" xfId="2187" xr:uid="{00000000-0005-0000-0000-000009090000}"/>
    <cellStyle name="20% - akcent 2 3 2 2 2 3 5 3" xfId="2188" xr:uid="{00000000-0005-0000-0000-00000A090000}"/>
    <cellStyle name="20% - akcent 2 3 2 2 2 3 5 3 2" xfId="2189" xr:uid="{00000000-0005-0000-0000-00000B090000}"/>
    <cellStyle name="20% - akcent 2 3 2 2 2 3 5 4" xfId="2190" xr:uid="{00000000-0005-0000-0000-00000C090000}"/>
    <cellStyle name="20% - akcent 2 3 2 2 2 3 6" xfId="2191" xr:uid="{00000000-0005-0000-0000-00000D090000}"/>
    <cellStyle name="20% - akcent 2 3 2 2 2 3 6 2" xfId="2192" xr:uid="{00000000-0005-0000-0000-00000E090000}"/>
    <cellStyle name="20% - akcent 2 3 2 2 2 3 7" xfId="2193" xr:uid="{00000000-0005-0000-0000-00000F090000}"/>
    <cellStyle name="20% - akcent 2 3 2 2 2 3 7 2" xfId="2194" xr:uid="{00000000-0005-0000-0000-000010090000}"/>
    <cellStyle name="20% - akcent 2 3 2 2 2 3 8" xfId="2195" xr:uid="{00000000-0005-0000-0000-000011090000}"/>
    <cellStyle name="20% - akcent 2 3 2 2 2 4" xfId="2196" xr:uid="{00000000-0005-0000-0000-000012090000}"/>
    <cellStyle name="20% - akcent 2 3 2 2 2 4 2" xfId="2197" xr:uid="{00000000-0005-0000-0000-000013090000}"/>
    <cellStyle name="20% - akcent 2 3 2 2 2 4 2 2" xfId="2198" xr:uid="{00000000-0005-0000-0000-000014090000}"/>
    <cellStyle name="20% - akcent 2 3 2 2 2 4 2 2 2" xfId="2199" xr:uid="{00000000-0005-0000-0000-000015090000}"/>
    <cellStyle name="20% - akcent 2 3 2 2 2 4 2 3" xfId="2200" xr:uid="{00000000-0005-0000-0000-000016090000}"/>
    <cellStyle name="20% - akcent 2 3 2 2 2 4 2 3 2" xfId="2201" xr:uid="{00000000-0005-0000-0000-000017090000}"/>
    <cellStyle name="20% - akcent 2 3 2 2 2 4 2 4" xfId="2202" xr:uid="{00000000-0005-0000-0000-000018090000}"/>
    <cellStyle name="20% - akcent 2 3 2 2 2 4 3" xfId="2203" xr:uid="{00000000-0005-0000-0000-000019090000}"/>
    <cellStyle name="20% - akcent 2 3 2 2 2 4 3 2" xfId="2204" xr:uid="{00000000-0005-0000-0000-00001A090000}"/>
    <cellStyle name="20% - akcent 2 3 2 2 2 4 4" xfId="2205" xr:uid="{00000000-0005-0000-0000-00001B090000}"/>
    <cellStyle name="20% - akcent 2 3 2 2 2 4 4 2" xfId="2206" xr:uid="{00000000-0005-0000-0000-00001C090000}"/>
    <cellStyle name="20% - akcent 2 3 2 2 2 4 5" xfId="2207" xr:uid="{00000000-0005-0000-0000-00001D090000}"/>
    <cellStyle name="20% - akcent 2 3 2 2 2 5" xfId="2208" xr:uid="{00000000-0005-0000-0000-00001E090000}"/>
    <cellStyle name="20% - akcent 2 3 2 2 2 5 2" xfId="2209" xr:uid="{00000000-0005-0000-0000-00001F090000}"/>
    <cellStyle name="20% - akcent 2 3 2 2 2 5 2 2" xfId="2210" xr:uid="{00000000-0005-0000-0000-000020090000}"/>
    <cellStyle name="20% - akcent 2 3 2 2 2 5 2 2 2" xfId="2211" xr:uid="{00000000-0005-0000-0000-000021090000}"/>
    <cellStyle name="20% - akcent 2 3 2 2 2 5 2 3" xfId="2212" xr:uid="{00000000-0005-0000-0000-000022090000}"/>
    <cellStyle name="20% - akcent 2 3 2 2 2 5 2 3 2" xfId="2213" xr:uid="{00000000-0005-0000-0000-000023090000}"/>
    <cellStyle name="20% - akcent 2 3 2 2 2 5 2 4" xfId="2214" xr:uid="{00000000-0005-0000-0000-000024090000}"/>
    <cellStyle name="20% - akcent 2 3 2 2 2 5 3" xfId="2215" xr:uid="{00000000-0005-0000-0000-000025090000}"/>
    <cellStyle name="20% - akcent 2 3 2 2 2 5 3 2" xfId="2216" xr:uid="{00000000-0005-0000-0000-000026090000}"/>
    <cellStyle name="20% - akcent 2 3 2 2 2 5 4" xfId="2217" xr:uid="{00000000-0005-0000-0000-000027090000}"/>
    <cellStyle name="20% - akcent 2 3 2 2 2 5 4 2" xfId="2218" xr:uid="{00000000-0005-0000-0000-000028090000}"/>
    <cellStyle name="20% - akcent 2 3 2 2 2 5 5" xfId="2219" xr:uid="{00000000-0005-0000-0000-000029090000}"/>
    <cellStyle name="20% - akcent 2 3 2 2 2 6" xfId="2220" xr:uid="{00000000-0005-0000-0000-00002A090000}"/>
    <cellStyle name="20% - akcent 2 3 2 2 2 6 2" xfId="2221" xr:uid="{00000000-0005-0000-0000-00002B090000}"/>
    <cellStyle name="20% - akcent 2 3 2 2 2 6 2 2" xfId="2222" xr:uid="{00000000-0005-0000-0000-00002C090000}"/>
    <cellStyle name="20% - akcent 2 3 2 2 2 6 2 2 2" xfId="2223" xr:uid="{00000000-0005-0000-0000-00002D090000}"/>
    <cellStyle name="20% - akcent 2 3 2 2 2 6 2 3" xfId="2224" xr:uid="{00000000-0005-0000-0000-00002E090000}"/>
    <cellStyle name="20% - akcent 2 3 2 2 2 6 2 3 2" xfId="2225" xr:uid="{00000000-0005-0000-0000-00002F090000}"/>
    <cellStyle name="20% - akcent 2 3 2 2 2 6 2 4" xfId="2226" xr:uid="{00000000-0005-0000-0000-000030090000}"/>
    <cellStyle name="20% - akcent 2 3 2 2 2 6 3" xfId="2227" xr:uid="{00000000-0005-0000-0000-000031090000}"/>
    <cellStyle name="20% - akcent 2 3 2 2 2 6 3 2" xfId="2228" xr:uid="{00000000-0005-0000-0000-000032090000}"/>
    <cellStyle name="20% - akcent 2 3 2 2 2 6 4" xfId="2229" xr:uid="{00000000-0005-0000-0000-000033090000}"/>
    <cellStyle name="20% - akcent 2 3 2 2 2 6 4 2" xfId="2230" xr:uid="{00000000-0005-0000-0000-000034090000}"/>
    <cellStyle name="20% - akcent 2 3 2 2 2 6 5" xfId="2231" xr:uid="{00000000-0005-0000-0000-000035090000}"/>
    <cellStyle name="20% - akcent 2 3 2 2 2 7" xfId="2232" xr:uid="{00000000-0005-0000-0000-000036090000}"/>
    <cellStyle name="20% - akcent 2 3 2 2 2 7 2" xfId="2233" xr:uid="{00000000-0005-0000-0000-000037090000}"/>
    <cellStyle name="20% - akcent 2 3 2 2 2 7 2 2" xfId="2234" xr:uid="{00000000-0005-0000-0000-000038090000}"/>
    <cellStyle name="20% - akcent 2 3 2 2 2 7 3" xfId="2235" xr:uid="{00000000-0005-0000-0000-000039090000}"/>
    <cellStyle name="20% - akcent 2 3 2 2 2 7 3 2" xfId="2236" xr:uid="{00000000-0005-0000-0000-00003A090000}"/>
    <cellStyle name="20% - akcent 2 3 2 2 2 7 4" xfId="2237" xr:uid="{00000000-0005-0000-0000-00003B090000}"/>
    <cellStyle name="20% - akcent 2 3 2 2 2 8" xfId="2238" xr:uid="{00000000-0005-0000-0000-00003C090000}"/>
    <cellStyle name="20% - akcent 2 3 2 2 2 8 2" xfId="2239" xr:uid="{00000000-0005-0000-0000-00003D090000}"/>
    <cellStyle name="20% - akcent 2 3 2 2 2 9" xfId="2240" xr:uid="{00000000-0005-0000-0000-00003E090000}"/>
    <cellStyle name="20% - akcent 2 3 2 2 2 9 2" xfId="2241" xr:uid="{00000000-0005-0000-0000-00003F090000}"/>
    <cellStyle name="20% - akcent 2 3 2 2 3" xfId="2242" xr:uid="{00000000-0005-0000-0000-000040090000}"/>
    <cellStyle name="20% - akcent 2 3 2 2 3 2" xfId="2243" xr:uid="{00000000-0005-0000-0000-000041090000}"/>
    <cellStyle name="20% - akcent 2 3 2 2 3 2 2" xfId="2244" xr:uid="{00000000-0005-0000-0000-000042090000}"/>
    <cellStyle name="20% - akcent 2 3 2 2 3 2 2 2" xfId="2245" xr:uid="{00000000-0005-0000-0000-000043090000}"/>
    <cellStyle name="20% - akcent 2 3 2 2 3 2 2 2 2" xfId="2246" xr:uid="{00000000-0005-0000-0000-000044090000}"/>
    <cellStyle name="20% - akcent 2 3 2 2 3 2 2 3" xfId="2247" xr:uid="{00000000-0005-0000-0000-000045090000}"/>
    <cellStyle name="20% - akcent 2 3 2 2 3 2 2 3 2" xfId="2248" xr:uid="{00000000-0005-0000-0000-000046090000}"/>
    <cellStyle name="20% - akcent 2 3 2 2 3 2 2 4" xfId="2249" xr:uid="{00000000-0005-0000-0000-000047090000}"/>
    <cellStyle name="20% - akcent 2 3 2 2 3 2 3" xfId="2250" xr:uid="{00000000-0005-0000-0000-000048090000}"/>
    <cellStyle name="20% - akcent 2 3 2 2 3 2 3 2" xfId="2251" xr:uid="{00000000-0005-0000-0000-000049090000}"/>
    <cellStyle name="20% - akcent 2 3 2 2 3 2 4" xfId="2252" xr:uid="{00000000-0005-0000-0000-00004A090000}"/>
    <cellStyle name="20% - akcent 2 3 2 2 3 2 4 2" xfId="2253" xr:uid="{00000000-0005-0000-0000-00004B090000}"/>
    <cellStyle name="20% - akcent 2 3 2 2 3 2 5" xfId="2254" xr:uid="{00000000-0005-0000-0000-00004C090000}"/>
    <cellStyle name="20% - akcent 2 3 2 2 3 3" xfId="2255" xr:uid="{00000000-0005-0000-0000-00004D090000}"/>
    <cellStyle name="20% - akcent 2 3 2 2 3 3 2" xfId="2256" xr:uid="{00000000-0005-0000-0000-00004E090000}"/>
    <cellStyle name="20% - akcent 2 3 2 2 3 3 2 2" xfId="2257" xr:uid="{00000000-0005-0000-0000-00004F090000}"/>
    <cellStyle name="20% - akcent 2 3 2 2 3 3 2 2 2" xfId="2258" xr:uid="{00000000-0005-0000-0000-000050090000}"/>
    <cellStyle name="20% - akcent 2 3 2 2 3 3 2 3" xfId="2259" xr:uid="{00000000-0005-0000-0000-000051090000}"/>
    <cellStyle name="20% - akcent 2 3 2 2 3 3 2 3 2" xfId="2260" xr:uid="{00000000-0005-0000-0000-000052090000}"/>
    <cellStyle name="20% - akcent 2 3 2 2 3 3 2 4" xfId="2261" xr:uid="{00000000-0005-0000-0000-000053090000}"/>
    <cellStyle name="20% - akcent 2 3 2 2 3 3 3" xfId="2262" xr:uid="{00000000-0005-0000-0000-000054090000}"/>
    <cellStyle name="20% - akcent 2 3 2 2 3 3 3 2" xfId="2263" xr:uid="{00000000-0005-0000-0000-000055090000}"/>
    <cellStyle name="20% - akcent 2 3 2 2 3 3 4" xfId="2264" xr:uid="{00000000-0005-0000-0000-000056090000}"/>
    <cellStyle name="20% - akcent 2 3 2 2 3 3 4 2" xfId="2265" xr:uid="{00000000-0005-0000-0000-000057090000}"/>
    <cellStyle name="20% - akcent 2 3 2 2 3 3 5" xfId="2266" xr:uid="{00000000-0005-0000-0000-000058090000}"/>
    <cellStyle name="20% - akcent 2 3 2 2 3 4" xfId="2267" xr:uid="{00000000-0005-0000-0000-000059090000}"/>
    <cellStyle name="20% - akcent 2 3 2 2 3 4 2" xfId="2268" xr:uid="{00000000-0005-0000-0000-00005A090000}"/>
    <cellStyle name="20% - akcent 2 3 2 2 3 4 2 2" xfId="2269" xr:uid="{00000000-0005-0000-0000-00005B090000}"/>
    <cellStyle name="20% - akcent 2 3 2 2 3 4 2 2 2" xfId="2270" xr:uid="{00000000-0005-0000-0000-00005C090000}"/>
    <cellStyle name="20% - akcent 2 3 2 2 3 4 2 3" xfId="2271" xr:uid="{00000000-0005-0000-0000-00005D090000}"/>
    <cellStyle name="20% - akcent 2 3 2 2 3 4 2 3 2" xfId="2272" xr:uid="{00000000-0005-0000-0000-00005E090000}"/>
    <cellStyle name="20% - akcent 2 3 2 2 3 4 2 4" xfId="2273" xr:uid="{00000000-0005-0000-0000-00005F090000}"/>
    <cellStyle name="20% - akcent 2 3 2 2 3 4 3" xfId="2274" xr:uid="{00000000-0005-0000-0000-000060090000}"/>
    <cellStyle name="20% - akcent 2 3 2 2 3 4 3 2" xfId="2275" xr:uid="{00000000-0005-0000-0000-000061090000}"/>
    <cellStyle name="20% - akcent 2 3 2 2 3 4 4" xfId="2276" xr:uid="{00000000-0005-0000-0000-000062090000}"/>
    <cellStyle name="20% - akcent 2 3 2 2 3 4 4 2" xfId="2277" xr:uid="{00000000-0005-0000-0000-000063090000}"/>
    <cellStyle name="20% - akcent 2 3 2 2 3 4 5" xfId="2278" xr:uid="{00000000-0005-0000-0000-000064090000}"/>
    <cellStyle name="20% - akcent 2 3 2 2 3 5" xfId="2279" xr:uid="{00000000-0005-0000-0000-000065090000}"/>
    <cellStyle name="20% - akcent 2 3 2 2 3 5 2" xfId="2280" xr:uid="{00000000-0005-0000-0000-000066090000}"/>
    <cellStyle name="20% - akcent 2 3 2 2 3 5 2 2" xfId="2281" xr:uid="{00000000-0005-0000-0000-000067090000}"/>
    <cellStyle name="20% - akcent 2 3 2 2 3 5 3" xfId="2282" xr:uid="{00000000-0005-0000-0000-000068090000}"/>
    <cellStyle name="20% - akcent 2 3 2 2 3 5 3 2" xfId="2283" xr:uid="{00000000-0005-0000-0000-000069090000}"/>
    <cellStyle name="20% - akcent 2 3 2 2 3 5 4" xfId="2284" xr:uid="{00000000-0005-0000-0000-00006A090000}"/>
    <cellStyle name="20% - akcent 2 3 2 2 3 6" xfId="2285" xr:uid="{00000000-0005-0000-0000-00006B090000}"/>
    <cellStyle name="20% - akcent 2 3 2 2 3 6 2" xfId="2286" xr:uid="{00000000-0005-0000-0000-00006C090000}"/>
    <cellStyle name="20% - akcent 2 3 2 2 3 7" xfId="2287" xr:uid="{00000000-0005-0000-0000-00006D090000}"/>
    <cellStyle name="20% - akcent 2 3 2 2 3 7 2" xfId="2288" xr:uid="{00000000-0005-0000-0000-00006E090000}"/>
    <cellStyle name="20% - akcent 2 3 2 2 3 8" xfId="2289" xr:uid="{00000000-0005-0000-0000-00006F090000}"/>
    <cellStyle name="20% - akcent 2 3 2 2 4" xfId="2290" xr:uid="{00000000-0005-0000-0000-000070090000}"/>
    <cellStyle name="20% - akcent 2 3 2 2 4 2" xfId="2291" xr:uid="{00000000-0005-0000-0000-000071090000}"/>
    <cellStyle name="20% - akcent 2 3 2 2 4 2 2" xfId="2292" xr:uid="{00000000-0005-0000-0000-000072090000}"/>
    <cellStyle name="20% - akcent 2 3 2 2 4 2 2 2" xfId="2293" xr:uid="{00000000-0005-0000-0000-000073090000}"/>
    <cellStyle name="20% - akcent 2 3 2 2 4 2 2 2 2" xfId="2294" xr:uid="{00000000-0005-0000-0000-000074090000}"/>
    <cellStyle name="20% - akcent 2 3 2 2 4 2 2 3" xfId="2295" xr:uid="{00000000-0005-0000-0000-000075090000}"/>
    <cellStyle name="20% - akcent 2 3 2 2 4 2 2 3 2" xfId="2296" xr:uid="{00000000-0005-0000-0000-000076090000}"/>
    <cellStyle name="20% - akcent 2 3 2 2 4 2 2 4" xfId="2297" xr:uid="{00000000-0005-0000-0000-000077090000}"/>
    <cellStyle name="20% - akcent 2 3 2 2 4 2 3" xfId="2298" xr:uid="{00000000-0005-0000-0000-000078090000}"/>
    <cellStyle name="20% - akcent 2 3 2 2 4 2 3 2" xfId="2299" xr:uid="{00000000-0005-0000-0000-000079090000}"/>
    <cellStyle name="20% - akcent 2 3 2 2 4 2 4" xfId="2300" xr:uid="{00000000-0005-0000-0000-00007A090000}"/>
    <cellStyle name="20% - akcent 2 3 2 2 4 2 4 2" xfId="2301" xr:uid="{00000000-0005-0000-0000-00007B090000}"/>
    <cellStyle name="20% - akcent 2 3 2 2 4 2 5" xfId="2302" xr:uid="{00000000-0005-0000-0000-00007C090000}"/>
    <cellStyle name="20% - akcent 2 3 2 2 4 3" xfId="2303" xr:uid="{00000000-0005-0000-0000-00007D090000}"/>
    <cellStyle name="20% - akcent 2 3 2 2 4 3 2" xfId="2304" xr:uid="{00000000-0005-0000-0000-00007E090000}"/>
    <cellStyle name="20% - akcent 2 3 2 2 4 3 2 2" xfId="2305" xr:uid="{00000000-0005-0000-0000-00007F090000}"/>
    <cellStyle name="20% - akcent 2 3 2 2 4 3 2 2 2" xfId="2306" xr:uid="{00000000-0005-0000-0000-000080090000}"/>
    <cellStyle name="20% - akcent 2 3 2 2 4 3 2 3" xfId="2307" xr:uid="{00000000-0005-0000-0000-000081090000}"/>
    <cellStyle name="20% - akcent 2 3 2 2 4 3 2 3 2" xfId="2308" xr:uid="{00000000-0005-0000-0000-000082090000}"/>
    <cellStyle name="20% - akcent 2 3 2 2 4 3 2 4" xfId="2309" xr:uid="{00000000-0005-0000-0000-000083090000}"/>
    <cellStyle name="20% - akcent 2 3 2 2 4 3 3" xfId="2310" xr:uid="{00000000-0005-0000-0000-000084090000}"/>
    <cellStyle name="20% - akcent 2 3 2 2 4 3 3 2" xfId="2311" xr:uid="{00000000-0005-0000-0000-000085090000}"/>
    <cellStyle name="20% - akcent 2 3 2 2 4 3 4" xfId="2312" xr:uid="{00000000-0005-0000-0000-000086090000}"/>
    <cellStyle name="20% - akcent 2 3 2 2 4 3 4 2" xfId="2313" xr:uid="{00000000-0005-0000-0000-000087090000}"/>
    <cellStyle name="20% - akcent 2 3 2 2 4 3 5" xfId="2314" xr:uid="{00000000-0005-0000-0000-000088090000}"/>
    <cellStyle name="20% - akcent 2 3 2 2 4 4" xfId="2315" xr:uid="{00000000-0005-0000-0000-000089090000}"/>
    <cellStyle name="20% - akcent 2 3 2 2 4 4 2" xfId="2316" xr:uid="{00000000-0005-0000-0000-00008A090000}"/>
    <cellStyle name="20% - akcent 2 3 2 2 4 4 2 2" xfId="2317" xr:uid="{00000000-0005-0000-0000-00008B090000}"/>
    <cellStyle name="20% - akcent 2 3 2 2 4 4 2 2 2" xfId="2318" xr:uid="{00000000-0005-0000-0000-00008C090000}"/>
    <cellStyle name="20% - akcent 2 3 2 2 4 4 2 3" xfId="2319" xr:uid="{00000000-0005-0000-0000-00008D090000}"/>
    <cellStyle name="20% - akcent 2 3 2 2 4 4 2 3 2" xfId="2320" xr:uid="{00000000-0005-0000-0000-00008E090000}"/>
    <cellStyle name="20% - akcent 2 3 2 2 4 4 2 4" xfId="2321" xr:uid="{00000000-0005-0000-0000-00008F090000}"/>
    <cellStyle name="20% - akcent 2 3 2 2 4 4 3" xfId="2322" xr:uid="{00000000-0005-0000-0000-000090090000}"/>
    <cellStyle name="20% - akcent 2 3 2 2 4 4 3 2" xfId="2323" xr:uid="{00000000-0005-0000-0000-000091090000}"/>
    <cellStyle name="20% - akcent 2 3 2 2 4 4 4" xfId="2324" xr:uid="{00000000-0005-0000-0000-000092090000}"/>
    <cellStyle name="20% - akcent 2 3 2 2 4 4 4 2" xfId="2325" xr:uid="{00000000-0005-0000-0000-000093090000}"/>
    <cellStyle name="20% - akcent 2 3 2 2 4 4 5" xfId="2326" xr:uid="{00000000-0005-0000-0000-000094090000}"/>
    <cellStyle name="20% - akcent 2 3 2 2 4 5" xfId="2327" xr:uid="{00000000-0005-0000-0000-000095090000}"/>
    <cellStyle name="20% - akcent 2 3 2 2 4 5 2" xfId="2328" xr:uid="{00000000-0005-0000-0000-000096090000}"/>
    <cellStyle name="20% - akcent 2 3 2 2 4 5 2 2" xfId="2329" xr:uid="{00000000-0005-0000-0000-000097090000}"/>
    <cellStyle name="20% - akcent 2 3 2 2 4 5 3" xfId="2330" xr:uid="{00000000-0005-0000-0000-000098090000}"/>
    <cellStyle name="20% - akcent 2 3 2 2 4 5 3 2" xfId="2331" xr:uid="{00000000-0005-0000-0000-000099090000}"/>
    <cellStyle name="20% - akcent 2 3 2 2 4 5 4" xfId="2332" xr:uid="{00000000-0005-0000-0000-00009A090000}"/>
    <cellStyle name="20% - akcent 2 3 2 2 4 6" xfId="2333" xr:uid="{00000000-0005-0000-0000-00009B090000}"/>
    <cellStyle name="20% - akcent 2 3 2 2 4 6 2" xfId="2334" xr:uid="{00000000-0005-0000-0000-00009C090000}"/>
    <cellStyle name="20% - akcent 2 3 2 2 4 7" xfId="2335" xr:uid="{00000000-0005-0000-0000-00009D090000}"/>
    <cellStyle name="20% - akcent 2 3 2 2 4 7 2" xfId="2336" xr:uid="{00000000-0005-0000-0000-00009E090000}"/>
    <cellStyle name="20% - akcent 2 3 2 2 4 8" xfId="2337" xr:uid="{00000000-0005-0000-0000-00009F090000}"/>
    <cellStyle name="20% - akcent 2 3 2 2 5" xfId="2338" xr:uid="{00000000-0005-0000-0000-0000A0090000}"/>
    <cellStyle name="20% - akcent 2 3 2 2 5 2" xfId="2339" xr:uid="{00000000-0005-0000-0000-0000A1090000}"/>
    <cellStyle name="20% - akcent 2 3 2 2 5 2 2" xfId="2340" xr:uid="{00000000-0005-0000-0000-0000A2090000}"/>
    <cellStyle name="20% - akcent 2 3 2 2 5 2 2 2" xfId="2341" xr:uid="{00000000-0005-0000-0000-0000A3090000}"/>
    <cellStyle name="20% - akcent 2 3 2 2 5 2 2 2 2" xfId="2342" xr:uid="{00000000-0005-0000-0000-0000A4090000}"/>
    <cellStyle name="20% - akcent 2 3 2 2 5 2 2 3" xfId="2343" xr:uid="{00000000-0005-0000-0000-0000A5090000}"/>
    <cellStyle name="20% - akcent 2 3 2 2 5 2 2 3 2" xfId="2344" xr:uid="{00000000-0005-0000-0000-0000A6090000}"/>
    <cellStyle name="20% - akcent 2 3 2 2 5 2 2 4" xfId="2345" xr:uid="{00000000-0005-0000-0000-0000A7090000}"/>
    <cellStyle name="20% - akcent 2 3 2 2 5 2 3" xfId="2346" xr:uid="{00000000-0005-0000-0000-0000A8090000}"/>
    <cellStyle name="20% - akcent 2 3 2 2 5 2 3 2" xfId="2347" xr:uid="{00000000-0005-0000-0000-0000A9090000}"/>
    <cellStyle name="20% - akcent 2 3 2 2 5 2 4" xfId="2348" xr:uid="{00000000-0005-0000-0000-0000AA090000}"/>
    <cellStyle name="20% - akcent 2 3 2 2 5 2 4 2" xfId="2349" xr:uid="{00000000-0005-0000-0000-0000AB090000}"/>
    <cellStyle name="20% - akcent 2 3 2 2 5 2 5" xfId="2350" xr:uid="{00000000-0005-0000-0000-0000AC090000}"/>
    <cellStyle name="20% - akcent 2 3 2 2 5 3" xfId="2351" xr:uid="{00000000-0005-0000-0000-0000AD090000}"/>
    <cellStyle name="20% - akcent 2 3 2 2 5 3 2" xfId="2352" xr:uid="{00000000-0005-0000-0000-0000AE090000}"/>
    <cellStyle name="20% - akcent 2 3 2 2 5 3 2 2" xfId="2353" xr:uid="{00000000-0005-0000-0000-0000AF090000}"/>
    <cellStyle name="20% - akcent 2 3 2 2 5 3 3" xfId="2354" xr:uid="{00000000-0005-0000-0000-0000B0090000}"/>
    <cellStyle name="20% - akcent 2 3 2 2 5 3 3 2" xfId="2355" xr:uid="{00000000-0005-0000-0000-0000B1090000}"/>
    <cellStyle name="20% - akcent 2 3 2 2 5 3 4" xfId="2356" xr:uid="{00000000-0005-0000-0000-0000B2090000}"/>
    <cellStyle name="20% - akcent 2 3 2 2 5 4" xfId="2357" xr:uid="{00000000-0005-0000-0000-0000B3090000}"/>
    <cellStyle name="20% - akcent 2 3 2 2 5 4 2" xfId="2358" xr:uid="{00000000-0005-0000-0000-0000B4090000}"/>
    <cellStyle name="20% - akcent 2 3 2 2 5 5" xfId="2359" xr:uid="{00000000-0005-0000-0000-0000B5090000}"/>
    <cellStyle name="20% - akcent 2 3 2 2 5 5 2" xfId="2360" xr:uid="{00000000-0005-0000-0000-0000B6090000}"/>
    <cellStyle name="20% - akcent 2 3 2 2 5 6" xfId="2361" xr:uid="{00000000-0005-0000-0000-0000B7090000}"/>
    <cellStyle name="20% - akcent 2 3 2 2 6" xfId="2362" xr:uid="{00000000-0005-0000-0000-0000B8090000}"/>
    <cellStyle name="20% - akcent 2 3 2 2 6 2" xfId="2363" xr:uid="{00000000-0005-0000-0000-0000B9090000}"/>
    <cellStyle name="20% - akcent 2 3 2 2 6 2 2" xfId="2364" xr:uid="{00000000-0005-0000-0000-0000BA090000}"/>
    <cellStyle name="20% - akcent 2 3 2 2 6 2 2 2" xfId="2365" xr:uid="{00000000-0005-0000-0000-0000BB090000}"/>
    <cellStyle name="20% - akcent 2 3 2 2 6 2 3" xfId="2366" xr:uid="{00000000-0005-0000-0000-0000BC090000}"/>
    <cellStyle name="20% - akcent 2 3 2 2 6 2 3 2" xfId="2367" xr:uid="{00000000-0005-0000-0000-0000BD090000}"/>
    <cellStyle name="20% - akcent 2 3 2 2 6 2 4" xfId="2368" xr:uid="{00000000-0005-0000-0000-0000BE090000}"/>
    <cellStyle name="20% - akcent 2 3 2 2 6 3" xfId="2369" xr:uid="{00000000-0005-0000-0000-0000BF090000}"/>
    <cellStyle name="20% - akcent 2 3 2 2 6 3 2" xfId="2370" xr:uid="{00000000-0005-0000-0000-0000C0090000}"/>
    <cellStyle name="20% - akcent 2 3 2 2 6 4" xfId="2371" xr:uid="{00000000-0005-0000-0000-0000C1090000}"/>
    <cellStyle name="20% - akcent 2 3 2 2 6 4 2" xfId="2372" xr:uid="{00000000-0005-0000-0000-0000C2090000}"/>
    <cellStyle name="20% - akcent 2 3 2 2 6 5" xfId="2373" xr:uid="{00000000-0005-0000-0000-0000C3090000}"/>
    <cellStyle name="20% - akcent 2 3 2 2 7" xfId="2374" xr:uid="{00000000-0005-0000-0000-0000C4090000}"/>
    <cellStyle name="20% - akcent 2 3 2 2 7 2" xfId="2375" xr:uid="{00000000-0005-0000-0000-0000C5090000}"/>
    <cellStyle name="20% - akcent 2 3 2 2 7 2 2" xfId="2376" xr:uid="{00000000-0005-0000-0000-0000C6090000}"/>
    <cellStyle name="20% - akcent 2 3 2 2 7 2 2 2" xfId="2377" xr:uid="{00000000-0005-0000-0000-0000C7090000}"/>
    <cellStyle name="20% - akcent 2 3 2 2 7 2 3" xfId="2378" xr:uid="{00000000-0005-0000-0000-0000C8090000}"/>
    <cellStyle name="20% - akcent 2 3 2 2 7 2 3 2" xfId="2379" xr:uid="{00000000-0005-0000-0000-0000C9090000}"/>
    <cellStyle name="20% - akcent 2 3 2 2 7 2 4" xfId="2380" xr:uid="{00000000-0005-0000-0000-0000CA090000}"/>
    <cellStyle name="20% - akcent 2 3 2 2 7 3" xfId="2381" xr:uid="{00000000-0005-0000-0000-0000CB090000}"/>
    <cellStyle name="20% - akcent 2 3 2 2 7 3 2" xfId="2382" xr:uid="{00000000-0005-0000-0000-0000CC090000}"/>
    <cellStyle name="20% - akcent 2 3 2 2 7 4" xfId="2383" xr:uid="{00000000-0005-0000-0000-0000CD090000}"/>
    <cellStyle name="20% - akcent 2 3 2 2 7 4 2" xfId="2384" xr:uid="{00000000-0005-0000-0000-0000CE090000}"/>
    <cellStyle name="20% - akcent 2 3 2 2 7 5" xfId="2385" xr:uid="{00000000-0005-0000-0000-0000CF090000}"/>
    <cellStyle name="20% - akcent 2 3 2 2 8" xfId="2386" xr:uid="{00000000-0005-0000-0000-0000D0090000}"/>
    <cellStyle name="20% - akcent 2 3 2 2 8 2" xfId="2387" xr:uid="{00000000-0005-0000-0000-0000D1090000}"/>
    <cellStyle name="20% - akcent 2 3 2 2 8 2 2" xfId="2388" xr:uid="{00000000-0005-0000-0000-0000D2090000}"/>
    <cellStyle name="20% - akcent 2 3 2 2 8 2 2 2" xfId="2389" xr:uid="{00000000-0005-0000-0000-0000D3090000}"/>
    <cellStyle name="20% - akcent 2 3 2 2 8 2 3" xfId="2390" xr:uid="{00000000-0005-0000-0000-0000D4090000}"/>
    <cellStyle name="20% - akcent 2 3 2 2 8 2 3 2" xfId="2391" xr:uid="{00000000-0005-0000-0000-0000D5090000}"/>
    <cellStyle name="20% - akcent 2 3 2 2 8 2 4" xfId="2392" xr:uid="{00000000-0005-0000-0000-0000D6090000}"/>
    <cellStyle name="20% - akcent 2 3 2 2 8 3" xfId="2393" xr:uid="{00000000-0005-0000-0000-0000D7090000}"/>
    <cellStyle name="20% - akcent 2 3 2 2 8 3 2" xfId="2394" xr:uid="{00000000-0005-0000-0000-0000D8090000}"/>
    <cellStyle name="20% - akcent 2 3 2 2 8 4" xfId="2395" xr:uid="{00000000-0005-0000-0000-0000D9090000}"/>
    <cellStyle name="20% - akcent 2 3 2 2 8 4 2" xfId="2396" xr:uid="{00000000-0005-0000-0000-0000DA090000}"/>
    <cellStyle name="20% - akcent 2 3 2 2 8 5" xfId="2397" xr:uid="{00000000-0005-0000-0000-0000DB090000}"/>
    <cellStyle name="20% - akcent 2 3 2 2 9" xfId="2398" xr:uid="{00000000-0005-0000-0000-0000DC090000}"/>
    <cellStyle name="20% - akcent 2 3 2 2 9 2" xfId="2399" xr:uid="{00000000-0005-0000-0000-0000DD090000}"/>
    <cellStyle name="20% - akcent 2 3 2 2 9 2 2" xfId="2400" xr:uid="{00000000-0005-0000-0000-0000DE090000}"/>
    <cellStyle name="20% - akcent 2 3 2 2 9 3" xfId="2401" xr:uid="{00000000-0005-0000-0000-0000DF090000}"/>
    <cellStyle name="20% - akcent 2 3 2 2 9 3 2" xfId="2402" xr:uid="{00000000-0005-0000-0000-0000E0090000}"/>
    <cellStyle name="20% - akcent 2 3 2 2 9 4" xfId="2403" xr:uid="{00000000-0005-0000-0000-0000E1090000}"/>
    <cellStyle name="20% - akcent 2 3 2 3" xfId="2404" xr:uid="{00000000-0005-0000-0000-0000E2090000}"/>
    <cellStyle name="20% - akcent 2 3 2 3 10" xfId="2405" xr:uid="{00000000-0005-0000-0000-0000E3090000}"/>
    <cellStyle name="20% - akcent 2 3 2 3 10 2" xfId="2406" xr:uid="{00000000-0005-0000-0000-0000E4090000}"/>
    <cellStyle name="20% - akcent 2 3 2 3 11" xfId="2407" xr:uid="{00000000-0005-0000-0000-0000E5090000}"/>
    <cellStyle name="20% - akcent 2 3 2 3 2" xfId="2408" xr:uid="{00000000-0005-0000-0000-0000E6090000}"/>
    <cellStyle name="20% - akcent 2 3 2 3 2 2" xfId="2409" xr:uid="{00000000-0005-0000-0000-0000E7090000}"/>
    <cellStyle name="20% - akcent 2 3 2 3 2 2 2" xfId="2410" xr:uid="{00000000-0005-0000-0000-0000E8090000}"/>
    <cellStyle name="20% - akcent 2 3 2 3 2 2 2 2" xfId="2411" xr:uid="{00000000-0005-0000-0000-0000E9090000}"/>
    <cellStyle name="20% - akcent 2 3 2 3 2 2 2 2 2" xfId="2412" xr:uid="{00000000-0005-0000-0000-0000EA090000}"/>
    <cellStyle name="20% - akcent 2 3 2 3 2 2 2 3" xfId="2413" xr:uid="{00000000-0005-0000-0000-0000EB090000}"/>
    <cellStyle name="20% - akcent 2 3 2 3 2 2 2 3 2" xfId="2414" xr:uid="{00000000-0005-0000-0000-0000EC090000}"/>
    <cellStyle name="20% - akcent 2 3 2 3 2 2 2 4" xfId="2415" xr:uid="{00000000-0005-0000-0000-0000ED090000}"/>
    <cellStyle name="20% - akcent 2 3 2 3 2 2 3" xfId="2416" xr:uid="{00000000-0005-0000-0000-0000EE090000}"/>
    <cellStyle name="20% - akcent 2 3 2 3 2 2 3 2" xfId="2417" xr:uid="{00000000-0005-0000-0000-0000EF090000}"/>
    <cellStyle name="20% - akcent 2 3 2 3 2 2 4" xfId="2418" xr:uid="{00000000-0005-0000-0000-0000F0090000}"/>
    <cellStyle name="20% - akcent 2 3 2 3 2 2 4 2" xfId="2419" xr:uid="{00000000-0005-0000-0000-0000F1090000}"/>
    <cellStyle name="20% - akcent 2 3 2 3 2 2 5" xfId="2420" xr:uid="{00000000-0005-0000-0000-0000F2090000}"/>
    <cellStyle name="20% - akcent 2 3 2 3 2 3" xfId="2421" xr:uid="{00000000-0005-0000-0000-0000F3090000}"/>
    <cellStyle name="20% - akcent 2 3 2 3 2 3 2" xfId="2422" xr:uid="{00000000-0005-0000-0000-0000F4090000}"/>
    <cellStyle name="20% - akcent 2 3 2 3 2 3 2 2" xfId="2423" xr:uid="{00000000-0005-0000-0000-0000F5090000}"/>
    <cellStyle name="20% - akcent 2 3 2 3 2 3 2 2 2" xfId="2424" xr:uid="{00000000-0005-0000-0000-0000F6090000}"/>
    <cellStyle name="20% - akcent 2 3 2 3 2 3 2 3" xfId="2425" xr:uid="{00000000-0005-0000-0000-0000F7090000}"/>
    <cellStyle name="20% - akcent 2 3 2 3 2 3 2 3 2" xfId="2426" xr:uid="{00000000-0005-0000-0000-0000F8090000}"/>
    <cellStyle name="20% - akcent 2 3 2 3 2 3 2 4" xfId="2427" xr:uid="{00000000-0005-0000-0000-0000F9090000}"/>
    <cellStyle name="20% - akcent 2 3 2 3 2 3 3" xfId="2428" xr:uid="{00000000-0005-0000-0000-0000FA090000}"/>
    <cellStyle name="20% - akcent 2 3 2 3 2 3 3 2" xfId="2429" xr:uid="{00000000-0005-0000-0000-0000FB090000}"/>
    <cellStyle name="20% - akcent 2 3 2 3 2 3 4" xfId="2430" xr:uid="{00000000-0005-0000-0000-0000FC090000}"/>
    <cellStyle name="20% - akcent 2 3 2 3 2 3 4 2" xfId="2431" xr:uid="{00000000-0005-0000-0000-0000FD090000}"/>
    <cellStyle name="20% - akcent 2 3 2 3 2 3 5" xfId="2432" xr:uid="{00000000-0005-0000-0000-0000FE090000}"/>
    <cellStyle name="20% - akcent 2 3 2 3 2 4" xfId="2433" xr:uid="{00000000-0005-0000-0000-0000FF090000}"/>
    <cellStyle name="20% - akcent 2 3 2 3 2 4 2" xfId="2434" xr:uid="{00000000-0005-0000-0000-0000000A0000}"/>
    <cellStyle name="20% - akcent 2 3 2 3 2 4 2 2" xfId="2435" xr:uid="{00000000-0005-0000-0000-0000010A0000}"/>
    <cellStyle name="20% - akcent 2 3 2 3 2 4 2 2 2" xfId="2436" xr:uid="{00000000-0005-0000-0000-0000020A0000}"/>
    <cellStyle name="20% - akcent 2 3 2 3 2 4 2 3" xfId="2437" xr:uid="{00000000-0005-0000-0000-0000030A0000}"/>
    <cellStyle name="20% - akcent 2 3 2 3 2 4 2 3 2" xfId="2438" xr:uid="{00000000-0005-0000-0000-0000040A0000}"/>
    <cellStyle name="20% - akcent 2 3 2 3 2 4 2 4" xfId="2439" xr:uid="{00000000-0005-0000-0000-0000050A0000}"/>
    <cellStyle name="20% - akcent 2 3 2 3 2 4 3" xfId="2440" xr:uid="{00000000-0005-0000-0000-0000060A0000}"/>
    <cellStyle name="20% - akcent 2 3 2 3 2 4 3 2" xfId="2441" xr:uid="{00000000-0005-0000-0000-0000070A0000}"/>
    <cellStyle name="20% - akcent 2 3 2 3 2 4 4" xfId="2442" xr:uid="{00000000-0005-0000-0000-0000080A0000}"/>
    <cellStyle name="20% - akcent 2 3 2 3 2 4 4 2" xfId="2443" xr:uid="{00000000-0005-0000-0000-0000090A0000}"/>
    <cellStyle name="20% - akcent 2 3 2 3 2 4 5" xfId="2444" xr:uid="{00000000-0005-0000-0000-00000A0A0000}"/>
    <cellStyle name="20% - akcent 2 3 2 3 2 5" xfId="2445" xr:uid="{00000000-0005-0000-0000-00000B0A0000}"/>
    <cellStyle name="20% - akcent 2 3 2 3 2 5 2" xfId="2446" xr:uid="{00000000-0005-0000-0000-00000C0A0000}"/>
    <cellStyle name="20% - akcent 2 3 2 3 2 5 2 2" xfId="2447" xr:uid="{00000000-0005-0000-0000-00000D0A0000}"/>
    <cellStyle name="20% - akcent 2 3 2 3 2 5 3" xfId="2448" xr:uid="{00000000-0005-0000-0000-00000E0A0000}"/>
    <cellStyle name="20% - akcent 2 3 2 3 2 5 3 2" xfId="2449" xr:uid="{00000000-0005-0000-0000-00000F0A0000}"/>
    <cellStyle name="20% - akcent 2 3 2 3 2 5 4" xfId="2450" xr:uid="{00000000-0005-0000-0000-0000100A0000}"/>
    <cellStyle name="20% - akcent 2 3 2 3 2 6" xfId="2451" xr:uid="{00000000-0005-0000-0000-0000110A0000}"/>
    <cellStyle name="20% - akcent 2 3 2 3 2 6 2" xfId="2452" xr:uid="{00000000-0005-0000-0000-0000120A0000}"/>
    <cellStyle name="20% - akcent 2 3 2 3 2 7" xfId="2453" xr:uid="{00000000-0005-0000-0000-0000130A0000}"/>
    <cellStyle name="20% - akcent 2 3 2 3 2 7 2" xfId="2454" xr:uid="{00000000-0005-0000-0000-0000140A0000}"/>
    <cellStyle name="20% - akcent 2 3 2 3 2 8" xfId="2455" xr:uid="{00000000-0005-0000-0000-0000150A0000}"/>
    <cellStyle name="20% - akcent 2 3 2 3 3" xfId="2456" xr:uid="{00000000-0005-0000-0000-0000160A0000}"/>
    <cellStyle name="20% - akcent 2 3 2 3 3 2" xfId="2457" xr:uid="{00000000-0005-0000-0000-0000170A0000}"/>
    <cellStyle name="20% - akcent 2 3 2 3 3 2 2" xfId="2458" xr:uid="{00000000-0005-0000-0000-0000180A0000}"/>
    <cellStyle name="20% - akcent 2 3 2 3 3 2 2 2" xfId="2459" xr:uid="{00000000-0005-0000-0000-0000190A0000}"/>
    <cellStyle name="20% - akcent 2 3 2 3 3 2 2 2 2" xfId="2460" xr:uid="{00000000-0005-0000-0000-00001A0A0000}"/>
    <cellStyle name="20% - akcent 2 3 2 3 3 2 2 3" xfId="2461" xr:uid="{00000000-0005-0000-0000-00001B0A0000}"/>
    <cellStyle name="20% - akcent 2 3 2 3 3 2 2 3 2" xfId="2462" xr:uid="{00000000-0005-0000-0000-00001C0A0000}"/>
    <cellStyle name="20% - akcent 2 3 2 3 3 2 2 4" xfId="2463" xr:uid="{00000000-0005-0000-0000-00001D0A0000}"/>
    <cellStyle name="20% - akcent 2 3 2 3 3 2 3" xfId="2464" xr:uid="{00000000-0005-0000-0000-00001E0A0000}"/>
    <cellStyle name="20% - akcent 2 3 2 3 3 2 3 2" xfId="2465" xr:uid="{00000000-0005-0000-0000-00001F0A0000}"/>
    <cellStyle name="20% - akcent 2 3 2 3 3 2 4" xfId="2466" xr:uid="{00000000-0005-0000-0000-0000200A0000}"/>
    <cellStyle name="20% - akcent 2 3 2 3 3 2 4 2" xfId="2467" xr:uid="{00000000-0005-0000-0000-0000210A0000}"/>
    <cellStyle name="20% - akcent 2 3 2 3 3 2 5" xfId="2468" xr:uid="{00000000-0005-0000-0000-0000220A0000}"/>
    <cellStyle name="20% - akcent 2 3 2 3 3 3" xfId="2469" xr:uid="{00000000-0005-0000-0000-0000230A0000}"/>
    <cellStyle name="20% - akcent 2 3 2 3 3 3 2" xfId="2470" xr:uid="{00000000-0005-0000-0000-0000240A0000}"/>
    <cellStyle name="20% - akcent 2 3 2 3 3 3 2 2" xfId="2471" xr:uid="{00000000-0005-0000-0000-0000250A0000}"/>
    <cellStyle name="20% - akcent 2 3 2 3 3 3 2 2 2" xfId="2472" xr:uid="{00000000-0005-0000-0000-0000260A0000}"/>
    <cellStyle name="20% - akcent 2 3 2 3 3 3 2 3" xfId="2473" xr:uid="{00000000-0005-0000-0000-0000270A0000}"/>
    <cellStyle name="20% - akcent 2 3 2 3 3 3 2 3 2" xfId="2474" xr:uid="{00000000-0005-0000-0000-0000280A0000}"/>
    <cellStyle name="20% - akcent 2 3 2 3 3 3 2 4" xfId="2475" xr:uid="{00000000-0005-0000-0000-0000290A0000}"/>
    <cellStyle name="20% - akcent 2 3 2 3 3 3 3" xfId="2476" xr:uid="{00000000-0005-0000-0000-00002A0A0000}"/>
    <cellStyle name="20% - akcent 2 3 2 3 3 3 3 2" xfId="2477" xr:uid="{00000000-0005-0000-0000-00002B0A0000}"/>
    <cellStyle name="20% - akcent 2 3 2 3 3 3 4" xfId="2478" xr:uid="{00000000-0005-0000-0000-00002C0A0000}"/>
    <cellStyle name="20% - akcent 2 3 2 3 3 3 4 2" xfId="2479" xr:uid="{00000000-0005-0000-0000-00002D0A0000}"/>
    <cellStyle name="20% - akcent 2 3 2 3 3 3 5" xfId="2480" xr:uid="{00000000-0005-0000-0000-00002E0A0000}"/>
    <cellStyle name="20% - akcent 2 3 2 3 3 4" xfId="2481" xr:uid="{00000000-0005-0000-0000-00002F0A0000}"/>
    <cellStyle name="20% - akcent 2 3 2 3 3 4 2" xfId="2482" xr:uid="{00000000-0005-0000-0000-0000300A0000}"/>
    <cellStyle name="20% - akcent 2 3 2 3 3 4 2 2" xfId="2483" xr:uid="{00000000-0005-0000-0000-0000310A0000}"/>
    <cellStyle name="20% - akcent 2 3 2 3 3 4 2 2 2" xfId="2484" xr:uid="{00000000-0005-0000-0000-0000320A0000}"/>
    <cellStyle name="20% - akcent 2 3 2 3 3 4 2 3" xfId="2485" xr:uid="{00000000-0005-0000-0000-0000330A0000}"/>
    <cellStyle name="20% - akcent 2 3 2 3 3 4 2 3 2" xfId="2486" xr:uid="{00000000-0005-0000-0000-0000340A0000}"/>
    <cellStyle name="20% - akcent 2 3 2 3 3 4 2 4" xfId="2487" xr:uid="{00000000-0005-0000-0000-0000350A0000}"/>
    <cellStyle name="20% - akcent 2 3 2 3 3 4 3" xfId="2488" xr:uid="{00000000-0005-0000-0000-0000360A0000}"/>
    <cellStyle name="20% - akcent 2 3 2 3 3 4 3 2" xfId="2489" xr:uid="{00000000-0005-0000-0000-0000370A0000}"/>
    <cellStyle name="20% - akcent 2 3 2 3 3 4 4" xfId="2490" xr:uid="{00000000-0005-0000-0000-0000380A0000}"/>
    <cellStyle name="20% - akcent 2 3 2 3 3 4 4 2" xfId="2491" xr:uid="{00000000-0005-0000-0000-0000390A0000}"/>
    <cellStyle name="20% - akcent 2 3 2 3 3 4 5" xfId="2492" xr:uid="{00000000-0005-0000-0000-00003A0A0000}"/>
    <cellStyle name="20% - akcent 2 3 2 3 3 5" xfId="2493" xr:uid="{00000000-0005-0000-0000-00003B0A0000}"/>
    <cellStyle name="20% - akcent 2 3 2 3 3 5 2" xfId="2494" xr:uid="{00000000-0005-0000-0000-00003C0A0000}"/>
    <cellStyle name="20% - akcent 2 3 2 3 3 5 2 2" xfId="2495" xr:uid="{00000000-0005-0000-0000-00003D0A0000}"/>
    <cellStyle name="20% - akcent 2 3 2 3 3 5 3" xfId="2496" xr:uid="{00000000-0005-0000-0000-00003E0A0000}"/>
    <cellStyle name="20% - akcent 2 3 2 3 3 5 3 2" xfId="2497" xr:uid="{00000000-0005-0000-0000-00003F0A0000}"/>
    <cellStyle name="20% - akcent 2 3 2 3 3 5 4" xfId="2498" xr:uid="{00000000-0005-0000-0000-0000400A0000}"/>
    <cellStyle name="20% - akcent 2 3 2 3 3 6" xfId="2499" xr:uid="{00000000-0005-0000-0000-0000410A0000}"/>
    <cellStyle name="20% - akcent 2 3 2 3 3 6 2" xfId="2500" xr:uid="{00000000-0005-0000-0000-0000420A0000}"/>
    <cellStyle name="20% - akcent 2 3 2 3 3 7" xfId="2501" xr:uid="{00000000-0005-0000-0000-0000430A0000}"/>
    <cellStyle name="20% - akcent 2 3 2 3 3 7 2" xfId="2502" xr:uid="{00000000-0005-0000-0000-0000440A0000}"/>
    <cellStyle name="20% - akcent 2 3 2 3 3 8" xfId="2503" xr:uid="{00000000-0005-0000-0000-0000450A0000}"/>
    <cellStyle name="20% - akcent 2 3 2 3 4" xfId="2504" xr:uid="{00000000-0005-0000-0000-0000460A0000}"/>
    <cellStyle name="20% - akcent 2 3 2 3 4 2" xfId="2505" xr:uid="{00000000-0005-0000-0000-0000470A0000}"/>
    <cellStyle name="20% - akcent 2 3 2 3 4 2 2" xfId="2506" xr:uid="{00000000-0005-0000-0000-0000480A0000}"/>
    <cellStyle name="20% - akcent 2 3 2 3 4 2 2 2" xfId="2507" xr:uid="{00000000-0005-0000-0000-0000490A0000}"/>
    <cellStyle name="20% - akcent 2 3 2 3 4 2 2 2 2" xfId="2508" xr:uid="{00000000-0005-0000-0000-00004A0A0000}"/>
    <cellStyle name="20% - akcent 2 3 2 3 4 2 2 3" xfId="2509" xr:uid="{00000000-0005-0000-0000-00004B0A0000}"/>
    <cellStyle name="20% - akcent 2 3 2 3 4 2 2 3 2" xfId="2510" xr:uid="{00000000-0005-0000-0000-00004C0A0000}"/>
    <cellStyle name="20% - akcent 2 3 2 3 4 2 2 4" xfId="2511" xr:uid="{00000000-0005-0000-0000-00004D0A0000}"/>
    <cellStyle name="20% - akcent 2 3 2 3 4 2 3" xfId="2512" xr:uid="{00000000-0005-0000-0000-00004E0A0000}"/>
    <cellStyle name="20% - akcent 2 3 2 3 4 2 3 2" xfId="2513" xr:uid="{00000000-0005-0000-0000-00004F0A0000}"/>
    <cellStyle name="20% - akcent 2 3 2 3 4 2 4" xfId="2514" xr:uid="{00000000-0005-0000-0000-0000500A0000}"/>
    <cellStyle name="20% - akcent 2 3 2 3 4 2 4 2" xfId="2515" xr:uid="{00000000-0005-0000-0000-0000510A0000}"/>
    <cellStyle name="20% - akcent 2 3 2 3 4 2 5" xfId="2516" xr:uid="{00000000-0005-0000-0000-0000520A0000}"/>
    <cellStyle name="20% - akcent 2 3 2 3 4 3" xfId="2517" xr:uid="{00000000-0005-0000-0000-0000530A0000}"/>
    <cellStyle name="20% - akcent 2 3 2 3 4 3 2" xfId="2518" xr:uid="{00000000-0005-0000-0000-0000540A0000}"/>
    <cellStyle name="20% - akcent 2 3 2 3 4 3 2 2" xfId="2519" xr:uid="{00000000-0005-0000-0000-0000550A0000}"/>
    <cellStyle name="20% - akcent 2 3 2 3 4 3 3" xfId="2520" xr:uid="{00000000-0005-0000-0000-0000560A0000}"/>
    <cellStyle name="20% - akcent 2 3 2 3 4 3 3 2" xfId="2521" xr:uid="{00000000-0005-0000-0000-0000570A0000}"/>
    <cellStyle name="20% - akcent 2 3 2 3 4 3 4" xfId="2522" xr:uid="{00000000-0005-0000-0000-0000580A0000}"/>
    <cellStyle name="20% - akcent 2 3 2 3 4 4" xfId="2523" xr:uid="{00000000-0005-0000-0000-0000590A0000}"/>
    <cellStyle name="20% - akcent 2 3 2 3 4 4 2" xfId="2524" xr:uid="{00000000-0005-0000-0000-00005A0A0000}"/>
    <cellStyle name="20% - akcent 2 3 2 3 4 5" xfId="2525" xr:uid="{00000000-0005-0000-0000-00005B0A0000}"/>
    <cellStyle name="20% - akcent 2 3 2 3 4 5 2" xfId="2526" xr:uid="{00000000-0005-0000-0000-00005C0A0000}"/>
    <cellStyle name="20% - akcent 2 3 2 3 4 6" xfId="2527" xr:uid="{00000000-0005-0000-0000-00005D0A0000}"/>
    <cellStyle name="20% - akcent 2 3 2 3 5" xfId="2528" xr:uid="{00000000-0005-0000-0000-00005E0A0000}"/>
    <cellStyle name="20% - akcent 2 3 2 3 5 2" xfId="2529" xr:uid="{00000000-0005-0000-0000-00005F0A0000}"/>
    <cellStyle name="20% - akcent 2 3 2 3 5 2 2" xfId="2530" xr:uid="{00000000-0005-0000-0000-0000600A0000}"/>
    <cellStyle name="20% - akcent 2 3 2 3 5 2 2 2" xfId="2531" xr:uid="{00000000-0005-0000-0000-0000610A0000}"/>
    <cellStyle name="20% - akcent 2 3 2 3 5 2 3" xfId="2532" xr:uid="{00000000-0005-0000-0000-0000620A0000}"/>
    <cellStyle name="20% - akcent 2 3 2 3 5 2 3 2" xfId="2533" xr:uid="{00000000-0005-0000-0000-0000630A0000}"/>
    <cellStyle name="20% - akcent 2 3 2 3 5 2 4" xfId="2534" xr:uid="{00000000-0005-0000-0000-0000640A0000}"/>
    <cellStyle name="20% - akcent 2 3 2 3 5 3" xfId="2535" xr:uid="{00000000-0005-0000-0000-0000650A0000}"/>
    <cellStyle name="20% - akcent 2 3 2 3 5 3 2" xfId="2536" xr:uid="{00000000-0005-0000-0000-0000660A0000}"/>
    <cellStyle name="20% - akcent 2 3 2 3 5 4" xfId="2537" xr:uid="{00000000-0005-0000-0000-0000670A0000}"/>
    <cellStyle name="20% - akcent 2 3 2 3 5 4 2" xfId="2538" xr:uid="{00000000-0005-0000-0000-0000680A0000}"/>
    <cellStyle name="20% - akcent 2 3 2 3 5 5" xfId="2539" xr:uid="{00000000-0005-0000-0000-0000690A0000}"/>
    <cellStyle name="20% - akcent 2 3 2 3 6" xfId="2540" xr:uid="{00000000-0005-0000-0000-00006A0A0000}"/>
    <cellStyle name="20% - akcent 2 3 2 3 6 2" xfId="2541" xr:uid="{00000000-0005-0000-0000-00006B0A0000}"/>
    <cellStyle name="20% - akcent 2 3 2 3 6 2 2" xfId="2542" xr:uid="{00000000-0005-0000-0000-00006C0A0000}"/>
    <cellStyle name="20% - akcent 2 3 2 3 6 2 2 2" xfId="2543" xr:uid="{00000000-0005-0000-0000-00006D0A0000}"/>
    <cellStyle name="20% - akcent 2 3 2 3 6 2 3" xfId="2544" xr:uid="{00000000-0005-0000-0000-00006E0A0000}"/>
    <cellStyle name="20% - akcent 2 3 2 3 6 2 3 2" xfId="2545" xr:uid="{00000000-0005-0000-0000-00006F0A0000}"/>
    <cellStyle name="20% - akcent 2 3 2 3 6 2 4" xfId="2546" xr:uid="{00000000-0005-0000-0000-0000700A0000}"/>
    <cellStyle name="20% - akcent 2 3 2 3 6 3" xfId="2547" xr:uid="{00000000-0005-0000-0000-0000710A0000}"/>
    <cellStyle name="20% - akcent 2 3 2 3 6 3 2" xfId="2548" xr:uid="{00000000-0005-0000-0000-0000720A0000}"/>
    <cellStyle name="20% - akcent 2 3 2 3 6 4" xfId="2549" xr:uid="{00000000-0005-0000-0000-0000730A0000}"/>
    <cellStyle name="20% - akcent 2 3 2 3 6 4 2" xfId="2550" xr:uid="{00000000-0005-0000-0000-0000740A0000}"/>
    <cellStyle name="20% - akcent 2 3 2 3 6 5" xfId="2551" xr:uid="{00000000-0005-0000-0000-0000750A0000}"/>
    <cellStyle name="20% - akcent 2 3 2 3 7" xfId="2552" xr:uid="{00000000-0005-0000-0000-0000760A0000}"/>
    <cellStyle name="20% - akcent 2 3 2 3 7 2" xfId="2553" xr:uid="{00000000-0005-0000-0000-0000770A0000}"/>
    <cellStyle name="20% - akcent 2 3 2 3 7 2 2" xfId="2554" xr:uid="{00000000-0005-0000-0000-0000780A0000}"/>
    <cellStyle name="20% - akcent 2 3 2 3 7 2 2 2" xfId="2555" xr:uid="{00000000-0005-0000-0000-0000790A0000}"/>
    <cellStyle name="20% - akcent 2 3 2 3 7 2 3" xfId="2556" xr:uid="{00000000-0005-0000-0000-00007A0A0000}"/>
    <cellStyle name="20% - akcent 2 3 2 3 7 2 3 2" xfId="2557" xr:uid="{00000000-0005-0000-0000-00007B0A0000}"/>
    <cellStyle name="20% - akcent 2 3 2 3 7 2 4" xfId="2558" xr:uid="{00000000-0005-0000-0000-00007C0A0000}"/>
    <cellStyle name="20% - akcent 2 3 2 3 7 3" xfId="2559" xr:uid="{00000000-0005-0000-0000-00007D0A0000}"/>
    <cellStyle name="20% - akcent 2 3 2 3 7 3 2" xfId="2560" xr:uid="{00000000-0005-0000-0000-00007E0A0000}"/>
    <cellStyle name="20% - akcent 2 3 2 3 7 4" xfId="2561" xr:uid="{00000000-0005-0000-0000-00007F0A0000}"/>
    <cellStyle name="20% - akcent 2 3 2 3 7 4 2" xfId="2562" xr:uid="{00000000-0005-0000-0000-0000800A0000}"/>
    <cellStyle name="20% - akcent 2 3 2 3 7 5" xfId="2563" xr:uid="{00000000-0005-0000-0000-0000810A0000}"/>
    <cellStyle name="20% - akcent 2 3 2 3 8" xfId="2564" xr:uid="{00000000-0005-0000-0000-0000820A0000}"/>
    <cellStyle name="20% - akcent 2 3 2 3 8 2" xfId="2565" xr:uid="{00000000-0005-0000-0000-0000830A0000}"/>
    <cellStyle name="20% - akcent 2 3 2 3 8 2 2" xfId="2566" xr:uid="{00000000-0005-0000-0000-0000840A0000}"/>
    <cellStyle name="20% - akcent 2 3 2 3 8 3" xfId="2567" xr:uid="{00000000-0005-0000-0000-0000850A0000}"/>
    <cellStyle name="20% - akcent 2 3 2 3 8 3 2" xfId="2568" xr:uid="{00000000-0005-0000-0000-0000860A0000}"/>
    <cellStyle name="20% - akcent 2 3 2 3 8 4" xfId="2569" xr:uid="{00000000-0005-0000-0000-0000870A0000}"/>
    <cellStyle name="20% - akcent 2 3 2 3 9" xfId="2570" xr:uid="{00000000-0005-0000-0000-0000880A0000}"/>
    <cellStyle name="20% - akcent 2 3 2 3 9 2" xfId="2571" xr:uid="{00000000-0005-0000-0000-0000890A0000}"/>
    <cellStyle name="20% - akcent 2 3 2 4" xfId="2572" xr:uid="{00000000-0005-0000-0000-00008A0A0000}"/>
    <cellStyle name="20% - akcent 2 3 2 4 10" xfId="2573" xr:uid="{00000000-0005-0000-0000-00008B0A0000}"/>
    <cellStyle name="20% - akcent 2 3 2 4 2" xfId="2574" xr:uid="{00000000-0005-0000-0000-00008C0A0000}"/>
    <cellStyle name="20% - akcent 2 3 2 4 2 2" xfId="2575" xr:uid="{00000000-0005-0000-0000-00008D0A0000}"/>
    <cellStyle name="20% - akcent 2 3 2 4 2 2 2" xfId="2576" xr:uid="{00000000-0005-0000-0000-00008E0A0000}"/>
    <cellStyle name="20% - akcent 2 3 2 4 2 2 2 2" xfId="2577" xr:uid="{00000000-0005-0000-0000-00008F0A0000}"/>
    <cellStyle name="20% - akcent 2 3 2 4 2 2 2 2 2" xfId="2578" xr:uid="{00000000-0005-0000-0000-0000900A0000}"/>
    <cellStyle name="20% - akcent 2 3 2 4 2 2 2 3" xfId="2579" xr:uid="{00000000-0005-0000-0000-0000910A0000}"/>
    <cellStyle name="20% - akcent 2 3 2 4 2 2 2 3 2" xfId="2580" xr:uid="{00000000-0005-0000-0000-0000920A0000}"/>
    <cellStyle name="20% - akcent 2 3 2 4 2 2 2 4" xfId="2581" xr:uid="{00000000-0005-0000-0000-0000930A0000}"/>
    <cellStyle name="20% - akcent 2 3 2 4 2 2 3" xfId="2582" xr:uid="{00000000-0005-0000-0000-0000940A0000}"/>
    <cellStyle name="20% - akcent 2 3 2 4 2 2 3 2" xfId="2583" xr:uid="{00000000-0005-0000-0000-0000950A0000}"/>
    <cellStyle name="20% - akcent 2 3 2 4 2 2 4" xfId="2584" xr:uid="{00000000-0005-0000-0000-0000960A0000}"/>
    <cellStyle name="20% - akcent 2 3 2 4 2 2 4 2" xfId="2585" xr:uid="{00000000-0005-0000-0000-0000970A0000}"/>
    <cellStyle name="20% - akcent 2 3 2 4 2 2 5" xfId="2586" xr:uid="{00000000-0005-0000-0000-0000980A0000}"/>
    <cellStyle name="20% - akcent 2 3 2 4 2 3" xfId="2587" xr:uid="{00000000-0005-0000-0000-0000990A0000}"/>
    <cellStyle name="20% - akcent 2 3 2 4 2 3 2" xfId="2588" xr:uid="{00000000-0005-0000-0000-00009A0A0000}"/>
    <cellStyle name="20% - akcent 2 3 2 4 2 3 2 2" xfId="2589" xr:uid="{00000000-0005-0000-0000-00009B0A0000}"/>
    <cellStyle name="20% - akcent 2 3 2 4 2 3 2 2 2" xfId="2590" xr:uid="{00000000-0005-0000-0000-00009C0A0000}"/>
    <cellStyle name="20% - akcent 2 3 2 4 2 3 2 3" xfId="2591" xr:uid="{00000000-0005-0000-0000-00009D0A0000}"/>
    <cellStyle name="20% - akcent 2 3 2 4 2 3 2 3 2" xfId="2592" xr:uid="{00000000-0005-0000-0000-00009E0A0000}"/>
    <cellStyle name="20% - akcent 2 3 2 4 2 3 2 4" xfId="2593" xr:uid="{00000000-0005-0000-0000-00009F0A0000}"/>
    <cellStyle name="20% - akcent 2 3 2 4 2 3 3" xfId="2594" xr:uid="{00000000-0005-0000-0000-0000A00A0000}"/>
    <cellStyle name="20% - akcent 2 3 2 4 2 3 3 2" xfId="2595" xr:uid="{00000000-0005-0000-0000-0000A10A0000}"/>
    <cellStyle name="20% - akcent 2 3 2 4 2 3 4" xfId="2596" xr:uid="{00000000-0005-0000-0000-0000A20A0000}"/>
    <cellStyle name="20% - akcent 2 3 2 4 2 3 4 2" xfId="2597" xr:uid="{00000000-0005-0000-0000-0000A30A0000}"/>
    <cellStyle name="20% - akcent 2 3 2 4 2 3 5" xfId="2598" xr:uid="{00000000-0005-0000-0000-0000A40A0000}"/>
    <cellStyle name="20% - akcent 2 3 2 4 2 4" xfId="2599" xr:uid="{00000000-0005-0000-0000-0000A50A0000}"/>
    <cellStyle name="20% - akcent 2 3 2 4 2 4 2" xfId="2600" xr:uid="{00000000-0005-0000-0000-0000A60A0000}"/>
    <cellStyle name="20% - akcent 2 3 2 4 2 4 2 2" xfId="2601" xr:uid="{00000000-0005-0000-0000-0000A70A0000}"/>
    <cellStyle name="20% - akcent 2 3 2 4 2 4 2 2 2" xfId="2602" xr:uid="{00000000-0005-0000-0000-0000A80A0000}"/>
    <cellStyle name="20% - akcent 2 3 2 4 2 4 2 3" xfId="2603" xr:uid="{00000000-0005-0000-0000-0000A90A0000}"/>
    <cellStyle name="20% - akcent 2 3 2 4 2 4 2 3 2" xfId="2604" xr:uid="{00000000-0005-0000-0000-0000AA0A0000}"/>
    <cellStyle name="20% - akcent 2 3 2 4 2 4 2 4" xfId="2605" xr:uid="{00000000-0005-0000-0000-0000AB0A0000}"/>
    <cellStyle name="20% - akcent 2 3 2 4 2 4 3" xfId="2606" xr:uid="{00000000-0005-0000-0000-0000AC0A0000}"/>
    <cellStyle name="20% - akcent 2 3 2 4 2 4 3 2" xfId="2607" xr:uid="{00000000-0005-0000-0000-0000AD0A0000}"/>
    <cellStyle name="20% - akcent 2 3 2 4 2 4 4" xfId="2608" xr:uid="{00000000-0005-0000-0000-0000AE0A0000}"/>
    <cellStyle name="20% - akcent 2 3 2 4 2 4 4 2" xfId="2609" xr:uid="{00000000-0005-0000-0000-0000AF0A0000}"/>
    <cellStyle name="20% - akcent 2 3 2 4 2 4 5" xfId="2610" xr:uid="{00000000-0005-0000-0000-0000B00A0000}"/>
    <cellStyle name="20% - akcent 2 3 2 4 2 5" xfId="2611" xr:uid="{00000000-0005-0000-0000-0000B10A0000}"/>
    <cellStyle name="20% - akcent 2 3 2 4 2 5 2" xfId="2612" xr:uid="{00000000-0005-0000-0000-0000B20A0000}"/>
    <cellStyle name="20% - akcent 2 3 2 4 2 5 2 2" xfId="2613" xr:uid="{00000000-0005-0000-0000-0000B30A0000}"/>
    <cellStyle name="20% - akcent 2 3 2 4 2 5 3" xfId="2614" xr:uid="{00000000-0005-0000-0000-0000B40A0000}"/>
    <cellStyle name="20% - akcent 2 3 2 4 2 5 3 2" xfId="2615" xr:uid="{00000000-0005-0000-0000-0000B50A0000}"/>
    <cellStyle name="20% - akcent 2 3 2 4 2 5 4" xfId="2616" xr:uid="{00000000-0005-0000-0000-0000B60A0000}"/>
    <cellStyle name="20% - akcent 2 3 2 4 2 6" xfId="2617" xr:uid="{00000000-0005-0000-0000-0000B70A0000}"/>
    <cellStyle name="20% - akcent 2 3 2 4 2 6 2" xfId="2618" xr:uid="{00000000-0005-0000-0000-0000B80A0000}"/>
    <cellStyle name="20% - akcent 2 3 2 4 2 7" xfId="2619" xr:uid="{00000000-0005-0000-0000-0000B90A0000}"/>
    <cellStyle name="20% - akcent 2 3 2 4 2 7 2" xfId="2620" xr:uid="{00000000-0005-0000-0000-0000BA0A0000}"/>
    <cellStyle name="20% - akcent 2 3 2 4 2 8" xfId="2621" xr:uid="{00000000-0005-0000-0000-0000BB0A0000}"/>
    <cellStyle name="20% - akcent 2 3 2 4 3" xfId="2622" xr:uid="{00000000-0005-0000-0000-0000BC0A0000}"/>
    <cellStyle name="20% - akcent 2 3 2 4 3 2" xfId="2623" xr:uid="{00000000-0005-0000-0000-0000BD0A0000}"/>
    <cellStyle name="20% - akcent 2 3 2 4 3 2 2" xfId="2624" xr:uid="{00000000-0005-0000-0000-0000BE0A0000}"/>
    <cellStyle name="20% - akcent 2 3 2 4 3 2 2 2" xfId="2625" xr:uid="{00000000-0005-0000-0000-0000BF0A0000}"/>
    <cellStyle name="20% - akcent 2 3 2 4 3 2 2 2 2" xfId="2626" xr:uid="{00000000-0005-0000-0000-0000C00A0000}"/>
    <cellStyle name="20% - akcent 2 3 2 4 3 2 2 3" xfId="2627" xr:uid="{00000000-0005-0000-0000-0000C10A0000}"/>
    <cellStyle name="20% - akcent 2 3 2 4 3 2 2 3 2" xfId="2628" xr:uid="{00000000-0005-0000-0000-0000C20A0000}"/>
    <cellStyle name="20% - akcent 2 3 2 4 3 2 2 4" xfId="2629" xr:uid="{00000000-0005-0000-0000-0000C30A0000}"/>
    <cellStyle name="20% - akcent 2 3 2 4 3 2 3" xfId="2630" xr:uid="{00000000-0005-0000-0000-0000C40A0000}"/>
    <cellStyle name="20% - akcent 2 3 2 4 3 2 3 2" xfId="2631" xr:uid="{00000000-0005-0000-0000-0000C50A0000}"/>
    <cellStyle name="20% - akcent 2 3 2 4 3 2 4" xfId="2632" xr:uid="{00000000-0005-0000-0000-0000C60A0000}"/>
    <cellStyle name="20% - akcent 2 3 2 4 3 2 4 2" xfId="2633" xr:uid="{00000000-0005-0000-0000-0000C70A0000}"/>
    <cellStyle name="20% - akcent 2 3 2 4 3 2 5" xfId="2634" xr:uid="{00000000-0005-0000-0000-0000C80A0000}"/>
    <cellStyle name="20% - akcent 2 3 2 4 3 3" xfId="2635" xr:uid="{00000000-0005-0000-0000-0000C90A0000}"/>
    <cellStyle name="20% - akcent 2 3 2 4 3 3 2" xfId="2636" xr:uid="{00000000-0005-0000-0000-0000CA0A0000}"/>
    <cellStyle name="20% - akcent 2 3 2 4 3 3 2 2" xfId="2637" xr:uid="{00000000-0005-0000-0000-0000CB0A0000}"/>
    <cellStyle name="20% - akcent 2 3 2 4 3 3 2 2 2" xfId="2638" xr:uid="{00000000-0005-0000-0000-0000CC0A0000}"/>
    <cellStyle name="20% - akcent 2 3 2 4 3 3 2 3" xfId="2639" xr:uid="{00000000-0005-0000-0000-0000CD0A0000}"/>
    <cellStyle name="20% - akcent 2 3 2 4 3 3 2 3 2" xfId="2640" xr:uid="{00000000-0005-0000-0000-0000CE0A0000}"/>
    <cellStyle name="20% - akcent 2 3 2 4 3 3 2 4" xfId="2641" xr:uid="{00000000-0005-0000-0000-0000CF0A0000}"/>
    <cellStyle name="20% - akcent 2 3 2 4 3 3 3" xfId="2642" xr:uid="{00000000-0005-0000-0000-0000D00A0000}"/>
    <cellStyle name="20% - akcent 2 3 2 4 3 3 3 2" xfId="2643" xr:uid="{00000000-0005-0000-0000-0000D10A0000}"/>
    <cellStyle name="20% - akcent 2 3 2 4 3 3 4" xfId="2644" xr:uid="{00000000-0005-0000-0000-0000D20A0000}"/>
    <cellStyle name="20% - akcent 2 3 2 4 3 3 4 2" xfId="2645" xr:uid="{00000000-0005-0000-0000-0000D30A0000}"/>
    <cellStyle name="20% - akcent 2 3 2 4 3 3 5" xfId="2646" xr:uid="{00000000-0005-0000-0000-0000D40A0000}"/>
    <cellStyle name="20% - akcent 2 3 2 4 3 4" xfId="2647" xr:uid="{00000000-0005-0000-0000-0000D50A0000}"/>
    <cellStyle name="20% - akcent 2 3 2 4 3 4 2" xfId="2648" xr:uid="{00000000-0005-0000-0000-0000D60A0000}"/>
    <cellStyle name="20% - akcent 2 3 2 4 3 4 2 2" xfId="2649" xr:uid="{00000000-0005-0000-0000-0000D70A0000}"/>
    <cellStyle name="20% - akcent 2 3 2 4 3 4 2 2 2" xfId="2650" xr:uid="{00000000-0005-0000-0000-0000D80A0000}"/>
    <cellStyle name="20% - akcent 2 3 2 4 3 4 2 3" xfId="2651" xr:uid="{00000000-0005-0000-0000-0000D90A0000}"/>
    <cellStyle name="20% - akcent 2 3 2 4 3 4 2 3 2" xfId="2652" xr:uid="{00000000-0005-0000-0000-0000DA0A0000}"/>
    <cellStyle name="20% - akcent 2 3 2 4 3 4 2 4" xfId="2653" xr:uid="{00000000-0005-0000-0000-0000DB0A0000}"/>
    <cellStyle name="20% - akcent 2 3 2 4 3 4 3" xfId="2654" xr:uid="{00000000-0005-0000-0000-0000DC0A0000}"/>
    <cellStyle name="20% - akcent 2 3 2 4 3 4 3 2" xfId="2655" xr:uid="{00000000-0005-0000-0000-0000DD0A0000}"/>
    <cellStyle name="20% - akcent 2 3 2 4 3 4 4" xfId="2656" xr:uid="{00000000-0005-0000-0000-0000DE0A0000}"/>
    <cellStyle name="20% - akcent 2 3 2 4 3 4 4 2" xfId="2657" xr:uid="{00000000-0005-0000-0000-0000DF0A0000}"/>
    <cellStyle name="20% - akcent 2 3 2 4 3 4 5" xfId="2658" xr:uid="{00000000-0005-0000-0000-0000E00A0000}"/>
    <cellStyle name="20% - akcent 2 3 2 4 3 5" xfId="2659" xr:uid="{00000000-0005-0000-0000-0000E10A0000}"/>
    <cellStyle name="20% - akcent 2 3 2 4 3 5 2" xfId="2660" xr:uid="{00000000-0005-0000-0000-0000E20A0000}"/>
    <cellStyle name="20% - akcent 2 3 2 4 3 5 2 2" xfId="2661" xr:uid="{00000000-0005-0000-0000-0000E30A0000}"/>
    <cellStyle name="20% - akcent 2 3 2 4 3 5 3" xfId="2662" xr:uid="{00000000-0005-0000-0000-0000E40A0000}"/>
    <cellStyle name="20% - akcent 2 3 2 4 3 5 3 2" xfId="2663" xr:uid="{00000000-0005-0000-0000-0000E50A0000}"/>
    <cellStyle name="20% - akcent 2 3 2 4 3 5 4" xfId="2664" xr:uid="{00000000-0005-0000-0000-0000E60A0000}"/>
    <cellStyle name="20% - akcent 2 3 2 4 3 6" xfId="2665" xr:uid="{00000000-0005-0000-0000-0000E70A0000}"/>
    <cellStyle name="20% - akcent 2 3 2 4 3 6 2" xfId="2666" xr:uid="{00000000-0005-0000-0000-0000E80A0000}"/>
    <cellStyle name="20% - akcent 2 3 2 4 3 7" xfId="2667" xr:uid="{00000000-0005-0000-0000-0000E90A0000}"/>
    <cellStyle name="20% - akcent 2 3 2 4 3 7 2" xfId="2668" xr:uid="{00000000-0005-0000-0000-0000EA0A0000}"/>
    <cellStyle name="20% - akcent 2 3 2 4 3 8" xfId="2669" xr:uid="{00000000-0005-0000-0000-0000EB0A0000}"/>
    <cellStyle name="20% - akcent 2 3 2 4 4" xfId="2670" xr:uid="{00000000-0005-0000-0000-0000EC0A0000}"/>
    <cellStyle name="20% - akcent 2 3 2 4 4 2" xfId="2671" xr:uid="{00000000-0005-0000-0000-0000ED0A0000}"/>
    <cellStyle name="20% - akcent 2 3 2 4 4 2 2" xfId="2672" xr:uid="{00000000-0005-0000-0000-0000EE0A0000}"/>
    <cellStyle name="20% - akcent 2 3 2 4 4 2 2 2" xfId="2673" xr:uid="{00000000-0005-0000-0000-0000EF0A0000}"/>
    <cellStyle name="20% - akcent 2 3 2 4 4 2 3" xfId="2674" xr:uid="{00000000-0005-0000-0000-0000F00A0000}"/>
    <cellStyle name="20% - akcent 2 3 2 4 4 2 3 2" xfId="2675" xr:uid="{00000000-0005-0000-0000-0000F10A0000}"/>
    <cellStyle name="20% - akcent 2 3 2 4 4 2 4" xfId="2676" xr:uid="{00000000-0005-0000-0000-0000F20A0000}"/>
    <cellStyle name="20% - akcent 2 3 2 4 4 3" xfId="2677" xr:uid="{00000000-0005-0000-0000-0000F30A0000}"/>
    <cellStyle name="20% - akcent 2 3 2 4 4 3 2" xfId="2678" xr:uid="{00000000-0005-0000-0000-0000F40A0000}"/>
    <cellStyle name="20% - akcent 2 3 2 4 4 4" xfId="2679" xr:uid="{00000000-0005-0000-0000-0000F50A0000}"/>
    <cellStyle name="20% - akcent 2 3 2 4 4 4 2" xfId="2680" xr:uid="{00000000-0005-0000-0000-0000F60A0000}"/>
    <cellStyle name="20% - akcent 2 3 2 4 4 5" xfId="2681" xr:uid="{00000000-0005-0000-0000-0000F70A0000}"/>
    <cellStyle name="20% - akcent 2 3 2 4 5" xfId="2682" xr:uid="{00000000-0005-0000-0000-0000F80A0000}"/>
    <cellStyle name="20% - akcent 2 3 2 4 5 2" xfId="2683" xr:uid="{00000000-0005-0000-0000-0000F90A0000}"/>
    <cellStyle name="20% - akcent 2 3 2 4 5 2 2" xfId="2684" xr:uid="{00000000-0005-0000-0000-0000FA0A0000}"/>
    <cellStyle name="20% - akcent 2 3 2 4 5 2 2 2" xfId="2685" xr:uid="{00000000-0005-0000-0000-0000FB0A0000}"/>
    <cellStyle name="20% - akcent 2 3 2 4 5 2 3" xfId="2686" xr:uid="{00000000-0005-0000-0000-0000FC0A0000}"/>
    <cellStyle name="20% - akcent 2 3 2 4 5 2 3 2" xfId="2687" xr:uid="{00000000-0005-0000-0000-0000FD0A0000}"/>
    <cellStyle name="20% - akcent 2 3 2 4 5 2 4" xfId="2688" xr:uid="{00000000-0005-0000-0000-0000FE0A0000}"/>
    <cellStyle name="20% - akcent 2 3 2 4 5 3" xfId="2689" xr:uid="{00000000-0005-0000-0000-0000FF0A0000}"/>
    <cellStyle name="20% - akcent 2 3 2 4 5 3 2" xfId="2690" xr:uid="{00000000-0005-0000-0000-0000000B0000}"/>
    <cellStyle name="20% - akcent 2 3 2 4 5 4" xfId="2691" xr:uid="{00000000-0005-0000-0000-0000010B0000}"/>
    <cellStyle name="20% - akcent 2 3 2 4 5 4 2" xfId="2692" xr:uid="{00000000-0005-0000-0000-0000020B0000}"/>
    <cellStyle name="20% - akcent 2 3 2 4 5 5" xfId="2693" xr:uid="{00000000-0005-0000-0000-0000030B0000}"/>
    <cellStyle name="20% - akcent 2 3 2 4 6" xfId="2694" xr:uid="{00000000-0005-0000-0000-0000040B0000}"/>
    <cellStyle name="20% - akcent 2 3 2 4 6 2" xfId="2695" xr:uid="{00000000-0005-0000-0000-0000050B0000}"/>
    <cellStyle name="20% - akcent 2 3 2 4 6 2 2" xfId="2696" xr:uid="{00000000-0005-0000-0000-0000060B0000}"/>
    <cellStyle name="20% - akcent 2 3 2 4 6 2 2 2" xfId="2697" xr:uid="{00000000-0005-0000-0000-0000070B0000}"/>
    <cellStyle name="20% - akcent 2 3 2 4 6 2 3" xfId="2698" xr:uid="{00000000-0005-0000-0000-0000080B0000}"/>
    <cellStyle name="20% - akcent 2 3 2 4 6 2 3 2" xfId="2699" xr:uid="{00000000-0005-0000-0000-0000090B0000}"/>
    <cellStyle name="20% - akcent 2 3 2 4 6 2 4" xfId="2700" xr:uid="{00000000-0005-0000-0000-00000A0B0000}"/>
    <cellStyle name="20% - akcent 2 3 2 4 6 3" xfId="2701" xr:uid="{00000000-0005-0000-0000-00000B0B0000}"/>
    <cellStyle name="20% - akcent 2 3 2 4 6 3 2" xfId="2702" xr:uid="{00000000-0005-0000-0000-00000C0B0000}"/>
    <cellStyle name="20% - akcent 2 3 2 4 6 4" xfId="2703" xr:uid="{00000000-0005-0000-0000-00000D0B0000}"/>
    <cellStyle name="20% - akcent 2 3 2 4 6 4 2" xfId="2704" xr:uid="{00000000-0005-0000-0000-00000E0B0000}"/>
    <cellStyle name="20% - akcent 2 3 2 4 6 5" xfId="2705" xr:uid="{00000000-0005-0000-0000-00000F0B0000}"/>
    <cellStyle name="20% - akcent 2 3 2 4 7" xfId="2706" xr:uid="{00000000-0005-0000-0000-0000100B0000}"/>
    <cellStyle name="20% - akcent 2 3 2 4 7 2" xfId="2707" xr:uid="{00000000-0005-0000-0000-0000110B0000}"/>
    <cellStyle name="20% - akcent 2 3 2 4 7 2 2" xfId="2708" xr:uid="{00000000-0005-0000-0000-0000120B0000}"/>
    <cellStyle name="20% - akcent 2 3 2 4 7 3" xfId="2709" xr:uid="{00000000-0005-0000-0000-0000130B0000}"/>
    <cellStyle name="20% - akcent 2 3 2 4 7 3 2" xfId="2710" xr:uid="{00000000-0005-0000-0000-0000140B0000}"/>
    <cellStyle name="20% - akcent 2 3 2 4 7 4" xfId="2711" xr:uid="{00000000-0005-0000-0000-0000150B0000}"/>
    <cellStyle name="20% - akcent 2 3 2 4 8" xfId="2712" xr:uid="{00000000-0005-0000-0000-0000160B0000}"/>
    <cellStyle name="20% - akcent 2 3 2 4 8 2" xfId="2713" xr:uid="{00000000-0005-0000-0000-0000170B0000}"/>
    <cellStyle name="20% - akcent 2 3 2 4 9" xfId="2714" xr:uid="{00000000-0005-0000-0000-0000180B0000}"/>
    <cellStyle name="20% - akcent 2 3 2 4 9 2" xfId="2715" xr:uid="{00000000-0005-0000-0000-0000190B0000}"/>
    <cellStyle name="20% - akcent 2 3 2 5" xfId="2716" xr:uid="{00000000-0005-0000-0000-00001A0B0000}"/>
    <cellStyle name="20% - akcent 2 3 2 5 2" xfId="2717" xr:uid="{00000000-0005-0000-0000-00001B0B0000}"/>
    <cellStyle name="20% - akcent 2 3 2 5 2 2" xfId="2718" xr:uid="{00000000-0005-0000-0000-00001C0B0000}"/>
    <cellStyle name="20% - akcent 2 3 2 5 2 2 2" xfId="2719" xr:uid="{00000000-0005-0000-0000-00001D0B0000}"/>
    <cellStyle name="20% - akcent 2 3 2 5 2 2 2 2" xfId="2720" xr:uid="{00000000-0005-0000-0000-00001E0B0000}"/>
    <cellStyle name="20% - akcent 2 3 2 5 2 2 3" xfId="2721" xr:uid="{00000000-0005-0000-0000-00001F0B0000}"/>
    <cellStyle name="20% - akcent 2 3 2 5 2 2 3 2" xfId="2722" xr:uid="{00000000-0005-0000-0000-0000200B0000}"/>
    <cellStyle name="20% - akcent 2 3 2 5 2 2 4" xfId="2723" xr:uid="{00000000-0005-0000-0000-0000210B0000}"/>
    <cellStyle name="20% - akcent 2 3 2 5 2 3" xfId="2724" xr:uid="{00000000-0005-0000-0000-0000220B0000}"/>
    <cellStyle name="20% - akcent 2 3 2 5 2 3 2" xfId="2725" xr:uid="{00000000-0005-0000-0000-0000230B0000}"/>
    <cellStyle name="20% - akcent 2 3 2 5 2 4" xfId="2726" xr:uid="{00000000-0005-0000-0000-0000240B0000}"/>
    <cellStyle name="20% - akcent 2 3 2 5 2 4 2" xfId="2727" xr:uid="{00000000-0005-0000-0000-0000250B0000}"/>
    <cellStyle name="20% - akcent 2 3 2 5 2 5" xfId="2728" xr:uid="{00000000-0005-0000-0000-0000260B0000}"/>
    <cellStyle name="20% - akcent 2 3 2 5 3" xfId="2729" xr:uid="{00000000-0005-0000-0000-0000270B0000}"/>
    <cellStyle name="20% - akcent 2 3 2 5 3 2" xfId="2730" xr:uid="{00000000-0005-0000-0000-0000280B0000}"/>
    <cellStyle name="20% - akcent 2 3 2 5 3 2 2" xfId="2731" xr:uid="{00000000-0005-0000-0000-0000290B0000}"/>
    <cellStyle name="20% - akcent 2 3 2 5 3 2 2 2" xfId="2732" xr:uid="{00000000-0005-0000-0000-00002A0B0000}"/>
    <cellStyle name="20% - akcent 2 3 2 5 3 2 3" xfId="2733" xr:uid="{00000000-0005-0000-0000-00002B0B0000}"/>
    <cellStyle name="20% - akcent 2 3 2 5 3 2 3 2" xfId="2734" xr:uid="{00000000-0005-0000-0000-00002C0B0000}"/>
    <cellStyle name="20% - akcent 2 3 2 5 3 2 4" xfId="2735" xr:uid="{00000000-0005-0000-0000-00002D0B0000}"/>
    <cellStyle name="20% - akcent 2 3 2 5 3 3" xfId="2736" xr:uid="{00000000-0005-0000-0000-00002E0B0000}"/>
    <cellStyle name="20% - akcent 2 3 2 5 3 3 2" xfId="2737" xr:uid="{00000000-0005-0000-0000-00002F0B0000}"/>
    <cellStyle name="20% - akcent 2 3 2 5 3 4" xfId="2738" xr:uid="{00000000-0005-0000-0000-0000300B0000}"/>
    <cellStyle name="20% - akcent 2 3 2 5 3 4 2" xfId="2739" xr:uid="{00000000-0005-0000-0000-0000310B0000}"/>
    <cellStyle name="20% - akcent 2 3 2 5 3 5" xfId="2740" xr:uid="{00000000-0005-0000-0000-0000320B0000}"/>
    <cellStyle name="20% - akcent 2 3 2 5 4" xfId="2741" xr:uid="{00000000-0005-0000-0000-0000330B0000}"/>
    <cellStyle name="20% - akcent 2 3 2 5 4 2" xfId="2742" xr:uid="{00000000-0005-0000-0000-0000340B0000}"/>
    <cellStyle name="20% - akcent 2 3 2 5 4 2 2" xfId="2743" xr:uid="{00000000-0005-0000-0000-0000350B0000}"/>
    <cellStyle name="20% - akcent 2 3 2 5 4 2 2 2" xfId="2744" xr:uid="{00000000-0005-0000-0000-0000360B0000}"/>
    <cellStyle name="20% - akcent 2 3 2 5 4 2 3" xfId="2745" xr:uid="{00000000-0005-0000-0000-0000370B0000}"/>
    <cellStyle name="20% - akcent 2 3 2 5 4 2 3 2" xfId="2746" xr:uid="{00000000-0005-0000-0000-0000380B0000}"/>
    <cellStyle name="20% - akcent 2 3 2 5 4 2 4" xfId="2747" xr:uid="{00000000-0005-0000-0000-0000390B0000}"/>
    <cellStyle name="20% - akcent 2 3 2 5 4 3" xfId="2748" xr:uid="{00000000-0005-0000-0000-00003A0B0000}"/>
    <cellStyle name="20% - akcent 2 3 2 5 4 3 2" xfId="2749" xr:uid="{00000000-0005-0000-0000-00003B0B0000}"/>
    <cellStyle name="20% - akcent 2 3 2 5 4 4" xfId="2750" xr:uid="{00000000-0005-0000-0000-00003C0B0000}"/>
    <cellStyle name="20% - akcent 2 3 2 5 4 4 2" xfId="2751" xr:uid="{00000000-0005-0000-0000-00003D0B0000}"/>
    <cellStyle name="20% - akcent 2 3 2 5 4 5" xfId="2752" xr:uid="{00000000-0005-0000-0000-00003E0B0000}"/>
    <cellStyle name="20% - akcent 2 3 2 5 5" xfId="2753" xr:uid="{00000000-0005-0000-0000-00003F0B0000}"/>
    <cellStyle name="20% - akcent 2 3 2 5 5 2" xfId="2754" xr:uid="{00000000-0005-0000-0000-0000400B0000}"/>
    <cellStyle name="20% - akcent 2 3 2 5 5 2 2" xfId="2755" xr:uid="{00000000-0005-0000-0000-0000410B0000}"/>
    <cellStyle name="20% - akcent 2 3 2 5 5 3" xfId="2756" xr:uid="{00000000-0005-0000-0000-0000420B0000}"/>
    <cellStyle name="20% - akcent 2 3 2 5 5 3 2" xfId="2757" xr:uid="{00000000-0005-0000-0000-0000430B0000}"/>
    <cellStyle name="20% - akcent 2 3 2 5 5 4" xfId="2758" xr:uid="{00000000-0005-0000-0000-0000440B0000}"/>
    <cellStyle name="20% - akcent 2 3 2 5 6" xfId="2759" xr:uid="{00000000-0005-0000-0000-0000450B0000}"/>
    <cellStyle name="20% - akcent 2 3 2 5 6 2" xfId="2760" xr:uid="{00000000-0005-0000-0000-0000460B0000}"/>
    <cellStyle name="20% - akcent 2 3 2 5 7" xfId="2761" xr:uid="{00000000-0005-0000-0000-0000470B0000}"/>
    <cellStyle name="20% - akcent 2 3 2 5 7 2" xfId="2762" xr:uid="{00000000-0005-0000-0000-0000480B0000}"/>
    <cellStyle name="20% - akcent 2 3 2 5 8" xfId="2763" xr:uid="{00000000-0005-0000-0000-0000490B0000}"/>
    <cellStyle name="20% - akcent 2 3 2 6" xfId="2764" xr:uid="{00000000-0005-0000-0000-00004A0B0000}"/>
    <cellStyle name="20% - akcent 2 3 2 6 2" xfId="2765" xr:uid="{00000000-0005-0000-0000-00004B0B0000}"/>
    <cellStyle name="20% - akcent 2 3 2 6 2 2" xfId="2766" xr:uid="{00000000-0005-0000-0000-00004C0B0000}"/>
    <cellStyle name="20% - akcent 2 3 2 6 2 2 2" xfId="2767" xr:uid="{00000000-0005-0000-0000-00004D0B0000}"/>
    <cellStyle name="20% - akcent 2 3 2 6 2 2 2 2" xfId="2768" xr:uid="{00000000-0005-0000-0000-00004E0B0000}"/>
    <cellStyle name="20% - akcent 2 3 2 6 2 2 3" xfId="2769" xr:uid="{00000000-0005-0000-0000-00004F0B0000}"/>
    <cellStyle name="20% - akcent 2 3 2 6 2 2 3 2" xfId="2770" xr:uid="{00000000-0005-0000-0000-0000500B0000}"/>
    <cellStyle name="20% - akcent 2 3 2 6 2 2 4" xfId="2771" xr:uid="{00000000-0005-0000-0000-0000510B0000}"/>
    <cellStyle name="20% - akcent 2 3 2 6 2 3" xfId="2772" xr:uid="{00000000-0005-0000-0000-0000520B0000}"/>
    <cellStyle name="20% - akcent 2 3 2 6 2 3 2" xfId="2773" xr:uid="{00000000-0005-0000-0000-0000530B0000}"/>
    <cellStyle name="20% - akcent 2 3 2 6 2 4" xfId="2774" xr:uid="{00000000-0005-0000-0000-0000540B0000}"/>
    <cellStyle name="20% - akcent 2 3 2 6 2 4 2" xfId="2775" xr:uid="{00000000-0005-0000-0000-0000550B0000}"/>
    <cellStyle name="20% - akcent 2 3 2 6 2 5" xfId="2776" xr:uid="{00000000-0005-0000-0000-0000560B0000}"/>
    <cellStyle name="20% - akcent 2 3 2 6 3" xfId="2777" xr:uid="{00000000-0005-0000-0000-0000570B0000}"/>
    <cellStyle name="20% - akcent 2 3 2 6 3 2" xfId="2778" xr:uid="{00000000-0005-0000-0000-0000580B0000}"/>
    <cellStyle name="20% - akcent 2 3 2 6 3 2 2" xfId="2779" xr:uid="{00000000-0005-0000-0000-0000590B0000}"/>
    <cellStyle name="20% - akcent 2 3 2 6 3 2 2 2" xfId="2780" xr:uid="{00000000-0005-0000-0000-00005A0B0000}"/>
    <cellStyle name="20% - akcent 2 3 2 6 3 2 3" xfId="2781" xr:uid="{00000000-0005-0000-0000-00005B0B0000}"/>
    <cellStyle name="20% - akcent 2 3 2 6 3 2 3 2" xfId="2782" xr:uid="{00000000-0005-0000-0000-00005C0B0000}"/>
    <cellStyle name="20% - akcent 2 3 2 6 3 2 4" xfId="2783" xr:uid="{00000000-0005-0000-0000-00005D0B0000}"/>
    <cellStyle name="20% - akcent 2 3 2 6 3 3" xfId="2784" xr:uid="{00000000-0005-0000-0000-00005E0B0000}"/>
    <cellStyle name="20% - akcent 2 3 2 6 3 3 2" xfId="2785" xr:uid="{00000000-0005-0000-0000-00005F0B0000}"/>
    <cellStyle name="20% - akcent 2 3 2 6 3 4" xfId="2786" xr:uid="{00000000-0005-0000-0000-0000600B0000}"/>
    <cellStyle name="20% - akcent 2 3 2 6 3 4 2" xfId="2787" xr:uid="{00000000-0005-0000-0000-0000610B0000}"/>
    <cellStyle name="20% - akcent 2 3 2 6 3 5" xfId="2788" xr:uid="{00000000-0005-0000-0000-0000620B0000}"/>
    <cellStyle name="20% - akcent 2 3 2 6 4" xfId="2789" xr:uid="{00000000-0005-0000-0000-0000630B0000}"/>
    <cellStyle name="20% - akcent 2 3 2 6 4 2" xfId="2790" xr:uid="{00000000-0005-0000-0000-0000640B0000}"/>
    <cellStyle name="20% - akcent 2 3 2 6 4 2 2" xfId="2791" xr:uid="{00000000-0005-0000-0000-0000650B0000}"/>
    <cellStyle name="20% - akcent 2 3 2 6 4 2 2 2" xfId="2792" xr:uid="{00000000-0005-0000-0000-0000660B0000}"/>
    <cellStyle name="20% - akcent 2 3 2 6 4 2 3" xfId="2793" xr:uid="{00000000-0005-0000-0000-0000670B0000}"/>
    <cellStyle name="20% - akcent 2 3 2 6 4 2 3 2" xfId="2794" xr:uid="{00000000-0005-0000-0000-0000680B0000}"/>
    <cellStyle name="20% - akcent 2 3 2 6 4 2 4" xfId="2795" xr:uid="{00000000-0005-0000-0000-0000690B0000}"/>
    <cellStyle name="20% - akcent 2 3 2 6 4 3" xfId="2796" xr:uid="{00000000-0005-0000-0000-00006A0B0000}"/>
    <cellStyle name="20% - akcent 2 3 2 6 4 3 2" xfId="2797" xr:uid="{00000000-0005-0000-0000-00006B0B0000}"/>
    <cellStyle name="20% - akcent 2 3 2 6 4 4" xfId="2798" xr:uid="{00000000-0005-0000-0000-00006C0B0000}"/>
    <cellStyle name="20% - akcent 2 3 2 6 4 4 2" xfId="2799" xr:uid="{00000000-0005-0000-0000-00006D0B0000}"/>
    <cellStyle name="20% - akcent 2 3 2 6 4 5" xfId="2800" xr:uid="{00000000-0005-0000-0000-00006E0B0000}"/>
    <cellStyle name="20% - akcent 2 3 2 6 5" xfId="2801" xr:uid="{00000000-0005-0000-0000-00006F0B0000}"/>
    <cellStyle name="20% - akcent 2 3 2 6 5 2" xfId="2802" xr:uid="{00000000-0005-0000-0000-0000700B0000}"/>
    <cellStyle name="20% - akcent 2 3 2 6 5 2 2" xfId="2803" xr:uid="{00000000-0005-0000-0000-0000710B0000}"/>
    <cellStyle name="20% - akcent 2 3 2 6 5 3" xfId="2804" xr:uid="{00000000-0005-0000-0000-0000720B0000}"/>
    <cellStyle name="20% - akcent 2 3 2 6 5 3 2" xfId="2805" xr:uid="{00000000-0005-0000-0000-0000730B0000}"/>
    <cellStyle name="20% - akcent 2 3 2 6 5 4" xfId="2806" xr:uid="{00000000-0005-0000-0000-0000740B0000}"/>
    <cellStyle name="20% - akcent 2 3 2 6 6" xfId="2807" xr:uid="{00000000-0005-0000-0000-0000750B0000}"/>
    <cellStyle name="20% - akcent 2 3 2 6 6 2" xfId="2808" xr:uid="{00000000-0005-0000-0000-0000760B0000}"/>
    <cellStyle name="20% - akcent 2 3 2 6 7" xfId="2809" xr:uid="{00000000-0005-0000-0000-0000770B0000}"/>
    <cellStyle name="20% - akcent 2 3 2 6 7 2" xfId="2810" xr:uid="{00000000-0005-0000-0000-0000780B0000}"/>
    <cellStyle name="20% - akcent 2 3 2 6 8" xfId="2811" xr:uid="{00000000-0005-0000-0000-0000790B0000}"/>
    <cellStyle name="20% - akcent 2 3 2 7" xfId="2812" xr:uid="{00000000-0005-0000-0000-00007A0B0000}"/>
    <cellStyle name="20% - akcent 2 3 2 7 2" xfId="2813" xr:uid="{00000000-0005-0000-0000-00007B0B0000}"/>
    <cellStyle name="20% - akcent 2 3 2 7 2 2" xfId="2814" xr:uid="{00000000-0005-0000-0000-00007C0B0000}"/>
    <cellStyle name="20% - akcent 2 3 2 7 2 2 2" xfId="2815" xr:uid="{00000000-0005-0000-0000-00007D0B0000}"/>
    <cellStyle name="20% - akcent 2 3 2 7 2 2 2 2" xfId="2816" xr:uid="{00000000-0005-0000-0000-00007E0B0000}"/>
    <cellStyle name="20% - akcent 2 3 2 7 2 2 3" xfId="2817" xr:uid="{00000000-0005-0000-0000-00007F0B0000}"/>
    <cellStyle name="20% - akcent 2 3 2 7 2 2 3 2" xfId="2818" xr:uid="{00000000-0005-0000-0000-0000800B0000}"/>
    <cellStyle name="20% - akcent 2 3 2 7 2 2 4" xfId="2819" xr:uid="{00000000-0005-0000-0000-0000810B0000}"/>
    <cellStyle name="20% - akcent 2 3 2 7 2 3" xfId="2820" xr:uid="{00000000-0005-0000-0000-0000820B0000}"/>
    <cellStyle name="20% - akcent 2 3 2 7 2 3 2" xfId="2821" xr:uid="{00000000-0005-0000-0000-0000830B0000}"/>
    <cellStyle name="20% - akcent 2 3 2 7 2 4" xfId="2822" xr:uid="{00000000-0005-0000-0000-0000840B0000}"/>
    <cellStyle name="20% - akcent 2 3 2 7 2 4 2" xfId="2823" xr:uid="{00000000-0005-0000-0000-0000850B0000}"/>
    <cellStyle name="20% - akcent 2 3 2 7 2 5" xfId="2824" xr:uid="{00000000-0005-0000-0000-0000860B0000}"/>
    <cellStyle name="20% - akcent 2 3 2 7 3" xfId="2825" xr:uid="{00000000-0005-0000-0000-0000870B0000}"/>
    <cellStyle name="20% - akcent 2 3 2 7 3 2" xfId="2826" xr:uid="{00000000-0005-0000-0000-0000880B0000}"/>
    <cellStyle name="20% - akcent 2 3 2 7 3 2 2" xfId="2827" xr:uid="{00000000-0005-0000-0000-0000890B0000}"/>
    <cellStyle name="20% - akcent 2 3 2 7 3 3" xfId="2828" xr:uid="{00000000-0005-0000-0000-00008A0B0000}"/>
    <cellStyle name="20% - akcent 2 3 2 7 3 3 2" xfId="2829" xr:uid="{00000000-0005-0000-0000-00008B0B0000}"/>
    <cellStyle name="20% - akcent 2 3 2 7 3 4" xfId="2830" xr:uid="{00000000-0005-0000-0000-00008C0B0000}"/>
    <cellStyle name="20% - akcent 2 3 2 7 4" xfId="2831" xr:uid="{00000000-0005-0000-0000-00008D0B0000}"/>
    <cellStyle name="20% - akcent 2 3 2 7 4 2" xfId="2832" xr:uid="{00000000-0005-0000-0000-00008E0B0000}"/>
    <cellStyle name="20% - akcent 2 3 2 7 5" xfId="2833" xr:uid="{00000000-0005-0000-0000-00008F0B0000}"/>
    <cellStyle name="20% - akcent 2 3 2 7 5 2" xfId="2834" xr:uid="{00000000-0005-0000-0000-0000900B0000}"/>
    <cellStyle name="20% - akcent 2 3 2 7 6" xfId="2835" xr:uid="{00000000-0005-0000-0000-0000910B0000}"/>
    <cellStyle name="20% - akcent 2 3 2 8" xfId="2836" xr:uid="{00000000-0005-0000-0000-0000920B0000}"/>
    <cellStyle name="20% - akcent 2 3 2 8 2" xfId="2837" xr:uid="{00000000-0005-0000-0000-0000930B0000}"/>
    <cellStyle name="20% - akcent 2 3 2 8 2 2" xfId="2838" xr:uid="{00000000-0005-0000-0000-0000940B0000}"/>
    <cellStyle name="20% - akcent 2 3 2 8 2 2 2" xfId="2839" xr:uid="{00000000-0005-0000-0000-0000950B0000}"/>
    <cellStyle name="20% - akcent 2 3 2 8 2 3" xfId="2840" xr:uid="{00000000-0005-0000-0000-0000960B0000}"/>
    <cellStyle name="20% - akcent 2 3 2 8 2 3 2" xfId="2841" xr:uid="{00000000-0005-0000-0000-0000970B0000}"/>
    <cellStyle name="20% - akcent 2 3 2 8 2 4" xfId="2842" xr:uid="{00000000-0005-0000-0000-0000980B0000}"/>
    <cellStyle name="20% - akcent 2 3 2 8 3" xfId="2843" xr:uid="{00000000-0005-0000-0000-0000990B0000}"/>
    <cellStyle name="20% - akcent 2 3 2 8 3 2" xfId="2844" xr:uid="{00000000-0005-0000-0000-00009A0B0000}"/>
    <cellStyle name="20% - akcent 2 3 2 8 4" xfId="2845" xr:uid="{00000000-0005-0000-0000-00009B0B0000}"/>
    <cellStyle name="20% - akcent 2 3 2 8 4 2" xfId="2846" xr:uid="{00000000-0005-0000-0000-00009C0B0000}"/>
    <cellStyle name="20% - akcent 2 3 2 8 5" xfId="2847" xr:uid="{00000000-0005-0000-0000-00009D0B0000}"/>
    <cellStyle name="20% - akcent 2 3 2 9" xfId="2848" xr:uid="{00000000-0005-0000-0000-00009E0B0000}"/>
    <cellStyle name="20% - akcent 2 3 2 9 2" xfId="2849" xr:uid="{00000000-0005-0000-0000-00009F0B0000}"/>
    <cellStyle name="20% - akcent 2 3 2 9 2 2" xfId="2850" xr:uid="{00000000-0005-0000-0000-0000A00B0000}"/>
    <cellStyle name="20% - akcent 2 3 2 9 2 2 2" xfId="2851" xr:uid="{00000000-0005-0000-0000-0000A10B0000}"/>
    <cellStyle name="20% - akcent 2 3 2 9 2 3" xfId="2852" xr:uid="{00000000-0005-0000-0000-0000A20B0000}"/>
    <cellStyle name="20% - akcent 2 3 2 9 2 3 2" xfId="2853" xr:uid="{00000000-0005-0000-0000-0000A30B0000}"/>
    <cellStyle name="20% - akcent 2 3 2 9 2 4" xfId="2854" xr:uid="{00000000-0005-0000-0000-0000A40B0000}"/>
    <cellStyle name="20% - akcent 2 3 2 9 3" xfId="2855" xr:uid="{00000000-0005-0000-0000-0000A50B0000}"/>
    <cellStyle name="20% - akcent 2 3 2 9 3 2" xfId="2856" xr:uid="{00000000-0005-0000-0000-0000A60B0000}"/>
    <cellStyle name="20% - akcent 2 3 2 9 4" xfId="2857" xr:uid="{00000000-0005-0000-0000-0000A70B0000}"/>
    <cellStyle name="20% - akcent 2 3 2 9 4 2" xfId="2858" xr:uid="{00000000-0005-0000-0000-0000A80B0000}"/>
    <cellStyle name="20% - akcent 2 3 2 9 5" xfId="2859" xr:uid="{00000000-0005-0000-0000-0000A90B0000}"/>
    <cellStyle name="20% - akcent 2 3 20" xfId="22007" xr:uid="{00000000-0005-0000-0000-0000AA0B0000}"/>
    <cellStyle name="20% - akcent 2 3 3" xfId="2860" xr:uid="{00000000-0005-0000-0000-0000AB0B0000}"/>
    <cellStyle name="20% - akcent 2 3 3 10" xfId="2861" xr:uid="{00000000-0005-0000-0000-0000AC0B0000}"/>
    <cellStyle name="20% - akcent 2 3 3 10 2" xfId="2862" xr:uid="{00000000-0005-0000-0000-0000AD0B0000}"/>
    <cellStyle name="20% - akcent 2 3 3 11" xfId="2863" xr:uid="{00000000-0005-0000-0000-0000AE0B0000}"/>
    <cellStyle name="20% - akcent 2 3 3 11 2" xfId="2864" xr:uid="{00000000-0005-0000-0000-0000AF0B0000}"/>
    <cellStyle name="20% - akcent 2 3 3 12" xfId="2865" xr:uid="{00000000-0005-0000-0000-0000B00B0000}"/>
    <cellStyle name="20% - akcent 2 3 3 2" xfId="2866" xr:uid="{00000000-0005-0000-0000-0000B10B0000}"/>
    <cellStyle name="20% - akcent 2 3 3 2 10" xfId="2867" xr:uid="{00000000-0005-0000-0000-0000B20B0000}"/>
    <cellStyle name="20% - akcent 2 3 3 2 10 2" xfId="2868" xr:uid="{00000000-0005-0000-0000-0000B30B0000}"/>
    <cellStyle name="20% - akcent 2 3 3 2 11" xfId="2869" xr:uid="{00000000-0005-0000-0000-0000B40B0000}"/>
    <cellStyle name="20% - akcent 2 3 3 2 2" xfId="2870" xr:uid="{00000000-0005-0000-0000-0000B50B0000}"/>
    <cellStyle name="20% - akcent 2 3 3 2 2 2" xfId="2871" xr:uid="{00000000-0005-0000-0000-0000B60B0000}"/>
    <cellStyle name="20% - akcent 2 3 3 2 2 2 2" xfId="2872" xr:uid="{00000000-0005-0000-0000-0000B70B0000}"/>
    <cellStyle name="20% - akcent 2 3 3 2 2 2 2 2" xfId="2873" xr:uid="{00000000-0005-0000-0000-0000B80B0000}"/>
    <cellStyle name="20% - akcent 2 3 3 2 2 2 2 2 2" xfId="2874" xr:uid="{00000000-0005-0000-0000-0000B90B0000}"/>
    <cellStyle name="20% - akcent 2 3 3 2 2 2 2 3" xfId="2875" xr:uid="{00000000-0005-0000-0000-0000BA0B0000}"/>
    <cellStyle name="20% - akcent 2 3 3 2 2 2 2 3 2" xfId="2876" xr:uid="{00000000-0005-0000-0000-0000BB0B0000}"/>
    <cellStyle name="20% - akcent 2 3 3 2 2 2 2 4" xfId="2877" xr:uid="{00000000-0005-0000-0000-0000BC0B0000}"/>
    <cellStyle name="20% - akcent 2 3 3 2 2 2 3" xfId="2878" xr:uid="{00000000-0005-0000-0000-0000BD0B0000}"/>
    <cellStyle name="20% - akcent 2 3 3 2 2 2 3 2" xfId="2879" xr:uid="{00000000-0005-0000-0000-0000BE0B0000}"/>
    <cellStyle name="20% - akcent 2 3 3 2 2 2 4" xfId="2880" xr:uid="{00000000-0005-0000-0000-0000BF0B0000}"/>
    <cellStyle name="20% - akcent 2 3 3 2 2 2 4 2" xfId="2881" xr:uid="{00000000-0005-0000-0000-0000C00B0000}"/>
    <cellStyle name="20% - akcent 2 3 3 2 2 2 5" xfId="2882" xr:uid="{00000000-0005-0000-0000-0000C10B0000}"/>
    <cellStyle name="20% - akcent 2 3 3 2 2 3" xfId="2883" xr:uid="{00000000-0005-0000-0000-0000C20B0000}"/>
    <cellStyle name="20% - akcent 2 3 3 2 2 3 2" xfId="2884" xr:uid="{00000000-0005-0000-0000-0000C30B0000}"/>
    <cellStyle name="20% - akcent 2 3 3 2 2 3 2 2" xfId="2885" xr:uid="{00000000-0005-0000-0000-0000C40B0000}"/>
    <cellStyle name="20% - akcent 2 3 3 2 2 3 2 2 2" xfId="2886" xr:uid="{00000000-0005-0000-0000-0000C50B0000}"/>
    <cellStyle name="20% - akcent 2 3 3 2 2 3 2 3" xfId="2887" xr:uid="{00000000-0005-0000-0000-0000C60B0000}"/>
    <cellStyle name="20% - akcent 2 3 3 2 2 3 2 3 2" xfId="2888" xr:uid="{00000000-0005-0000-0000-0000C70B0000}"/>
    <cellStyle name="20% - akcent 2 3 3 2 2 3 2 4" xfId="2889" xr:uid="{00000000-0005-0000-0000-0000C80B0000}"/>
    <cellStyle name="20% - akcent 2 3 3 2 2 3 3" xfId="2890" xr:uid="{00000000-0005-0000-0000-0000C90B0000}"/>
    <cellStyle name="20% - akcent 2 3 3 2 2 3 3 2" xfId="2891" xr:uid="{00000000-0005-0000-0000-0000CA0B0000}"/>
    <cellStyle name="20% - akcent 2 3 3 2 2 3 4" xfId="2892" xr:uid="{00000000-0005-0000-0000-0000CB0B0000}"/>
    <cellStyle name="20% - akcent 2 3 3 2 2 3 4 2" xfId="2893" xr:uid="{00000000-0005-0000-0000-0000CC0B0000}"/>
    <cellStyle name="20% - akcent 2 3 3 2 2 3 5" xfId="2894" xr:uid="{00000000-0005-0000-0000-0000CD0B0000}"/>
    <cellStyle name="20% - akcent 2 3 3 2 2 4" xfId="2895" xr:uid="{00000000-0005-0000-0000-0000CE0B0000}"/>
    <cellStyle name="20% - akcent 2 3 3 2 2 4 2" xfId="2896" xr:uid="{00000000-0005-0000-0000-0000CF0B0000}"/>
    <cellStyle name="20% - akcent 2 3 3 2 2 4 2 2" xfId="2897" xr:uid="{00000000-0005-0000-0000-0000D00B0000}"/>
    <cellStyle name="20% - akcent 2 3 3 2 2 4 2 2 2" xfId="2898" xr:uid="{00000000-0005-0000-0000-0000D10B0000}"/>
    <cellStyle name="20% - akcent 2 3 3 2 2 4 2 3" xfId="2899" xr:uid="{00000000-0005-0000-0000-0000D20B0000}"/>
    <cellStyle name="20% - akcent 2 3 3 2 2 4 2 3 2" xfId="2900" xr:uid="{00000000-0005-0000-0000-0000D30B0000}"/>
    <cellStyle name="20% - akcent 2 3 3 2 2 4 2 4" xfId="2901" xr:uid="{00000000-0005-0000-0000-0000D40B0000}"/>
    <cellStyle name="20% - akcent 2 3 3 2 2 4 3" xfId="2902" xr:uid="{00000000-0005-0000-0000-0000D50B0000}"/>
    <cellStyle name="20% - akcent 2 3 3 2 2 4 3 2" xfId="2903" xr:uid="{00000000-0005-0000-0000-0000D60B0000}"/>
    <cellStyle name="20% - akcent 2 3 3 2 2 4 4" xfId="2904" xr:uid="{00000000-0005-0000-0000-0000D70B0000}"/>
    <cellStyle name="20% - akcent 2 3 3 2 2 4 4 2" xfId="2905" xr:uid="{00000000-0005-0000-0000-0000D80B0000}"/>
    <cellStyle name="20% - akcent 2 3 3 2 2 4 5" xfId="2906" xr:uid="{00000000-0005-0000-0000-0000D90B0000}"/>
    <cellStyle name="20% - akcent 2 3 3 2 2 5" xfId="2907" xr:uid="{00000000-0005-0000-0000-0000DA0B0000}"/>
    <cellStyle name="20% - akcent 2 3 3 2 2 5 2" xfId="2908" xr:uid="{00000000-0005-0000-0000-0000DB0B0000}"/>
    <cellStyle name="20% - akcent 2 3 3 2 2 5 2 2" xfId="2909" xr:uid="{00000000-0005-0000-0000-0000DC0B0000}"/>
    <cellStyle name="20% - akcent 2 3 3 2 2 5 3" xfId="2910" xr:uid="{00000000-0005-0000-0000-0000DD0B0000}"/>
    <cellStyle name="20% - akcent 2 3 3 2 2 5 3 2" xfId="2911" xr:uid="{00000000-0005-0000-0000-0000DE0B0000}"/>
    <cellStyle name="20% - akcent 2 3 3 2 2 5 4" xfId="2912" xr:uid="{00000000-0005-0000-0000-0000DF0B0000}"/>
    <cellStyle name="20% - akcent 2 3 3 2 2 6" xfId="2913" xr:uid="{00000000-0005-0000-0000-0000E00B0000}"/>
    <cellStyle name="20% - akcent 2 3 3 2 2 6 2" xfId="2914" xr:uid="{00000000-0005-0000-0000-0000E10B0000}"/>
    <cellStyle name="20% - akcent 2 3 3 2 2 7" xfId="2915" xr:uid="{00000000-0005-0000-0000-0000E20B0000}"/>
    <cellStyle name="20% - akcent 2 3 3 2 2 7 2" xfId="2916" xr:uid="{00000000-0005-0000-0000-0000E30B0000}"/>
    <cellStyle name="20% - akcent 2 3 3 2 2 8" xfId="2917" xr:uid="{00000000-0005-0000-0000-0000E40B0000}"/>
    <cellStyle name="20% - akcent 2 3 3 2 3" xfId="2918" xr:uid="{00000000-0005-0000-0000-0000E50B0000}"/>
    <cellStyle name="20% - akcent 2 3 3 2 3 2" xfId="2919" xr:uid="{00000000-0005-0000-0000-0000E60B0000}"/>
    <cellStyle name="20% - akcent 2 3 3 2 3 2 2" xfId="2920" xr:uid="{00000000-0005-0000-0000-0000E70B0000}"/>
    <cellStyle name="20% - akcent 2 3 3 2 3 2 2 2" xfId="2921" xr:uid="{00000000-0005-0000-0000-0000E80B0000}"/>
    <cellStyle name="20% - akcent 2 3 3 2 3 2 2 2 2" xfId="2922" xr:uid="{00000000-0005-0000-0000-0000E90B0000}"/>
    <cellStyle name="20% - akcent 2 3 3 2 3 2 2 3" xfId="2923" xr:uid="{00000000-0005-0000-0000-0000EA0B0000}"/>
    <cellStyle name="20% - akcent 2 3 3 2 3 2 2 3 2" xfId="2924" xr:uid="{00000000-0005-0000-0000-0000EB0B0000}"/>
    <cellStyle name="20% - akcent 2 3 3 2 3 2 2 4" xfId="2925" xr:uid="{00000000-0005-0000-0000-0000EC0B0000}"/>
    <cellStyle name="20% - akcent 2 3 3 2 3 2 3" xfId="2926" xr:uid="{00000000-0005-0000-0000-0000ED0B0000}"/>
    <cellStyle name="20% - akcent 2 3 3 2 3 2 3 2" xfId="2927" xr:uid="{00000000-0005-0000-0000-0000EE0B0000}"/>
    <cellStyle name="20% - akcent 2 3 3 2 3 2 4" xfId="2928" xr:uid="{00000000-0005-0000-0000-0000EF0B0000}"/>
    <cellStyle name="20% - akcent 2 3 3 2 3 2 4 2" xfId="2929" xr:uid="{00000000-0005-0000-0000-0000F00B0000}"/>
    <cellStyle name="20% - akcent 2 3 3 2 3 2 5" xfId="2930" xr:uid="{00000000-0005-0000-0000-0000F10B0000}"/>
    <cellStyle name="20% - akcent 2 3 3 2 3 3" xfId="2931" xr:uid="{00000000-0005-0000-0000-0000F20B0000}"/>
    <cellStyle name="20% - akcent 2 3 3 2 3 3 2" xfId="2932" xr:uid="{00000000-0005-0000-0000-0000F30B0000}"/>
    <cellStyle name="20% - akcent 2 3 3 2 3 3 2 2" xfId="2933" xr:uid="{00000000-0005-0000-0000-0000F40B0000}"/>
    <cellStyle name="20% - akcent 2 3 3 2 3 3 2 2 2" xfId="2934" xr:uid="{00000000-0005-0000-0000-0000F50B0000}"/>
    <cellStyle name="20% - akcent 2 3 3 2 3 3 2 3" xfId="2935" xr:uid="{00000000-0005-0000-0000-0000F60B0000}"/>
    <cellStyle name="20% - akcent 2 3 3 2 3 3 2 3 2" xfId="2936" xr:uid="{00000000-0005-0000-0000-0000F70B0000}"/>
    <cellStyle name="20% - akcent 2 3 3 2 3 3 2 4" xfId="2937" xr:uid="{00000000-0005-0000-0000-0000F80B0000}"/>
    <cellStyle name="20% - akcent 2 3 3 2 3 3 3" xfId="2938" xr:uid="{00000000-0005-0000-0000-0000F90B0000}"/>
    <cellStyle name="20% - akcent 2 3 3 2 3 3 3 2" xfId="2939" xr:uid="{00000000-0005-0000-0000-0000FA0B0000}"/>
    <cellStyle name="20% - akcent 2 3 3 2 3 3 4" xfId="2940" xr:uid="{00000000-0005-0000-0000-0000FB0B0000}"/>
    <cellStyle name="20% - akcent 2 3 3 2 3 3 4 2" xfId="2941" xr:uid="{00000000-0005-0000-0000-0000FC0B0000}"/>
    <cellStyle name="20% - akcent 2 3 3 2 3 3 5" xfId="2942" xr:uid="{00000000-0005-0000-0000-0000FD0B0000}"/>
    <cellStyle name="20% - akcent 2 3 3 2 3 4" xfId="2943" xr:uid="{00000000-0005-0000-0000-0000FE0B0000}"/>
    <cellStyle name="20% - akcent 2 3 3 2 3 4 2" xfId="2944" xr:uid="{00000000-0005-0000-0000-0000FF0B0000}"/>
    <cellStyle name="20% - akcent 2 3 3 2 3 4 2 2" xfId="2945" xr:uid="{00000000-0005-0000-0000-0000000C0000}"/>
    <cellStyle name="20% - akcent 2 3 3 2 3 4 2 2 2" xfId="2946" xr:uid="{00000000-0005-0000-0000-0000010C0000}"/>
    <cellStyle name="20% - akcent 2 3 3 2 3 4 2 3" xfId="2947" xr:uid="{00000000-0005-0000-0000-0000020C0000}"/>
    <cellStyle name="20% - akcent 2 3 3 2 3 4 2 3 2" xfId="2948" xr:uid="{00000000-0005-0000-0000-0000030C0000}"/>
    <cellStyle name="20% - akcent 2 3 3 2 3 4 2 4" xfId="2949" xr:uid="{00000000-0005-0000-0000-0000040C0000}"/>
    <cellStyle name="20% - akcent 2 3 3 2 3 4 3" xfId="2950" xr:uid="{00000000-0005-0000-0000-0000050C0000}"/>
    <cellStyle name="20% - akcent 2 3 3 2 3 4 3 2" xfId="2951" xr:uid="{00000000-0005-0000-0000-0000060C0000}"/>
    <cellStyle name="20% - akcent 2 3 3 2 3 4 4" xfId="2952" xr:uid="{00000000-0005-0000-0000-0000070C0000}"/>
    <cellStyle name="20% - akcent 2 3 3 2 3 4 4 2" xfId="2953" xr:uid="{00000000-0005-0000-0000-0000080C0000}"/>
    <cellStyle name="20% - akcent 2 3 3 2 3 4 5" xfId="2954" xr:uid="{00000000-0005-0000-0000-0000090C0000}"/>
    <cellStyle name="20% - akcent 2 3 3 2 3 5" xfId="2955" xr:uid="{00000000-0005-0000-0000-00000A0C0000}"/>
    <cellStyle name="20% - akcent 2 3 3 2 3 5 2" xfId="2956" xr:uid="{00000000-0005-0000-0000-00000B0C0000}"/>
    <cellStyle name="20% - akcent 2 3 3 2 3 5 2 2" xfId="2957" xr:uid="{00000000-0005-0000-0000-00000C0C0000}"/>
    <cellStyle name="20% - akcent 2 3 3 2 3 5 3" xfId="2958" xr:uid="{00000000-0005-0000-0000-00000D0C0000}"/>
    <cellStyle name="20% - akcent 2 3 3 2 3 5 3 2" xfId="2959" xr:uid="{00000000-0005-0000-0000-00000E0C0000}"/>
    <cellStyle name="20% - akcent 2 3 3 2 3 5 4" xfId="2960" xr:uid="{00000000-0005-0000-0000-00000F0C0000}"/>
    <cellStyle name="20% - akcent 2 3 3 2 3 6" xfId="2961" xr:uid="{00000000-0005-0000-0000-0000100C0000}"/>
    <cellStyle name="20% - akcent 2 3 3 2 3 6 2" xfId="2962" xr:uid="{00000000-0005-0000-0000-0000110C0000}"/>
    <cellStyle name="20% - akcent 2 3 3 2 3 7" xfId="2963" xr:uid="{00000000-0005-0000-0000-0000120C0000}"/>
    <cellStyle name="20% - akcent 2 3 3 2 3 7 2" xfId="2964" xr:uid="{00000000-0005-0000-0000-0000130C0000}"/>
    <cellStyle name="20% - akcent 2 3 3 2 3 8" xfId="2965" xr:uid="{00000000-0005-0000-0000-0000140C0000}"/>
    <cellStyle name="20% - akcent 2 3 3 2 4" xfId="2966" xr:uid="{00000000-0005-0000-0000-0000150C0000}"/>
    <cellStyle name="20% - akcent 2 3 3 2 4 2" xfId="2967" xr:uid="{00000000-0005-0000-0000-0000160C0000}"/>
    <cellStyle name="20% - akcent 2 3 3 2 4 2 2" xfId="2968" xr:uid="{00000000-0005-0000-0000-0000170C0000}"/>
    <cellStyle name="20% - akcent 2 3 3 2 4 2 2 2" xfId="2969" xr:uid="{00000000-0005-0000-0000-0000180C0000}"/>
    <cellStyle name="20% - akcent 2 3 3 2 4 2 2 2 2" xfId="2970" xr:uid="{00000000-0005-0000-0000-0000190C0000}"/>
    <cellStyle name="20% - akcent 2 3 3 2 4 2 2 3" xfId="2971" xr:uid="{00000000-0005-0000-0000-00001A0C0000}"/>
    <cellStyle name="20% - akcent 2 3 3 2 4 2 2 3 2" xfId="2972" xr:uid="{00000000-0005-0000-0000-00001B0C0000}"/>
    <cellStyle name="20% - akcent 2 3 3 2 4 2 2 4" xfId="2973" xr:uid="{00000000-0005-0000-0000-00001C0C0000}"/>
    <cellStyle name="20% - akcent 2 3 3 2 4 2 3" xfId="2974" xr:uid="{00000000-0005-0000-0000-00001D0C0000}"/>
    <cellStyle name="20% - akcent 2 3 3 2 4 2 3 2" xfId="2975" xr:uid="{00000000-0005-0000-0000-00001E0C0000}"/>
    <cellStyle name="20% - akcent 2 3 3 2 4 2 4" xfId="2976" xr:uid="{00000000-0005-0000-0000-00001F0C0000}"/>
    <cellStyle name="20% - akcent 2 3 3 2 4 2 4 2" xfId="2977" xr:uid="{00000000-0005-0000-0000-0000200C0000}"/>
    <cellStyle name="20% - akcent 2 3 3 2 4 2 5" xfId="2978" xr:uid="{00000000-0005-0000-0000-0000210C0000}"/>
    <cellStyle name="20% - akcent 2 3 3 2 4 3" xfId="2979" xr:uid="{00000000-0005-0000-0000-0000220C0000}"/>
    <cellStyle name="20% - akcent 2 3 3 2 4 3 2" xfId="2980" xr:uid="{00000000-0005-0000-0000-0000230C0000}"/>
    <cellStyle name="20% - akcent 2 3 3 2 4 3 2 2" xfId="2981" xr:uid="{00000000-0005-0000-0000-0000240C0000}"/>
    <cellStyle name="20% - akcent 2 3 3 2 4 3 3" xfId="2982" xr:uid="{00000000-0005-0000-0000-0000250C0000}"/>
    <cellStyle name="20% - akcent 2 3 3 2 4 3 3 2" xfId="2983" xr:uid="{00000000-0005-0000-0000-0000260C0000}"/>
    <cellStyle name="20% - akcent 2 3 3 2 4 3 4" xfId="2984" xr:uid="{00000000-0005-0000-0000-0000270C0000}"/>
    <cellStyle name="20% - akcent 2 3 3 2 4 4" xfId="2985" xr:uid="{00000000-0005-0000-0000-0000280C0000}"/>
    <cellStyle name="20% - akcent 2 3 3 2 4 4 2" xfId="2986" xr:uid="{00000000-0005-0000-0000-0000290C0000}"/>
    <cellStyle name="20% - akcent 2 3 3 2 4 5" xfId="2987" xr:uid="{00000000-0005-0000-0000-00002A0C0000}"/>
    <cellStyle name="20% - akcent 2 3 3 2 4 5 2" xfId="2988" xr:uid="{00000000-0005-0000-0000-00002B0C0000}"/>
    <cellStyle name="20% - akcent 2 3 3 2 4 6" xfId="2989" xr:uid="{00000000-0005-0000-0000-00002C0C0000}"/>
    <cellStyle name="20% - akcent 2 3 3 2 5" xfId="2990" xr:uid="{00000000-0005-0000-0000-00002D0C0000}"/>
    <cellStyle name="20% - akcent 2 3 3 2 5 2" xfId="2991" xr:uid="{00000000-0005-0000-0000-00002E0C0000}"/>
    <cellStyle name="20% - akcent 2 3 3 2 5 2 2" xfId="2992" xr:uid="{00000000-0005-0000-0000-00002F0C0000}"/>
    <cellStyle name="20% - akcent 2 3 3 2 5 2 2 2" xfId="2993" xr:uid="{00000000-0005-0000-0000-0000300C0000}"/>
    <cellStyle name="20% - akcent 2 3 3 2 5 2 3" xfId="2994" xr:uid="{00000000-0005-0000-0000-0000310C0000}"/>
    <cellStyle name="20% - akcent 2 3 3 2 5 2 3 2" xfId="2995" xr:uid="{00000000-0005-0000-0000-0000320C0000}"/>
    <cellStyle name="20% - akcent 2 3 3 2 5 2 4" xfId="2996" xr:uid="{00000000-0005-0000-0000-0000330C0000}"/>
    <cellStyle name="20% - akcent 2 3 3 2 5 3" xfId="2997" xr:uid="{00000000-0005-0000-0000-0000340C0000}"/>
    <cellStyle name="20% - akcent 2 3 3 2 5 3 2" xfId="2998" xr:uid="{00000000-0005-0000-0000-0000350C0000}"/>
    <cellStyle name="20% - akcent 2 3 3 2 5 4" xfId="2999" xr:uid="{00000000-0005-0000-0000-0000360C0000}"/>
    <cellStyle name="20% - akcent 2 3 3 2 5 4 2" xfId="3000" xr:uid="{00000000-0005-0000-0000-0000370C0000}"/>
    <cellStyle name="20% - akcent 2 3 3 2 5 5" xfId="3001" xr:uid="{00000000-0005-0000-0000-0000380C0000}"/>
    <cellStyle name="20% - akcent 2 3 3 2 6" xfId="3002" xr:uid="{00000000-0005-0000-0000-0000390C0000}"/>
    <cellStyle name="20% - akcent 2 3 3 2 6 2" xfId="3003" xr:uid="{00000000-0005-0000-0000-00003A0C0000}"/>
    <cellStyle name="20% - akcent 2 3 3 2 6 2 2" xfId="3004" xr:uid="{00000000-0005-0000-0000-00003B0C0000}"/>
    <cellStyle name="20% - akcent 2 3 3 2 6 2 2 2" xfId="3005" xr:uid="{00000000-0005-0000-0000-00003C0C0000}"/>
    <cellStyle name="20% - akcent 2 3 3 2 6 2 3" xfId="3006" xr:uid="{00000000-0005-0000-0000-00003D0C0000}"/>
    <cellStyle name="20% - akcent 2 3 3 2 6 2 3 2" xfId="3007" xr:uid="{00000000-0005-0000-0000-00003E0C0000}"/>
    <cellStyle name="20% - akcent 2 3 3 2 6 2 4" xfId="3008" xr:uid="{00000000-0005-0000-0000-00003F0C0000}"/>
    <cellStyle name="20% - akcent 2 3 3 2 6 3" xfId="3009" xr:uid="{00000000-0005-0000-0000-0000400C0000}"/>
    <cellStyle name="20% - akcent 2 3 3 2 6 3 2" xfId="3010" xr:uid="{00000000-0005-0000-0000-0000410C0000}"/>
    <cellStyle name="20% - akcent 2 3 3 2 6 4" xfId="3011" xr:uid="{00000000-0005-0000-0000-0000420C0000}"/>
    <cellStyle name="20% - akcent 2 3 3 2 6 4 2" xfId="3012" xr:uid="{00000000-0005-0000-0000-0000430C0000}"/>
    <cellStyle name="20% - akcent 2 3 3 2 6 5" xfId="3013" xr:uid="{00000000-0005-0000-0000-0000440C0000}"/>
    <cellStyle name="20% - akcent 2 3 3 2 7" xfId="3014" xr:uid="{00000000-0005-0000-0000-0000450C0000}"/>
    <cellStyle name="20% - akcent 2 3 3 2 7 2" xfId="3015" xr:uid="{00000000-0005-0000-0000-0000460C0000}"/>
    <cellStyle name="20% - akcent 2 3 3 2 7 2 2" xfId="3016" xr:uid="{00000000-0005-0000-0000-0000470C0000}"/>
    <cellStyle name="20% - akcent 2 3 3 2 7 2 2 2" xfId="3017" xr:uid="{00000000-0005-0000-0000-0000480C0000}"/>
    <cellStyle name="20% - akcent 2 3 3 2 7 2 3" xfId="3018" xr:uid="{00000000-0005-0000-0000-0000490C0000}"/>
    <cellStyle name="20% - akcent 2 3 3 2 7 2 3 2" xfId="3019" xr:uid="{00000000-0005-0000-0000-00004A0C0000}"/>
    <cellStyle name="20% - akcent 2 3 3 2 7 2 4" xfId="3020" xr:uid="{00000000-0005-0000-0000-00004B0C0000}"/>
    <cellStyle name="20% - akcent 2 3 3 2 7 3" xfId="3021" xr:uid="{00000000-0005-0000-0000-00004C0C0000}"/>
    <cellStyle name="20% - akcent 2 3 3 2 7 3 2" xfId="3022" xr:uid="{00000000-0005-0000-0000-00004D0C0000}"/>
    <cellStyle name="20% - akcent 2 3 3 2 7 4" xfId="3023" xr:uid="{00000000-0005-0000-0000-00004E0C0000}"/>
    <cellStyle name="20% - akcent 2 3 3 2 7 4 2" xfId="3024" xr:uid="{00000000-0005-0000-0000-00004F0C0000}"/>
    <cellStyle name="20% - akcent 2 3 3 2 7 5" xfId="3025" xr:uid="{00000000-0005-0000-0000-0000500C0000}"/>
    <cellStyle name="20% - akcent 2 3 3 2 8" xfId="3026" xr:uid="{00000000-0005-0000-0000-0000510C0000}"/>
    <cellStyle name="20% - akcent 2 3 3 2 8 2" xfId="3027" xr:uid="{00000000-0005-0000-0000-0000520C0000}"/>
    <cellStyle name="20% - akcent 2 3 3 2 8 2 2" xfId="3028" xr:uid="{00000000-0005-0000-0000-0000530C0000}"/>
    <cellStyle name="20% - akcent 2 3 3 2 8 3" xfId="3029" xr:uid="{00000000-0005-0000-0000-0000540C0000}"/>
    <cellStyle name="20% - akcent 2 3 3 2 8 3 2" xfId="3030" xr:uid="{00000000-0005-0000-0000-0000550C0000}"/>
    <cellStyle name="20% - akcent 2 3 3 2 8 4" xfId="3031" xr:uid="{00000000-0005-0000-0000-0000560C0000}"/>
    <cellStyle name="20% - akcent 2 3 3 2 9" xfId="3032" xr:uid="{00000000-0005-0000-0000-0000570C0000}"/>
    <cellStyle name="20% - akcent 2 3 3 2 9 2" xfId="3033" xr:uid="{00000000-0005-0000-0000-0000580C0000}"/>
    <cellStyle name="20% - akcent 2 3 3 3" xfId="3034" xr:uid="{00000000-0005-0000-0000-0000590C0000}"/>
    <cellStyle name="20% - akcent 2 3 3 3 2" xfId="3035" xr:uid="{00000000-0005-0000-0000-00005A0C0000}"/>
    <cellStyle name="20% - akcent 2 3 3 3 2 2" xfId="3036" xr:uid="{00000000-0005-0000-0000-00005B0C0000}"/>
    <cellStyle name="20% - akcent 2 3 3 3 2 2 2" xfId="3037" xr:uid="{00000000-0005-0000-0000-00005C0C0000}"/>
    <cellStyle name="20% - akcent 2 3 3 3 2 2 2 2" xfId="3038" xr:uid="{00000000-0005-0000-0000-00005D0C0000}"/>
    <cellStyle name="20% - akcent 2 3 3 3 2 2 3" xfId="3039" xr:uid="{00000000-0005-0000-0000-00005E0C0000}"/>
    <cellStyle name="20% - akcent 2 3 3 3 2 2 3 2" xfId="3040" xr:uid="{00000000-0005-0000-0000-00005F0C0000}"/>
    <cellStyle name="20% - akcent 2 3 3 3 2 2 4" xfId="3041" xr:uid="{00000000-0005-0000-0000-0000600C0000}"/>
    <cellStyle name="20% - akcent 2 3 3 3 2 3" xfId="3042" xr:uid="{00000000-0005-0000-0000-0000610C0000}"/>
    <cellStyle name="20% - akcent 2 3 3 3 2 3 2" xfId="3043" xr:uid="{00000000-0005-0000-0000-0000620C0000}"/>
    <cellStyle name="20% - akcent 2 3 3 3 2 4" xfId="3044" xr:uid="{00000000-0005-0000-0000-0000630C0000}"/>
    <cellStyle name="20% - akcent 2 3 3 3 2 4 2" xfId="3045" xr:uid="{00000000-0005-0000-0000-0000640C0000}"/>
    <cellStyle name="20% - akcent 2 3 3 3 2 5" xfId="3046" xr:uid="{00000000-0005-0000-0000-0000650C0000}"/>
    <cellStyle name="20% - akcent 2 3 3 3 3" xfId="3047" xr:uid="{00000000-0005-0000-0000-0000660C0000}"/>
    <cellStyle name="20% - akcent 2 3 3 3 3 2" xfId="3048" xr:uid="{00000000-0005-0000-0000-0000670C0000}"/>
    <cellStyle name="20% - akcent 2 3 3 3 3 2 2" xfId="3049" xr:uid="{00000000-0005-0000-0000-0000680C0000}"/>
    <cellStyle name="20% - akcent 2 3 3 3 3 2 2 2" xfId="3050" xr:uid="{00000000-0005-0000-0000-0000690C0000}"/>
    <cellStyle name="20% - akcent 2 3 3 3 3 2 3" xfId="3051" xr:uid="{00000000-0005-0000-0000-00006A0C0000}"/>
    <cellStyle name="20% - akcent 2 3 3 3 3 2 3 2" xfId="3052" xr:uid="{00000000-0005-0000-0000-00006B0C0000}"/>
    <cellStyle name="20% - akcent 2 3 3 3 3 2 4" xfId="3053" xr:uid="{00000000-0005-0000-0000-00006C0C0000}"/>
    <cellStyle name="20% - akcent 2 3 3 3 3 3" xfId="3054" xr:uid="{00000000-0005-0000-0000-00006D0C0000}"/>
    <cellStyle name="20% - akcent 2 3 3 3 3 3 2" xfId="3055" xr:uid="{00000000-0005-0000-0000-00006E0C0000}"/>
    <cellStyle name="20% - akcent 2 3 3 3 3 4" xfId="3056" xr:uid="{00000000-0005-0000-0000-00006F0C0000}"/>
    <cellStyle name="20% - akcent 2 3 3 3 3 4 2" xfId="3057" xr:uid="{00000000-0005-0000-0000-0000700C0000}"/>
    <cellStyle name="20% - akcent 2 3 3 3 3 5" xfId="3058" xr:uid="{00000000-0005-0000-0000-0000710C0000}"/>
    <cellStyle name="20% - akcent 2 3 3 3 4" xfId="3059" xr:uid="{00000000-0005-0000-0000-0000720C0000}"/>
    <cellStyle name="20% - akcent 2 3 3 3 4 2" xfId="3060" xr:uid="{00000000-0005-0000-0000-0000730C0000}"/>
    <cellStyle name="20% - akcent 2 3 3 3 4 2 2" xfId="3061" xr:uid="{00000000-0005-0000-0000-0000740C0000}"/>
    <cellStyle name="20% - akcent 2 3 3 3 4 2 2 2" xfId="3062" xr:uid="{00000000-0005-0000-0000-0000750C0000}"/>
    <cellStyle name="20% - akcent 2 3 3 3 4 2 3" xfId="3063" xr:uid="{00000000-0005-0000-0000-0000760C0000}"/>
    <cellStyle name="20% - akcent 2 3 3 3 4 2 3 2" xfId="3064" xr:uid="{00000000-0005-0000-0000-0000770C0000}"/>
    <cellStyle name="20% - akcent 2 3 3 3 4 2 4" xfId="3065" xr:uid="{00000000-0005-0000-0000-0000780C0000}"/>
    <cellStyle name="20% - akcent 2 3 3 3 4 3" xfId="3066" xr:uid="{00000000-0005-0000-0000-0000790C0000}"/>
    <cellStyle name="20% - akcent 2 3 3 3 4 3 2" xfId="3067" xr:uid="{00000000-0005-0000-0000-00007A0C0000}"/>
    <cellStyle name="20% - akcent 2 3 3 3 4 4" xfId="3068" xr:uid="{00000000-0005-0000-0000-00007B0C0000}"/>
    <cellStyle name="20% - akcent 2 3 3 3 4 4 2" xfId="3069" xr:uid="{00000000-0005-0000-0000-00007C0C0000}"/>
    <cellStyle name="20% - akcent 2 3 3 3 4 5" xfId="3070" xr:uid="{00000000-0005-0000-0000-00007D0C0000}"/>
    <cellStyle name="20% - akcent 2 3 3 3 5" xfId="3071" xr:uid="{00000000-0005-0000-0000-00007E0C0000}"/>
    <cellStyle name="20% - akcent 2 3 3 3 5 2" xfId="3072" xr:uid="{00000000-0005-0000-0000-00007F0C0000}"/>
    <cellStyle name="20% - akcent 2 3 3 3 5 2 2" xfId="3073" xr:uid="{00000000-0005-0000-0000-0000800C0000}"/>
    <cellStyle name="20% - akcent 2 3 3 3 5 3" xfId="3074" xr:uid="{00000000-0005-0000-0000-0000810C0000}"/>
    <cellStyle name="20% - akcent 2 3 3 3 5 3 2" xfId="3075" xr:uid="{00000000-0005-0000-0000-0000820C0000}"/>
    <cellStyle name="20% - akcent 2 3 3 3 5 4" xfId="3076" xr:uid="{00000000-0005-0000-0000-0000830C0000}"/>
    <cellStyle name="20% - akcent 2 3 3 3 6" xfId="3077" xr:uid="{00000000-0005-0000-0000-0000840C0000}"/>
    <cellStyle name="20% - akcent 2 3 3 3 6 2" xfId="3078" xr:uid="{00000000-0005-0000-0000-0000850C0000}"/>
    <cellStyle name="20% - akcent 2 3 3 3 7" xfId="3079" xr:uid="{00000000-0005-0000-0000-0000860C0000}"/>
    <cellStyle name="20% - akcent 2 3 3 3 7 2" xfId="3080" xr:uid="{00000000-0005-0000-0000-0000870C0000}"/>
    <cellStyle name="20% - akcent 2 3 3 3 8" xfId="3081" xr:uid="{00000000-0005-0000-0000-0000880C0000}"/>
    <cellStyle name="20% - akcent 2 3 3 4" xfId="3082" xr:uid="{00000000-0005-0000-0000-0000890C0000}"/>
    <cellStyle name="20% - akcent 2 3 3 4 2" xfId="3083" xr:uid="{00000000-0005-0000-0000-00008A0C0000}"/>
    <cellStyle name="20% - akcent 2 3 3 4 2 2" xfId="3084" xr:uid="{00000000-0005-0000-0000-00008B0C0000}"/>
    <cellStyle name="20% - akcent 2 3 3 4 2 2 2" xfId="3085" xr:uid="{00000000-0005-0000-0000-00008C0C0000}"/>
    <cellStyle name="20% - akcent 2 3 3 4 2 2 2 2" xfId="3086" xr:uid="{00000000-0005-0000-0000-00008D0C0000}"/>
    <cellStyle name="20% - akcent 2 3 3 4 2 2 3" xfId="3087" xr:uid="{00000000-0005-0000-0000-00008E0C0000}"/>
    <cellStyle name="20% - akcent 2 3 3 4 2 2 3 2" xfId="3088" xr:uid="{00000000-0005-0000-0000-00008F0C0000}"/>
    <cellStyle name="20% - akcent 2 3 3 4 2 2 4" xfId="3089" xr:uid="{00000000-0005-0000-0000-0000900C0000}"/>
    <cellStyle name="20% - akcent 2 3 3 4 2 3" xfId="3090" xr:uid="{00000000-0005-0000-0000-0000910C0000}"/>
    <cellStyle name="20% - akcent 2 3 3 4 2 3 2" xfId="3091" xr:uid="{00000000-0005-0000-0000-0000920C0000}"/>
    <cellStyle name="20% - akcent 2 3 3 4 2 4" xfId="3092" xr:uid="{00000000-0005-0000-0000-0000930C0000}"/>
    <cellStyle name="20% - akcent 2 3 3 4 2 4 2" xfId="3093" xr:uid="{00000000-0005-0000-0000-0000940C0000}"/>
    <cellStyle name="20% - akcent 2 3 3 4 2 5" xfId="3094" xr:uid="{00000000-0005-0000-0000-0000950C0000}"/>
    <cellStyle name="20% - akcent 2 3 3 4 3" xfId="3095" xr:uid="{00000000-0005-0000-0000-0000960C0000}"/>
    <cellStyle name="20% - akcent 2 3 3 4 3 2" xfId="3096" xr:uid="{00000000-0005-0000-0000-0000970C0000}"/>
    <cellStyle name="20% - akcent 2 3 3 4 3 2 2" xfId="3097" xr:uid="{00000000-0005-0000-0000-0000980C0000}"/>
    <cellStyle name="20% - akcent 2 3 3 4 3 2 2 2" xfId="3098" xr:uid="{00000000-0005-0000-0000-0000990C0000}"/>
    <cellStyle name="20% - akcent 2 3 3 4 3 2 3" xfId="3099" xr:uid="{00000000-0005-0000-0000-00009A0C0000}"/>
    <cellStyle name="20% - akcent 2 3 3 4 3 2 3 2" xfId="3100" xr:uid="{00000000-0005-0000-0000-00009B0C0000}"/>
    <cellStyle name="20% - akcent 2 3 3 4 3 2 4" xfId="3101" xr:uid="{00000000-0005-0000-0000-00009C0C0000}"/>
    <cellStyle name="20% - akcent 2 3 3 4 3 3" xfId="3102" xr:uid="{00000000-0005-0000-0000-00009D0C0000}"/>
    <cellStyle name="20% - akcent 2 3 3 4 3 3 2" xfId="3103" xr:uid="{00000000-0005-0000-0000-00009E0C0000}"/>
    <cellStyle name="20% - akcent 2 3 3 4 3 4" xfId="3104" xr:uid="{00000000-0005-0000-0000-00009F0C0000}"/>
    <cellStyle name="20% - akcent 2 3 3 4 3 4 2" xfId="3105" xr:uid="{00000000-0005-0000-0000-0000A00C0000}"/>
    <cellStyle name="20% - akcent 2 3 3 4 3 5" xfId="3106" xr:uid="{00000000-0005-0000-0000-0000A10C0000}"/>
    <cellStyle name="20% - akcent 2 3 3 4 4" xfId="3107" xr:uid="{00000000-0005-0000-0000-0000A20C0000}"/>
    <cellStyle name="20% - akcent 2 3 3 4 4 2" xfId="3108" xr:uid="{00000000-0005-0000-0000-0000A30C0000}"/>
    <cellStyle name="20% - akcent 2 3 3 4 4 2 2" xfId="3109" xr:uid="{00000000-0005-0000-0000-0000A40C0000}"/>
    <cellStyle name="20% - akcent 2 3 3 4 4 2 2 2" xfId="3110" xr:uid="{00000000-0005-0000-0000-0000A50C0000}"/>
    <cellStyle name="20% - akcent 2 3 3 4 4 2 3" xfId="3111" xr:uid="{00000000-0005-0000-0000-0000A60C0000}"/>
    <cellStyle name="20% - akcent 2 3 3 4 4 2 3 2" xfId="3112" xr:uid="{00000000-0005-0000-0000-0000A70C0000}"/>
    <cellStyle name="20% - akcent 2 3 3 4 4 2 4" xfId="3113" xr:uid="{00000000-0005-0000-0000-0000A80C0000}"/>
    <cellStyle name="20% - akcent 2 3 3 4 4 3" xfId="3114" xr:uid="{00000000-0005-0000-0000-0000A90C0000}"/>
    <cellStyle name="20% - akcent 2 3 3 4 4 3 2" xfId="3115" xr:uid="{00000000-0005-0000-0000-0000AA0C0000}"/>
    <cellStyle name="20% - akcent 2 3 3 4 4 4" xfId="3116" xr:uid="{00000000-0005-0000-0000-0000AB0C0000}"/>
    <cellStyle name="20% - akcent 2 3 3 4 4 4 2" xfId="3117" xr:uid="{00000000-0005-0000-0000-0000AC0C0000}"/>
    <cellStyle name="20% - akcent 2 3 3 4 4 5" xfId="3118" xr:uid="{00000000-0005-0000-0000-0000AD0C0000}"/>
    <cellStyle name="20% - akcent 2 3 3 4 5" xfId="3119" xr:uid="{00000000-0005-0000-0000-0000AE0C0000}"/>
    <cellStyle name="20% - akcent 2 3 3 4 5 2" xfId="3120" xr:uid="{00000000-0005-0000-0000-0000AF0C0000}"/>
    <cellStyle name="20% - akcent 2 3 3 4 5 2 2" xfId="3121" xr:uid="{00000000-0005-0000-0000-0000B00C0000}"/>
    <cellStyle name="20% - akcent 2 3 3 4 5 3" xfId="3122" xr:uid="{00000000-0005-0000-0000-0000B10C0000}"/>
    <cellStyle name="20% - akcent 2 3 3 4 5 3 2" xfId="3123" xr:uid="{00000000-0005-0000-0000-0000B20C0000}"/>
    <cellStyle name="20% - akcent 2 3 3 4 5 4" xfId="3124" xr:uid="{00000000-0005-0000-0000-0000B30C0000}"/>
    <cellStyle name="20% - akcent 2 3 3 4 6" xfId="3125" xr:uid="{00000000-0005-0000-0000-0000B40C0000}"/>
    <cellStyle name="20% - akcent 2 3 3 4 6 2" xfId="3126" xr:uid="{00000000-0005-0000-0000-0000B50C0000}"/>
    <cellStyle name="20% - akcent 2 3 3 4 7" xfId="3127" xr:uid="{00000000-0005-0000-0000-0000B60C0000}"/>
    <cellStyle name="20% - akcent 2 3 3 4 7 2" xfId="3128" xr:uid="{00000000-0005-0000-0000-0000B70C0000}"/>
    <cellStyle name="20% - akcent 2 3 3 4 8" xfId="3129" xr:uid="{00000000-0005-0000-0000-0000B80C0000}"/>
    <cellStyle name="20% - akcent 2 3 3 5" xfId="3130" xr:uid="{00000000-0005-0000-0000-0000B90C0000}"/>
    <cellStyle name="20% - akcent 2 3 3 5 2" xfId="3131" xr:uid="{00000000-0005-0000-0000-0000BA0C0000}"/>
    <cellStyle name="20% - akcent 2 3 3 5 2 2" xfId="3132" xr:uid="{00000000-0005-0000-0000-0000BB0C0000}"/>
    <cellStyle name="20% - akcent 2 3 3 5 2 2 2" xfId="3133" xr:uid="{00000000-0005-0000-0000-0000BC0C0000}"/>
    <cellStyle name="20% - akcent 2 3 3 5 2 2 2 2" xfId="3134" xr:uid="{00000000-0005-0000-0000-0000BD0C0000}"/>
    <cellStyle name="20% - akcent 2 3 3 5 2 2 3" xfId="3135" xr:uid="{00000000-0005-0000-0000-0000BE0C0000}"/>
    <cellStyle name="20% - akcent 2 3 3 5 2 2 3 2" xfId="3136" xr:uid="{00000000-0005-0000-0000-0000BF0C0000}"/>
    <cellStyle name="20% - akcent 2 3 3 5 2 2 4" xfId="3137" xr:uid="{00000000-0005-0000-0000-0000C00C0000}"/>
    <cellStyle name="20% - akcent 2 3 3 5 2 3" xfId="3138" xr:uid="{00000000-0005-0000-0000-0000C10C0000}"/>
    <cellStyle name="20% - akcent 2 3 3 5 2 3 2" xfId="3139" xr:uid="{00000000-0005-0000-0000-0000C20C0000}"/>
    <cellStyle name="20% - akcent 2 3 3 5 2 4" xfId="3140" xr:uid="{00000000-0005-0000-0000-0000C30C0000}"/>
    <cellStyle name="20% - akcent 2 3 3 5 2 4 2" xfId="3141" xr:uid="{00000000-0005-0000-0000-0000C40C0000}"/>
    <cellStyle name="20% - akcent 2 3 3 5 2 5" xfId="3142" xr:uid="{00000000-0005-0000-0000-0000C50C0000}"/>
    <cellStyle name="20% - akcent 2 3 3 5 3" xfId="3143" xr:uid="{00000000-0005-0000-0000-0000C60C0000}"/>
    <cellStyle name="20% - akcent 2 3 3 5 3 2" xfId="3144" xr:uid="{00000000-0005-0000-0000-0000C70C0000}"/>
    <cellStyle name="20% - akcent 2 3 3 5 3 2 2" xfId="3145" xr:uid="{00000000-0005-0000-0000-0000C80C0000}"/>
    <cellStyle name="20% - akcent 2 3 3 5 3 3" xfId="3146" xr:uid="{00000000-0005-0000-0000-0000C90C0000}"/>
    <cellStyle name="20% - akcent 2 3 3 5 3 3 2" xfId="3147" xr:uid="{00000000-0005-0000-0000-0000CA0C0000}"/>
    <cellStyle name="20% - akcent 2 3 3 5 3 4" xfId="3148" xr:uid="{00000000-0005-0000-0000-0000CB0C0000}"/>
    <cellStyle name="20% - akcent 2 3 3 5 4" xfId="3149" xr:uid="{00000000-0005-0000-0000-0000CC0C0000}"/>
    <cellStyle name="20% - akcent 2 3 3 5 4 2" xfId="3150" xr:uid="{00000000-0005-0000-0000-0000CD0C0000}"/>
    <cellStyle name="20% - akcent 2 3 3 5 5" xfId="3151" xr:uid="{00000000-0005-0000-0000-0000CE0C0000}"/>
    <cellStyle name="20% - akcent 2 3 3 5 5 2" xfId="3152" xr:uid="{00000000-0005-0000-0000-0000CF0C0000}"/>
    <cellStyle name="20% - akcent 2 3 3 5 6" xfId="3153" xr:uid="{00000000-0005-0000-0000-0000D00C0000}"/>
    <cellStyle name="20% - akcent 2 3 3 6" xfId="3154" xr:uid="{00000000-0005-0000-0000-0000D10C0000}"/>
    <cellStyle name="20% - akcent 2 3 3 6 2" xfId="3155" xr:uid="{00000000-0005-0000-0000-0000D20C0000}"/>
    <cellStyle name="20% - akcent 2 3 3 6 2 2" xfId="3156" xr:uid="{00000000-0005-0000-0000-0000D30C0000}"/>
    <cellStyle name="20% - akcent 2 3 3 6 2 2 2" xfId="3157" xr:uid="{00000000-0005-0000-0000-0000D40C0000}"/>
    <cellStyle name="20% - akcent 2 3 3 6 2 3" xfId="3158" xr:uid="{00000000-0005-0000-0000-0000D50C0000}"/>
    <cellStyle name="20% - akcent 2 3 3 6 2 3 2" xfId="3159" xr:uid="{00000000-0005-0000-0000-0000D60C0000}"/>
    <cellStyle name="20% - akcent 2 3 3 6 2 4" xfId="3160" xr:uid="{00000000-0005-0000-0000-0000D70C0000}"/>
    <cellStyle name="20% - akcent 2 3 3 6 3" xfId="3161" xr:uid="{00000000-0005-0000-0000-0000D80C0000}"/>
    <cellStyle name="20% - akcent 2 3 3 6 3 2" xfId="3162" xr:uid="{00000000-0005-0000-0000-0000D90C0000}"/>
    <cellStyle name="20% - akcent 2 3 3 6 4" xfId="3163" xr:uid="{00000000-0005-0000-0000-0000DA0C0000}"/>
    <cellStyle name="20% - akcent 2 3 3 6 4 2" xfId="3164" xr:uid="{00000000-0005-0000-0000-0000DB0C0000}"/>
    <cellStyle name="20% - akcent 2 3 3 6 5" xfId="3165" xr:uid="{00000000-0005-0000-0000-0000DC0C0000}"/>
    <cellStyle name="20% - akcent 2 3 3 7" xfId="3166" xr:uid="{00000000-0005-0000-0000-0000DD0C0000}"/>
    <cellStyle name="20% - akcent 2 3 3 7 2" xfId="3167" xr:uid="{00000000-0005-0000-0000-0000DE0C0000}"/>
    <cellStyle name="20% - akcent 2 3 3 7 2 2" xfId="3168" xr:uid="{00000000-0005-0000-0000-0000DF0C0000}"/>
    <cellStyle name="20% - akcent 2 3 3 7 2 2 2" xfId="3169" xr:uid="{00000000-0005-0000-0000-0000E00C0000}"/>
    <cellStyle name="20% - akcent 2 3 3 7 2 3" xfId="3170" xr:uid="{00000000-0005-0000-0000-0000E10C0000}"/>
    <cellStyle name="20% - akcent 2 3 3 7 2 3 2" xfId="3171" xr:uid="{00000000-0005-0000-0000-0000E20C0000}"/>
    <cellStyle name="20% - akcent 2 3 3 7 2 4" xfId="3172" xr:uid="{00000000-0005-0000-0000-0000E30C0000}"/>
    <cellStyle name="20% - akcent 2 3 3 7 3" xfId="3173" xr:uid="{00000000-0005-0000-0000-0000E40C0000}"/>
    <cellStyle name="20% - akcent 2 3 3 7 3 2" xfId="3174" xr:uid="{00000000-0005-0000-0000-0000E50C0000}"/>
    <cellStyle name="20% - akcent 2 3 3 7 4" xfId="3175" xr:uid="{00000000-0005-0000-0000-0000E60C0000}"/>
    <cellStyle name="20% - akcent 2 3 3 7 4 2" xfId="3176" xr:uid="{00000000-0005-0000-0000-0000E70C0000}"/>
    <cellStyle name="20% - akcent 2 3 3 7 5" xfId="3177" xr:uid="{00000000-0005-0000-0000-0000E80C0000}"/>
    <cellStyle name="20% - akcent 2 3 3 8" xfId="3178" xr:uid="{00000000-0005-0000-0000-0000E90C0000}"/>
    <cellStyle name="20% - akcent 2 3 3 8 2" xfId="3179" xr:uid="{00000000-0005-0000-0000-0000EA0C0000}"/>
    <cellStyle name="20% - akcent 2 3 3 8 2 2" xfId="3180" xr:uid="{00000000-0005-0000-0000-0000EB0C0000}"/>
    <cellStyle name="20% - akcent 2 3 3 8 2 2 2" xfId="3181" xr:uid="{00000000-0005-0000-0000-0000EC0C0000}"/>
    <cellStyle name="20% - akcent 2 3 3 8 2 3" xfId="3182" xr:uid="{00000000-0005-0000-0000-0000ED0C0000}"/>
    <cellStyle name="20% - akcent 2 3 3 8 2 3 2" xfId="3183" xr:uid="{00000000-0005-0000-0000-0000EE0C0000}"/>
    <cellStyle name="20% - akcent 2 3 3 8 2 4" xfId="3184" xr:uid="{00000000-0005-0000-0000-0000EF0C0000}"/>
    <cellStyle name="20% - akcent 2 3 3 8 3" xfId="3185" xr:uid="{00000000-0005-0000-0000-0000F00C0000}"/>
    <cellStyle name="20% - akcent 2 3 3 8 3 2" xfId="3186" xr:uid="{00000000-0005-0000-0000-0000F10C0000}"/>
    <cellStyle name="20% - akcent 2 3 3 8 4" xfId="3187" xr:uid="{00000000-0005-0000-0000-0000F20C0000}"/>
    <cellStyle name="20% - akcent 2 3 3 8 4 2" xfId="3188" xr:uid="{00000000-0005-0000-0000-0000F30C0000}"/>
    <cellStyle name="20% - akcent 2 3 3 8 5" xfId="3189" xr:uid="{00000000-0005-0000-0000-0000F40C0000}"/>
    <cellStyle name="20% - akcent 2 3 3 9" xfId="3190" xr:uid="{00000000-0005-0000-0000-0000F50C0000}"/>
    <cellStyle name="20% - akcent 2 3 3 9 2" xfId="3191" xr:uid="{00000000-0005-0000-0000-0000F60C0000}"/>
    <cellStyle name="20% - akcent 2 3 3 9 2 2" xfId="3192" xr:uid="{00000000-0005-0000-0000-0000F70C0000}"/>
    <cellStyle name="20% - akcent 2 3 3 9 3" xfId="3193" xr:uid="{00000000-0005-0000-0000-0000F80C0000}"/>
    <cellStyle name="20% - akcent 2 3 3 9 3 2" xfId="3194" xr:uid="{00000000-0005-0000-0000-0000F90C0000}"/>
    <cellStyle name="20% - akcent 2 3 3 9 4" xfId="3195" xr:uid="{00000000-0005-0000-0000-0000FA0C0000}"/>
    <cellStyle name="20% - akcent 2 3 4" xfId="3196" xr:uid="{00000000-0005-0000-0000-0000FB0C0000}"/>
    <cellStyle name="20% - akcent 2 3 4 10" xfId="3197" xr:uid="{00000000-0005-0000-0000-0000FC0C0000}"/>
    <cellStyle name="20% - akcent 2 3 4 10 2" xfId="3198" xr:uid="{00000000-0005-0000-0000-0000FD0C0000}"/>
    <cellStyle name="20% - akcent 2 3 4 11" xfId="3199" xr:uid="{00000000-0005-0000-0000-0000FE0C0000}"/>
    <cellStyle name="20% - akcent 2 3 4 2" xfId="3200" xr:uid="{00000000-0005-0000-0000-0000FF0C0000}"/>
    <cellStyle name="20% - akcent 2 3 4 2 2" xfId="3201" xr:uid="{00000000-0005-0000-0000-0000000D0000}"/>
    <cellStyle name="20% - akcent 2 3 4 2 2 2" xfId="3202" xr:uid="{00000000-0005-0000-0000-0000010D0000}"/>
    <cellStyle name="20% - akcent 2 3 4 2 2 2 2" xfId="3203" xr:uid="{00000000-0005-0000-0000-0000020D0000}"/>
    <cellStyle name="20% - akcent 2 3 4 2 2 2 2 2" xfId="3204" xr:uid="{00000000-0005-0000-0000-0000030D0000}"/>
    <cellStyle name="20% - akcent 2 3 4 2 2 2 3" xfId="3205" xr:uid="{00000000-0005-0000-0000-0000040D0000}"/>
    <cellStyle name="20% - akcent 2 3 4 2 2 2 3 2" xfId="3206" xr:uid="{00000000-0005-0000-0000-0000050D0000}"/>
    <cellStyle name="20% - akcent 2 3 4 2 2 2 4" xfId="3207" xr:uid="{00000000-0005-0000-0000-0000060D0000}"/>
    <cellStyle name="20% - akcent 2 3 4 2 2 3" xfId="3208" xr:uid="{00000000-0005-0000-0000-0000070D0000}"/>
    <cellStyle name="20% - akcent 2 3 4 2 2 3 2" xfId="3209" xr:uid="{00000000-0005-0000-0000-0000080D0000}"/>
    <cellStyle name="20% - akcent 2 3 4 2 2 4" xfId="3210" xr:uid="{00000000-0005-0000-0000-0000090D0000}"/>
    <cellStyle name="20% - akcent 2 3 4 2 2 4 2" xfId="3211" xr:uid="{00000000-0005-0000-0000-00000A0D0000}"/>
    <cellStyle name="20% - akcent 2 3 4 2 2 5" xfId="3212" xr:uid="{00000000-0005-0000-0000-00000B0D0000}"/>
    <cellStyle name="20% - akcent 2 3 4 2 3" xfId="3213" xr:uid="{00000000-0005-0000-0000-00000C0D0000}"/>
    <cellStyle name="20% - akcent 2 3 4 2 3 2" xfId="3214" xr:uid="{00000000-0005-0000-0000-00000D0D0000}"/>
    <cellStyle name="20% - akcent 2 3 4 2 3 2 2" xfId="3215" xr:uid="{00000000-0005-0000-0000-00000E0D0000}"/>
    <cellStyle name="20% - akcent 2 3 4 2 3 2 2 2" xfId="3216" xr:uid="{00000000-0005-0000-0000-00000F0D0000}"/>
    <cellStyle name="20% - akcent 2 3 4 2 3 2 3" xfId="3217" xr:uid="{00000000-0005-0000-0000-0000100D0000}"/>
    <cellStyle name="20% - akcent 2 3 4 2 3 2 3 2" xfId="3218" xr:uid="{00000000-0005-0000-0000-0000110D0000}"/>
    <cellStyle name="20% - akcent 2 3 4 2 3 2 4" xfId="3219" xr:uid="{00000000-0005-0000-0000-0000120D0000}"/>
    <cellStyle name="20% - akcent 2 3 4 2 3 3" xfId="3220" xr:uid="{00000000-0005-0000-0000-0000130D0000}"/>
    <cellStyle name="20% - akcent 2 3 4 2 3 3 2" xfId="3221" xr:uid="{00000000-0005-0000-0000-0000140D0000}"/>
    <cellStyle name="20% - akcent 2 3 4 2 3 4" xfId="3222" xr:uid="{00000000-0005-0000-0000-0000150D0000}"/>
    <cellStyle name="20% - akcent 2 3 4 2 3 4 2" xfId="3223" xr:uid="{00000000-0005-0000-0000-0000160D0000}"/>
    <cellStyle name="20% - akcent 2 3 4 2 3 5" xfId="3224" xr:uid="{00000000-0005-0000-0000-0000170D0000}"/>
    <cellStyle name="20% - akcent 2 3 4 2 4" xfId="3225" xr:uid="{00000000-0005-0000-0000-0000180D0000}"/>
    <cellStyle name="20% - akcent 2 3 4 2 4 2" xfId="3226" xr:uid="{00000000-0005-0000-0000-0000190D0000}"/>
    <cellStyle name="20% - akcent 2 3 4 2 4 2 2" xfId="3227" xr:uid="{00000000-0005-0000-0000-00001A0D0000}"/>
    <cellStyle name="20% - akcent 2 3 4 2 4 2 2 2" xfId="3228" xr:uid="{00000000-0005-0000-0000-00001B0D0000}"/>
    <cellStyle name="20% - akcent 2 3 4 2 4 2 3" xfId="3229" xr:uid="{00000000-0005-0000-0000-00001C0D0000}"/>
    <cellStyle name="20% - akcent 2 3 4 2 4 2 3 2" xfId="3230" xr:uid="{00000000-0005-0000-0000-00001D0D0000}"/>
    <cellStyle name="20% - akcent 2 3 4 2 4 2 4" xfId="3231" xr:uid="{00000000-0005-0000-0000-00001E0D0000}"/>
    <cellStyle name="20% - akcent 2 3 4 2 4 3" xfId="3232" xr:uid="{00000000-0005-0000-0000-00001F0D0000}"/>
    <cellStyle name="20% - akcent 2 3 4 2 4 3 2" xfId="3233" xr:uid="{00000000-0005-0000-0000-0000200D0000}"/>
    <cellStyle name="20% - akcent 2 3 4 2 4 4" xfId="3234" xr:uid="{00000000-0005-0000-0000-0000210D0000}"/>
    <cellStyle name="20% - akcent 2 3 4 2 4 4 2" xfId="3235" xr:uid="{00000000-0005-0000-0000-0000220D0000}"/>
    <cellStyle name="20% - akcent 2 3 4 2 4 5" xfId="3236" xr:uid="{00000000-0005-0000-0000-0000230D0000}"/>
    <cellStyle name="20% - akcent 2 3 4 2 5" xfId="3237" xr:uid="{00000000-0005-0000-0000-0000240D0000}"/>
    <cellStyle name="20% - akcent 2 3 4 2 5 2" xfId="3238" xr:uid="{00000000-0005-0000-0000-0000250D0000}"/>
    <cellStyle name="20% - akcent 2 3 4 2 5 2 2" xfId="3239" xr:uid="{00000000-0005-0000-0000-0000260D0000}"/>
    <cellStyle name="20% - akcent 2 3 4 2 5 3" xfId="3240" xr:uid="{00000000-0005-0000-0000-0000270D0000}"/>
    <cellStyle name="20% - akcent 2 3 4 2 5 3 2" xfId="3241" xr:uid="{00000000-0005-0000-0000-0000280D0000}"/>
    <cellStyle name="20% - akcent 2 3 4 2 5 4" xfId="3242" xr:uid="{00000000-0005-0000-0000-0000290D0000}"/>
    <cellStyle name="20% - akcent 2 3 4 2 6" xfId="3243" xr:uid="{00000000-0005-0000-0000-00002A0D0000}"/>
    <cellStyle name="20% - akcent 2 3 4 2 6 2" xfId="3244" xr:uid="{00000000-0005-0000-0000-00002B0D0000}"/>
    <cellStyle name="20% - akcent 2 3 4 2 7" xfId="3245" xr:uid="{00000000-0005-0000-0000-00002C0D0000}"/>
    <cellStyle name="20% - akcent 2 3 4 2 7 2" xfId="3246" xr:uid="{00000000-0005-0000-0000-00002D0D0000}"/>
    <cellStyle name="20% - akcent 2 3 4 2 8" xfId="3247" xr:uid="{00000000-0005-0000-0000-00002E0D0000}"/>
    <cellStyle name="20% - akcent 2 3 4 3" xfId="3248" xr:uid="{00000000-0005-0000-0000-00002F0D0000}"/>
    <cellStyle name="20% - akcent 2 3 4 3 2" xfId="3249" xr:uid="{00000000-0005-0000-0000-0000300D0000}"/>
    <cellStyle name="20% - akcent 2 3 4 3 2 2" xfId="3250" xr:uid="{00000000-0005-0000-0000-0000310D0000}"/>
    <cellStyle name="20% - akcent 2 3 4 3 2 2 2" xfId="3251" xr:uid="{00000000-0005-0000-0000-0000320D0000}"/>
    <cellStyle name="20% - akcent 2 3 4 3 2 2 2 2" xfId="3252" xr:uid="{00000000-0005-0000-0000-0000330D0000}"/>
    <cellStyle name="20% - akcent 2 3 4 3 2 2 3" xfId="3253" xr:uid="{00000000-0005-0000-0000-0000340D0000}"/>
    <cellStyle name="20% - akcent 2 3 4 3 2 2 3 2" xfId="3254" xr:uid="{00000000-0005-0000-0000-0000350D0000}"/>
    <cellStyle name="20% - akcent 2 3 4 3 2 2 4" xfId="3255" xr:uid="{00000000-0005-0000-0000-0000360D0000}"/>
    <cellStyle name="20% - akcent 2 3 4 3 2 3" xfId="3256" xr:uid="{00000000-0005-0000-0000-0000370D0000}"/>
    <cellStyle name="20% - akcent 2 3 4 3 2 3 2" xfId="3257" xr:uid="{00000000-0005-0000-0000-0000380D0000}"/>
    <cellStyle name="20% - akcent 2 3 4 3 2 4" xfId="3258" xr:uid="{00000000-0005-0000-0000-0000390D0000}"/>
    <cellStyle name="20% - akcent 2 3 4 3 2 4 2" xfId="3259" xr:uid="{00000000-0005-0000-0000-00003A0D0000}"/>
    <cellStyle name="20% - akcent 2 3 4 3 2 5" xfId="3260" xr:uid="{00000000-0005-0000-0000-00003B0D0000}"/>
    <cellStyle name="20% - akcent 2 3 4 3 3" xfId="3261" xr:uid="{00000000-0005-0000-0000-00003C0D0000}"/>
    <cellStyle name="20% - akcent 2 3 4 3 3 2" xfId="3262" xr:uid="{00000000-0005-0000-0000-00003D0D0000}"/>
    <cellStyle name="20% - akcent 2 3 4 3 3 2 2" xfId="3263" xr:uid="{00000000-0005-0000-0000-00003E0D0000}"/>
    <cellStyle name="20% - akcent 2 3 4 3 3 2 2 2" xfId="3264" xr:uid="{00000000-0005-0000-0000-00003F0D0000}"/>
    <cellStyle name="20% - akcent 2 3 4 3 3 2 3" xfId="3265" xr:uid="{00000000-0005-0000-0000-0000400D0000}"/>
    <cellStyle name="20% - akcent 2 3 4 3 3 2 3 2" xfId="3266" xr:uid="{00000000-0005-0000-0000-0000410D0000}"/>
    <cellStyle name="20% - akcent 2 3 4 3 3 2 4" xfId="3267" xr:uid="{00000000-0005-0000-0000-0000420D0000}"/>
    <cellStyle name="20% - akcent 2 3 4 3 3 3" xfId="3268" xr:uid="{00000000-0005-0000-0000-0000430D0000}"/>
    <cellStyle name="20% - akcent 2 3 4 3 3 3 2" xfId="3269" xr:uid="{00000000-0005-0000-0000-0000440D0000}"/>
    <cellStyle name="20% - akcent 2 3 4 3 3 4" xfId="3270" xr:uid="{00000000-0005-0000-0000-0000450D0000}"/>
    <cellStyle name="20% - akcent 2 3 4 3 3 4 2" xfId="3271" xr:uid="{00000000-0005-0000-0000-0000460D0000}"/>
    <cellStyle name="20% - akcent 2 3 4 3 3 5" xfId="3272" xr:uid="{00000000-0005-0000-0000-0000470D0000}"/>
    <cellStyle name="20% - akcent 2 3 4 3 4" xfId="3273" xr:uid="{00000000-0005-0000-0000-0000480D0000}"/>
    <cellStyle name="20% - akcent 2 3 4 3 4 2" xfId="3274" xr:uid="{00000000-0005-0000-0000-0000490D0000}"/>
    <cellStyle name="20% - akcent 2 3 4 3 4 2 2" xfId="3275" xr:uid="{00000000-0005-0000-0000-00004A0D0000}"/>
    <cellStyle name="20% - akcent 2 3 4 3 4 2 2 2" xfId="3276" xr:uid="{00000000-0005-0000-0000-00004B0D0000}"/>
    <cellStyle name="20% - akcent 2 3 4 3 4 2 3" xfId="3277" xr:uid="{00000000-0005-0000-0000-00004C0D0000}"/>
    <cellStyle name="20% - akcent 2 3 4 3 4 2 3 2" xfId="3278" xr:uid="{00000000-0005-0000-0000-00004D0D0000}"/>
    <cellStyle name="20% - akcent 2 3 4 3 4 2 4" xfId="3279" xr:uid="{00000000-0005-0000-0000-00004E0D0000}"/>
    <cellStyle name="20% - akcent 2 3 4 3 4 3" xfId="3280" xr:uid="{00000000-0005-0000-0000-00004F0D0000}"/>
    <cellStyle name="20% - akcent 2 3 4 3 4 3 2" xfId="3281" xr:uid="{00000000-0005-0000-0000-0000500D0000}"/>
    <cellStyle name="20% - akcent 2 3 4 3 4 4" xfId="3282" xr:uid="{00000000-0005-0000-0000-0000510D0000}"/>
    <cellStyle name="20% - akcent 2 3 4 3 4 4 2" xfId="3283" xr:uid="{00000000-0005-0000-0000-0000520D0000}"/>
    <cellStyle name="20% - akcent 2 3 4 3 4 5" xfId="3284" xr:uid="{00000000-0005-0000-0000-0000530D0000}"/>
    <cellStyle name="20% - akcent 2 3 4 3 5" xfId="3285" xr:uid="{00000000-0005-0000-0000-0000540D0000}"/>
    <cellStyle name="20% - akcent 2 3 4 3 5 2" xfId="3286" xr:uid="{00000000-0005-0000-0000-0000550D0000}"/>
    <cellStyle name="20% - akcent 2 3 4 3 5 2 2" xfId="3287" xr:uid="{00000000-0005-0000-0000-0000560D0000}"/>
    <cellStyle name="20% - akcent 2 3 4 3 5 3" xfId="3288" xr:uid="{00000000-0005-0000-0000-0000570D0000}"/>
    <cellStyle name="20% - akcent 2 3 4 3 5 3 2" xfId="3289" xr:uid="{00000000-0005-0000-0000-0000580D0000}"/>
    <cellStyle name="20% - akcent 2 3 4 3 5 4" xfId="3290" xr:uid="{00000000-0005-0000-0000-0000590D0000}"/>
    <cellStyle name="20% - akcent 2 3 4 3 6" xfId="3291" xr:uid="{00000000-0005-0000-0000-00005A0D0000}"/>
    <cellStyle name="20% - akcent 2 3 4 3 6 2" xfId="3292" xr:uid="{00000000-0005-0000-0000-00005B0D0000}"/>
    <cellStyle name="20% - akcent 2 3 4 3 7" xfId="3293" xr:uid="{00000000-0005-0000-0000-00005C0D0000}"/>
    <cellStyle name="20% - akcent 2 3 4 3 7 2" xfId="3294" xr:uid="{00000000-0005-0000-0000-00005D0D0000}"/>
    <cellStyle name="20% - akcent 2 3 4 3 8" xfId="3295" xr:uid="{00000000-0005-0000-0000-00005E0D0000}"/>
    <cellStyle name="20% - akcent 2 3 4 4" xfId="3296" xr:uid="{00000000-0005-0000-0000-00005F0D0000}"/>
    <cellStyle name="20% - akcent 2 3 4 4 2" xfId="3297" xr:uid="{00000000-0005-0000-0000-0000600D0000}"/>
    <cellStyle name="20% - akcent 2 3 4 4 2 2" xfId="3298" xr:uid="{00000000-0005-0000-0000-0000610D0000}"/>
    <cellStyle name="20% - akcent 2 3 4 4 2 2 2" xfId="3299" xr:uid="{00000000-0005-0000-0000-0000620D0000}"/>
    <cellStyle name="20% - akcent 2 3 4 4 2 2 2 2" xfId="3300" xr:uid="{00000000-0005-0000-0000-0000630D0000}"/>
    <cellStyle name="20% - akcent 2 3 4 4 2 2 3" xfId="3301" xr:uid="{00000000-0005-0000-0000-0000640D0000}"/>
    <cellStyle name="20% - akcent 2 3 4 4 2 2 3 2" xfId="3302" xr:uid="{00000000-0005-0000-0000-0000650D0000}"/>
    <cellStyle name="20% - akcent 2 3 4 4 2 2 4" xfId="3303" xr:uid="{00000000-0005-0000-0000-0000660D0000}"/>
    <cellStyle name="20% - akcent 2 3 4 4 2 3" xfId="3304" xr:uid="{00000000-0005-0000-0000-0000670D0000}"/>
    <cellStyle name="20% - akcent 2 3 4 4 2 3 2" xfId="3305" xr:uid="{00000000-0005-0000-0000-0000680D0000}"/>
    <cellStyle name="20% - akcent 2 3 4 4 2 4" xfId="3306" xr:uid="{00000000-0005-0000-0000-0000690D0000}"/>
    <cellStyle name="20% - akcent 2 3 4 4 2 4 2" xfId="3307" xr:uid="{00000000-0005-0000-0000-00006A0D0000}"/>
    <cellStyle name="20% - akcent 2 3 4 4 2 5" xfId="3308" xr:uid="{00000000-0005-0000-0000-00006B0D0000}"/>
    <cellStyle name="20% - akcent 2 3 4 4 3" xfId="3309" xr:uid="{00000000-0005-0000-0000-00006C0D0000}"/>
    <cellStyle name="20% - akcent 2 3 4 4 3 2" xfId="3310" xr:uid="{00000000-0005-0000-0000-00006D0D0000}"/>
    <cellStyle name="20% - akcent 2 3 4 4 3 2 2" xfId="3311" xr:uid="{00000000-0005-0000-0000-00006E0D0000}"/>
    <cellStyle name="20% - akcent 2 3 4 4 3 3" xfId="3312" xr:uid="{00000000-0005-0000-0000-00006F0D0000}"/>
    <cellStyle name="20% - akcent 2 3 4 4 3 3 2" xfId="3313" xr:uid="{00000000-0005-0000-0000-0000700D0000}"/>
    <cellStyle name="20% - akcent 2 3 4 4 3 4" xfId="3314" xr:uid="{00000000-0005-0000-0000-0000710D0000}"/>
    <cellStyle name="20% - akcent 2 3 4 4 4" xfId="3315" xr:uid="{00000000-0005-0000-0000-0000720D0000}"/>
    <cellStyle name="20% - akcent 2 3 4 4 4 2" xfId="3316" xr:uid="{00000000-0005-0000-0000-0000730D0000}"/>
    <cellStyle name="20% - akcent 2 3 4 4 5" xfId="3317" xr:uid="{00000000-0005-0000-0000-0000740D0000}"/>
    <cellStyle name="20% - akcent 2 3 4 4 5 2" xfId="3318" xr:uid="{00000000-0005-0000-0000-0000750D0000}"/>
    <cellStyle name="20% - akcent 2 3 4 4 6" xfId="3319" xr:uid="{00000000-0005-0000-0000-0000760D0000}"/>
    <cellStyle name="20% - akcent 2 3 4 5" xfId="3320" xr:uid="{00000000-0005-0000-0000-0000770D0000}"/>
    <cellStyle name="20% - akcent 2 3 4 5 2" xfId="3321" xr:uid="{00000000-0005-0000-0000-0000780D0000}"/>
    <cellStyle name="20% - akcent 2 3 4 5 2 2" xfId="3322" xr:uid="{00000000-0005-0000-0000-0000790D0000}"/>
    <cellStyle name="20% - akcent 2 3 4 5 2 2 2" xfId="3323" xr:uid="{00000000-0005-0000-0000-00007A0D0000}"/>
    <cellStyle name="20% - akcent 2 3 4 5 2 3" xfId="3324" xr:uid="{00000000-0005-0000-0000-00007B0D0000}"/>
    <cellStyle name="20% - akcent 2 3 4 5 2 3 2" xfId="3325" xr:uid="{00000000-0005-0000-0000-00007C0D0000}"/>
    <cellStyle name="20% - akcent 2 3 4 5 2 4" xfId="3326" xr:uid="{00000000-0005-0000-0000-00007D0D0000}"/>
    <cellStyle name="20% - akcent 2 3 4 5 3" xfId="3327" xr:uid="{00000000-0005-0000-0000-00007E0D0000}"/>
    <cellStyle name="20% - akcent 2 3 4 5 3 2" xfId="3328" xr:uid="{00000000-0005-0000-0000-00007F0D0000}"/>
    <cellStyle name="20% - akcent 2 3 4 5 4" xfId="3329" xr:uid="{00000000-0005-0000-0000-0000800D0000}"/>
    <cellStyle name="20% - akcent 2 3 4 5 4 2" xfId="3330" xr:uid="{00000000-0005-0000-0000-0000810D0000}"/>
    <cellStyle name="20% - akcent 2 3 4 5 5" xfId="3331" xr:uid="{00000000-0005-0000-0000-0000820D0000}"/>
    <cellStyle name="20% - akcent 2 3 4 6" xfId="3332" xr:uid="{00000000-0005-0000-0000-0000830D0000}"/>
    <cellStyle name="20% - akcent 2 3 4 6 2" xfId="3333" xr:uid="{00000000-0005-0000-0000-0000840D0000}"/>
    <cellStyle name="20% - akcent 2 3 4 6 2 2" xfId="3334" xr:uid="{00000000-0005-0000-0000-0000850D0000}"/>
    <cellStyle name="20% - akcent 2 3 4 6 2 2 2" xfId="3335" xr:uid="{00000000-0005-0000-0000-0000860D0000}"/>
    <cellStyle name="20% - akcent 2 3 4 6 2 3" xfId="3336" xr:uid="{00000000-0005-0000-0000-0000870D0000}"/>
    <cellStyle name="20% - akcent 2 3 4 6 2 3 2" xfId="3337" xr:uid="{00000000-0005-0000-0000-0000880D0000}"/>
    <cellStyle name="20% - akcent 2 3 4 6 2 4" xfId="3338" xr:uid="{00000000-0005-0000-0000-0000890D0000}"/>
    <cellStyle name="20% - akcent 2 3 4 6 3" xfId="3339" xr:uid="{00000000-0005-0000-0000-00008A0D0000}"/>
    <cellStyle name="20% - akcent 2 3 4 6 3 2" xfId="3340" xr:uid="{00000000-0005-0000-0000-00008B0D0000}"/>
    <cellStyle name="20% - akcent 2 3 4 6 4" xfId="3341" xr:uid="{00000000-0005-0000-0000-00008C0D0000}"/>
    <cellStyle name="20% - akcent 2 3 4 6 4 2" xfId="3342" xr:uid="{00000000-0005-0000-0000-00008D0D0000}"/>
    <cellStyle name="20% - akcent 2 3 4 6 5" xfId="3343" xr:uid="{00000000-0005-0000-0000-00008E0D0000}"/>
    <cellStyle name="20% - akcent 2 3 4 7" xfId="3344" xr:uid="{00000000-0005-0000-0000-00008F0D0000}"/>
    <cellStyle name="20% - akcent 2 3 4 7 2" xfId="3345" xr:uid="{00000000-0005-0000-0000-0000900D0000}"/>
    <cellStyle name="20% - akcent 2 3 4 7 2 2" xfId="3346" xr:uid="{00000000-0005-0000-0000-0000910D0000}"/>
    <cellStyle name="20% - akcent 2 3 4 7 2 2 2" xfId="3347" xr:uid="{00000000-0005-0000-0000-0000920D0000}"/>
    <cellStyle name="20% - akcent 2 3 4 7 2 3" xfId="3348" xr:uid="{00000000-0005-0000-0000-0000930D0000}"/>
    <cellStyle name="20% - akcent 2 3 4 7 2 3 2" xfId="3349" xr:uid="{00000000-0005-0000-0000-0000940D0000}"/>
    <cellStyle name="20% - akcent 2 3 4 7 2 4" xfId="3350" xr:uid="{00000000-0005-0000-0000-0000950D0000}"/>
    <cellStyle name="20% - akcent 2 3 4 7 3" xfId="3351" xr:uid="{00000000-0005-0000-0000-0000960D0000}"/>
    <cellStyle name="20% - akcent 2 3 4 7 3 2" xfId="3352" xr:uid="{00000000-0005-0000-0000-0000970D0000}"/>
    <cellStyle name="20% - akcent 2 3 4 7 4" xfId="3353" xr:uid="{00000000-0005-0000-0000-0000980D0000}"/>
    <cellStyle name="20% - akcent 2 3 4 7 4 2" xfId="3354" xr:uid="{00000000-0005-0000-0000-0000990D0000}"/>
    <cellStyle name="20% - akcent 2 3 4 7 5" xfId="3355" xr:uid="{00000000-0005-0000-0000-00009A0D0000}"/>
    <cellStyle name="20% - akcent 2 3 4 8" xfId="3356" xr:uid="{00000000-0005-0000-0000-00009B0D0000}"/>
    <cellStyle name="20% - akcent 2 3 4 8 2" xfId="3357" xr:uid="{00000000-0005-0000-0000-00009C0D0000}"/>
    <cellStyle name="20% - akcent 2 3 4 8 2 2" xfId="3358" xr:uid="{00000000-0005-0000-0000-00009D0D0000}"/>
    <cellStyle name="20% - akcent 2 3 4 8 3" xfId="3359" xr:uid="{00000000-0005-0000-0000-00009E0D0000}"/>
    <cellStyle name="20% - akcent 2 3 4 8 3 2" xfId="3360" xr:uid="{00000000-0005-0000-0000-00009F0D0000}"/>
    <cellStyle name="20% - akcent 2 3 4 8 4" xfId="3361" xr:uid="{00000000-0005-0000-0000-0000A00D0000}"/>
    <cellStyle name="20% - akcent 2 3 4 9" xfId="3362" xr:uid="{00000000-0005-0000-0000-0000A10D0000}"/>
    <cellStyle name="20% - akcent 2 3 4 9 2" xfId="3363" xr:uid="{00000000-0005-0000-0000-0000A20D0000}"/>
    <cellStyle name="20% - akcent 2 3 5" xfId="3364" xr:uid="{00000000-0005-0000-0000-0000A30D0000}"/>
    <cellStyle name="20% - akcent 2 3 5 10" xfId="3365" xr:uid="{00000000-0005-0000-0000-0000A40D0000}"/>
    <cellStyle name="20% - akcent 2 3 5 2" xfId="3366" xr:uid="{00000000-0005-0000-0000-0000A50D0000}"/>
    <cellStyle name="20% - akcent 2 3 5 2 2" xfId="3367" xr:uid="{00000000-0005-0000-0000-0000A60D0000}"/>
    <cellStyle name="20% - akcent 2 3 5 2 2 2" xfId="3368" xr:uid="{00000000-0005-0000-0000-0000A70D0000}"/>
    <cellStyle name="20% - akcent 2 3 5 2 2 2 2" xfId="3369" xr:uid="{00000000-0005-0000-0000-0000A80D0000}"/>
    <cellStyle name="20% - akcent 2 3 5 2 2 2 2 2" xfId="3370" xr:uid="{00000000-0005-0000-0000-0000A90D0000}"/>
    <cellStyle name="20% - akcent 2 3 5 2 2 2 3" xfId="3371" xr:uid="{00000000-0005-0000-0000-0000AA0D0000}"/>
    <cellStyle name="20% - akcent 2 3 5 2 2 2 3 2" xfId="3372" xr:uid="{00000000-0005-0000-0000-0000AB0D0000}"/>
    <cellStyle name="20% - akcent 2 3 5 2 2 2 4" xfId="3373" xr:uid="{00000000-0005-0000-0000-0000AC0D0000}"/>
    <cellStyle name="20% - akcent 2 3 5 2 2 3" xfId="3374" xr:uid="{00000000-0005-0000-0000-0000AD0D0000}"/>
    <cellStyle name="20% - akcent 2 3 5 2 2 3 2" xfId="3375" xr:uid="{00000000-0005-0000-0000-0000AE0D0000}"/>
    <cellStyle name="20% - akcent 2 3 5 2 2 4" xfId="3376" xr:uid="{00000000-0005-0000-0000-0000AF0D0000}"/>
    <cellStyle name="20% - akcent 2 3 5 2 2 4 2" xfId="3377" xr:uid="{00000000-0005-0000-0000-0000B00D0000}"/>
    <cellStyle name="20% - akcent 2 3 5 2 2 5" xfId="3378" xr:uid="{00000000-0005-0000-0000-0000B10D0000}"/>
    <cellStyle name="20% - akcent 2 3 5 2 3" xfId="3379" xr:uid="{00000000-0005-0000-0000-0000B20D0000}"/>
    <cellStyle name="20% - akcent 2 3 5 2 3 2" xfId="3380" xr:uid="{00000000-0005-0000-0000-0000B30D0000}"/>
    <cellStyle name="20% - akcent 2 3 5 2 3 2 2" xfId="3381" xr:uid="{00000000-0005-0000-0000-0000B40D0000}"/>
    <cellStyle name="20% - akcent 2 3 5 2 3 2 2 2" xfId="3382" xr:uid="{00000000-0005-0000-0000-0000B50D0000}"/>
    <cellStyle name="20% - akcent 2 3 5 2 3 2 3" xfId="3383" xr:uid="{00000000-0005-0000-0000-0000B60D0000}"/>
    <cellStyle name="20% - akcent 2 3 5 2 3 2 3 2" xfId="3384" xr:uid="{00000000-0005-0000-0000-0000B70D0000}"/>
    <cellStyle name="20% - akcent 2 3 5 2 3 2 4" xfId="3385" xr:uid="{00000000-0005-0000-0000-0000B80D0000}"/>
    <cellStyle name="20% - akcent 2 3 5 2 3 3" xfId="3386" xr:uid="{00000000-0005-0000-0000-0000B90D0000}"/>
    <cellStyle name="20% - akcent 2 3 5 2 3 3 2" xfId="3387" xr:uid="{00000000-0005-0000-0000-0000BA0D0000}"/>
    <cellStyle name="20% - akcent 2 3 5 2 3 4" xfId="3388" xr:uid="{00000000-0005-0000-0000-0000BB0D0000}"/>
    <cellStyle name="20% - akcent 2 3 5 2 3 4 2" xfId="3389" xr:uid="{00000000-0005-0000-0000-0000BC0D0000}"/>
    <cellStyle name="20% - akcent 2 3 5 2 3 5" xfId="3390" xr:uid="{00000000-0005-0000-0000-0000BD0D0000}"/>
    <cellStyle name="20% - akcent 2 3 5 2 4" xfId="3391" xr:uid="{00000000-0005-0000-0000-0000BE0D0000}"/>
    <cellStyle name="20% - akcent 2 3 5 2 4 2" xfId="3392" xr:uid="{00000000-0005-0000-0000-0000BF0D0000}"/>
    <cellStyle name="20% - akcent 2 3 5 2 4 2 2" xfId="3393" xr:uid="{00000000-0005-0000-0000-0000C00D0000}"/>
    <cellStyle name="20% - akcent 2 3 5 2 4 2 2 2" xfId="3394" xr:uid="{00000000-0005-0000-0000-0000C10D0000}"/>
    <cellStyle name="20% - akcent 2 3 5 2 4 2 3" xfId="3395" xr:uid="{00000000-0005-0000-0000-0000C20D0000}"/>
    <cellStyle name="20% - akcent 2 3 5 2 4 2 3 2" xfId="3396" xr:uid="{00000000-0005-0000-0000-0000C30D0000}"/>
    <cellStyle name="20% - akcent 2 3 5 2 4 2 4" xfId="3397" xr:uid="{00000000-0005-0000-0000-0000C40D0000}"/>
    <cellStyle name="20% - akcent 2 3 5 2 4 3" xfId="3398" xr:uid="{00000000-0005-0000-0000-0000C50D0000}"/>
    <cellStyle name="20% - akcent 2 3 5 2 4 3 2" xfId="3399" xr:uid="{00000000-0005-0000-0000-0000C60D0000}"/>
    <cellStyle name="20% - akcent 2 3 5 2 4 4" xfId="3400" xr:uid="{00000000-0005-0000-0000-0000C70D0000}"/>
    <cellStyle name="20% - akcent 2 3 5 2 4 4 2" xfId="3401" xr:uid="{00000000-0005-0000-0000-0000C80D0000}"/>
    <cellStyle name="20% - akcent 2 3 5 2 4 5" xfId="3402" xr:uid="{00000000-0005-0000-0000-0000C90D0000}"/>
    <cellStyle name="20% - akcent 2 3 5 2 5" xfId="3403" xr:uid="{00000000-0005-0000-0000-0000CA0D0000}"/>
    <cellStyle name="20% - akcent 2 3 5 2 5 2" xfId="3404" xr:uid="{00000000-0005-0000-0000-0000CB0D0000}"/>
    <cellStyle name="20% - akcent 2 3 5 2 5 2 2" xfId="3405" xr:uid="{00000000-0005-0000-0000-0000CC0D0000}"/>
    <cellStyle name="20% - akcent 2 3 5 2 5 3" xfId="3406" xr:uid="{00000000-0005-0000-0000-0000CD0D0000}"/>
    <cellStyle name="20% - akcent 2 3 5 2 5 3 2" xfId="3407" xr:uid="{00000000-0005-0000-0000-0000CE0D0000}"/>
    <cellStyle name="20% - akcent 2 3 5 2 5 4" xfId="3408" xr:uid="{00000000-0005-0000-0000-0000CF0D0000}"/>
    <cellStyle name="20% - akcent 2 3 5 2 6" xfId="3409" xr:uid="{00000000-0005-0000-0000-0000D00D0000}"/>
    <cellStyle name="20% - akcent 2 3 5 2 6 2" xfId="3410" xr:uid="{00000000-0005-0000-0000-0000D10D0000}"/>
    <cellStyle name="20% - akcent 2 3 5 2 7" xfId="3411" xr:uid="{00000000-0005-0000-0000-0000D20D0000}"/>
    <cellStyle name="20% - akcent 2 3 5 2 7 2" xfId="3412" xr:uid="{00000000-0005-0000-0000-0000D30D0000}"/>
    <cellStyle name="20% - akcent 2 3 5 2 8" xfId="3413" xr:uid="{00000000-0005-0000-0000-0000D40D0000}"/>
    <cellStyle name="20% - akcent 2 3 5 3" xfId="3414" xr:uid="{00000000-0005-0000-0000-0000D50D0000}"/>
    <cellStyle name="20% - akcent 2 3 5 3 2" xfId="3415" xr:uid="{00000000-0005-0000-0000-0000D60D0000}"/>
    <cellStyle name="20% - akcent 2 3 5 3 2 2" xfId="3416" xr:uid="{00000000-0005-0000-0000-0000D70D0000}"/>
    <cellStyle name="20% - akcent 2 3 5 3 2 2 2" xfId="3417" xr:uid="{00000000-0005-0000-0000-0000D80D0000}"/>
    <cellStyle name="20% - akcent 2 3 5 3 2 2 2 2" xfId="3418" xr:uid="{00000000-0005-0000-0000-0000D90D0000}"/>
    <cellStyle name="20% - akcent 2 3 5 3 2 2 3" xfId="3419" xr:uid="{00000000-0005-0000-0000-0000DA0D0000}"/>
    <cellStyle name="20% - akcent 2 3 5 3 2 2 3 2" xfId="3420" xr:uid="{00000000-0005-0000-0000-0000DB0D0000}"/>
    <cellStyle name="20% - akcent 2 3 5 3 2 2 4" xfId="3421" xr:uid="{00000000-0005-0000-0000-0000DC0D0000}"/>
    <cellStyle name="20% - akcent 2 3 5 3 2 3" xfId="3422" xr:uid="{00000000-0005-0000-0000-0000DD0D0000}"/>
    <cellStyle name="20% - akcent 2 3 5 3 2 3 2" xfId="3423" xr:uid="{00000000-0005-0000-0000-0000DE0D0000}"/>
    <cellStyle name="20% - akcent 2 3 5 3 2 4" xfId="3424" xr:uid="{00000000-0005-0000-0000-0000DF0D0000}"/>
    <cellStyle name="20% - akcent 2 3 5 3 2 4 2" xfId="3425" xr:uid="{00000000-0005-0000-0000-0000E00D0000}"/>
    <cellStyle name="20% - akcent 2 3 5 3 2 5" xfId="3426" xr:uid="{00000000-0005-0000-0000-0000E10D0000}"/>
    <cellStyle name="20% - akcent 2 3 5 3 3" xfId="3427" xr:uid="{00000000-0005-0000-0000-0000E20D0000}"/>
    <cellStyle name="20% - akcent 2 3 5 3 3 2" xfId="3428" xr:uid="{00000000-0005-0000-0000-0000E30D0000}"/>
    <cellStyle name="20% - akcent 2 3 5 3 3 2 2" xfId="3429" xr:uid="{00000000-0005-0000-0000-0000E40D0000}"/>
    <cellStyle name="20% - akcent 2 3 5 3 3 2 2 2" xfId="3430" xr:uid="{00000000-0005-0000-0000-0000E50D0000}"/>
    <cellStyle name="20% - akcent 2 3 5 3 3 2 3" xfId="3431" xr:uid="{00000000-0005-0000-0000-0000E60D0000}"/>
    <cellStyle name="20% - akcent 2 3 5 3 3 2 3 2" xfId="3432" xr:uid="{00000000-0005-0000-0000-0000E70D0000}"/>
    <cellStyle name="20% - akcent 2 3 5 3 3 2 4" xfId="3433" xr:uid="{00000000-0005-0000-0000-0000E80D0000}"/>
    <cellStyle name="20% - akcent 2 3 5 3 3 3" xfId="3434" xr:uid="{00000000-0005-0000-0000-0000E90D0000}"/>
    <cellStyle name="20% - akcent 2 3 5 3 3 3 2" xfId="3435" xr:uid="{00000000-0005-0000-0000-0000EA0D0000}"/>
    <cellStyle name="20% - akcent 2 3 5 3 3 4" xfId="3436" xr:uid="{00000000-0005-0000-0000-0000EB0D0000}"/>
    <cellStyle name="20% - akcent 2 3 5 3 3 4 2" xfId="3437" xr:uid="{00000000-0005-0000-0000-0000EC0D0000}"/>
    <cellStyle name="20% - akcent 2 3 5 3 3 5" xfId="3438" xr:uid="{00000000-0005-0000-0000-0000ED0D0000}"/>
    <cellStyle name="20% - akcent 2 3 5 3 4" xfId="3439" xr:uid="{00000000-0005-0000-0000-0000EE0D0000}"/>
    <cellStyle name="20% - akcent 2 3 5 3 4 2" xfId="3440" xr:uid="{00000000-0005-0000-0000-0000EF0D0000}"/>
    <cellStyle name="20% - akcent 2 3 5 3 4 2 2" xfId="3441" xr:uid="{00000000-0005-0000-0000-0000F00D0000}"/>
    <cellStyle name="20% - akcent 2 3 5 3 4 2 2 2" xfId="3442" xr:uid="{00000000-0005-0000-0000-0000F10D0000}"/>
    <cellStyle name="20% - akcent 2 3 5 3 4 2 3" xfId="3443" xr:uid="{00000000-0005-0000-0000-0000F20D0000}"/>
    <cellStyle name="20% - akcent 2 3 5 3 4 2 3 2" xfId="3444" xr:uid="{00000000-0005-0000-0000-0000F30D0000}"/>
    <cellStyle name="20% - akcent 2 3 5 3 4 2 4" xfId="3445" xr:uid="{00000000-0005-0000-0000-0000F40D0000}"/>
    <cellStyle name="20% - akcent 2 3 5 3 4 3" xfId="3446" xr:uid="{00000000-0005-0000-0000-0000F50D0000}"/>
    <cellStyle name="20% - akcent 2 3 5 3 4 3 2" xfId="3447" xr:uid="{00000000-0005-0000-0000-0000F60D0000}"/>
    <cellStyle name="20% - akcent 2 3 5 3 4 4" xfId="3448" xr:uid="{00000000-0005-0000-0000-0000F70D0000}"/>
    <cellStyle name="20% - akcent 2 3 5 3 4 4 2" xfId="3449" xr:uid="{00000000-0005-0000-0000-0000F80D0000}"/>
    <cellStyle name="20% - akcent 2 3 5 3 4 5" xfId="3450" xr:uid="{00000000-0005-0000-0000-0000F90D0000}"/>
    <cellStyle name="20% - akcent 2 3 5 3 5" xfId="3451" xr:uid="{00000000-0005-0000-0000-0000FA0D0000}"/>
    <cellStyle name="20% - akcent 2 3 5 3 5 2" xfId="3452" xr:uid="{00000000-0005-0000-0000-0000FB0D0000}"/>
    <cellStyle name="20% - akcent 2 3 5 3 5 2 2" xfId="3453" xr:uid="{00000000-0005-0000-0000-0000FC0D0000}"/>
    <cellStyle name="20% - akcent 2 3 5 3 5 3" xfId="3454" xr:uid="{00000000-0005-0000-0000-0000FD0D0000}"/>
    <cellStyle name="20% - akcent 2 3 5 3 5 3 2" xfId="3455" xr:uid="{00000000-0005-0000-0000-0000FE0D0000}"/>
    <cellStyle name="20% - akcent 2 3 5 3 5 4" xfId="3456" xr:uid="{00000000-0005-0000-0000-0000FF0D0000}"/>
    <cellStyle name="20% - akcent 2 3 5 3 6" xfId="3457" xr:uid="{00000000-0005-0000-0000-0000000E0000}"/>
    <cellStyle name="20% - akcent 2 3 5 3 6 2" xfId="3458" xr:uid="{00000000-0005-0000-0000-0000010E0000}"/>
    <cellStyle name="20% - akcent 2 3 5 3 7" xfId="3459" xr:uid="{00000000-0005-0000-0000-0000020E0000}"/>
    <cellStyle name="20% - akcent 2 3 5 3 7 2" xfId="3460" xr:uid="{00000000-0005-0000-0000-0000030E0000}"/>
    <cellStyle name="20% - akcent 2 3 5 3 8" xfId="3461" xr:uid="{00000000-0005-0000-0000-0000040E0000}"/>
    <cellStyle name="20% - akcent 2 3 5 4" xfId="3462" xr:uid="{00000000-0005-0000-0000-0000050E0000}"/>
    <cellStyle name="20% - akcent 2 3 5 4 2" xfId="3463" xr:uid="{00000000-0005-0000-0000-0000060E0000}"/>
    <cellStyle name="20% - akcent 2 3 5 4 2 2" xfId="3464" xr:uid="{00000000-0005-0000-0000-0000070E0000}"/>
    <cellStyle name="20% - akcent 2 3 5 4 2 2 2" xfId="3465" xr:uid="{00000000-0005-0000-0000-0000080E0000}"/>
    <cellStyle name="20% - akcent 2 3 5 4 2 3" xfId="3466" xr:uid="{00000000-0005-0000-0000-0000090E0000}"/>
    <cellStyle name="20% - akcent 2 3 5 4 2 3 2" xfId="3467" xr:uid="{00000000-0005-0000-0000-00000A0E0000}"/>
    <cellStyle name="20% - akcent 2 3 5 4 2 4" xfId="3468" xr:uid="{00000000-0005-0000-0000-00000B0E0000}"/>
    <cellStyle name="20% - akcent 2 3 5 4 3" xfId="3469" xr:uid="{00000000-0005-0000-0000-00000C0E0000}"/>
    <cellStyle name="20% - akcent 2 3 5 4 3 2" xfId="3470" xr:uid="{00000000-0005-0000-0000-00000D0E0000}"/>
    <cellStyle name="20% - akcent 2 3 5 4 4" xfId="3471" xr:uid="{00000000-0005-0000-0000-00000E0E0000}"/>
    <cellStyle name="20% - akcent 2 3 5 4 4 2" xfId="3472" xr:uid="{00000000-0005-0000-0000-00000F0E0000}"/>
    <cellStyle name="20% - akcent 2 3 5 4 5" xfId="3473" xr:uid="{00000000-0005-0000-0000-0000100E0000}"/>
    <cellStyle name="20% - akcent 2 3 5 5" xfId="3474" xr:uid="{00000000-0005-0000-0000-0000110E0000}"/>
    <cellStyle name="20% - akcent 2 3 5 5 2" xfId="3475" xr:uid="{00000000-0005-0000-0000-0000120E0000}"/>
    <cellStyle name="20% - akcent 2 3 5 5 2 2" xfId="3476" xr:uid="{00000000-0005-0000-0000-0000130E0000}"/>
    <cellStyle name="20% - akcent 2 3 5 5 2 2 2" xfId="3477" xr:uid="{00000000-0005-0000-0000-0000140E0000}"/>
    <cellStyle name="20% - akcent 2 3 5 5 2 3" xfId="3478" xr:uid="{00000000-0005-0000-0000-0000150E0000}"/>
    <cellStyle name="20% - akcent 2 3 5 5 2 3 2" xfId="3479" xr:uid="{00000000-0005-0000-0000-0000160E0000}"/>
    <cellStyle name="20% - akcent 2 3 5 5 2 4" xfId="3480" xr:uid="{00000000-0005-0000-0000-0000170E0000}"/>
    <cellStyle name="20% - akcent 2 3 5 5 3" xfId="3481" xr:uid="{00000000-0005-0000-0000-0000180E0000}"/>
    <cellStyle name="20% - akcent 2 3 5 5 3 2" xfId="3482" xr:uid="{00000000-0005-0000-0000-0000190E0000}"/>
    <cellStyle name="20% - akcent 2 3 5 5 4" xfId="3483" xr:uid="{00000000-0005-0000-0000-00001A0E0000}"/>
    <cellStyle name="20% - akcent 2 3 5 5 4 2" xfId="3484" xr:uid="{00000000-0005-0000-0000-00001B0E0000}"/>
    <cellStyle name="20% - akcent 2 3 5 5 5" xfId="3485" xr:uid="{00000000-0005-0000-0000-00001C0E0000}"/>
    <cellStyle name="20% - akcent 2 3 5 6" xfId="3486" xr:uid="{00000000-0005-0000-0000-00001D0E0000}"/>
    <cellStyle name="20% - akcent 2 3 5 6 2" xfId="3487" xr:uid="{00000000-0005-0000-0000-00001E0E0000}"/>
    <cellStyle name="20% - akcent 2 3 5 6 2 2" xfId="3488" xr:uid="{00000000-0005-0000-0000-00001F0E0000}"/>
    <cellStyle name="20% - akcent 2 3 5 6 2 2 2" xfId="3489" xr:uid="{00000000-0005-0000-0000-0000200E0000}"/>
    <cellStyle name="20% - akcent 2 3 5 6 2 3" xfId="3490" xr:uid="{00000000-0005-0000-0000-0000210E0000}"/>
    <cellStyle name="20% - akcent 2 3 5 6 2 3 2" xfId="3491" xr:uid="{00000000-0005-0000-0000-0000220E0000}"/>
    <cellStyle name="20% - akcent 2 3 5 6 2 4" xfId="3492" xr:uid="{00000000-0005-0000-0000-0000230E0000}"/>
    <cellStyle name="20% - akcent 2 3 5 6 3" xfId="3493" xr:uid="{00000000-0005-0000-0000-0000240E0000}"/>
    <cellStyle name="20% - akcent 2 3 5 6 3 2" xfId="3494" xr:uid="{00000000-0005-0000-0000-0000250E0000}"/>
    <cellStyle name="20% - akcent 2 3 5 6 4" xfId="3495" xr:uid="{00000000-0005-0000-0000-0000260E0000}"/>
    <cellStyle name="20% - akcent 2 3 5 6 4 2" xfId="3496" xr:uid="{00000000-0005-0000-0000-0000270E0000}"/>
    <cellStyle name="20% - akcent 2 3 5 6 5" xfId="3497" xr:uid="{00000000-0005-0000-0000-0000280E0000}"/>
    <cellStyle name="20% - akcent 2 3 5 7" xfId="3498" xr:uid="{00000000-0005-0000-0000-0000290E0000}"/>
    <cellStyle name="20% - akcent 2 3 5 7 2" xfId="3499" xr:uid="{00000000-0005-0000-0000-00002A0E0000}"/>
    <cellStyle name="20% - akcent 2 3 5 7 2 2" xfId="3500" xr:uid="{00000000-0005-0000-0000-00002B0E0000}"/>
    <cellStyle name="20% - akcent 2 3 5 7 3" xfId="3501" xr:uid="{00000000-0005-0000-0000-00002C0E0000}"/>
    <cellStyle name="20% - akcent 2 3 5 7 3 2" xfId="3502" xr:uid="{00000000-0005-0000-0000-00002D0E0000}"/>
    <cellStyle name="20% - akcent 2 3 5 7 4" xfId="3503" xr:uid="{00000000-0005-0000-0000-00002E0E0000}"/>
    <cellStyle name="20% - akcent 2 3 5 8" xfId="3504" xr:uid="{00000000-0005-0000-0000-00002F0E0000}"/>
    <cellStyle name="20% - akcent 2 3 5 8 2" xfId="3505" xr:uid="{00000000-0005-0000-0000-0000300E0000}"/>
    <cellStyle name="20% - akcent 2 3 5 9" xfId="3506" xr:uid="{00000000-0005-0000-0000-0000310E0000}"/>
    <cellStyle name="20% - akcent 2 3 5 9 2" xfId="3507" xr:uid="{00000000-0005-0000-0000-0000320E0000}"/>
    <cellStyle name="20% - akcent 2 3 6" xfId="3508" xr:uid="{00000000-0005-0000-0000-0000330E0000}"/>
    <cellStyle name="20% - akcent 2 3 6 10" xfId="3509" xr:uid="{00000000-0005-0000-0000-0000340E0000}"/>
    <cellStyle name="20% - akcent 2 3 6 2" xfId="3510" xr:uid="{00000000-0005-0000-0000-0000350E0000}"/>
    <cellStyle name="20% - akcent 2 3 6 2 2" xfId="3511" xr:uid="{00000000-0005-0000-0000-0000360E0000}"/>
    <cellStyle name="20% - akcent 2 3 6 2 2 2" xfId="3512" xr:uid="{00000000-0005-0000-0000-0000370E0000}"/>
    <cellStyle name="20% - akcent 2 3 6 2 2 2 2" xfId="3513" xr:uid="{00000000-0005-0000-0000-0000380E0000}"/>
    <cellStyle name="20% - akcent 2 3 6 2 2 2 2 2" xfId="3514" xr:uid="{00000000-0005-0000-0000-0000390E0000}"/>
    <cellStyle name="20% - akcent 2 3 6 2 2 2 3" xfId="3515" xr:uid="{00000000-0005-0000-0000-00003A0E0000}"/>
    <cellStyle name="20% - akcent 2 3 6 2 2 2 3 2" xfId="3516" xr:uid="{00000000-0005-0000-0000-00003B0E0000}"/>
    <cellStyle name="20% - akcent 2 3 6 2 2 2 4" xfId="3517" xr:uid="{00000000-0005-0000-0000-00003C0E0000}"/>
    <cellStyle name="20% - akcent 2 3 6 2 2 3" xfId="3518" xr:uid="{00000000-0005-0000-0000-00003D0E0000}"/>
    <cellStyle name="20% - akcent 2 3 6 2 2 3 2" xfId="3519" xr:uid="{00000000-0005-0000-0000-00003E0E0000}"/>
    <cellStyle name="20% - akcent 2 3 6 2 2 4" xfId="3520" xr:uid="{00000000-0005-0000-0000-00003F0E0000}"/>
    <cellStyle name="20% - akcent 2 3 6 2 2 4 2" xfId="3521" xr:uid="{00000000-0005-0000-0000-0000400E0000}"/>
    <cellStyle name="20% - akcent 2 3 6 2 2 5" xfId="3522" xr:uid="{00000000-0005-0000-0000-0000410E0000}"/>
    <cellStyle name="20% - akcent 2 3 6 2 3" xfId="3523" xr:uid="{00000000-0005-0000-0000-0000420E0000}"/>
    <cellStyle name="20% - akcent 2 3 6 2 3 2" xfId="3524" xr:uid="{00000000-0005-0000-0000-0000430E0000}"/>
    <cellStyle name="20% - akcent 2 3 6 2 3 2 2" xfId="3525" xr:uid="{00000000-0005-0000-0000-0000440E0000}"/>
    <cellStyle name="20% - akcent 2 3 6 2 3 2 2 2" xfId="3526" xr:uid="{00000000-0005-0000-0000-0000450E0000}"/>
    <cellStyle name="20% - akcent 2 3 6 2 3 2 3" xfId="3527" xr:uid="{00000000-0005-0000-0000-0000460E0000}"/>
    <cellStyle name="20% - akcent 2 3 6 2 3 2 3 2" xfId="3528" xr:uid="{00000000-0005-0000-0000-0000470E0000}"/>
    <cellStyle name="20% - akcent 2 3 6 2 3 2 4" xfId="3529" xr:uid="{00000000-0005-0000-0000-0000480E0000}"/>
    <cellStyle name="20% - akcent 2 3 6 2 3 3" xfId="3530" xr:uid="{00000000-0005-0000-0000-0000490E0000}"/>
    <cellStyle name="20% - akcent 2 3 6 2 3 3 2" xfId="3531" xr:uid="{00000000-0005-0000-0000-00004A0E0000}"/>
    <cellStyle name="20% - akcent 2 3 6 2 3 4" xfId="3532" xr:uid="{00000000-0005-0000-0000-00004B0E0000}"/>
    <cellStyle name="20% - akcent 2 3 6 2 3 4 2" xfId="3533" xr:uid="{00000000-0005-0000-0000-00004C0E0000}"/>
    <cellStyle name="20% - akcent 2 3 6 2 3 5" xfId="3534" xr:uid="{00000000-0005-0000-0000-00004D0E0000}"/>
    <cellStyle name="20% - akcent 2 3 6 2 4" xfId="3535" xr:uid="{00000000-0005-0000-0000-00004E0E0000}"/>
    <cellStyle name="20% - akcent 2 3 6 2 4 2" xfId="3536" xr:uid="{00000000-0005-0000-0000-00004F0E0000}"/>
    <cellStyle name="20% - akcent 2 3 6 2 4 2 2" xfId="3537" xr:uid="{00000000-0005-0000-0000-0000500E0000}"/>
    <cellStyle name="20% - akcent 2 3 6 2 4 2 2 2" xfId="3538" xr:uid="{00000000-0005-0000-0000-0000510E0000}"/>
    <cellStyle name="20% - akcent 2 3 6 2 4 2 3" xfId="3539" xr:uid="{00000000-0005-0000-0000-0000520E0000}"/>
    <cellStyle name="20% - akcent 2 3 6 2 4 2 3 2" xfId="3540" xr:uid="{00000000-0005-0000-0000-0000530E0000}"/>
    <cellStyle name="20% - akcent 2 3 6 2 4 2 4" xfId="3541" xr:uid="{00000000-0005-0000-0000-0000540E0000}"/>
    <cellStyle name="20% - akcent 2 3 6 2 4 3" xfId="3542" xr:uid="{00000000-0005-0000-0000-0000550E0000}"/>
    <cellStyle name="20% - akcent 2 3 6 2 4 3 2" xfId="3543" xr:uid="{00000000-0005-0000-0000-0000560E0000}"/>
    <cellStyle name="20% - akcent 2 3 6 2 4 4" xfId="3544" xr:uid="{00000000-0005-0000-0000-0000570E0000}"/>
    <cellStyle name="20% - akcent 2 3 6 2 4 4 2" xfId="3545" xr:uid="{00000000-0005-0000-0000-0000580E0000}"/>
    <cellStyle name="20% - akcent 2 3 6 2 4 5" xfId="3546" xr:uid="{00000000-0005-0000-0000-0000590E0000}"/>
    <cellStyle name="20% - akcent 2 3 6 2 5" xfId="3547" xr:uid="{00000000-0005-0000-0000-00005A0E0000}"/>
    <cellStyle name="20% - akcent 2 3 6 2 5 2" xfId="3548" xr:uid="{00000000-0005-0000-0000-00005B0E0000}"/>
    <cellStyle name="20% - akcent 2 3 6 2 5 2 2" xfId="3549" xr:uid="{00000000-0005-0000-0000-00005C0E0000}"/>
    <cellStyle name="20% - akcent 2 3 6 2 5 3" xfId="3550" xr:uid="{00000000-0005-0000-0000-00005D0E0000}"/>
    <cellStyle name="20% - akcent 2 3 6 2 5 3 2" xfId="3551" xr:uid="{00000000-0005-0000-0000-00005E0E0000}"/>
    <cellStyle name="20% - akcent 2 3 6 2 5 4" xfId="3552" xr:uid="{00000000-0005-0000-0000-00005F0E0000}"/>
    <cellStyle name="20% - akcent 2 3 6 2 6" xfId="3553" xr:uid="{00000000-0005-0000-0000-0000600E0000}"/>
    <cellStyle name="20% - akcent 2 3 6 2 6 2" xfId="3554" xr:uid="{00000000-0005-0000-0000-0000610E0000}"/>
    <cellStyle name="20% - akcent 2 3 6 2 7" xfId="3555" xr:uid="{00000000-0005-0000-0000-0000620E0000}"/>
    <cellStyle name="20% - akcent 2 3 6 2 7 2" xfId="3556" xr:uid="{00000000-0005-0000-0000-0000630E0000}"/>
    <cellStyle name="20% - akcent 2 3 6 2 8" xfId="3557" xr:uid="{00000000-0005-0000-0000-0000640E0000}"/>
    <cellStyle name="20% - akcent 2 3 6 3" xfId="3558" xr:uid="{00000000-0005-0000-0000-0000650E0000}"/>
    <cellStyle name="20% - akcent 2 3 6 3 2" xfId="3559" xr:uid="{00000000-0005-0000-0000-0000660E0000}"/>
    <cellStyle name="20% - akcent 2 3 6 3 2 2" xfId="3560" xr:uid="{00000000-0005-0000-0000-0000670E0000}"/>
    <cellStyle name="20% - akcent 2 3 6 3 2 2 2" xfId="3561" xr:uid="{00000000-0005-0000-0000-0000680E0000}"/>
    <cellStyle name="20% - akcent 2 3 6 3 2 2 2 2" xfId="3562" xr:uid="{00000000-0005-0000-0000-0000690E0000}"/>
    <cellStyle name="20% - akcent 2 3 6 3 2 2 3" xfId="3563" xr:uid="{00000000-0005-0000-0000-00006A0E0000}"/>
    <cellStyle name="20% - akcent 2 3 6 3 2 2 3 2" xfId="3564" xr:uid="{00000000-0005-0000-0000-00006B0E0000}"/>
    <cellStyle name="20% - akcent 2 3 6 3 2 2 4" xfId="3565" xr:uid="{00000000-0005-0000-0000-00006C0E0000}"/>
    <cellStyle name="20% - akcent 2 3 6 3 2 3" xfId="3566" xr:uid="{00000000-0005-0000-0000-00006D0E0000}"/>
    <cellStyle name="20% - akcent 2 3 6 3 2 3 2" xfId="3567" xr:uid="{00000000-0005-0000-0000-00006E0E0000}"/>
    <cellStyle name="20% - akcent 2 3 6 3 2 4" xfId="3568" xr:uid="{00000000-0005-0000-0000-00006F0E0000}"/>
    <cellStyle name="20% - akcent 2 3 6 3 2 4 2" xfId="3569" xr:uid="{00000000-0005-0000-0000-0000700E0000}"/>
    <cellStyle name="20% - akcent 2 3 6 3 2 5" xfId="3570" xr:uid="{00000000-0005-0000-0000-0000710E0000}"/>
    <cellStyle name="20% - akcent 2 3 6 3 3" xfId="3571" xr:uid="{00000000-0005-0000-0000-0000720E0000}"/>
    <cellStyle name="20% - akcent 2 3 6 3 3 2" xfId="3572" xr:uid="{00000000-0005-0000-0000-0000730E0000}"/>
    <cellStyle name="20% - akcent 2 3 6 3 3 2 2" xfId="3573" xr:uid="{00000000-0005-0000-0000-0000740E0000}"/>
    <cellStyle name="20% - akcent 2 3 6 3 3 2 2 2" xfId="3574" xr:uid="{00000000-0005-0000-0000-0000750E0000}"/>
    <cellStyle name="20% - akcent 2 3 6 3 3 2 3" xfId="3575" xr:uid="{00000000-0005-0000-0000-0000760E0000}"/>
    <cellStyle name="20% - akcent 2 3 6 3 3 2 3 2" xfId="3576" xr:uid="{00000000-0005-0000-0000-0000770E0000}"/>
    <cellStyle name="20% - akcent 2 3 6 3 3 2 4" xfId="3577" xr:uid="{00000000-0005-0000-0000-0000780E0000}"/>
    <cellStyle name="20% - akcent 2 3 6 3 3 3" xfId="3578" xr:uid="{00000000-0005-0000-0000-0000790E0000}"/>
    <cellStyle name="20% - akcent 2 3 6 3 3 3 2" xfId="3579" xr:uid="{00000000-0005-0000-0000-00007A0E0000}"/>
    <cellStyle name="20% - akcent 2 3 6 3 3 4" xfId="3580" xr:uid="{00000000-0005-0000-0000-00007B0E0000}"/>
    <cellStyle name="20% - akcent 2 3 6 3 3 4 2" xfId="3581" xr:uid="{00000000-0005-0000-0000-00007C0E0000}"/>
    <cellStyle name="20% - akcent 2 3 6 3 3 5" xfId="3582" xr:uid="{00000000-0005-0000-0000-00007D0E0000}"/>
    <cellStyle name="20% - akcent 2 3 6 3 4" xfId="3583" xr:uid="{00000000-0005-0000-0000-00007E0E0000}"/>
    <cellStyle name="20% - akcent 2 3 6 3 4 2" xfId="3584" xr:uid="{00000000-0005-0000-0000-00007F0E0000}"/>
    <cellStyle name="20% - akcent 2 3 6 3 4 2 2" xfId="3585" xr:uid="{00000000-0005-0000-0000-0000800E0000}"/>
    <cellStyle name="20% - akcent 2 3 6 3 4 2 2 2" xfId="3586" xr:uid="{00000000-0005-0000-0000-0000810E0000}"/>
    <cellStyle name="20% - akcent 2 3 6 3 4 2 3" xfId="3587" xr:uid="{00000000-0005-0000-0000-0000820E0000}"/>
    <cellStyle name="20% - akcent 2 3 6 3 4 2 3 2" xfId="3588" xr:uid="{00000000-0005-0000-0000-0000830E0000}"/>
    <cellStyle name="20% - akcent 2 3 6 3 4 2 4" xfId="3589" xr:uid="{00000000-0005-0000-0000-0000840E0000}"/>
    <cellStyle name="20% - akcent 2 3 6 3 4 3" xfId="3590" xr:uid="{00000000-0005-0000-0000-0000850E0000}"/>
    <cellStyle name="20% - akcent 2 3 6 3 4 3 2" xfId="3591" xr:uid="{00000000-0005-0000-0000-0000860E0000}"/>
    <cellStyle name="20% - akcent 2 3 6 3 4 4" xfId="3592" xr:uid="{00000000-0005-0000-0000-0000870E0000}"/>
    <cellStyle name="20% - akcent 2 3 6 3 4 4 2" xfId="3593" xr:uid="{00000000-0005-0000-0000-0000880E0000}"/>
    <cellStyle name="20% - akcent 2 3 6 3 4 5" xfId="3594" xr:uid="{00000000-0005-0000-0000-0000890E0000}"/>
    <cellStyle name="20% - akcent 2 3 6 3 5" xfId="3595" xr:uid="{00000000-0005-0000-0000-00008A0E0000}"/>
    <cellStyle name="20% - akcent 2 3 6 3 5 2" xfId="3596" xr:uid="{00000000-0005-0000-0000-00008B0E0000}"/>
    <cellStyle name="20% - akcent 2 3 6 3 5 2 2" xfId="3597" xr:uid="{00000000-0005-0000-0000-00008C0E0000}"/>
    <cellStyle name="20% - akcent 2 3 6 3 5 3" xfId="3598" xr:uid="{00000000-0005-0000-0000-00008D0E0000}"/>
    <cellStyle name="20% - akcent 2 3 6 3 5 3 2" xfId="3599" xr:uid="{00000000-0005-0000-0000-00008E0E0000}"/>
    <cellStyle name="20% - akcent 2 3 6 3 5 4" xfId="3600" xr:uid="{00000000-0005-0000-0000-00008F0E0000}"/>
    <cellStyle name="20% - akcent 2 3 6 3 6" xfId="3601" xr:uid="{00000000-0005-0000-0000-0000900E0000}"/>
    <cellStyle name="20% - akcent 2 3 6 3 6 2" xfId="3602" xr:uid="{00000000-0005-0000-0000-0000910E0000}"/>
    <cellStyle name="20% - akcent 2 3 6 3 7" xfId="3603" xr:uid="{00000000-0005-0000-0000-0000920E0000}"/>
    <cellStyle name="20% - akcent 2 3 6 3 7 2" xfId="3604" xr:uid="{00000000-0005-0000-0000-0000930E0000}"/>
    <cellStyle name="20% - akcent 2 3 6 3 8" xfId="3605" xr:uid="{00000000-0005-0000-0000-0000940E0000}"/>
    <cellStyle name="20% - akcent 2 3 6 4" xfId="3606" xr:uid="{00000000-0005-0000-0000-0000950E0000}"/>
    <cellStyle name="20% - akcent 2 3 6 4 2" xfId="3607" xr:uid="{00000000-0005-0000-0000-0000960E0000}"/>
    <cellStyle name="20% - akcent 2 3 6 4 2 2" xfId="3608" xr:uid="{00000000-0005-0000-0000-0000970E0000}"/>
    <cellStyle name="20% - akcent 2 3 6 4 2 2 2" xfId="3609" xr:uid="{00000000-0005-0000-0000-0000980E0000}"/>
    <cellStyle name="20% - akcent 2 3 6 4 2 3" xfId="3610" xr:uid="{00000000-0005-0000-0000-0000990E0000}"/>
    <cellStyle name="20% - akcent 2 3 6 4 2 3 2" xfId="3611" xr:uid="{00000000-0005-0000-0000-00009A0E0000}"/>
    <cellStyle name="20% - akcent 2 3 6 4 2 4" xfId="3612" xr:uid="{00000000-0005-0000-0000-00009B0E0000}"/>
    <cellStyle name="20% - akcent 2 3 6 4 3" xfId="3613" xr:uid="{00000000-0005-0000-0000-00009C0E0000}"/>
    <cellStyle name="20% - akcent 2 3 6 4 3 2" xfId="3614" xr:uid="{00000000-0005-0000-0000-00009D0E0000}"/>
    <cellStyle name="20% - akcent 2 3 6 4 4" xfId="3615" xr:uid="{00000000-0005-0000-0000-00009E0E0000}"/>
    <cellStyle name="20% - akcent 2 3 6 4 4 2" xfId="3616" xr:uid="{00000000-0005-0000-0000-00009F0E0000}"/>
    <cellStyle name="20% - akcent 2 3 6 4 5" xfId="3617" xr:uid="{00000000-0005-0000-0000-0000A00E0000}"/>
    <cellStyle name="20% - akcent 2 3 6 5" xfId="3618" xr:uid="{00000000-0005-0000-0000-0000A10E0000}"/>
    <cellStyle name="20% - akcent 2 3 6 5 2" xfId="3619" xr:uid="{00000000-0005-0000-0000-0000A20E0000}"/>
    <cellStyle name="20% - akcent 2 3 6 5 2 2" xfId="3620" xr:uid="{00000000-0005-0000-0000-0000A30E0000}"/>
    <cellStyle name="20% - akcent 2 3 6 5 2 2 2" xfId="3621" xr:uid="{00000000-0005-0000-0000-0000A40E0000}"/>
    <cellStyle name="20% - akcent 2 3 6 5 2 3" xfId="3622" xr:uid="{00000000-0005-0000-0000-0000A50E0000}"/>
    <cellStyle name="20% - akcent 2 3 6 5 2 3 2" xfId="3623" xr:uid="{00000000-0005-0000-0000-0000A60E0000}"/>
    <cellStyle name="20% - akcent 2 3 6 5 2 4" xfId="3624" xr:uid="{00000000-0005-0000-0000-0000A70E0000}"/>
    <cellStyle name="20% - akcent 2 3 6 5 3" xfId="3625" xr:uid="{00000000-0005-0000-0000-0000A80E0000}"/>
    <cellStyle name="20% - akcent 2 3 6 5 3 2" xfId="3626" xr:uid="{00000000-0005-0000-0000-0000A90E0000}"/>
    <cellStyle name="20% - akcent 2 3 6 5 4" xfId="3627" xr:uid="{00000000-0005-0000-0000-0000AA0E0000}"/>
    <cellStyle name="20% - akcent 2 3 6 5 4 2" xfId="3628" xr:uid="{00000000-0005-0000-0000-0000AB0E0000}"/>
    <cellStyle name="20% - akcent 2 3 6 5 5" xfId="3629" xr:uid="{00000000-0005-0000-0000-0000AC0E0000}"/>
    <cellStyle name="20% - akcent 2 3 6 6" xfId="3630" xr:uid="{00000000-0005-0000-0000-0000AD0E0000}"/>
    <cellStyle name="20% - akcent 2 3 6 6 2" xfId="3631" xr:uid="{00000000-0005-0000-0000-0000AE0E0000}"/>
    <cellStyle name="20% - akcent 2 3 6 6 2 2" xfId="3632" xr:uid="{00000000-0005-0000-0000-0000AF0E0000}"/>
    <cellStyle name="20% - akcent 2 3 6 6 2 2 2" xfId="3633" xr:uid="{00000000-0005-0000-0000-0000B00E0000}"/>
    <cellStyle name="20% - akcent 2 3 6 6 2 3" xfId="3634" xr:uid="{00000000-0005-0000-0000-0000B10E0000}"/>
    <cellStyle name="20% - akcent 2 3 6 6 2 3 2" xfId="3635" xr:uid="{00000000-0005-0000-0000-0000B20E0000}"/>
    <cellStyle name="20% - akcent 2 3 6 6 2 4" xfId="3636" xr:uid="{00000000-0005-0000-0000-0000B30E0000}"/>
    <cellStyle name="20% - akcent 2 3 6 6 3" xfId="3637" xr:uid="{00000000-0005-0000-0000-0000B40E0000}"/>
    <cellStyle name="20% - akcent 2 3 6 6 3 2" xfId="3638" xr:uid="{00000000-0005-0000-0000-0000B50E0000}"/>
    <cellStyle name="20% - akcent 2 3 6 6 4" xfId="3639" xr:uid="{00000000-0005-0000-0000-0000B60E0000}"/>
    <cellStyle name="20% - akcent 2 3 6 6 4 2" xfId="3640" xr:uid="{00000000-0005-0000-0000-0000B70E0000}"/>
    <cellStyle name="20% - akcent 2 3 6 6 5" xfId="3641" xr:uid="{00000000-0005-0000-0000-0000B80E0000}"/>
    <cellStyle name="20% - akcent 2 3 6 7" xfId="3642" xr:uid="{00000000-0005-0000-0000-0000B90E0000}"/>
    <cellStyle name="20% - akcent 2 3 6 7 2" xfId="3643" xr:uid="{00000000-0005-0000-0000-0000BA0E0000}"/>
    <cellStyle name="20% - akcent 2 3 6 7 2 2" xfId="3644" xr:uid="{00000000-0005-0000-0000-0000BB0E0000}"/>
    <cellStyle name="20% - akcent 2 3 6 7 3" xfId="3645" xr:uid="{00000000-0005-0000-0000-0000BC0E0000}"/>
    <cellStyle name="20% - akcent 2 3 6 7 3 2" xfId="3646" xr:uid="{00000000-0005-0000-0000-0000BD0E0000}"/>
    <cellStyle name="20% - akcent 2 3 6 7 4" xfId="3647" xr:uid="{00000000-0005-0000-0000-0000BE0E0000}"/>
    <cellStyle name="20% - akcent 2 3 6 8" xfId="3648" xr:uid="{00000000-0005-0000-0000-0000BF0E0000}"/>
    <cellStyle name="20% - akcent 2 3 6 8 2" xfId="3649" xr:uid="{00000000-0005-0000-0000-0000C00E0000}"/>
    <cellStyle name="20% - akcent 2 3 6 9" xfId="3650" xr:uid="{00000000-0005-0000-0000-0000C10E0000}"/>
    <cellStyle name="20% - akcent 2 3 6 9 2" xfId="3651" xr:uid="{00000000-0005-0000-0000-0000C20E0000}"/>
    <cellStyle name="20% - akcent 2 3 7" xfId="3652" xr:uid="{00000000-0005-0000-0000-0000C30E0000}"/>
    <cellStyle name="20% - akcent 2 3 7 2" xfId="3653" xr:uid="{00000000-0005-0000-0000-0000C40E0000}"/>
    <cellStyle name="20% - akcent 2 3 7 2 2" xfId="3654" xr:uid="{00000000-0005-0000-0000-0000C50E0000}"/>
    <cellStyle name="20% - akcent 2 3 7 2 2 2" xfId="3655" xr:uid="{00000000-0005-0000-0000-0000C60E0000}"/>
    <cellStyle name="20% - akcent 2 3 7 2 2 2 2" xfId="3656" xr:uid="{00000000-0005-0000-0000-0000C70E0000}"/>
    <cellStyle name="20% - akcent 2 3 7 2 2 2 2 2" xfId="3657" xr:uid="{00000000-0005-0000-0000-0000C80E0000}"/>
    <cellStyle name="20% - akcent 2 3 7 2 2 2 3" xfId="3658" xr:uid="{00000000-0005-0000-0000-0000C90E0000}"/>
    <cellStyle name="20% - akcent 2 3 7 2 2 2 3 2" xfId="3659" xr:uid="{00000000-0005-0000-0000-0000CA0E0000}"/>
    <cellStyle name="20% - akcent 2 3 7 2 2 2 4" xfId="3660" xr:uid="{00000000-0005-0000-0000-0000CB0E0000}"/>
    <cellStyle name="20% - akcent 2 3 7 2 2 3" xfId="3661" xr:uid="{00000000-0005-0000-0000-0000CC0E0000}"/>
    <cellStyle name="20% - akcent 2 3 7 2 2 3 2" xfId="3662" xr:uid="{00000000-0005-0000-0000-0000CD0E0000}"/>
    <cellStyle name="20% - akcent 2 3 7 2 2 4" xfId="3663" xr:uid="{00000000-0005-0000-0000-0000CE0E0000}"/>
    <cellStyle name="20% - akcent 2 3 7 2 2 4 2" xfId="3664" xr:uid="{00000000-0005-0000-0000-0000CF0E0000}"/>
    <cellStyle name="20% - akcent 2 3 7 2 2 5" xfId="3665" xr:uid="{00000000-0005-0000-0000-0000D00E0000}"/>
    <cellStyle name="20% - akcent 2 3 7 2 3" xfId="3666" xr:uid="{00000000-0005-0000-0000-0000D10E0000}"/>
    <cellStyle name="20% - akcent 2 3 7 2 3 2" xfId="3667" xr:uid="{00000000-0005-0000-0000-0000D20E0000}"/>
    <cellStyle name="20% - akcent 2 3 7 2 3 2 2" xfId="3668" xr:uid="{00000000-0005-0000-0000-0000D30E0000}"/>
    <cellStyle name="20% - akcent 2 3 7 2 3 2 2 2" xfId="3669" xr:uid="{00000000-0005-0000-0000-0000D40E0000}"/>
    <cellStyle name="20% - akcent 2 3 7 2 3 2 3" xfId="3670" xr:uid="{00000000-0005-0000-0000-0000D50E0000}"/>
    <cellStyle name="20% - akcent 2 3 7 2 3 2 3 2" xfId="3671" xr:uid="{00000000-0005-0000-0000-0000D60E0000}"/>
    <cellStyle name="20% - akcent 2 3 7 2 3 2 4" xfId="3672" xr:uid="{00000000-0005-0000-0000-0000D70E0000}"/>
    <cellStyle name="20% - akcent 2 3 7 2 3 3" xfId="3673" xr:uid="{00000000-0005-0000-0000-0000D80E0000}"/>
    <cellStyle name="20% - akcent 2 3 7 2 3 3 2" xfId="3674" xr:uid="{00000000-0005-0000-0000-0000D90E0000}"/>
    <cellStyle name="20% - akcent 2 3 7 2 3 4" xfId="3675" xr:uid="{00000000-0005-0000-0000-0000DA0E0000}"/>
    <cellStyle name="20% - akcent 2 3 7 2 3 4 2" xfId="3676" xr:uid="{00000000-0005-0000-0000-0000DB0E0000}"/>
    <cellStyle name="20% - akcent 2 3 7 2 3 5" xfId="3677" xr:uid="{00000000-0005-0000-0000-0000DC0E0000}"/>
    <cellStyle name="20% - akcent 2 3 7 2 4" xfId="3678" xr:uid="{00000000-0005-0000-0000-0000DD0E0000}"/>
    <cellStyle name="20% - akcent 2 3 7 2 4 2" xfId="3679" xr:uid="{00000000-0005-0000-0000-0000DE0E0000}"/>
    <cellStyle name="20% - akcent 2 3 7 2 4 2 2" xfId="3680" xr:uid="{00000000-0005-0000-0000-0000DF0E0000}"/>
    <cellStyle name="20% - akcent 2 3 7 2 4 2 2 2" xfId="3681" xr:uid="{00000000-0005-0000-0000-0000E00E0000}"/>
    <cellStyle name="20% - akcent 2 3 7 2 4 2 3" xfId="3682" xr:uid="{00000000-0005-0000-0000-0000E10E0000}"/>
    <cellStyle name="20% - akcent 2 3 7 2 4 2 3 2" xfId="3683" xr:uid="{00000000-0005-0000-0000-0000E20E0000}"/>
    <cellStyle name="20% - akcent 2 3 7 2 4 2 4" xfId="3684" xr:uid="{00000000-0005-0000-0000-0000E30E0000}"/>
    <cellStyle name="20% - akcent 2 3 7 2 4 3" xfId="3685" xr:uid="{00000000-0005-0000-0000-0000E40E0000}"/>
    <cellStyle name="20% - akcent 2 3 7 2 4 3 2" xfId="3686" xr:uid="{00000000-0005-0000-0000-0000E50E0000}"/>
    <cellStyle name="20% - akcent 2 3 7 2 4 4" xfId="3687" xr:uid="{00000000-0005-0000-0000-0000E60E0000}"/>
    <cellStyle name="20% - akcent 2 3 7 2 4 4 2" xfId="3688" xr:uid="{00000000-0005-0000-0000-0000E70E0000}"/>
    <cellStyle name="20% - akcent 2 3 7 2 4 5" xfId="3689" xr:uid="{00000000-0005-0000-0000-0000E80E0000}"/>
    <cellStyle name="20% - akcent 2 3 7 2 5" xfId="3690" xr:uid="{00000000-0005-0000-0000-0000E90E0000}"/>
    <cellStyle name="20% - akcent 2 3 7 2 5 2" xfId="3691" xr:uid="{00000000-0005-0000-0000-0000EA0E0000}"/>
    <cellStyle name="20% - akcent 2 3 7 2 5 2 2" xfId="3692" xr:uid="{00000000-0005-0000-0000-0000EB0E0000}"/>
    <cellStyle name="20% - akcent 2 3 7 2 5 3" xfId="3693" xr:uid="{00000000-0005-0000-0000-0000EC0E0000}"/>
    <cellStyle name="20% - akcent 2 3 7 2 5 3 2" xfId="3694" xr:uid="{00000000-0005-0000-0000-0000ED0E0000}"/>
    <cellStyle name="20% - akcent 2 3 7 2 5 4" xfId="3695" xr:uid="{00000000-0005-0000-0000-0000EE0E0000}"/>
    <cellStyle name="20% - akcent 2 3 7 2 6" xfId="3696" xr:uid="{00000000-0005-0000-0000-0000EF0E0000}"/>
    <cellStyle name="20% - akcent 2 3 7 2 6 2" xfId="3697" xr:uid="{00000000-0005-0000-0000-0000F00E0000}"/>
    <cellStyle name="20% - akcent 2 3 7 2 7" xfId="3698" xr:uid="{00000000-0005-0000-0000-0000F10E0000}"/>
    <cellStyle name="20% - akcent 2 3 7 2 7 2" xfId="3699" xr:uid="{00000000-0005-0000-0000-0000F20E0000}"/>
    <cellStyle name="20% - akcent 2 3 7 2 8" xfId="3700" xr:uid="{00000000-0005-0000-0000-0000F30E0000}"/>
    <cellStyle name="20% - akcent 2 3 7 3" xfId="3701" xr:uid="{00000000-0005-0000-0000-0000F40E0000}"/>
    <cellStyle name="20% - akcent 2 3 7 3 2" xfId="3702" xr:uid="{00000000-0005-0000-0000-0000F50E0000}"/>
    <cellStyle name="20% - akcent 2 3 7 3 2 2" xfId="3703" xr:uid="{00000000-0005-0000-0000-0000F60E0000}"/>
    <cellStyle name="20% - akcent 2 3 7 3 2 2 2" xfId="3704" xr:uid="{00000000-0005-0000-0000-0000F70E0000}"/>
    <cellStyle name="20% - akcent 2 3 7 3 2 3" xfId="3705" xr:uid="{00000000-0005-0000-0000-0000F80E0000}"/>
    <cellStyle name="20% - akcent 2 3 7 3 2 3 2" xfId="3706" xr:uid="{00000000-0005-0000-0000-0000F90E0000}"/>
    <cellStyle name="20% - akcent 2 3 7 3 2 4" xfId="3707" xr:uid="{00000000-0005-0000-0000-0000FA0E0000}"/>
    <cellStyle name="20% - akcent 2 3 7 3 3" xfId="3708" xr:uid="{00000000-0005-0000-0000-0000FB0E0000}"/>
    <cellStyle name="20% - akcent 2 3 7 3 3 2" xfId="3709" xr:uid="{00000000-0005-0000-0000-0000FC0E0000}"/>
    <cellStyle name="20% - akcent 2 3 7 3 4" xfId="3710" xr:uid="{00000000-0005-0000-0000-0000FD0E0000}"/>
    <cellStyle name="20% - akcent 2 3 7 3 4 2" xfId="3711" xr:uid="{00000000-0005-0000-0000-0000FE0E0000}"/>
    <cellStyle name="20% - akcent 2 3 7 3 5" xfId="3712" xr:uid="{00000000-0005-0000-0000-0000FF0E0000}"/>
    <cellStyle name="20% - akcent 2 3 7 4" xfId="3713" xr:uid="{00000000-0005-0000-0000-0000000F0000}"/>
    <cellStyle name="20% - akcent 2 3 7 4 2" xfId="3714" xr:uid="{00000000-0005-0000-0000-0000010F0000}"/>
    <cellStyle name="20% - akcent 2 3 7 4 2 2" xfId="3715" xr:uid="{00000000-0005-0000-0000-0000020F0000}"/>
    <cellStyle name="20% - akcent 2 3 7 4 2 2 2" xfId="3716" xr:uid="{00000000-0005-0000-0000-0000030F0000}"/>
    <cellStyle name="20% - akcent 2 3 7 4 2 3" xfId="3717" xr:uid="{00000000-0005-0000-0000-0000040F0000}"/>
    <cellStyle name="20% - akcent 2 3 7 4 2 3 2" xfId="3718" xr:uid="{00000000-0005-0000-0000-0000050F0000}"/>
    <cellStyle name="20% - akcent 2 3 7 4 2 4" xfId="3719" xr:uid="{00000000-0005-0000-0000-0000060F0000}"/>
    <cellStyle name="20% - akcent 2 3 7 4 3" xfId="3720" xr:uid="{00000000-0005-0000-0000-0000070F0000}"/>
    <cellStyle name="20% - akcent 2 3 7 4 3 2" xfId="3721" xr:uid="{00000000-0005-0000-0000-0000080F0000}"/>
    <cellStyle name="20% - akcent 2 3 7 4 4" xfId="3722" xr:uid="{00000000-0005-0000-0000-0000090F0000}"/>
    <cellStyle name="20% - akcent 2 3 7 4 4 2" xfId="3723" xr:uid="{00000000-0005-0000-0000-00000A0F0000}"/>
    <cellStyle name="20% - akcent 2 3 7 4 5" xfId="3724" xr:uid="{00000000-0005-0000-0000-00000B0F0000}"/>
    <cellStyle name="20% - akcent 2 3 7 5" xfId="3725" xr:uid="{00000000-0005-0000-0000-00000C0F0000}"/>
    <cellStyle name="20% - akcent 2 3 7 5 2" xfId="3726" xr:uid="{00000000-0005-0000-0000-00000D0F0000}"/>
    <cellStyle name="20% - akcent 2 3 7 5 2 2" xfId="3727" xr:uid="{00000000-0005-0000-0000-00000E0F0000}"/>
    <cellStyle name="20% - akcent 2 3 7 5 2 2 2" xfId="3728" xr:uid="{00000000-0005-0000-0000-00000F0F0000}"/>
    <cellStyle name="20% - akcent 2 3 7 5 2 3" xfId="3729" xr:uid="{00000000-0005-0000-0000-0000100F0000}"/>
    <cellStyle name="20% - akcent 2 3 7 5 2 3 2" xfId="3730" xr:uid="{00000000-0005-0000-0000-0000110F0000}"/>
    <cellStyle name="20% - akcent 2 3 7 5 2 4" xfId="3731" xr:uid="{00000000-0005-0000-0000-0000120F0000}"/>
    <cellStyle name="20% - akcent 2 3 7 5 3" xfId="3732" xr:uid="{00000000-0005-0000-0000-0000130F0000}"/>
    <cellStyle name="20% - akcent 2 3 7 5 3 2" xfId="3733" xr:uid="{00000000-0005-0000-0000-0000140F0000}"/>
    <cellStyle name="20% - akcent 2 3 7 5 4" xfId="3734" xr:uid="{00000000-0005-0000-0000-0000150F0000}"/>
    <cellStyle name="20% - akcent 2 3 7 5 4 2" xfId="3735" xr:uid="{00000000-0005-0000-0000-0000160F0000}"/>
    <cellStyle name="20% - akcent 2 3 7 5 5" xfId="3736" xr:uid="{00000000-0005-0000-0000-0000170F0000}"/>
    <cellStyle name="20% - akcent 2 3 7 6" xfId="3737" xr:uid="{00000000-0005-0000-0000-0000180F0000}"/>
    <cellStyle name="20% - akcent 2 3 7 6 2" xfId="3738" xr:uid="{00000000-0005-0000-0000-0000190F0000}"/>
    <cellStyle name="20% - akcent 2 3 7 6 2 2" xfId="3739" xr:uid="{00000000-0005-0000-0000-00001A0F0000}"/>
    <cellStyle name="20% - akcent 2 3 7 6 3" xfId="3740" xr:uid="{00000000-0005-0000-0000-00001B0F0000}"/>
    <cellStyle name="20% - akcent 2 3 7 6 3 2" xfId="3741" xr:uid="{00000000-0005-0000-0000-00001C0F0000}"/>
    <cellStyle name="20% - akcent 2 3 7 6 4" xfId="3742" xr:uid="{00000000-0005-0000-0000-00001D0F0000}"/>
    <cellStyle name="20% - akcent 2 3 7 7" xfId="3743" xr:uid="{00000000-0005-0000-0000-00001E0F0000}"/>
    <cellStyle name="20% - akcent 2 3 7 7 2" xfId="3744" xr:uid="{00000000-0005-0000-0000-00001F0F0000}"/>
    <cellStyle name="20% - akcent 2 3 7 8" xfId="3745" xr:uid="{00000000-0005-0000-0000-0000200F0000}"/>
    <cellStyle name="20% - akcent 2 3 7 8 2" xfId="3746" xr:uid="{00000000-0005-0000-0000-0000210F0000}"/>
    <cellStyle name="20% - akcent 2 3 7 9" xfId="3747" xr:uid="{00000000-0005-0000-0000-0000220F0000}"/>
    <cellStyle name="20% - akcent 2 3 8" xfId="3748" xr:uid="{00000000-0005-0000-0000-0000230F0000}"/>
    <cellStyle name="20% - akcent 2 3 8 2" xfId="3749" xr:uid="{00000000-0005-0000-0000-0000240F0000}"/>
    <cellStyle name="20% - akcent 2 3 8 2 2" xfId="3750" xr:uid="{00000000-0005-0000-0000-0000250F0000}"/>
    <cellStyle name="20% - akcent 2 3 8 2 2 2" xfId="3751" xr:uid="{00000000-0005-0000-0000-0000260F0000}"/>
    <cellStyle name="20% - akcent 2 3 8 2 2 2 2" xfId="3752" xr:uid="{00000000-0005-0000-0000-0000270F0000}"/>
    <cellStyle name="20% - akcent 2 3 8 2 2 2 2 2" xfId="3753" xr:uid="{00000000-0005-0000-0000-0000280F0000}"/>
    <cellStyle name="20% - akcent 2 3 8 2 2 2 3" xfId="3754" xr:uid="{00000000-0005-0000-0000-0000290F0000}"/>
    <cellStyle name="20% - akcent 2 3 8 2 2 2 3 2" xfId="3755" xr:uid="{00000000-0005-0000-0000-00002A0F0000}"/>
    <cellStyle name="20% - akcent 2 3 8 2 2 2 4" xfId="3756" xr:uid="{00000000-0005-0000-0000-00002B0F0000}"/>
    <cellStyle name="20% - akcent 2 3 8 2 2 3" xfId="3757" xr:uid="{00000000-0005-0000-0000-00002C0F0000}"/>
    <cellStyle name="20% - akcent 2 3 8 2 2 3 2" xfId="3758" xr:uid="{00000000-0005-0000-0000-00002D0F0000}"/>
    <cellStyle name="20% - akcent 2 3 8 2 2 4" xfId="3759" xr:uid="{00000000-0005-0000-0000-00002E0F0000}"/>
    <cellStyle name="20% - akcent 2 3 8 2 2 4 2" xfId="3760" xr:uid="{00000000-0005-0000-0000-00002F0F0000}"/>
    <cellStyle name="20% - akcent 2 3 8 2 2 5" xfId="3761" xr:uid="{00000000-0005-0000-0000-0000300F0000}"/>
    <cellStyle name="20% - akcent 2 3 8 2 3" xfId="3762" xr:uid="{00000000-0005-0000-0000-0000310F0000}"/>
    <cellStyle name="20% - akcent 2 3 8 2 3 2" xfId="3763" xr:uid="{00000000-0005-0000-0000-0000320F0000}"/>
    <cellStyle name="20% - akcent 2 3 8 2 3 2 2" xfId="3764" xr:uid="{00000000-0005-0000-0000-0000330F0000}"/>
    <cellStyle name="20% - akcent 2 3 8 2 3 2 2 2" xfId="3765" xr:uid="{00000000-0005-0000-0000-0000340F0000}"/>
    <cellStyle name="20% - akcent 2 3 8 2 3 2 3" xfId="3766" xr:uid="{00000000-0005-0000-0000-0000350F0000}"/>
    <cellStyle name="20% - akcent 2 3 8 2 3 2 3 2" xfId="3767" xr:uid="{00000000-0005-0000-0000-0000360F0000}"/>
    <cellStyle name="20% - akcent 2 3 8 2 3 2 4" xfId="3768" xr:uid="{00000000-0005-0000-0000-0000370F0000}"/>
    <cellStyle name="20% - akcent 2 3 8 2 3 3" xfId="3769" xr:uid="{00000000-0005-0000-0000-0000380F0000}"/>
    <cellStyle name="20% - akcent 2 3 8 2 3 3 2" xfId="3770" xr:uid="{00000000-0005-0000-0000-0000390F0000}"/>
    <cellStyle name="20% - akcent 2 3 8 2 3 4" xfId="3771" xr:uid="{00000000-0005-0000-0000-00003A0F0000}"/>
    <cellStyle name="20% - akcent 2 3 8 2 3 4 2" xfId="3772" xr:uid="{00000000-0005-0000-0000-00003B0F0000}"/>
    <cellStyle name="20% - akcent 2 3 8 2 3 5" xfId="3773" xr:uid="{00000000-0005-0000-0000-00003C0F0000}"/>
    <cellStyle name="20% - akcent 2 3 8 2 4" xfId="3774" xr:uid="{00000000-0005-0000-0000-00003D0F0000}"/>
    <cellStyle name="20% - akcent 2 3 8 2 4 2" xfId="3775" xr:uid="{00000000-0005-0000-0000-00003E0F0000}"/>
    <cellStyle name="20% - akcent 2 3 8 2 4 2 2" xfId="3776" xr:uid="{00000000-0005-0000-0000-00003F0F0000}"/>
    <cellStyle name="20% - akcent 2 3 8 2 4 2 2 2" xfId="3777" xr:uid="{00000000-0005-0000-0000-0000400F0000}"/>
    <cellStyle name="20% - akcent 2 3 8 2 4 2 3" xfId="3778" xr:uid="{00000000-0005-0000-0000-0000410F0000}"/>
    <cellStyle name="20% - akcent 2 3 8 2 4 2 3 2" xfId="3779" xr:uid="{00000000-0005-0000-0000-0000420F0000}"/>
    <cellStyle name="20% - akcent 2 3 8 2 4 2 4" xfId="3780" xr:uid="{00000000-0005-0000-0000-0000430F0000}"/>
    <cellStyle name="20% - akcent 2 3 8 2 4 3" xfId="3781" xr:uid="{00000000-0005-0000-0000-0000440F0000}"/>
    <cellStyle name="20% - akcent 2 3 8 2 4 3 2" xfId="3782" xr:uid="{00000000-0005-0000-0000-0000450F0000}"/>
    <cellStyle name="20% - akcent 2 3 8 2 4 4" xfId="3783" xr:uid="{00000000-0005-0000-0000-0000460F0000}"/>
    <cellStyle name="20% - akcent 2 3 8 2 4 4 2" xfId="3784" xr:uid="{00000000-0005-0000-0000-0000470F0000}"/>
    <cellStyle name="20% - akcent 2 3 8 2 4 5" xfId="3785" xr:uid="{00000000-0005-0000-0000-0000480F0000}"/>
    <cellStyle name="20% - akcent 2 3 8 2 5" xfId="3786" xr:uid="{00000000-0005-0000-0000-0000490F0000}"/>
    <cellStyle name="20% - akcent 2 3 8 2 5 2" xfId="3787" xr:uid="{00000000-0005-0000-0000-00004A0F0000}"/>
    <cellStyle name="20% - akcent 2 3 8 2 5 2 2" xfId="3788" xr:uid="{00000000-0005-0000-0000-00004B0F0000}"/>
    <cellStyle name="20% - akcent 2 3 8 2 5 3" xfId="3789" xr:uid="{00000000-0005-0000-0000-00004C0F0000}"/>
    <cellStyle name="20% - akcent 2 3 8 2 5 3 2" xfId="3790" xr:uid="{00000000-0005-0000-0000-00004D0F0000}"/>
    <cellStyle name="20% - akcent 2 3 8 2 5 4" xfId="3791" xr:uid="{00000000-0005-0000-0000-00004E0F0000}"/>
    <cellStyle name="20% - akcent 2 3 8 2 6" xfId="3792" xr:uid="{00000000-0005-0000-0000-00004F0F0000}"/>
    <cellStyle name="20% - akcent 2 3 8 2 6 2" xfId="3793" xr:uid="{00000000-0005-0000-0000-0000500F0000}"/>
    <cellStyle name="20% - akcent 2 3 8 2 7" xfId="3794" xr:uid="{00000000-0005-0000-0000-0000510F0000}"/>
    <cellStyle name="20% - akcent 2 3 8 2 7 2" xfId="3795" xr:uid="{00000000-0005-0000-0000-0000520F0000}"/>
    <cellStyle name="20% - akcent 2 3 8 2 8" xfId="3796" xr:uid="{00000000-0005-0000-0000-0000530F0000}"/>
    <cellStyle name="20% - akcent 2 3 8 3" xfId="3797" xr:uid="{00000000-0005-0000-0000-0000540F0000}"/>
    <cellStyle name="20% - akcent 2 3 8 3 2" xfId="3798" xr:uid="{00000000-0005-0000-0000-0000550F0000}"/>
    <cellStyle name="20% - akcent 2 3 8 3 2 2" xfId="3799" xr:uid="{00000000-0005-0000-0000-0000560F0000}"/>
    <cellStyle name="20% - akcent 2 3 8 3 2 2 2" xfId="3800" xr:uid="{00000000-0005-0000-0000-0000570F0000}"/>
    <cellStyle name="20% - akcent 2 3 8 3 2 3" xfId="3801" xr:uid="{00000000-0005-0000-0000-0000580F0000}"/>
    <cellStyle name="20% - akcent 2 3 8 3 2 3 2" xfId="3802" xr:uid="{00000000-0005-0000-0000-0000590F0000}"/>
    <cellStyle name="20% - akcent 2 3 8 3 2 4" xfId="3803" xr:uid="{00000000-0005-0000-0000-00005A0F0000}"/>
    <cellStyle name="20% - akcent 2 3 8 3 3" xfId="3804" xr:uid="{00000000-0005-0000-0000-00005B0F0000}"/>
    <cellStyle name="20% - akcent 2 3 8 3 3 2" xfId="3805" xr:uid="{00000000-0005-0000-0000-00005C0F0000}"/>
    <cellStyle name="20% - akcent 2 3 8 3 4" xfId="3806" xr:uid="{00000000-0005-0000-0000-00005D0F0000}"/>
    <cellStyle name="20% - akcent 2 3 8 3 4 2" xfId="3807" xr:uid="{00000000-0005-0000-0000-00005E0F0000}"/>
    <cellStyle name="20% - akcent 2 3 8 3 5" xfId="3808" xr:uid="{00000000-0005-0000-0000-00005F0F0000}"/>
    <cellStyle name="20% - akcent 2 3 8 4" xfId="3809" xr:uid="{00000000-0005-0000-0000-0000600F0000}"/>
    <cellStyle name="20% - akcent 2 3 8 4 2" xfId="3810" xr:uid="{00000000-0005-0000-0000-0000610F0000}"/>
    <cellStyle name="20% - akcent 2 3 8 4 2 2" xfId="3811" xr:uid="{00000000-0005-0000-0000-0000620F0000}"/>
    <cellStyle name="20% - akcent 2 3 8 4 2 2 2" xfId="3812" xr:uid="{00000000-0005-0000-0000-0000630F0000}"/>
    <cellStyle name="20% - akcent 2 3 8 4 2 3" xfId="3813" xr:uid="{00000000-0005-0000-0000-0000640F0000}"/>
    <cellStyle name="20% - akcent 2 3 8 4 2 3 2" xfId="3814" xr:uid="{00000000-0005-0000-0000-0000650F0000}"/>
    <cellStyle name="20% - akcent 2 3 8 4 2 4" xfId="3815" xr:uid="{00000000-0005-0000-0000-0000660F0000}"/>
    <cellStyle name="20% - akcent 2 3 8 4 3" xfId="3816" xr:uid="{00000000-0005-0000-0000-0000670F0000}"/>
    <cellStyle name="20% - akcent 2 3 8 4 3 2" xfId="3817" xr:uid="{00000000-0005-0000-0000-0000680F0000}"/>
    <cellStyle name="20% - akcent 2 3 8 4 4" xfId="3818" xr:uid="{00000000-0005-0000-0000-0000690F0000}"/>
    <cellStyle name="20% - akcent 2 3 8 4 4 2" xfId="3819" xr:uid="{00000000-0005-0000-0000-00006A0F0000}"/>
    <cellStyle name="20% - akcent 2 3 8 4 5" xfId="3820" xr:uid="{00000000-0005-0000-0000-00006B0F0000}"/>
    <cellStyle name="20% - akcent 2 3 8 5" xfId="3821" xr:uid="{00000000-0005-0000-0000-00006C0F0000}"/>
    <cellStyle name="20% - akcent 2 3 8 5 2" xfId="3822" xr:uid="{00000000-0005-0000-0000-00006D0F0000}"/>
    <cellStyle name="20% - akcent 2 3 8 5 2 2" xfId="3823" xr:uid="{00000000-0005-0000-0000-00006E0F0000}"/>
    <cellStyle name="20% - akcent 2 3 8 5 2 2 2" xfId="3824" xr:uid="{00000000-0005-0000-0000-00006F0F0000}"/>
    <cellStyle name="20% - akcent 2 3 8 5 2 3" xfId="3825" xr:uid="{00000000-0005-0000-0000-0000700F0000}"/>
    <cellStyle name="20% - akcent 2 3 8 5 2 3 2" xfId="3826" xr:uid="{00000000-0005-0000-0000-0000710F0000}"/>
    <cellStyle name="20% - akcent 2 3 8 5 2 4" xfId="3827" xr:uid="{00000000-0005-0000-0000-0000720F0000}"/>
    <cellStyle name="20% - akcent 2 3 8 5 3" xfId="3828" xr:uid="{00000000-0005-0000-0000-0000730F0000}"/>
    <cellStyle name="20% - akcent 2 3 8 5 3 2" xfId="3829" xr:uid="{00000000-0005-0000-0000-0000740F0000}"/>
    <cellStyle name="20% - akcent 2 3 8 5 4" xfId="3830" xr:uid="{00000000-0005-0000-0000-0000750F0000}"/>
    <cellStyle name="20% - akcent 2 3 8 5 4 2" xfId="3831" xr:uid="{00000000-0005-0000-0000-0000760F0000}"/>
    <cellStyle name="20% - akcent 2 3 8 5 5" xfId="3832" xr:uid="{00000000-0005-0000-0000-0000770F0000}"/>
    <cellStyle name="20% - akcent 2 3 8 6" xfId="3833" xr:uid="{00000000-0005-0000-0000-0000780F0000}"/>
    <cellStyle name="20% - akcent 2 3 8 6 2" xfId="3834" xr:uid="{00000000-0005-0000-0000-0000790F0000}"/>
    <cellStyle name="20% - akcent 2 3 8 6 2 2" xfId="3835" xr:uid="{00000000-0005-0000-0000-00007A0F0000}"/>
    <cellStyle name="20% - akcent 2 3 8 6 3" xfId="3836" xr:uid="{00000000-0005-0000-0000-00007B0F0000}"/>
    <cellStyle name="20% - akcent 2 3 8 6 3 2" xfId="3837" xr:uid="{00000000-0005-0000-0000-00007C0F0000}"/>
    <cellStyle name="20% - akcent 2 3 8 6 4" xfId="3838" xr:uid="{00000000-0005-0000-0000-00007D0F0000}"/>
    <cellStyle name="20% - akcent 2 3 8 7" xfId="3839" xr:uid="{00000000-0005-0000-0000-00007E0F0000}"/>
    <cellStyle name="20% - akcent 2 3 8 7 2" xfId="3840" xr:uid="{00000000-0005-0000-0000-00007F0F0000}"/>
    <cellStyle name="20% - akcent 2 3 8 8" xfId="3841" xr:uid="{00000000-0005-0000-0000-0000800F0000}"/>
    <cellStyle name="20% - akcent 2 3 8 8 2" xfId="3842" xr:uid="{00000000-0005-0000-0000-0000810F0000}"/>
    <cellStyle name="20% - akcent 2 3 8 9" xfId="3843" xr:uid="{00000000-0005-0000-0000-0000820F0000}"/>
    <cellStyle name="20% - akcent 2 3 9" xfId="3844" xr:uid="{00000000-0005-0000-0000-0000830F0000}"/>
    <cellStyle name="20% - akcent 2 3 9 2" xfId="3845" xr:uid="{00000000-0005-0000-0000-0000840F0000}"/>
    <cellStyle name="20% - akcent 2 3 9 2 2" xfId="3846" xr:uid="{00000000-0005-0000-0000-0000850F0000}"/>
    <cellStyle name="20% - akcent 2 3 9 2 2 2" xfId="3847" xr:uid="{00000000-0005-0000-0000-0000860F0000}"/>
    <cellStyle name="20% - akcent 2 3 9 2 2 2 2" xfId="3848" xr:uid="{00000000-0005-0000-0000-0000870F0000}"/>
    <cellStyle name="20% - akcent 2 3 9 2 2 3" xfId="3849" xr:uid="{00000000-0005-0000-0000-0000880F0000}"/>
    <cellStyle name="20% - akcent 2 3 9 2 2 3 2" xfId="3850" xr:uid="{00000000-0005-0000-0000-0000890F0000}"/>
    <cellStyle name="20% - akcent 2 3 9 2 2 4" xfId="3851" xr:uid="{00000000-0005-0000-0000-00008A0F0000}"/>
    <cellStyle name="20% - akcent 2 3 9 2 3" xfId="3852" xr:uid="{00000000-0005-0000-0000-00008B0F0000}"/>
    <cellStyle name="20% - akcent 2 3 9 2 3 2" xfId="3853" xr:uid="{00000000-0005-0000-0000-00008C0F0000}"/>
    <cellStyle name="20% - akcent 2 3 9 2 4" xfId="3854" xr:uid="{00000000-0005-0000-0000-00008D0F0000}"/>
    <cellStyle name="20% - akcent 2 3 9 2 4 2" xfId="3855" xr:uid="{00000000-0005-0000-0000-00008E0F0000}"/>
    <cellStyle name="20% - akcent 2 3 9 2 5" xfId="3856" xr:uid="{00000000-0005-0000-0000-00008F0F0000}"/>
    <cellStyle name="20% - akcent 2 3 9 3" xfId="3857" xr:uid="{00000000-0005-0000-0000-0000900F0000}"/>
    <cellStyle name="20% - akcent 2 3 9 3 2" xfId="3858" xr:uid="{00000000-0005-0000-0000-0000910F0000}"/>
    <cellStyle name="20% - akcent 2 3 9 3 2 2" xfId="3859" xr:uid="{00000000-0005-0000-0000-0000920F0000}"/>
    <cellStyle name="20% - akcent 2 3 9 3 2 2 2" xfId="3860" xr:uid="{00000000-0005-0000-0000-0000930F0000}"/>
    <cellStyle name="20% - akcent 2 3 9 3 2 3" xfId="3861" xr:uid="{00000000-0005-0000-0000-0000940F0000}"/>
    <cellStyle name="20% - akcent 2 3 9 3 2 3 2" xfId="3862" xr:uid="{00000000-0005-0000-0000-0000950F0000}"/>
    <cellStyle name="20% - akcent 2 3 9 3 2 4" xfId="3863" xr:uid="{00000000-0005-0000-0000-0000960F0000}"/>
    <cellStyle name="20% - akcent 2 3 9 3 3" xfId="3864" xr:uid="{00000000-0005-0000-0000-0000970F0000}"/>
    <cellStyle name="20% - akcent 2 3 9 3 3 2" xfId="3865" xr:uid="{00000000-0005-0000-0000-0000980F0000}"/>
    <cellStyle name="20% - akcent 2 3 9 3 4" xfId="3866" xr:uid="{00000000-0005-0000-0000-0000990F0000}"/>
    <cellStyle name="20% - akcent 2 3 9 3 4 2" xfId="3867" xr:uid="{00000000-0005-0000-0000-00009A0F0000}"/>
    <cellStyle name="20% - akcent 2 3 9 3 5" xfId="3868" xr:uid="{00000000-0005-0000-0000-00009B0F0000}"/>
    <cellStyle name="20% - akcent 2 3 9 4" xfId="3869" xr:uid="{00000000-0005-0000-0000-00009C0F0000}"/>
    <cellStyle name="20% - akcent 2 3 9 4 2" xfId="3870" xr:uid="{00000000-0005-0000-0000-00009D0F0000}"/>
    <cellStyle name="20% - akcent 2 3 9 4 2 2" xfId="3871" xr:uid="{00000000-0005-0000-0000-00009E0F0000}"/>
    <cellStyle name="20% - akcent 2 3 9 4 2 2 2" xfId="3872" xr:uid="{00000000-0005-0000-0000-00009F0F0000}"/>
    <cellStyle name="20% - akcent 2 3 9 4 2 3" xfId="3873" xr:uid="{00000000-0005-0000-0000-0000A00F0000}"/>
    <cellStyle name="20% - akcent 2 3 9 4 2 3 2" xfId="3874" xr:uid="{00000000-0005-0000-0000-0000A10F0000}"/>
    <cellStyle name="20% - akcent 2 3 9 4 2 4" xfId="3875" xr:uid="{00000000-0005-0000-0000-0000A20F0000}"/>
    <cellStyle name="20% - akcent 2 3 9 4 3" xfId="3876" xr:uid="{00000000-0005-0000-0000-0000A30F0000}"/>
    <cellStyle name="20% - akcent 2 3 9 4 3 2" xfId="3877" xr:uid="{00000000-0005-0000-0000-0000A40F0000}"/>
    <cellStyle name="20% - akcent 2 3 9 4 4" xfId="3878" xr:uid="{00000000-0005-0000-0000-0000A50F0000}"/>
    <cellStyle name="20% - akcent 2 3 9 4 4 2" xfId="3879" xr:uid="{00000000-0005-0000-0000-0000A60F0000}"/>
    <cellStyle name="20% - akcent 2 3 9 4 5" xfId="3880" xr:uid="{00000000-0005-0000-0000-0000A70F0000}"/>
    <cellStyle name="20% - akcent 2 3 9 5" xfId="3881" xr:uid="{00000000-0005-0000-0000-0000A80F0000}"/>
    <cellStyle name="20% - akcent 2 3 9 5 2" xfId="3882" xr:uid="{00000000-0005-0000-0000-0000A90F0000}"/>
    <cellStyle name="20% - akcent 2 3 9 5 2 2" xfId="3883" xr:uid="{00000000-0005-0000-0000-0000AA0F0000}"/>
    <cellStyle name="20% - akcent 2 3 9 5 3" xfId="3884" xr:uid="{00000000-0005-0000-0000-0000AB0F0000}"/>
    <cellStyle name="20% - akcent 2 3 9 5 3 2" xfId="3885" xr:uid="{00000000-0005-0000-0000-0000AC0F0000}"/>
    <cellStyle name="20% - akcent 2 3 9 5 4" xfId="3886" xr:uid="{00000000-0005-0000-0000-0000AD0F0000}"/>
    <cellStyle name="20% - akcent 2 3 9 6" xfId="3887" xr:uid="{00000000-0005-0000-0000-0000AE0F0000}"/>
    <cellStyle name="20% - akcent 2 3 9 6 2" xfId="3888" xr:uid="{00000000-0005-0000-0000-0000AF0F0000}"/>
    <cellStyle name="20% - akcent 2 3 9 7" xfId="3889" xr:uid="{00000000-0005-0000-0000-0000B00F0000}"/>
    <cellStyle name="20% - akcent 2 3 9 7 2" xfId="3890" xr:uid="{00000000-0005-0000-0000-0000B10F0000}"/>
    <cellStyle name="20% - akcent 2 3 9 8" xfId="3891" xr:uid="{00000000-0005-0000-0000-0000B20F0000}"/>
    <cellStyle name="20% - akcent 2 4" xfId="3892" xr:uid="{00000000-0005-0000-0000-0000B30F0000}"/>
    <cellStyle name="20% - akcent 2 5" xfId="3893" xr:uid="{00000000-0005-0000-0000-0000B40F0000}"/>
    <cellStyle name="20% - akcent 2 6" xfId="3894" xr:uid="{00000000-0005-0000-0000-0000B50F0000}"/>
    <cellStyle name="20% - akcent 3 2" xfId="3895" xr:uid="{00000000-0005-0000-0000-0000B60F0000}"/>
    <cellStyle name="20% - akcent 3 2 2" xfId="3896" xr:uid="{00000000-0005-0000-0000-0000B70F0000}"/>
    <cellStyle name="20% - akcent 3 2 3" xfId="3897" xr:uid="{00000000-0005-0000-0000-0000B80F0000}"/>
    <cellStyle name="20% - akcent 3 2 4" xfId="22008" xr:uid="{00000000-0005-0000-0000-0000B90F0000}"/>
    <cellStyle name="20% - akcent 3 3" xfId="3898" xr:uid="{00000000-0005-0000-0000-0000BA0F0000}"/>
    <cellStyle name="20% - akcent 3 3 10" xfId="3899" xr:uid="{00000000-0005-0000-0000-0000BB0F0000}"/>
    <cellStyle name="20% - akcent 3 3 10 2" xfId="3900" xr:uid="{00000000-0005-0000-0000-0000BC0F0000}"/>
    <cellStyle name="20% - akcent 3 3 10 2 2" xfId="3901" xr:uid="{00000000-0005-0000-0000-0000BD0F0000}"/>
    <cellStyle name="20% - akcent 3 3 10 2 2 2" xfId="3902" xr:uid="{00000000-0005-0000-0000-0000BE0F0000}"/>
    <cellStyle name="20% - akcent 3 3 10 2 2 2 2" xfId="3903" xr:uid="{00000000-0005-0000-0000-0000BF0F0000}"/>
    <cellStyle name="20% - akcent 3 3 10 2 2 3" xfId="3904" xr:uid="{00000000-0005-0000-0000-0000C00F0000}"/>
    <cellStyle name="20% - akcent 3 3 10 2 2 3 2" xfId="3905" xr:uid="{00000000-0005-0000-0000-0000C10F0000}"/>
    <cellStyle name="20% - akcent 3 3 10 2 2 4" xfId="3906" xr:uid="{00000000-0005-0000-0000-0000C20F0000}"/>
    <cellStyle name="20% - akcent 3 3 10 2 3" xfId="3907" xr:uid="{00000000-0005-0000-0000-0000C30F0000}"/>
    <cellStyle name="20% - akcent 3 3 10 2 3 2" xfId="3908" xr:uid="{00000000-0005-0000-0000-0000C40F0000}"/>
    <cellStyle name="20% - akcent 3 3 10 2 4" xfId="3909" xr:uid="{00000000-0005-0000-0000-0000C50F0000}"/>
    <cellStyle name="20% - akcent 3 3 10 2 4 2" xfId="3910" xr:uid="{00000000-0005-0000-0000-0000C60F0000}"/>
    <cellStyle name="20% - akcent 3 3 10 2 5" xfId="3911" xr:uid="{00000000-0005-0000-0000-0000C70F0000}"/>
    <cellStyle name="20% - akcent 3 3 10 3" xfId="3912" xr:uid="{00000000-0005-0000-0000-0000C80F0000}"/>
    <cellStyle name="20% - akcent 3 3 10 3 2" xfId="3913" xr:uid="{00000000-0005-0000-0000-0000C90F0000}"/>
    <cellStyle name="20% - akcent 3 3 10 3 2 2" xfId="3914" xr:uid="{00000000-0005-0000-0000-0000CA0F0000}"/>
    <cellStyle name="20% - akcent 3 3 10 3 3" xfId="3915" xr:uid="{00000000-0005-0000-0000-0000CB0F0000}"/>
    <cellStyle name="20% - akcent 3 3 10 3 3 2" xfId="3916" xr:uid="{00000000-0005-0000-0000-0000CC0F0000}"/>
    <cellStyle name="20% - akcent 3 3 10 3 4" xfId="3917" xr:uid="{00000000-0005-0000-0000-0000CD0F0000}"/>
    <cellStyle name="20% - akcent 3 3 10 4" xfId="3918" xr:uid="{00000000-0005-0000-0000-0000CE0F0000}"/>
    <cellStyle name="20% - akcent 3 3 10 4 2" xfId="3919" xr:uid="{00000000-0005-0000-0000-0000CF0F0000}"/>
    <cellStyle name="20% - akcent 3 3 10 5" xfId="3920" xr:uid="{00000000-0005-0000-0000-0000D00F0000}"/>
    <cellStyle name="20% - akcent 3 3 10 5 2" xfId="3921" xr:uid="{00000000-0005-0000-0000-0000D10F0000}"/>
    <cellStyle name="20% - akcent 3 3 10 6" xfId="3922" xr:uid="{00000000-0005-0000-0000-0000D20F0000}"/>
    <cellStyle name="20% - akcent 3 3 11" xfId="3923" xr:uid="{00000000-0005-0000-0000-0000D30F0000}"/>
    <cellStyle name="20% - akcent 3 3 11 2" xfId="3924" xr:uid="{00000000-0005-0000-0000-0000D40F0000}"/>
    <cellStyle name="20% - akcent 3 3 11 2 2" xfId="3925" xr:uid="{00000000-0005-0000-0000-0000D50F0000}"/>
    <cellStyle name="20% - akcent 3 3 11 2 2 2" xfId="3926" xr:uid="{00000000-0005-0000-0000-0000D60F0000}"/>
    <cellStyle name="20% - akcent 3 3 11 2 3" xfId="3927" xr:uid="{00000000-0005-0000-0000-0000D70F0000}"/>
    <cellStyle name="20% - akcent 3 3 11 2 3 2" xfId="3928" xr:uid="{00000000-0005-0000-0000-0000D80F0000}"/>
    <cellStyle name="20% - akcent 3 3 11 2 4" xfId="3929" xr:uid="{00000000-0005-0000-0000-0000D90F0000}"/>
    <cellStyle name="20% - akcent 3 3 11 3" xfId="3930" xr:uid="{00000000-0005-0000-0000-0000DA0F0000}"/>
    <cellStyle name="20% - akcent 3 3 11 3 2" xfId="3931" xr:uid="{00000000-0005-0000-0000-0000DB0F0000}"/>
    <cellStyle name="20% - akcent 3 3 11 4" xfId="3932" xr:uid="{00000000-0005-0000-0000-0000DC0F0000}"/>
    <cellStyle name="20% - akcent 3 3 11 4 2" xfId="3933" xr:uid="{00000000-0005-0000-0000-0000DD0F0000}"/>
    <cellStyle name="20% - akcent 3 3 11 5" xfId="3934" xr:uid="{00000000-0005-0000-0000-0000DE0F0000}"/>
    <cellStyle name="20% - akcent 3 3 12" xfId="3935" xr:uid="{00000000-0005-0000-0000-0000DF0F0000}"/>
    <cellStyle name="20% - akcent 3 3 12 2" xfId="3936" xr:uid="{00000000-0005-0000-0000-0000E00F0000}"/>
    <cellStyle name="20% - akcent 3 3 12 2 2" xfId="3937" xr:uid="{00000000-0005-0000-0000-0000E10F0000}"/>
    <cellStyle name="20% - akcent 3 3 12 2 2 2" xfId="3938" xr:uid="{00000000-0005-0000-0000-0000E20F0000}"/>
    <cellStyle name="20% - akcent 3 3 12 2 3" xfId="3939" xr:uid="{00000000-0005-0000-0000-0000E30F0000}"/>
    <cellStyle name="20% - akcent 3 3 12 2 3 2" xfId="3940" xr:uid="{00000000-0005-0000-0000-0000E40F0000}"/>
    <cellStyle name="20% - akcent 3 3 12 2 4" xfId="3941" xr:uid="{00000000-0005-0000-0000-0000E50F0000}"/>
    <cellStyle name="20% - akcent 3 3 12 3" xfId="3942" xr:uid="{00000000-0005-0000-0000-0000E60F0000}"/>
    <cellStyle name="20% - akcent 3 3 12 3 2" xfId="3943" xr:uid="{00000000-0005-0000-0000-0000E70F0000}"/>
    <cellStyle name="20% - akcent 3 3 12 4" xfId="3944" xr:uid="{00000000-0005-0000-0000-0000E80F0000}"/>
    <cellStyle name="20% - akcent 3 3 12 4 2" xfId="3945" xr:uid="{00000000-0005-0000-0000-0000E90F0000}"/>
    <cellStyle name="20% - akcent 3 3 12 5" xfId="3946" xr:uid="{00000000-0005-0000-0000-0000EA0F0000}"/>
    <cellStyle name="20% - akcent 3 3 13" xfId="3947" xr:uid="{00000000-0005-0000-0000-0000EB0F0000}"/>
    <cellStyle name="20% - akcent 3 3 13 2" xfId="3948" xr:uid="{00000000-0005-0000-0000-0000EC0F0000}"/>
    <cellStyle name="20% - akcent 3 3 13 2 2" xfId="3949" xr:uid="{00000000-0005-0000-0000-0000ED0F0000}"/>
    <cellStyle name="20% - akcent 3 3 13 2 2 2" xfId="3950" xr:uid="{00000000-0005-0000-0000-0000EE0F0000}"/>
    <cellStyle name="20% - akcent 3 3 13 2 3" xfId="3951" xr:uid="{00000000-0005-0000-0000-0000EF0F0000}"/>
    <cellStyle name="20% - akcent 3 3 13 2 3 2" xfId="3952" xr:uid="{00000000-0005-0000-0000-0000F00F0000}"/>
    <cellStyle name="20% - akcent 3 3 13 2 4" xfId="3953" xr:uid="{00000000-0005-0000-0000-0000F10F0000}"/>
    <cellStyle name="20% - akcent 3 3 13 3" xfId="3954" xr:uid="{00000000-0005-0000-0000-0000F20F0000}"/>
    <cellStyle name="20% - akcent 3 3 13 3 2" xfId="3955" xr:uid="{00000000-0005-0000-0000-0000F30F0000}"/>
    <cellStyle name="20% - akcent 3 3 13 4" xfId="3956" xr:uid="{00000000-0005-0000-0000-0000F40F0000}"/>
    <cellStyle name="20% - akcent 3 3 13 4 2" xfId="3957" xr:uid="{00000000-0005-0000-0000-0000F50F0000}"/>
    <cellStyle name="20% - akcent 3 3 13 5" xfId="3958" xr:uid="{00000000-0005-0000-0000-0000F60F0000}"/>
    <cellStyle name="20% - akcent 3 3 14" xfId="3959" xr:uid="{00000000-0005-0000-0000-0000F70F0000}"/>
    <cellStyle name="20% - akcent 3 3 14 2" xfId="3960" xr:uid="{00000000-0005-0000-0000-0000F80F0000}"/>
    <cellStyle name="20% - akcent 3 3 14 2 2" xfId="3961" xr:uid="{00000000-0005-0000-0000-0000F90F0000}"/>
    <cellStyle name="20% - akcent 3 3 14 3" xfId="3962" xr:uid="{00000000-0005-0000-0000-0000FA0F0000}"/>
    <cellStyle name="20% - akcent 3 3 14 3 2" xfId="3963" xr:uid="{00000000-0005-0000-0000-0000FB0F0000}"/>
    <cellStyle name="20% - akcent 3 3 14 4" xfId="3964" xr:uid="{00000000-0005-0000-0000-0000FC0F0000}"/>
    <cellStyle name="20% - akcent 3 3 15" xfId="3965" xr:uid="{00000000-0005-0000-0000-0000FD0F0000}"/>
    <cellStyle name="20% - akcent 3 3 15 2" xfId="3966" xr:uid="{00000000-0005-0000-0000-0000FE0F0000}"/>
    <cellStyle name="20% - akcent 3 3 15 2 2" xfId="3967" xr:uid="{00000000-0005-0000-0000-0000FF0F0000}"/>
    <cellStyle name="20% - akcent 3 3 15 3" xfId="3968" xr:uid="{00000000-0005-0000-0000-000000100000}"/>
    <cellStyle name="20% - akcent 3 3 15 3 2" xfId="3969" xr:uid="{00000000-0005-0000-0000-000001100000}"/>
    <cellStyle name="20% - akcent 3 3 15 4" xfId="3970" xr:uid="{00000000-0005-0000-0000-000002100000}"/>
    <cellStyle name="20% - akcent 3 3 16" xfId="3971" xr:uid="{00000000-0005-0000-0000-000003100000}"/>
    <cellStyle name="20% - akcent 3 3 16 2" xfId="3972" xr:uid="{00000000-0005-0000-0000-000004100000}"/>
    <cellStyle name="20% - akcent 3 3 17" xfId="3973" xr:uid="{00000000-0005-0000-0000-000005100000}"/>
    <cellStyle name="20% - akcent 3 3 17 2" xfId="3974" xr:uid="{00000000-0005-0000-0000-000006100000}"/>
    <cellStyle name="20% - akcent 3 3 18" xfId="3975" xr:uid="{00000000-0005-0000-0000-000007100000}"/>
    <cellStyle name="20% - akcent 3 3 18 2" xfId="3976" xr:uid="{00000000-0005-0000-0000-000008100000}"/>
    <cellStyle name="20% - akcent 3 3 19" xfId="3977" xr:uid="{00000000-0005-0000-0000-000009100000}"/>
    <cellStyle name="20% - akcent 3 3 2" xfId="3978" xr:uid="{00000000-0005-0000-0000-00000A100000}"/>
    <cellStyle name="20% - akcent 3 3 2 10" xfId="3979" xr:uid="{00000000-0005-0000-0000-00000B100000}"/>
    <cellStyle name="20% - akcent 3 3 2 10 2" xfId="3980" xr:uid="{00000000-0005-0000-0000-00000C100000}"/>
    <cellStyle name="20% - akcent 3 3 2 10 2 2" xfId="3981" xr:uid="{00000000-0005-0000-0000-00000D100000}"/>
    <cellStyle name="20% - akcent 3 3 2 10 2 2 2" xfId="3982" xr:uid="{00000000-0005-0000-0000-00000E100000}"/>
    <cellStyle name="20% - akcent 3 3 2 10 2 3" xfId="3983" xr:uid="{00000000-0005-0000-0000-00000F100000}"/>
    <cellStyle name="20% - akcent 3 3 2 10 2 3 2" xfId="3984" xr:uid="{00000000-0005-0000-0000-000010100000}"/>
    <cellStyle name="20% - akcent 3 3 2 10 2 4" xfId="3985" xr:uid="{00000000-0005-0000-0000-000011100000}"/>
    <cellStyle name="20% - akcent 3 3 2 10 3" xfId="3986" xr:uid="{00000000-0005-0000-0000-000012100000}"/>
    <cellStyle name="20% - akcent 3 3 2 10 3 2" xfId="3987" xr:uid="{00000000-0005-0000-0000-000013100000}"/>
    <cellStyle name="20% - akcent 3 3 2 10 4" xfId="3988" xr:uid="{00000000-0005-0000-0000-000014100000}"/>
    <cellStyle name="20% - akcent 3 3 2 10 4 2" xfId="3989" xr:uid="{00000000-0005-0000-0000-000015100000}"/>
    <cellStyle name="20% - akcent 3 3 2 10 5" xfId="3990" xr:uid="{00000000-0005-0000-0000-000016100000}"/>
    <cellStyle name="20% - akcent 3 3 2 11" xfId="3991" xr:uid="{00000000-0005-0000-0000-000017100000}"/>
    <cellStyle name="20% - akcent 3 3 2 11 2" xfId="3992" xr:uid="{00000000-0005-0000-0000-000018100000}"/>
    <cellStyle name="20% - akcent 3 3 2 11 2 2" xfId="3993" xr:uid="{00000000-0005-0000-0000-000019100000}"/>
    <cellStyle name="20% - akcent 3 3 2 11 3" xfId="3994" xr:uid="{00000000-0005-0000-0000-00001A100000}"/>
    <cellStyle name="20% - akcent 3 3 2 11 3 2" xfId="3995" xr:uid="{00000000-0005-0000-0000-00001B100000}"/>
    <cellStyle name="20% - akcent 3 3 2 11 4" xfId="3996" xr:uid="{00000000-0005-0000-0000-00001C100000}"/>
    <cellStyle name="20% - akcent 3 3 2 12" xfId="3997" xr:uid="{00000000-0005-0000-0000-00001D100000}"/>
    <cellStyle name="20% - akcent 3 3 2 12 2" xfId="3998" xr:uid="{00000000-0005-0000-0000-00001E100000}"/>
    <cellStyle name="20% - akcent 3 3 2 12 2 2" xfId="3999" xr:uid="{00000000-0005-0000-0000-00001F100000}"/>
    <cellStyle name="20% - akcent 3 3 2 12 3" xfId="4000" xr:uid="{00000000-0005-0000-0000-000020100000}"/>
    <cellStyle name="20% - akcent 3 3 2 12 3 2" xfId="4001" xr:uid="{00000000-0005-0000-0000-000021100000}"/>
    <cellStyle name="20% - akcent 3 3 2 12 4" xfId="4002" xr:uid="{00000000-0005-0000-0000-000022100000}"/>
    <cellStyle name="20% - akcent 3 3 2 13" xfId="4003" xr:uid="{00000000-0005-0000-0000-000023100000}"/>
    <cellStyle name="20% - akcent 3 3 2 13 2" xfId="4004" xr:uid="{00000000-0005-0000-0000-000024100000}"/>
    <cellStyle name="20% - akcent 3 3 2 14" xfId="4005" xr:uid="{00000000-0005-0000-0000-000025100000}"/>
    <cellStyle name="20% - akcent 3 3 2 14 2" xfId="4006" xr:uid="{00000000-0005-0000-0000-000026100000}"/>
    <cellStyle name="20% - akcent 3 3 2 15" xfId="4007" xr:uid="{00000000-0005-0000-0000-000027100000}"/>
    <cellStyle name="20% - akcent 3 3 2 15 2" xfId="4008" xr:uid="{00000000-0005-0000-0000-000028100000}"/>
    <cellStyle name="20% - akcent 3 3 2 16" xfId="4009" xr:uid="{00000000-0005-0000-0000-000029100000}"/>
    <cellStyle name="20% - akcent 3 3 2 2" xfId="4010" xr:uid="{00000000-0005-0000-0000-00002A100000}"/>
    <cellStyle name="20% - akcent 3 3 2 2 10" xfId="4011" xr:uid="{00000000-0005-0000-0000-00002B100000}"/>
    <cellStyle name="20% - akcent 3 3 2 2 10 2" xfId="4012" xr:uid="{00000000-0005-0000-0000-00002C100000}"/>
    <cellStyle name="20% - akcent 3 3 2 2 11" xfId="4013" xr:uid="{00000000-0005-0000-0000-00002D100000}"/>
    <cellStyle name="20% - akcent 3 3 2 2 11 2" xfId="4014" xr:uid="{00000000-0005-0000-0000-00002E100000}"/>
    <cellStyle name="20% - akcent 3 3 2 2 12" xfId="4015" xr:uid="{00000000-0005-0000-0000-00002F100000}"/>
    <cellStyle name="20% - akcent 3 3 2 2 2" xfId="4016" xr:uid="{00000000-0005-0000-0000-000030100000}"/>
    <cellStyle name="20% - akcent 3 3 2 2 2 10" xfId="4017" xr:uid="{00000000-0005-0000-0000-000031100000}"/>
    <cellStyle name="20% - akcent 3 3 2 2 2 2" xfId="4018" xr:uid="{00000000-0005-0000-0000-000032100000}"/>
    <cellStyle name="20% - akcent 3 3 2 2 2 2 2" xfId="4019" xr:uid="{00000000-0005-0000-0000-000033100000}"/>
    <cellStyle name="20% - akcent 3 3 2 2 2 2 2 2" xfId="4020" xr:uid="{00000000-0005-0000-0000-000034100000}"/>
    <cellStyle name="20% - akcent 3 3 2 2 2 2 2 2 2" xfId="4021" xr:uid="{00000000-0005-0000-0000-000035100000}"/>
    <cellStyle name="20% - akcent 3 3 2 2 2 2 2 2 2 2" xfId="4022" xr:uid="{00000000-0005-0000-0000-000036100000}"/>
    <cellStyle name="20% - akcent 3 3 2 2 2 2 2 2 3" xfId="4023" xr:uid="{00000000-0005-0000-0000-000037100000}"/>
    <cellStyle name="20% - akcent 3 3 2 2 2 2 2 2 3 2" xfId="4024" xr:uid="{00000000-0005-0000-0000-000038100000}"/>
    <cellStyle name="20% - akcent 3 3 2 2 2 2 2 2 4" xfId="4025" xr:uid="{00000000-0005-0000-0000-000039100000}"/>
    <cellStyle name="20% - akcent 3 3 2 2 2 2 2 3" xfId="4026" xr:uid="{00000000-0005-0000-0000-00003A100000}"/>
    <cellStyle name="20% - akcent 3 3 2 2 2 2 2 3 2" xfId="4027" xr:uid="{00000000-0005-0000-0000-00003B100000}"/>
    <cellStyle name="20% - akcent 3 3 2 2 2 2 2 4" xfId="4028" xr:uid="{00000000-0005-0000-0000-00003C100000}"/>
    <cellStyle name="20% - akcent 3 3 2 2 2 2 2 4 2" xfId="4029" xr:uid="{00000000-0005-0000-0000-00003D100000}"/>
    <cellStyle name="20% - akcent 3 3 2 2 2 2 2 5" xfId="4030" xr:uid="{00000000-0005-0000-0000-00003E100000}"/>
    <cellStyle name="20% - akcent 3 3 2 2 2 2 3" xfId="4031" xr:uid="{00000000-0005-0000-0000-00003F100000}"/>
    <cellStyle name="20% - akcent 3 3 2 2 2 2 3 2" xfId="4032" xr:uid="{00000000-0005-0000-0000-000040100000}"/>
    <cellStyle name="20% - akcent 3 3 2 2 2 2 3 2 2" xfId="4033" xr:uid="{00000000-0005-0000-0000-000041100000}"/>
    <cellStyle name="20% - akcent 3 3 2 2 2 2 3 2 2 2" xfId="4034" xr:uid="{00000000-0005-0000-0000-000042100000}"/>
    <cellStyle name="20% - akcent 3 3 2 2 2 2 3 2 3" xfId="4035" xr:uid="{00000000-0005-0000-0000-000043100000}"/>
    <cellStyle name="20% - akcent 3 3 2 2 2 2 3 2 3 2" xfId="4036" xr:uid="{00000000-0005-0000-0000-000044100000}"/>
    <cellStyle name="20% - akcent 3 3 2 2 2 2 3 2 4" xfId="4037" xr:uid="{00000000-0005-0000-0000-000045100000}"/>
    <cellStyle name="20% - akcent 3 3 2 2 2 2 3 3" xfId="4038" xr:uid="{00000000-0005-0000-0000-000046100000}"/>
    <cellStyle name="20% - akcent 3 3 2 2 2 2 3 3 2" xfId="4039" xr:uid="{00000000-0005-0000-0000-000047100000}"/>
    <cellStyle name="20% - akcent 3 3 2 2 2 2 3 4" xfId="4040" xr:uid="{00000000-0005-0000-0000-000048100000}"/>
    <cellStyle name="20% - akcent 3 3 2 2 2 2 3 4 2" xfId="4041" xr:uid="{00000000-0005-0000-0000-000049100000}"/>
    <cellStyle name="20% - akcent 3 3 2 2 2 2 3 5" xfId="4042" xr:uid="{00000000-0005-0000-0000-00004A100000}"/>
    <cellStyle name="20% - akcent 3 3 2 2 2 2 4" xfId="4043" xr:uid="{00000000-0005-0000-0000-00004B100000}"/>
    <cellStyle name="20% - akcent 3 3 2 2 2 2 4 2" xfId="4044" xr:uid="{00000000-0005-0000-0000-00004C100000}"/>
    <cellStyle name="20% - akcent 3 3 2 2 2 2 4 2 2" xfId="4045" xr:uid="{00000000-0005-0000-0000-00004D100000}"/>
    <cellStyle name="20% - akcent 3 3 2 2 2 2 4 2 2 2" xfId="4046" xr:uid="{00000000-0005-0000-0000-00004E100000}"/>
    <cellStyle name="20% - akcent 3 3 2 2 2 2 4 2 3" xfId="4047" xr:uid="{00000000-0005-0000-0000-00004F100000}"/>
    <cellStyle name="20% - akcent 3 3 2 2 2 2 4 2 3 2" xfId="4048" xr:uid="{00000000-0005-0000-0000-000050100000}"/>
    <cellStyle name="20% - akcent 3 3 2 2 2 2 4 2 4" xfId="4049" xr:uid="{00000000-0005-0000-0000-000051100000}"/>
    <cellStyle name="20% - akcent 3 3 2 2 2 2 4 3" xfId="4050" xr:uid="{00000000-0005-0000-0000-000052100000}"/>
    <cellStyle name="20% - akcent 3 3 2 2 2 2 4 3 2" xfId="4051" xr:uid="{00000000-0005-0000-0000-000053100000}"/>
    <cellStyle name="20% - akcent 3 3 2 2 2 2 4 4" xfId="4052" xr:uid="{00000000-0005-0000-0000-000054100000}"/>
    <cellStyle name="20% - akcent 3 3 2 2 2 2 4 4 2" xfId="4053" xr:uid="{00000000-0005-0000-0000-000055100000}"/>
    <cellStyle name="20% - akcent 3 3 2 2 2 2 4 5" xfId="4054" xr:uid="{00000000-0005-0000-0000-000056100000}"/>
    <cellStyle name="20% - akcent 3 3 2 2 2 2 5" xfId="4055" xr:uid="{00000000-0005-0000-0000-000057100000}"/>
    <cellStyle name="20% - akcent 3 3 2 2 2 2 5 2" xfId="4056" xr:uid="{00000000-0005-0000-0000-000058100000}"/>
    <cellStyle name="20% - akcent 3 3 2 2 2 2 5 2 2" xfId="4057" xr:uid="{00000000-0005-0000-0000-000059100000}"/>
    <cellStyle name="20% - akcent 3 3 2 2 2 2 5 3" xfId="4058" xr:uid="{00000000-0005-0000-0000-00005A100000}"/>
    <cellStyle name="20% - akcent 3 3 2 2 2 2 5 3 2" xfId="4059" xr:uid="{00000000-0005-0000-0000-00005B100000}"/>
    <cellStyle name="20% - akcent 3 3 2 2 2 2 5 4" xfId="4060" xr:uid="{00000000-0005-0000-0000-00005C100000}"/>
    <cellStyle name="20% - akcent 3 3 2 2 2 2 6" xfId="4061" xr:uid="{00000000-0005-0000-0000-00005D100000}"/>
    <cellStyle name="20% - akcent 3 3 2 2 2 2 6 2" xfId="4062" xr:uid="{00000000-0005-0000-0000-00005E100000}"/>
    <cellStyle name="20% - akcent 3 3 2 2 2 2 7" xfId="4063" xr:uid="{00000000-0005-0000-0000-00005F100000}"/>
    <cellStyle name="20% - akcent 3 3 2 2 2 2 7 2" xfId="4064" xr:uid="{00000000-0005-0000-0000-000060100000}"/>
    <cellStyle name="20% - akcent 3 3 2 2 2 2 8" xfId="4065" xr:uid="{00000000-0005-0000-0000-000061100000}"/>
    <cellStyle name="20% - akcent 3 3 2 2 2 3" xfId="4066" xr:uid="{00000000-0005-0000-0000-000062100000}"/>
    <cellStyle name="20% - akcent 3 3 2 2 2 3 2" xfId="4067" xr:uid="{00000000-0005-0000-0000-000063100000}"/>
    <cellStyle name="20% - akcent 3 3 2 2 2 3 2 2" xfId="4068" xr:uid="{00000000-0005-0000-0000-000064100000}"/>
    <cellStyle name="20% - akcent 3 3 2 2 2 3 2 2 2" xfId="4069" xr:uid="{00000000-0005-0000-0000-000065100000}"/>
    <cellStyle name="20% - akcent 3 3 2 2 2 3 2 2 2 2" xfId="4070" xr:uid="{00000000-0005-0000-0000-000066100000}"/>
    <cellStyle name="20% - akcent 3 3 2 2 2 3 2 2 3" xfId="4071" xr:uid="{00000000-0005-0000-0000-000067100000}"/>
    <cellStyle name="20% - akcent 3 3 2 2 2 3 2 2 3 2" xfId="4072" xr:uid="{00000000-0005-0000-0000-000068100000}"/>
    <cellStyle name="20% - akcent 3 3 2 2 2 3 2 2 4" xfId="4073" xr:uid="{00000000-0005-0000-0000-000069100000}"/>
    <cellStyle name="20% - akcent 3 3 2 2 2 3 2 3" xfId="4074" xr:uid="{00000000-0005-0000-0000-00006A100000}"/>
    <cellStyle name="20% - akcent 3 3 2 2 2 3 2 3 2" xfId="4075" xr:uid="{00000000-0005-0000-0000-00006B100000}"/>
    <cellStyle name="20% - akcent 3 3 2 2 2 3 2 4" xfId="4076" xr:uid="{00000000-0005-0000-0000-00006C100000}"/>
    <cellStyle name="20% - akcent 3 3 2 2 2 3 2 4 2" xfId="4077" xr:uid="{00000000-0005-0000-0000-00006D100000}"/>
    <cellStyle name="20% - akcent 3 3 2 2 2 3 2 5" xfId="4078" xr:uid="{00000000-0005-0000-0000-00006E100000}"/>
    <cellStyle name="20% - akcent 3 3 2 2 2 3 3" xfId="4079" xr:uid="{00000000-0005-0000-0000-00006F100000}"/>
    <cellStyle name="20% - akcent 3 3 2 2 2 3 3 2" xfId="4080" xr:uid="{00000000-0005-0000-0000-000070100000}"/>
    <cellStyle name="20% - akcent 3 3 2 2 2 3 3 2 2" xfId="4081" xr:uid="{00000000-0005-0000-0000-000071100000}"/>
    <cellStyle name="20% - akcent 3 3 2 2 2 3 3 2 2 2" xfId="4082" xr:uid="{00000000-0005-0000-0000-000072100000}"/>
    <cellStyle name="20% - akcent 3 3 2 2 2 3 3 2 3" xfId="4083" xr:uid="{00000000-0005-0000-0000-000073100000}"/>
    <cellStyle name="20% - akcent 3 3 2 2 2 3 3 2 3 2" xfId="4084" xr:uid="{00000000-0005-0000-0000-000074100000}"/>
    <cellStyle name="20% - akcent 3 3 2 2 2 3 3 2 4" xfId="4085" xr:uid="{00000000-0005-0000-0000-000075100000}"/>
    <cellStyle name="20% - akcent 3 3 2 2 2 3 3 3" xfId="4086" xr:uid="{00000000-0005-0000-0000-000076100000}"/>
    <cellStyle name="20% - akcent 3 3 2 2 2 3 3 3 2" xfId="4087" xr:uid="{00000000-0005-0000-0000-000077100000}"/>
    <cellStyle name="20% - akcent 3 3 2 2 2 3 3 4" xfId="4088" xr:uid="{00000000-0005-0000-0000-000078100000}"/>
    <cellStyle name="20% - akcent 3 3 2 2 2 3 3 4 2" xfId="4089" xr:uid="{00000000-0005-0000-0000-000079100000}"/>
    <cellStyle name="20% - akcent 3 3 2 2 2 3 3 5" xfId="4090" xr:uid="{00000000-0005-0000-0000-00007A100000}"/>
    <cellStyle name="20% - akcent 3 3 2 2 2 3 4" xfId="4091" xr:uid="{00000000-0005-0000-0000-00007B100000}"/>
    <cellStyle name="20% - akcent 3 3 2 2 2 3 4 2" xfId="4092" xr:uid="{00000000-0005-0000-0000-00007C100000}"/>
    <cellStyle name="20% - akcent 3 3 2 2 2 3 4 2 2" xfId="4093" xr:uid="{00000000-0005-0000-0000-00007D100000}"/>
    <cellStyle name="20% - akcent 3 3 2 2 2 3 4 2 2 2" xfId="4094" xr:uid="{00000000-0005-0000-0000-00007E100000}"/>
    <cellStyle name="20% - akcent 3 3 2 2 2 3 4 2 3" xfId="4095" xr:uid="{00000000-0005-0000-0000-00007F100000}"/>
    <cellStyle name="20% - akcent 3 3 2 2 2 3 4 2 3 2" xfId="4096" xr:uid="{00000000-0005-0000-0000-000080100000}"/>
    <cellStyle name="20% - akcent 3 3 2 2 2 3 4 2 4" xfId="4097" xr:uid="{00000000-0005-0000-0000-000081100000}"/>
    <cellStyle name="20% - akcent 3 3 2 2 2 3 4 3" xfId="4098" xr:uid="{00000000-0005-0000-0000-000082100000}"/>
    <cellStyle name="20% - akcent 3 3 2 2 2 3 4 3 2" xfId="4099" xr:uid="{00000000-0005-0000-0000-000083100000}"/>
    <cellStyle name="20% - akcent 3 3 2 2 2 3 4 4" xfId="4100" xr:uid="{00000000-0005-0000-0000-000084100000}"/>
    <cellStyle name="20% - akcent 3 3 2 2 2 3 4 4 2" xfId="4101" xr:uid="{00000000-0005-0000-0000-000085100000}"/>
    <cellStyle name="20% - akcent 3 3 2 2 2 3 4 5" xfId="4102" xr:uid="{00000000-0005-0000-0000-000086100000}"/>
    <cellStyle name="20% - akcent 3 3 2 2 2 3 5" xfId="4103" xr:uid="{00000000-0005-0000-0000-000087100000}"/>
    <cellStyle name="20% - akcent 3 3 2 2 2 3 5 2" xfId="4104" xr:uid="{00000000-0005-0000-0000-000088100000}"/>
    <cellStyle name="20% - akcent 3 3 2 2 2 3 5 2 2" xfId="4105" xr:uid="{00000000-0005-0000-0000-000089100000}"/>
    <cellStyle name="20% - akcent 3 3 2 2 2 3 5 3" xfId="4106" xr:uid="{00000000-0005-0000-0000-00008A100000}"/>
    <cellStyle name="20% - akcent 3 3 2 2 2 3 5 3 2" xfId="4107" xr:uid="{00000000-0005-0000-0000-00008B100000}"/>
    <cellStyle name="20% - akcent 3 3 2 2 2 3 5 4" xfId="4108" xr:uid="{00000000-0005-0000-0000-00008C100000}"/>
    <cellStyle name="20% - akcent 3 3 2 2 2 3 6" xfId="4109" xr:uid="{00000000-0005-0000-0000-00008D100000}"/>
    <cellStyle name="20% - akcent 3 3 2 2 2 3 6 2" xfId="4110" xr:uid="{00000000-0005-0000-0000-00008E100000}"/>
    <cellStyle name="20% - akcent 3 3 2 2 2 3 7" xfId="4111" xr:uid="{00000000-0005-0000-0000-00008F100000}"/>
    <cellStyle name="20% - akcent 3 3 2 2 2 3 7 2" xfId="4112" xr:uid="{00000000-0005-0000-0000-000090100000}"/>
    <cellStyle name="20% - akcent 3 3 2 2 2 3 8" xfId="4113" xr:uid="{00000000-0005-0000-0000-000091100000}"/>
    <cellStyle name="20% - akcent 3 3 2 2 2 4" xfId="4114" xr:uid="{00000000-0005-0000-0000-000092100000}"/>
    <cellStyle name="20% - akcent 3 3 2 2 2 4 2" xfId="4115" xr:uid="{00000000-0005-0000-0000-000093100000}"/>
    <cellStyle name="20% - akcent 3 3 2 2 2 4 2 2" xfId="4116" xr:uid="{00000000-0005-0000-0000-000094100000}"/>
    <cellStyle name="20% - akcent 3 3 2 2 2 4 2 2 2" xfId="4117" xr:uid="{00000000-0005-0000-0000-000095100000}"/>
    <cellStyle name="20% - akcent 3 3 2 2 2 4 2 3" xfId="4118" xr:uid="{00000000-0005-0000-0000-000096100000}"/>
    <cellStyle name="20% - akcent 3 3 2 2 2 4 2 3 2" xfId="4119" xr:uid="{00000000-0005-0000-0000-000097100000}"/>
    <cellStyle name="20% - akcent 3 3 2 2 2 4 2 4" xfId="4120" xr:uid="{00000000-0005-0000-0000-000098100000}"/>
    <cellStyle name="20% - akcent 3 3 2 2 2 4 3" xfId="4121" xr:uid="{00000000-0005-0000-0000-000099100000}"/>
    <cellStyle name="20% - akcent 3 3 2 2 2 4 3 2" xfId="4122" xr:uid="{00000000-0005-0000-0000-00009A100000}"/>
    <cellStyle name="20% - akcent 3 3 2 2 2 4 4" xfId="4123" xr:uid="{00000000-0005-0000-0000-00009B100000}"/>
    <cellStyle name="20% - akcent 3 3 2 2 2 4 4 2" xfId="4124" xr:uid="{00000000-0005-0000-0000-00009C100000}"/>
    <cellStyle name="20% - akcent 3 3 2 2 2 4 5" xfId="4125" xr:uid="{00000000-0005-0000-0000-00009D100000}"/>
    <cellStyle name="20% - akcent 3 3 2 2 2 5" xfId="4126" xr:uid="{00000000-0005-0000-0000-00009E100000}"/>
    <cellStyle name="20% - akcent 3 3 2 2 2 5 2" xfId="4127" xr:uid="{00000000-0005-0000-0000-00009F100000}"/>
    <cellStyle name="20% - akcent 3 3 2 2 2 5 2 2" xfId="4128" xr:uid="{00000000-0005-0000-0000-0000A0100000}"/>
    <cellStyle name="20% - akcent 3 3 2 2 2 5 2 2 2" xfId="4129" xr:uid="{00000000-0005-0000-0000-0000A1100000}"/>
    <cellStyle name="20% - akcent 3 3 2 2 2 5 2 3" xfId="4130" xr:uid="{00000000-0005-0000-0000-0000A2100000}"/>
    <cellStyle name="20% - akcent 3 3 2 2 2 5 2 3 2" xfId="4131" xr:uid="{00000000-0005-0000-0000-0000A3100000}"/>
    <cellStyle name="20% - akcent 3 3 2 2 2 5 2 4" xfId="4132" xr:uid="{00000000-0005-0000-0000-0000A4100000}"/>
    <cellStyle name="20% - akcent 3 3 2 2 2 5 3" xfId="4133" xr:uid="{00000000-0005-0000-0000-0000A5100000}"/>
    <cellStyle name="20% - akcent 3 3 2 2 2 5 3 2" xfId="4134" xr:uid="{00000000-0005-0000-0000-0000A6100000}"/>
    <cellStyle name="20% - akcent 3 3 2 2 2 5 4" xfId="4135" xr:uid="{00000000-0005-0000-0000-0000A7100000}"/>
    <cellStyle name="20% - akcent 3 3 2 2 2 5 4 2" xfId="4136" xr:uid="{00000000-0005-0000-0000-0000A8100000}"/>
    <cellStyle name="20% - akcent 3 3 2 2 2 5 5" xfId="4137" xr:uid="{00000000-0005-0000-0000-0000A9100000}"/>
    <cellStyle name="20% - akcent 3 3 2 2 2 6" xfId="4138" xr:uid="{00000000-0005-0000-0000-0000AA100000}"/>
    <cellStyle name="20% - akcent 3 3 2 2 2 6 2" xfId="4139" xr:uid="{00000000-0005-0000-0000-0000AB100000}"/>
    <cellStyle name="20% - akcent 3 3 2 2 2 6 2 2" xfId="4140" xr:uid="{00000000-0005-0000-0000-0000AC100000}"/>
    <cellStyle name="20% - akcent 3 3 2 2 2 6 2 2 2" xfId="4141" xr:uid="{00000000-0005-0000-0000-0000AD100000}"/>
    <cellStyle name="20% - akcent 3 3 2 2 2 6 2 3" xfId="4142" xr:uid="{00000000-0005-0000-0000-0000AE100000}"/>
    <cellStyle name="20% - akcent 3 3 2 2 2 6 2 3 2" xfId="4143" xr:uid="{00000000-0005-0000-0000-0000AF100000}"/>
    <cellStyle name="20% - akcent 3 3 2 2 2 6 2 4" xfId="4144" xr:uid="{00000000-0005-0000-0000-0000B0100000}"/>
    <cellStyle name="20% - akcent 3 3 2 2 2 6 3" xfId="4145" xr:uid="{00000000-0005-0000-0000-0000B1100000}"/>
    <cellStyle name="20% - akcent 3 3 2 2 2 6 3 2" xfId="4146" xr:uid="{00000000-0005-0000-0000-0000B2100000}"/>
    <cellStyle name="20% - akcent 3 3 2 2 2 6 4" xfId="4147" xr:uid="{00000000-0005-0000-0000-0000B3100000}"/>
    <cellStyle name="20% - akcent 3 3 2 2 2 6 4 2" xfId="4148" xr:uid="{00000000-0005-0000-0000-0000B4100000}"/>
    <cellStyle name="20% - akcent 3 3 2 2 2 6 5" xfId="4149" xr:uid="{00000000-0005-0000-0000-0000B5100000}"/>
    <cellStyle name="20% - akcent 3 3 2 2 2 7" xfId="4150" xr:uid="{00000000-0005-0000-0000-0000B6100000}"/>
    <cellStyle name="20% - akcent 3 3 2 2 2 7 2" xfId="4151" xr:uid="{00000000-0005-0000-0000-0000B7100000}"/>
    <cellStyle name="20% - akcent 3 3 2 2 2 7 2 2" xfId="4152" xr:uid="{00000000-0005-0000-0000-0000B8100000}"/>
    <cellStyle name="20% - akcent 3 3 2 2 2 7 3" xfId="4153" xr:uid="{00000000-0005-0000-0000-0000B9100000}"/>
    <cellStyle name="20% - akcent 3 3 2 2 2 7 3 2" xfId="4154" xr:uid="{00000000-0005-0000-0000-0000BA100000}"/>
    <cellStyle name="20% - akcent 3 3 2 2 2 7 4" xfId="4155" xr:uid="{00000000-0005-0000-0000-0000BB100000}"/>
    <cellStyle name="20% - akcent 3 3 2 2 2 8" xfId="4156" xr:uid="{00000000-0005-0000-0000-0000BC100000}"/>
    <cellStyle name="20% - akcent 3 3 2 2 2 8 2" xfId="4157" xr:uid="{00000000-0005-0000-0000-0000BD100000}"/>
    <cellStyle name="20% - akcent 3 3 2 2 2 9" xfId="4158" xr:uid="{00000000-0005-0000-0000-0000BE100000}"/>
    <cellStyle name="20% - akcent 3 3 2 2 2 9 2" xfId="4159" xr:uid="{00000000-0005-0000-0000-0000BF100000}"/>
    <cellStyle name="20% - akcent 3 3 2 2 3" xfId="4160" xr:uid="{00000000-0005-0000-0000-0000C0100000}"/>
    <cellStyle name="20% - akcent 3 3 2 2 3 2" xfId="4161" xr:uid="{00000000-0005-0000-0000-0000C1100000}"/>
    <cellStyle name="20% - akcent 3 3 2 2 3 2 2" xfId="4162" xr:uid="{00000000-0005-0000-0000-0000C2100000}"/>
    <cellStyle name="20% - akcent 3 3 2 2 3 2 2 2" xfId="4163" xr:uid="{00000000-0005-0000-0000-0000C3100000}"/>
    <cellStyle name="20% - akcent 3 3 2 2 3 2 2 2 2" xfId="4164" xr:uid="{00000000-0005-0000-0000-0000C4100000}"/>
    <cellStyle name="20% - akcent 3 3 2 2 3 2 2 3" xfId="4165" xr:uid="{00000000-0005-0000-0000-0000C5100000}"/>
    <cellStyle name="20% - akcent 3 3 2 2 3 2 2 3 2" xfId="4166" xr:uid="{00000000-0005-0000-0000-0000C6100000}"/>
    <cellStyle name="20% - akcent 3 3 2 2 3 2 2 4" xfId="4167" xr:uid="{00000000-0005-0000-0000-0000C7100000}"/>
    <cellStyle name="20% - akcent 3 3 2 2 3 2 3" xfId="4168" xr:uid="{00000000-0005-0000-0000-0000C8100000}"/>
    <cellStyle name="20% - akcent 3 3 2 2 3 2 3 2" xfId="4169" xr:uid="{00000000-0005-0000-0000-0000C9100000}"/>
    <cellStyle name="20% - akcent 3 3 2 2 3 2 4" xfId="4170" xr:uid="{00000000-0005-0000-0000-0000CA100000}"/>
    <cellStyle name="20% - akcent 3 3 2 2 3 2 4 2" xfId="4171" xr:uid="{00000000-0005-0000-0000-0000CB100000}"/>
    <cellStyle name="20% - akcent 3 3 2 2 3 2 5" xfId="4172" xr:uid="{00000000-0005-0000-0000-0000CC100000}"/>
    <cellStyle name="20% - akcent 3 3 2 2 3 3" xfId="4173" xr:uid="{00000000-0005-0000-0000-0000CD100000}"/>
    <cellStyle name="20% - akcent 3 3 2 2 3 3 2" xfId="4174" xr:uid="{00000000-0005-0000-0000-0000CE100000}"/>
    <cellStyle name="20% - akcent 3 3 2 2 3 3 2 2" xfId="4175" xr:uid="{00000000-0005-0000-0000-0000CF100000}"/>
    <cellStyle name="20% - akcent 3 3 2 2 3 3 2 2 2" xfId="4176" xr:uid="{00000000-0005-0000-0000-0000D0100000}"/>
    <cellStyle name="20% - akcent 3 3 2 2 3 3 2 3" xfId="4177" xr:uid="{00000000-0005-0000-0000-0000D1100000}"/>
    <cellStyle name="20% - akcent 3 3 2 2 3 3 2 3 2" xfId="4178" xr:uid="{00000000-0005-0000-0000-0000D2100000}"/>
    <cellStyle name="20% - akcent 3 3 2 2 3 3 2 4" xfId="4179" xr:uid="{00000000-0005-0000-0000-0000D3100000}"/>
    <cellStyle name="20% - akcent 3 3 2 2 3 3 3" xfId="4180" xr:uid="{00000000-0005-0000-0000-0000D4100000}"/>
    <cellStyle name="20% - akcent 3 3 2 2 3 3 3 2" xfId="4181" xr:uid="{00000000-0005-0000-0000-0000D5100000}"/>
    <cellStyle name="20% - akcent 3 3 2 2 3 3 4" xfId="4182" xr:uid="{00000000-0005-0000-0000-0000D6100000}"/>
    <cellStyle name="20% - akcent 3 3 2 2 3 3 4 2" xfId="4183" xr:uid="{00000000-0005-0000-0000-0000D7100000}"/>
    <cellStyle name="20% - akcent 3 3 2 2 3 3 5" xfId="4184" xr:uid="{00000000-0005-0000-0000-0000D8100000}"/>
    <cellStyle name="20% - akcent 3 3 2 2 3 4" xfId="4185" xr:uid="{00000000-0005-0000-0000-0000D9100000}"/>
    <cellStyle name="20% - akcent 3 3 2 2 3 4 2" xfId="4186" xr:uid="{00000000-0005-0000-0000-0000DA100000}"/>
    <cellStyle name="20% - akcent 3 3 2 2 3 4 2 2" xfId="4187" xr:uid="{00000000-0005-0000-0000-0000DB100000}"/>
    <cellStyle name="20% - akcent 3 3 2 2 3 4 2 2 2" xfId="4188" xr:uid="{00000000-0005-0000-0000-0000DC100000}"/>
    <cellStyle name="20% - akcent 3 3 2 2 3 4 2 3" xfId="4189" xr:uid="{00000000-0005-0000-0000-0000DD100000}"/>
    <cellStyle name="20% - akcent 3 3 2 2 3 4 2 3 2" xfId="4190" xr:uid="{00000000-0005-0000-0000-0000DE100000}"/>
    <cellStyle name="20% - akcent 3 3 2 2 3 4 2 4" xfId="4191" xr:uid="{00000000-0005-0000-0000-0000DF100000}"/>
    <cellStyle name="20% - akcent 3 3 2 2 3 4 3" xfId="4192" xr:uid="{00000000-0005-0000-0000-0000E0100000}"/>
    <cellStyle name="20% - akcent 3 3 2 2 3 4 3 2" xfId="4193" xr:uid="{00000000-0005-0000-0000-0000E1100000}"/>
    <cellStyle name="20% - akcent 3 3 2 2 3 4 4" xfId="4194" xr:uid="{00000000-0005-0000-0000-0000E2100000}"/>
    <cellStyle name="20% - akcent 3 3 2 2 3 4 4 2" xfId="4195" xr:uid="{00000000-0005-0000-0000-0000E3100000}"/>
    <cellStyle name="20% - akcent 3 3 2 2 3 4 5" xfId="4196" xr:uid="{00000000-0005-0000-0000-0000E4100000}"/>
    <cellStyle name="20% - akcent 3 3 2 2 3 5" xfId="4197" xr:uid="{00000000-0005-0000-0000-0000E5100000}"/>
    <cellStyle name="20% - akcent 3 3 2 2 3 5 2" xfId="4198" xr:uid="{00000000-0005-0000-0000-0000E6100000}"/>
    <cellStyle name="20% - akcent 3 3 2 2 3 5 2 2" xfId="4199" xr:uid="{00000000-0005-0000-0000-0000E7100000}"/>
    <cellStyle name="20% - akcent 3 3 2 2 3 5 3" xfId="4200" xr:uid="{00000000-0005-0000-0000-0000E8100000}"/>
    <cellStyle name="20% - akcent 3 3 2 2 3 5 3 2" xfId="4201" xr:uid="{00000000-0005-0000-0000-0000E9100000}"/>
    <cellStyle name="20% - akcent 3 3 2 2 3 5 4" xfId="4202" xr:uid="{00000000-0005-0000-0000-0000EA100000}"/>
    <cellStyle name="20% - akcent 3 3 2 2 3 6" xfId="4203" xr:uid="{00000000-0005-0000-0000-0000EB100000}"/>
    <cellStyle name="20% - akcent 3 3 2 2 3 6 2" xfId="4204" xr:uid="{00000000-0005-0000-0000-0000EC100000}"/>
    <cellStyle name="20% - akcent 3 3 2 2 3 7" xfId="4205" xr:uid="{00000000-0005-0000-0000-0000ED100000}"/>
    <cellStyle name="20% - akcent 3 3 2 2 3 7 2" xfId="4206" xr:uid="{00000000-0005-0000-0000-0000EE100000}"/>
    <cellStyle name="20% - akcent 3 3 2 2 3 8" xfId="4207" xr:uid="{00000000-0005-0000-0000-0000EF100000}"/>
    <cellStyle name="20% - akcent 3 3 2 2 4" xfId="4208" xr:uid="{00000000-0005-0000-0000-0000F0100000}"/>
    <cellStyle name="20% - akcent 3 3 2 2 4 2" xfId="4209" xr:uid="{00000000-0005-0000-0000-0000F1100000}"/>
    <cellStyle name="20% - akcent 3 3 2 2 4 2 2" xfId="4210" xr:uid="{00000000-0005-0000-0000-0000F2100000}"/>
    <cellStyle name="20% - akcent 3 3 2 2 4 2 2 2" xfId="4211" xr:uid="{00000000-0005-0000-0000-0000F3100000}"/>
    <cellStyle name="20% - akcent 3 3 2 2 4 2 2 2 2" xfId="4212" xr:uid="{00000000-0005-0000-0000-0000F4100000}"/>
    <cellStyle name="20% - akcent 3 3 2 2 4 2 2 3" xfId="4213" xr:uid="{00000000-0005-0000-0000-0000F5100000}"/>
    <cellStyle name="20% - akcent 3 3 2 2 4 2 2 3 2" xfId="4214" xr:uid="{00000000-0005-0000-0000-0000F6100000}"/>
    <cellStyle name="20% - akcent 3 3 2 2 4 2 2 4" xfId="4215" xr:uid="{00000000-0005-0000-0000-0000F7100000}"/>
    <cellStyle name="20% - akcent 3 3 2 2 4 2 3" xfId="4216" xr:uid="{00000000-0005-0000-0000-0000F8100000}"/>
    <cellStyle name="20% - akcent 3 3 2 2 4 2 3 2" xfId="4217" xr:uid="{00000000-0005-0000-0000-0000F9100000}"/>
    <cellStyle name="20% - akcent 3 3 2 2 4 2 4" xfId="4218" xr:uid="{00000000-0005-0000-0000-0000FA100000}"/>
    <cellStyle name="20% - akcent 3 3 2 2 4 2 4 2" xfId="4219" xr:uid="{00000000-0005-0000-0000-0000FB100000}"/>
    <cellStyle name="20% - akcent 3 3 2 2 4 2 5" xfId="4220" xr:uid="{00000000-0005-0000-0000-0000FC100000}"/>
    <cellStyle name="20% - akcent 3 3 2 2 4 3" xfId="4221" xr:uid="{00000000-0005-0000-0000-0000FD100000}"/>
    <cellStyle name="20% - akcent 3 3 2 2 4 3 2" xfId="4222" xr:uid="{00000000-0005-0000-0000-0000FE100000}"/>
    <cellStyle name="20% - akcent 3 3 2 2 4 3 2 2" xfId="4223" xr:uid="{00000000-0005-0000-0000-0000FF100000}"/>
    <cellStyle name="20% - akcent 3 3 2 2 4 3 2 2 2" xfId="4224" xr:uid="{00000000-0005-0000-0000-000000110000}"/>
    <cellStyle name="20% - akcent 3 3 2 2 4 3 2 3" xfId="4225" xr:uid="{00000000-0005-0000-0000-000001110000}"/>
    <cellStyle name="20% - akcent 3 3 2 2 4 3 2 3 2" xfId="4226" xr:uid="{00000000-0005-0000-0000-000002110000}"/>
    <cellStyle name="20% - akcent 3 3 2 2 4 3 2 4" xfId="4227" xr:uid="{00000000-0005-0000-0000-000003110000}"/>
    <cellStyle name="20% - akcent 3 3 2 2 4 3 3" xfId="4228" xr:uid="{00000000-0005-0000-0000-000004110000}"/>
    <cellStyle name="20% - akcent 3 3 2 2 4 3 3 2" xfId="4229" xr:uid="{00000000-0005-0000-0000-000005110000}"/>
    <cellStyle name="20% - akcent 3 3 2 2 4 3 4" xfId="4230" xr:uid="{00000000-0005-0000-0000-000006110000}"/>
    <cellStyle name="20% - akcent 3 3 2 2 4 3 4 2" xfId="4231" xr:uid="{00000000-0005-0000-0000-000007110000}"/>
    <cellStyle name="20% - akcent 3 3 2 2 4 3 5" xfId="4232" xr:uid="{00000000-0005-0000-0000-000008110000}"/>
    <cellStyle name="20% - akcent 3 3 2 2 4 4" xfId="4233" xr:uid="{00000000-0005-0000-0000-000009110000}"/>
    <cellStyle name="20% - akcent 3 3 2 2 4 4 2" xfId="4234" xr:uid="{00000000-0005-0000-0000-00000A110000}"/>
    <cellStyle name="20% - akcent 3 3 2 2 4 4 2 2" xfId="4235" xr:uid="{00000000-0005-0000-0000-00000B110000}"/>
    <cellStyle name="20% - akcent 3 3 2 2 4 4 2 2 2" xfId="4236" xr:uid="{00000000-0005-0000-0000-00000C110000}"/>
    <cellStyle name="20% - akcent 3 3 2 2 4 4 2 3" xfId="4237" xr:uid="{00000000-0005-0000-0000-00000D110000}"/>
    <cellStyle name="20% - akcent 3 3 2 2 4 4 2 3 2" xfId="4238" xr:uid="{00000000-0005-0000-0000-00000E110000}"/>
    <cellStyle name="20% - akcent 3 3 2 2 4 4 2 4" xfId="4239" xr:uid="{00000000-0005-0000-0000-00000F110000}"/>
    <cellStyle name="20% - akcent 3 3 2 2 4 4 3" xfId="4240" xr:uid="{00000000-0005-0000-0000-000010110000}"/>
    <cellStyle name="20% - akcent 3 3 2 2 4 4 3 2" xfId="4241" xr:uid="{00000000-0005-0000-0000-000011110000}"/>
    <cellStyle name="20% - akcent 3 3 2 2 4 4 4" xfId="4242" xr:uid="{00000000-0005-0000-0000-000012110000}"/>
    <cellStyle name="20% - akcent 3 3 2 2 4 4 4 2" xfId="4243" xr:uid="{00000000-0005-0000-0000-000013110000}"/>
    <cellStyle name="20% - akcent 3 3 2 2 4 4 5" xfId="4244" xr:uid="{00000000-0005-0000-0000-000014110000}"/>
    <cellStyle name="20% - akcent 3 3 2 2 4 5" xfId="4245" xr:uid="{00000000-0005-0000-0000-000015110000}"/>
    <cellStyle name="20% - akcent 3 3 2 2 4 5 2" xfId="4246" xr:uid="{00000000-0005-0000-0000-000016110000}"/>
    <cellStyle name="20% - akcent 3 3 2 2 4 5 2 2" xfId="4247" xr:uid="{00000000-0005-0000-0000-000017110000}"/>
    <cellStyle name="20% - akcent 3 3 2 2 4 5 3" xfId="4248" xr:uid="{00000000-0005-0000-0000-000018110000}"/>
    <cellStyle name="20% - akcent 3 3 2 2 4 5 3 2" xfId="4249" xr:uid="{00000000-0005-0000-0000-000019110000}"/>
    <cellStyle name="20% - akcent 3 3 2 2 4 5 4" xfId="4250" xr:uid="{00000000-0005-0000-0000-00001A110000}"/>
    <cellStyle name="20% - akcent 3 3 2 2 4 6" xfId="4251" xr:uid="{00000000-0005-0000-0000-00001B110000}"/>
    <cellStyle name="20% - akcent 3 3 2 2 4 6 2" xfId="4252" xr:uid="{00000000-0005-0000-0000-00001C110000}"/>
    <cellStyle name="20% - akcent 3 3 2 2 4 7" xfId="4253" xr:uid="{00000000-0005-0000-0000-00001D110000}"/>
    <cellStyle name="20% - akcent 3 3 2 2 4 7 2" xfId="4254" xr:uid="{00000000-0005-0000-0000-00001E110000}"/>
    <cellStyle name="20% - akcent 3 3 2 2 4 8" xfId="4255" xr:uid="{00000000-0005-0000-0000-00001F110000}"/>
    <cellStyle name="20% - akcent 3 3 2 2 5" xfId="4256" xr:uid="{00000000-0005-0000-0000-000020110000}"/>
    <cellStyle name="20% - akcent 3 3 2 2 5 2" xfId="4257" xr:uid="{00000000-0005-0000-0000-000021110000}"/>
    <cellStyle name="20% - akcent 3 3 2 2 5 2 2" xfId="4258" xr:uid="{00000000-0005-0000-0000-000022110000}"/>
    <cellStyle name="20% - akcent 3 3 2 2 5 2 2 2" xfId="4259" xr:uid="{00000000-0005-0000-0000-000023110000}"/>
    <cellStyle name="20% - akcent 3 3 2 2 5 2 2 2 2" xfId="4260" xr:uid="{00000000-0005-0000-0000-000024110000}"/>
    <cellStyle name="20% - akcent 3 3 2 2 5 2 2 3" xfId="4261" xr:uid="{00000000-0005-0000-0000-000025110000}"/>
    <cellStyle name="20% - akcent 3 3 2 2 5 2 2 3 2" xfId="4262" xr:uid="{00000000-0005-0000-0000-000026110000}"/>
    <cellStyle name="20% - akcent 3 3 2 2 5 2 2 4" xfId="4263" xr:uid="{00000000-0005-0000-0000-000027110000}"/>
    <cellStyle name="20% - akcent 3 3 2 2 5 2 3" xfId="4264" xr:uid="{00000000-0005-0000-0000-000028110000}"/>
    <cellStyle name="20% - akcent 3 3 2 2 5 2 3 2" xfId="4265" xr:uid="{00000000-0005-0000-0000-000029110000}"/>
    <cellStyle name="20% - akcent 3 3 2 2 5 2 4" xfId="4266" xr:uid="{00000000-0005-0000-0000-00002A110000}"/>
    <cellStyle name="20% - akcent 3 3 2 2 5 2 4 2" xfId="4267" xr:uid="{00000000-0005-0000-0000-00002B110000}"/>
    <cellStyle name="20% - akcent 3 3 2 2 5 2 5" xfId="4268" xr:uid="{00000000-0005-0000-0000-00002C110000}"/>
    <cellStyle name="20% - akcent 3 3 2 2 5 3" xfId="4269" xr:uid="{00000000-0005-0000-0000-00002D110000}"/>
    <cellStyle name="20% - akcent 3 3 2 2 5 3 2" xfId="4270" xr:uid="{00000000-0005-0000-0000-00002E110000}"/>
    <cellStyle name="20% - akcent 3 3 2 2 5 3 2 2" xfId="4271" xr:uid="{00000000-0005-0000-0000-00002F110000}"/>
    <cellStyle name="20% - akcent 3 3 2 2 5 3 3" xfId="4272" xr:uid="{00000000-0005-0000-0000-000030110000}"/>
    <cellStyle name="20% - akcent 3 3 2 2 5 3 3 2" xfId="4273" xr:uid="{00000000-0005-0000-0000-000031110000}"/>
    <cellStyle name="20% - akcent 3 3 2 2 5 3 4" xfId="4274" xr:uid="{00000000-0005-0000-0000-000032110000}"/>
    <cellStyle name="20% - akcent 3 3 2 2 5 4" xfId="4275" xr:uid="{00000000-0005-0000-0000-000033110000}"/>
    <cellStyle name="20% - akcent 3 3 2 2 5 4 2" xfId="4276" xr:uid="{00000000-0005-0000-0000-000034110000}"/>
    <cellStyle name="20% - akcent 3 3 2 2 5 5" xfId="4277" xr:uid="{00000000-0005-0000-0000-000035110000}"/>
    <cellStyle name="20% - akcent 3 3 2 2 5 5 2" xfId="4278" xr:uid="{00000000-0005-0000-0000-000036110000}"/>
    <cellStyle name="20% - akcent 3 3 2 2 5 6" xfId="4279" xr:uid="{00000000-0005-0000-0000-000037110000}"/>
    <cellStyle name="20% - akcent 3 3 2 2 6" xfId="4280" xr:uid="{00000000-0005-0000-0000-000038110000}"/>
    <cellStyle name="20% - akcent 3 3 2 2 6 2" xfId="4281" xr:uid="{00000000-0005-0000-0000-000039110000}"/>
    <cellStyle name="20% - akcent 3 3 2 2 6 2 2" xfId="4282" xr:uid="{00000000-0005-0000-0000-00003A110000}"/>
    <cellStyle name="20% - akcent 3 3 2 2 6 2 2 2" xfId="4283" xr:uid="{00000000-0005-0000-0000-00003B110000}"/>
    <cellStyle name="20% - akcent 3 3 2 2 6 2 3" xfId="4284" xr:uid="{00000000-0005-0000-0000-00003C110000}"/>
    <cellStyle name="20% - akcent 3 3 2 2 6 2 3 2" xfId="4285" xr:uid="{00000000-0005-0000-0000-00003D110000}"/>
    <cellStyle name="20% - akcent 3 3 2 2 6 2 4" xfId="4286" xr:uid="{00000000-0005-0000-0000-00003E110000}"/>
    <cellStyle name="20% - akcent 3 3 2 2 6 3" xfId="4287" xr:uid="{00000000-0005-0000-0000-00003F110000}"/>
    <cellStyle name="20% - akcent 3 3 2 2 6 3 2" xfId="4288" xr:uid="{00000000-0005-0000-0000-000040110000}"/>
    <cellStyle name="20% - akcent 3 3 2 2 6 4" xfId="4289" xr:uid="{00000000-0005-0000-0000-000041110000}"/>
    <cellStyle name="20% - akcent 3 3 2 2 6 4 2" xfId="4290" xr:uid="{00000000-0005-0000-0000-000042110000}"/>
    <cellStyle name="20% - akcent 3 3 2 2 6 5" xfId="4291" xr:uid="{00000000-0005-0000-0000-000043110000}"/>
    <cellStyle name="20% - akcent 3 3 2 2 7" xfId="4292" xr:uid="{00000000-0005-0000-0000-000044110000}"/>
    <cellStyle name="20% - akcent 3 3 2 2 7 2" xfId="4293" xr:uid="{00000000-0005-0000-0000-000045110000}"/>
    <cellStyle name="20% - akcent 3 3 2 2 7 2 2" xfId="4294" xr:uid="{00000000-0005-0000-0000-000046110000}"/>
    <cellStyle name="20% - akcent 3 3 2 2 7 2 2 2" xfId="4295" xr:uid="{00000000-0005-0000-0000-000047110000}"/>
    <cellStyle name="20% - akcent 3 3 2 2 7 2 3" xfId="4296" xr:uid="{00000000-0005-0000-0000-000048110000}"/>
    <cellStyle name="20% - akcent 3 3 2 2 7 2 3 2" xfId="4297" xr:uid="{00000000-0005-0000-0000-000049110000}"/>
    <cellStyle name="20% - akcent 3 3 2 2 7 2 4" xfId="4298" xr:uid="{00000000-0005-0000-0000-00004A110000}"/>
    <cellStyle name="20% - akcent 3 3 2 2 7 3" xfId="4299" xr:uid="{00000000-0005-0000-0000-00004B110000}"/>
    <cellStyle name="20% - akcent 3 3 2 2 7 3 2" xfId="4300" xr:uid="{00000000-0005-0000-0000-00004C110000}"/>
    <cellStyle name="20% - akcent 3 3 2 2 7 4" xfId="4301" xr:uid="{00000000-0005-0000-0000-00004D110000}"/>
    <cellStyle name="20% - akcent 3 3 2 2 7 4 2" xfId="4302" xr:uid="{00000000-0005-0000-0000-00004E110000}"/>
    <cellStyle name="20% - akcent 3 3 2 2 7 5" xfId="4303" xr:uid="{00000000-0005-0000-0000-00004F110000}"/>
    <cellStyle name="20% - akcent 3 3 2 2 8" xfId="4304" xr:uid="{00000000-0005-0000-0000-000050110000}"/>
    <cellStyle name="20% - akcent 3 3 2 2 8 2" xfId="4305" xr:uid="{00000000-0005-0000-0000-000051110000}"/>
    <cellStyle name="20% - akcent 3 3 2 2 8 2 2" xfId="4306" xr:uid="{00000000-0005-0000-0000-000052110000}"/>
    <cellStyle name="20% - akcent 3 3 2 2 8 2 2 2" xfId="4307" xr:uid="{00000000-0005-0000-0000-000053110000}"/>
    <cellStyle name="20% - akcent 3 3 2 2 8 2 3" xfId="4308" xr:uid="{00000000-0005-0000-0000-000054110000}"/>
    <cellStyle name="20% - akcent 3 3 2 2 8 2 3 2" xfId="4309" xr:uid="{00000000-0005-0000-0000-000055110000}"/>
    <cellStyle name="20% - akcent 3 3 2 2 8 2 4" xfId="4310" xr:uid="{00000000-0005-0000-0000-000056110000}"/>
    <cellStyle name="20% - akcent 3 3 2 2 8 3" xfId="4311" xr:uid="{00000000-0005-0000-0000-000057110000}"/>
    <cellStyle name="20% - akcent 3 3 2 2 8 3 2" xfId="4312" xr:uid="{00000000-0005-0000-0000-000058110000}"/>
    <cellStyle name="20% - akcent 3 3 2 2 8 4" xfId="4313" xr:uid="{00000000-0005-0000-0000-000059110000}"/>
    <cellStyle name="20% - akcent 3 3 2 2 8 4 2" xfId="4314" xr:uid="{00000000-0005-0000-0000-00005A110000}"/>
    <cellStyle name="20% - akcent 3 3 2 2 8 5" xfId="4315" xr:uid="{00000000-0005-0000-0000-00005B110000}"/>
    <cellStyle name="20% - akcent 3 3 2 2 9" xfId="4316" xr:uid="{00000000-0005-0000-0000-00005C110000}"/>
    <cellStyle name="20% - akcent 3 3 2 2 9 2" xfId="4317" xr:uid="{00000000-0005-0000-0000-00005D110000}"/>
    <cellStyle name="20% - akcent 3 3 2 2 9 2 2" xfId="4318" xr:uid="{00000000-0005-0000-0000-00005E110000}"/>
    <cellStyle name="20% - akcent 3 3 2 2 9 3" xfId="4319" xr:uid="{00000000-0005-0000-0000-00005F110000}"/>
    <cellStyle name="20% - akcent 3 3 2 2 9 3 2" xfId="4320" xr:uid="{00000000-0005-0000-0000-000060110000}"/>
    <cellStyle name="20% - akcent 3 3 2 2 9 4" xfId="4321" xr:uid="{00000000-0005-0000-0000-000061110000}"/>
    <cellStyle name="20% - akcent 3 3 2 3" xfId="4322" xr:uid="{00000000-0005-0000-0000-000062110000}"/>
    <cellStyle name="20% - akcent 3 3 2 3 10" xfId="4323" xr:uid="{00000000-0005-0000-0000-000063110000}"/>
    <cellStyle name="20% - akcent 3 3 2 3 10 2" xfId="4324" xr:uid="{00000000-0005-0000-0000-000064110000}"/>
    <cellStyle name="20% - akcent 3 3 2 3 11" xfId="4325" xr:uid="{00000000-0005-0000-0000-000065110000}"/>
    <cellStyle name="20% - akcent 3 3 2 3 2" xfId="4326" xr:uid="{00000000-0005-0000-0000-000066110000}"/>
    <cellStyle name="20% - akcent 3 3 2 3 2 2" xfId="4327" xr:uid="{00000000-0005-0000-0000-000067110000}"/>
    <cellStyle name="20% - akcent 3 3 2 3 2 2 2" xfId="4328" xr:uid="{00000000-0005-0000-0000-000068110000}"/>
    <cellStyle name="20% - akcent 3 3 2 3 2 2 2 2" xfId="4329" xr:uid="{00000000-0005-0000-0000-000069110000}"/>
    <cellStyle name="20% - akcent 3 3 2 3 2 2 2 2 2" xfId="4330" xr:uid="{00000000-0005-0000-0000-00006A110000}"/>
    <cellStyle name="20% - akcent 3 3 2 3 2 2 2 3" xfId="4331" xr:uid="{00000000-0005-0000-0000-00006B110000}"/>
    <cellStyle name="20% - akcent 3 3 2 3 2 2 2 3 2" xfId="4332" xr:uid="{00000000-0005-0000-0000-00006C110000}"/>
    <cellStyle name="20% - akcent 3 3 2 3 2 2 2 4" xfId="4333" xr:uid="{00000000-0005-0000-0000-00006D110000}"/>
    <cellStyle name="20% - akcent 3 3 2 3 2 2 3" xfId="4334" xr:uid="{00000000-0005-0000-0000-00006E110000}"/>
    <cellStyle name="20% - akcent 3 3 2 3 2 2 3 2" xfId="4335" xr:uid="{00000000-0005-0000-0000-00006F110000}"/>
    <cellStyle name="20% - akcent 3 3 2 3 2 2 4" xfId="4336" xr:uid="{00000000-0005-0000-0000-000070110000}"/>
    <cellStyle name="20% - akcent 3 3 2 3 2 2 4 2" xfId="4337" xr:uid="{00000000-0005-0000-0000-000071110000}"/>
    <cellStyle name="20% - akcent 3 3 2 3 2 2 5" xfId="4338" xr:uid="{00000000-0005-0000-0000-000072110000}"/>
    <cellStyle name="20% - akcent 3 3 2 3 2 3" xfId="4339" xr:uid="{00000000-0005-0000-0000-000073110000}"/>
    <cellStyle name="20% - akcent 3 3 2 3 2 3 2" xfId="4340" xr:uid="{00000000-0005-0000-0000-000074110000}"/>
    <cellStyle name="20% - akcent 3 3 2 3 2 3 2 2" xfId="4341" xr:uid="{00000000-0005-0000-0000-000075110000}"/>
    <cellStyle name="20% - akcent 3 3 2 3 2 3 2 2 2" xfId="4342" xr:uid="{00000000-0005-0000-0000-000076110000}"/>
    <cellStyle name="20% - akcent 3 3 2 3 2 3 2 3" xfId="4343" xr:uid="{00000000-0005-0000-0000-000077110000}"/>
    <cellStyle name="20% - akcent 3 3 2 3 2 3 2 3 2" xfId="4344" xr:uid="{00000000-0005-0000-0000-000078110000}"/>
    <cellStyle name="20% - akcent 3 3 2 3 2 3 2 4" xfId="4345" xr:uid="{00000000-0005-0000-0000-000079110000}"/>
    <cellStyle name="20% - akcent 3 3 2 3 2 3 3" xfId="4346" xr:uid="{00000000-0005-0000-0000-00007A110000}"/>
    <cellStyle name="20% - akcent 3 3 2 3 2 3 3 2" xfId="4347" xr:uid="{00000000-0005-0000-0000-00007B110000}"/>
    <cellStyle name="20% - akcent 3 3 2 3 2 3 4" xfId="4348" xr:uid="{00000000-0005-0000-0000-00007C110000}"/>
    <cellStyle name="20% - akcent 3 3 2 3 2 3 4 2" xfId="4349" xr:uid="{00000000-0005-0000-0000-00007D110000}"/>
    <cellStyle name="20% - akcent 3 3 2 3 2 3 5" xfId="4350" xr:uid="{00000000-0005-0000-0000-00007E110000}"/>
    <cellStyle name="20% - akcent 3 3 2 3 2 4" xfId="4351" xr:uid="{00000000-0005-0000-0000-00007F110000}"/>
    <cellStyle name="20% - akcent 3 3 2 3 2 4 2" xfId="4352" xr:uid="{00000000-0005-0000-0000-000080110000}"/>
    <cellStyle name="20% - akcent 3 3 2 3 2 4 2 2" xfId="4353" xr:uid="{00000000-0005-0000-0000-000081110000}"/>
    <cellStyle name="20% - akcent 3 3 2 3 2 4 2 2 2" xfId="4354" xr:uid="{00000000-0005-0000-0000-000082110000}"/>
    <cellStyle name="20% - akcent 3 3 2 3 2 4 2 3" xfId="4355" xr:uid="{00000000-0005-0000-0000-000083110000}"/>
    <cellStyle name="20% - akcent 3 3 2 3 2 4 2 3 2" xfId="4356" xr:uid="{00000000-0005-0000-0000-000084110000}"/>
    <cellStyle name="20% - akcent 3 3 2 3 2 4 2 4" xfId="4357" xr:uid="{00000000-0005-0000-0000-000085110000}"/>
    <cellStyle name="20% - akcent 3 3 2 3 2 4 3" xfId="4358" xr:uid="{00000000-0005-0000-0000-000086110000}"/>
    <cellStyle name="20% - akcent 3 3 2 3 2 4 3 2" xfId="4359" xr:uid="{00000000-0005-0000-0000-000087110000}"/>
    <cellStyle name="20% - akcent 3 3 2 3 2 4 4" xfId="4360" xr:uid="{00000000-0005-0000-0000-000088110000}"/>
    <cellStyle name="20% - akcent 3 3 2 3 2 4 4 2" xfId="4361" xr:uid="{00000000-0005-0000-0000-000089110000}"/>
    <cellStyle name="20% - akcent 3 3 2 3 2 4 5" xfId="4362" xr:uid="{00000000-0005-0000-0000-00008A110000}"/>
    <cellStyle name="20% - akcent 3 3 2 3 2 5" xfId="4363" xr:uid="{00000000-0005-0000-0000-00008B110000}"/>
    <cellStyle name="20% - akcent 3 3 2 3 2 5 2" xfId="4364" xr:uid="{00000000-0005-0000-0000-00008C110000}"/>
    <cellStyle name="20% - akcent 3 3 2 3 2 5 2 2" xfId="4365" xr:uid="{00000000-0005-0000-0000-00008D110000}"/>
    <cellStyle name="20% - akcent 3 3 2 3 2 5 3" xfId="4366" xr:uid="{00000000-0005-0000-0000-00008E110000}"/>
    <cellStyle name="20% - akcent 3 3 2 3 2 5 3 2" xfId="4367" xr:uid="{00000000-0005-0000-0000-00008F110000}"/>
    <cellStyle name="20% - akcent 3 3 2 3 2 5 4" xfId="4368" xr:uid="{00000000-0005-0000-0000-000090110000}"/>
    <cellStyle name="20% - akcent 3 3 2 3 2 6" xfId="4369" xr:uid="{00000000-0005-0000-0000-000091110000}"/>
    <cellStyle name="20% - akcent 3 3 2 3 2 6 2" xfId="4370" xr:uid="{00000000-0005-0000-0000-000092110000}"/>
    <cellStyle name="20% - akcent 3 3 2 3 2 7" xfId="4371" xr:uid="{00000000-0005-0000-0000-000093110000}"/>
    <cellStyle name="20% - akcent 3 3 2 3 2 7 2" xfId="4372" xr:uid="{00000000-0005-0000-0000-000094110000}"/>
    <cellStyle name="20% - akcent 3 3 2 3 2 8" xfId="4373" xr:uid="{00000000-0005-0000-0000-000095110000}"/>
    <cellStyle name="20% - akcent 3 3 2 3 3" xfId="4374" xr:uid="{00000000-0005-0000-0000-000096110000}"/>
    <cellStyle name="20% - akcent 3 3 2 3 3 2" xfId="4375" xr:uid="{00000000-0005-0000-0000-000097110000}"/>
    <cellStyle name="20% - akcent 3 3 2 3 3 2 2" xfId="4376" xr:uid="{00000000-0005-0000-0000-000098110000}"/>
    <cellStyle name="20% - akcent 3 3 2 3 3 2 2 2" xfId="4377" xr:uid="{00000000-0005-0000-0000-000099110000}"/>
    <cellStyle name="20% - akcent 3 3 2 3 3 2 2 2 2" xfId="4378" xr:uid="{00000000-0005-0000-0000-00009A110000}"/>
    <cellStyle name="20% - akcent 3 3 2 3 3 2 2 3" xfId="4379" xr:uid="{00000000-0005-0000-0000-00009B110000}"/>
    <cellStyle name="20% - akcent 3 3 2 3 3 2 2 3 2" xfId="4380" xr:uid="{00000000-0005-0000-0000-00009C110000}"/>
    <cellStyle name="20% - akcent 3 3 2 3 3 2 2 4" xfId="4381" xr:uid="{00000000-0005-0000-0000-00009D110000}"/>
    <cellStyle name="20% - akcent 3 3 2 3 3 2 3" xfId="4382" xr:uid="{00000000-0005-0000-0000-00009E110000}"/>
    <cellStyle name="20% - akcent 3 3 2 3 3 2 3 2" xfId="4383" xr:uid="{00000000-0005-0000-0000-00009F110000}"/>
    <cellStyle name="20% - akcent 3 3 2 3 3 2 4" xfId="4384" xr:uid="{00000000-0005-0000-0000-0000A0110000}"/>
    <cellStyle name="20% - akcent 3 3 2 3 3 2 4 2" xfId="4385" xr:uid="{00000000-0005-0000-0000-0000A1110000}"/>
    <cellStyle name="20% - akcent 3 3 2 3 3 2 5" xfId="4386" xr:uid="{00000000-0005-0000-0000-0000A2110000}"/>
    <cellStyle name="20% - akcent 3 3 2 3 3 3" xfId="4387" xr:uid="{00000000-0005-0000-0000-0000A3110000}"/>
    <cellStyle name="20% - akcent 3 3 2 3 3 3 2" xfId="4388" xr:uid="{00000000-0005-0000-0000-0000A4110000}"/>
    <cellStyle name="20% - akcent 3 3 2 3 3 3 2 2" xfId="4389" xr:uid="{00000000-0005-0000-0000-0000A5110000}"/>
    <cellStyle name="20% - akcent 3 3 2 3 3 3 2 2 2" xfId="4390" xr:uid="{00000000-0005-0000-0000-0000A6110000}"/>
    <cellStyle name="20% - akcent 3 3 2 3 3 3 2 3" xfId="4391" xr:uid="{00000000-0005-0000-0000-0000A7110000}"/>
    <cellStyle name="20% - akcent 3 3 2 3 3 3 2 3 2" xfId="4392" xr:uid="{00000000-0005-0000-0000-0000A8110000}"/>
    <cellStyle name="20% - akcent 3 3 2 3 3 3 2 4" xfId="4393" xr:uid="{00000000-0005-0000-0000-0000A9110000}"/>
    <cellStyle name="20% - akcent 3 3 2 3 3 3 3" xfId="4394" xr:uid="{00000000-0005-0000-0000-0000AA110000}"/>
    <cellStyle name="20% - akcent 3 3 2 3 3 3 3 2" xfId="4395" xr:uid="{00000000-0005-0000-0000-0000AB110000}"/>
    <cellStyle name="20% - akcent 3 3 2 3 3 3 4" xfId="4396" xr:uid="{00000000-0005-0000-0000-0000AC110000}"/>
    <cellStyle name="20% - akcent 3 3 2 3 3 3 4 2" xfId="4397" xr:uid="{00000000-0005-0000-0000-0000AD110000}"/>
    <cellStyle name="20% - akcent 3 3 2 3 3 3 5" xfId="4398" xr:uid="{00000000-0005-0000-0000-0000AE110000}"/>
    <cellStyle name="20% - akcent 3 3 2 3 3 4" xfId="4399" xr:uid="{00000000-0005-0000-0000-0000AF110000}"/>
    <cellStyle name="20% - akcent 3 3 2 3 3 4 2" xfId="4400" xr:uid="{00000000-0005-0000-0000-0000B0110000}"/>
    <cellStyle name="20% - akcent 3 3 2 3 3 4 2 2" xfId="4401" xr:uid="{00000000-0005-0000-0000-0000B1110000}"/>
    <cellStyle name="20% - akcent 3 3 2 3 3 4 2 2 2" xfId="4402" xr:uid="{00000000-0005-0000-0000-0000B2110000}"/>
    <cellStyle name="20% - akcent 3 3 2 3 3 4 2 3" xfId="4403" xr:uid="{00000000-0005-0000-0000-0000B3110000}"/>
    <cellStyle name="20% - akcent 3 3 2 3 3 4 2 3 2" xfId="4404" xr:uid="{00000000-0005-0000-0000-0000B4110000}"/>
    <cellStyle name="20% - akcent 3 3 2 3 3 4 2 4" xfId="4405" xr:uid="{00000000-0005-0000-0000-0000B5110000}"/>
    <cellStyle name="20% - akcent 3 3 2 3 3 4 3" xfId="4406" xr:uid="{00000000-0005-0000-0000-0000B6110000}"/>
    <cellStyle name="20% - akcent 3 3 2 3 3 4 3 2" xfId="4407" xr:uid="{00000000-0005-0000-0000-0000B7110000}"/>
    <cellStyle name="20% - akcent 3 3 2 3 3 4 4" xfId="4408" xr:uid="{00000000-0005-0000-0000-0000B8110000}"/>
    <cellStyle name="20% - akcent 3 3 2 3 3 4 4 2" xfId="4409" xr:uid="{00000000-0005-0000-0000-0000B9110000}"/>
    <cellStyle name="20% - akcent 3 3 2 3 3 4 5" xfId="4410" xr:uid="{00000000-0005-0000-0000-0000BA110000}"/>
    <cellStyle name="20% - akcent 3 3 2 3 3 5" xfId="4411" xr:uid="{00000000-0005-0000-0000-0000BB110000}"/>
    <cellStyle name="20% - akcent 3 3 2 3 3 5 2" xfId="4412" xr:uid="{00000000-0005-0000-0000-0000BC110000}"/>
    <cellStyle name="20% - akcent 3 3 2 3 3 5 2 2" xfId="4413" xr:uid="{00000000-0005-0000-0000-0000BD110000}"/>
    <cellStyle name="20% - akcent 3 3 2 3 3 5 3" xfId="4414" xr:uid="{00000000-0005-0000-0000-0000BE110000}"/>
    <cellStyle name="20% - akcent 3 3 2 3 3 5 3 2" xfId="4415" xr:uid="{00000000-0005-0000-0000-0000BF110000}"/>
    <cellStyle name="20% - akcent 3 3 2 3 3 5 4" xfId="4416" xr:uid="{00000000-0005-0000-0000-0000C0110000}"/>
    <cellStyle name="20% - akcent 3 3 2 3 3 6" xfId="4417" xr:uid="{00000000-0005-0000-0000-0000C1110000}"/>
    <cellStyle name="20% - akcent 3 3 2 3 3 6 2" xfId="4418" xr:uid="{00000000-0005-0000-0000-0000C2110000}"/>
    <cellStyle name="20% - akcent 3 3 2 3 3 7" xfId="4419" xr:uid="{00000000-0005-0000-0000-0000C3110000}"/>
    <cellStyle name="20% - akcent 3 3 2 3 3 7 2" xfId="4420" xr:uid="{00000000-0005-0000-0000-0000C4110000}"/>
    <cellStyle name="20% - akcent 3 3 2 3 3 8" xfId="4421" xr:uid="{00000000-0005-0000-0000-0000C5110000}"/>
    <cellStyle name="20% - akcent 3 3 2 3 4" xfId="4422" xr:uid="{00000000-0005-0000-0000-0000C6110000}"/>
    <cellStyle name="20% - akcent 3 3 2 3 4 2" xfId="4423" xr:uid="{00000000-0005-0000-0000-0000C7110000}"/>
    <cellStyle name="20% - akcent 3 3 2 3 4 2 2" xfId="4424" xr:uid="{00000000-0005-0000-0000-0000C8110000}"/>
    <cellStyle name="20% - akcent 3 3 2 3 4 2 2 2" xfId="4425" xr:uid="{00000000-0005-0000-0000-0000C9110000}"/>
    <cellStyle name="20% - akcent 3 3 2 3 4 2 2 2 2" xfId="4426" xr:uid="{00000000-0005-0000-0000-0000CA110000}"/>
    <cellStyle name="20% - akcent 3 3 2 3 4 2 2 3" xfId="4427" xr:uid="{00000000-0005-0000-0000-0000CB110000}"/>
    <cellStyle name="20% - akcent 3 3 2 3 4 2 2 3 2" xfId="4428" xr:uid="{00000000-0005-0000-0000-0000CC110000}"/>
    <cellStyle name="20% - akcent 3 3 2 3 4 2 2 4" xfId="4429" xr:uid="{00000000-0005-0000-0000-0000CD110000}"/>
    <cellStyle name="20% - akcent 3 3 2 3 4 2 3" xfId="4430" xr:uid="{00000000-0005-0000-0000-0000CE110000}"/>
    <cellStyle name="20% - akcent 3 3 2 3 4 2 3 2" xfId="4431" xr:uid="{00000000-0005-0000-0000-0000CF110000}"/>
    <cellStyle name="20% - akcent 3 3 2 3 4 2 4" xfId="4432" xr:uid="{00000000-0005-0000-0000-0000D0110000}"/>
    <cellStyle name="20% - akcent 3 3 2 3 4 2 4 2" xfId="4433" xr:uid="{00000000-0005-0000-0000-0000D1110000}"/>
    <cellStyle name="20% - akcent 3 3 2 3 4 2 5" xfId="4434" xr:uid="{00000000-0005-0000-0000-0000D2110000}"/>
    <cellStyle name="20% - akcent 3 3 2 3 4 3" xfId="4435" xr:uid="{00000000-0005-0000-0000-0000D3110000}"/>
    <cellStyle name="20% - akcent 3 3 2 3 4 3 2" xfId="4436" xr:uid="{00000000-0005-0000-0000-0000D4110000}"/>
    <cellStyle name="20% - akcent 3 3 2 3 4 3 2 2" xfId="4437" xr:uid="{00000000-0005-0000-0000-0000D5110000}"/>
    <cellStyle name="20% - akcent 3 3 2 3 4 3 3" xfId="4438" xr:uid="{00000000-0005-0000-0000-0000D6110000}"/>
    <cellStyle name="20% - akcent 3 3 2 3 4 3 3 2" xfId="4439" xr:uid="{00000000-0005-0000-0000-0000D7110000}"/>
    <cellStyle name="20% - akcent 3 3 2 3 4 3 4" xfId="4440" xr:uid="{00000000-0005-0000-0000-0000D8110000}"/>
    <cellStyle name="20% - akcent 3 3 2 3 4 4" xfId="4441" xr:uid="{00000000-0005-0000-0000-0000D9110000}"/>
    <cellStyle name="20% - akcent 3 3 2 3 4 4 2" xfId="4442" xr:uid="{00000000-0005-0000-0000-0000DA110000}"/>
    <cellStyle name="20% - akcent 3 3 2 3 4 5" xfId="4443" xr:uid="{00000000-0005-0000-0000-0000DB110000}"/>
    <cellStyle name="20% - akcent 3 3 2 3 4 5 2" xfId="4444" xr:uid="{00000000-0005-0000-0000-0000DC110000}"/>
    <cellStyle name="20% - akcent 3 3 2 3 4 6" xfId="4445" xr:uid="{00000000-0005-0000-0000-0000DD110000}"/>
    <cellStyle name="20% - akcent 3 3 2 3 5" xfId="4446" xr:uid="{00000000-0005-0000-0000-0000DE110000}"/>
    <cellStyle name="20% - akcent 3 3 2 3 5 2" xfId="4447" xr:uid="{00000000-0005-0000-0000-0000DF110000}"/>
    <cellStyle name="20% - akcent 3 3 2 3 5 2 2" xfId="4448" xr:uid="{00000000-0005-0000-0000-0000E0110000}"/>
    <cellStyle name="20% - akcent 3 3 2 3 5 2 2 2" xfId="4449" xr:uid="{00000000-0005-0000-0000-0000E1110000}"/>
    <cellStyle name="20% - akcent 3 3 2 3 5 2 3" xfId="4450" xr:uid="{00000000-0005-0000-0000-0000E2110000}"/>
    <cellStyle name="20% - akcent 3 3 2 3 5 2 3 2" xfId="4451" xr:uid="{00000000-0005-0000-0000-0000E3110000}"/>
    <cellStyle name="20% - akcent 3 3 2 3 5 2 4" xfId="4452" xr:uid="{00000000-0005-0000-0000-0000E4110000}"/>
    <cellStyle name="20% - akcent 3 3 2 3 5 3" xfId="4453" xr:uid="{00000000-0005-0000-0000-0000E5110000}"/>
    <cellStyle name="20% - akcent 3 3 2 3 5 3 2" xfId="4454" xr:uid="{00000000-0005-0000-0000-0000E6110000}"/>
    <cellStyle name="20% - akcent 3 3 2 3 5 4" xfId="4455" xr:uid="{00000000-0005-0000-0000-0000E7110000}"/>
    <cellStyle name="20% - akcent 3 3 2 3 5 4 2" xfId="4456" xr:uid="{00000000-0005-0000-0000-0000E8110000}"/>
    <cellStyle name="20% - akcent 3 3 2 3 5 5" xfId="4457" xr:uid="{00000000-0005-0000-0000-0000E9110000}"/>
    <cellStyle name="20% - akcent 3 3 2 3 6" xfId="4458" xr:uid="{00000000-0005-0000-0000-0000EA110000}"/>
    <cellStyle name="20% - akcent 3 3 2 3 6 2" xfId="4459" xr:uid="{00000000-0005-0000-0000-0000EB110000}"/>
    <cellStyle name="20% - akcent 3 3 2 3 6 2 2" xfId="4460" xr:uid="{00000000-0005-0000-0000-0000EC110000}"/>
    <cellStyle name="20% - akcent 3 3 2 3 6 2 2 2" xfId="4461" xr:uid="{00000000-0005-0000-0000-0000ED110000}"/>
    <cellStyle name="20% - akcent 3 3 2 3 6 2 3" xfId="4462" xr:uid="{00000000-0005-0000-0000-0000EE110000}"/>
    <cellStyle name="20% - akcent 3 3 2 3 6 2 3 2" xfId="4463" xr:uid="{00000000-0005-0000-0000-0000EF110000}"/>
    <cellStyle name="20% - akcent 3 3 2 3 6 2 4" xfId="4464" xr:uid="{00000000-0005-0000-0000-0000F0110000}"/>
    <cellStyle name="20% - akcent 3 3 2 3 6 3" xfId="4465" xr:uid="{00000000-0005-0000-0000-0000F1110000}"/>
    <cellStyle name="20% - akcent 3 3 2 3 6 3 2" xfId="4466" xr:uid="{00000000-0005-0000-0000-0000F2110000}"/>
    <cellStyle name="20% - akcent 3 3 2 3 6 4" xfId="4467" xr:uid="{00000000-0005-0000-0000-0000F3110000}"/>
    <cellStyle name="20% - akcent 3 3 2 3 6 4 2" xfId="4468" xr:uid="{00000000-0005-0000-0000-0000F4110000}"/>
    <cellStyle name="20% - akcent 3 3 2 3 6 5" xfId="4469" xr:uid="{00000000-0005-0000-0000-0000F5110000}"/>
    <cellStyle name="20% - akcent 3 3 2 3 7" xfId="4470" xr:uid="{00000000-0005-0000-0000-0000F6110000}"/>
    <cellStyle name="20% - akcent 3 3 2 3 7 2" xfId="4471" xr:uid="{00000000-0005-0000-0000-0000F7110000}"/>
    <cellStyle name="20% - akcent 3 3 2 3 7 2 2" xfId="4472" xr:uid="{00000000-0005-0000-0000-0000F8110000}"/>
    <cellStyle name="20% - akcent 3 3 2 3 7 2 2 2" xfId="4473" xr:uid="{00000000-0005-0000-0000-0000F9110000}"/>
    <cellStyle name="20% - akcent 3 3 2 3 7 2 3" xfId="4474" xr:uid="{00000000-0005-0000-0000-0000FA110000}"/>
    <cellStyle name="20% - akcent 3 3 2 3 7 2 3 2" xfId="4475" xr:uid="{00000000-0005-0000-0000-0000FB110000}"/>
    <cellStyle name="20% - akcent 3 3 2 3 7 2 4" xfId="4476" xr:uid="{00000000-0005-0000-0000-0000FC110000}"/>
    <cellStyle name="20% - akcent 3 3 2 3 7 3" xfId="4477" xr:uid="{00000000-0005-0000-0000-0000FD110000}"/>
    <cellStyle name="20% - akcent 3 3 2 3 7 3 2" xfId="4478" xr:uid="{00000000-0005-0000-0000-0000FE110000}"/>
    <cellStyle name="20% - akcent 3 3 2 3 7 4" xfId="4479" xr:uid="{00000000-0005-0000-0000-0000FF110000}"/>
    <cellStyle name="20% - akcent 3 3 2 3 7 4 2" xfId="4480" xr:uid="{00000000-0005-0000-0000-000000120000}"/>
    <cellStyle name="20% - akcent 3 3 2 3 7 5" xfId="4481" xr:uid="{00000000-0005-0000-0000-000001120000}"/>
    <cellStyle name="20% - akcent 3 3 2 3 8" xfId="4482" xr:uid="{00000000-0005-0000-0000-000002120000}"/>
    <cellStyle name="20% - akcent 3 3 2 3 8 2" xfId="4483" xr:uid="{00000000-0005-0000-0000-000003120000}"/>
    <cellStyle name="20% - akcent 3 3 2 3 8 2 2" xfId="4484" xr:uid="{00000000-0005-0000-0000-000004120000}"/>
    <cellStyle name="20% - akcent 3 3 2 3 8 3" xfId="4485" xr:uid="{00000000-0005-0000-0000-000005120000}"/>
    <cellStyle name="20% - akcent 3 3 2 3 8 3 2" xfId="4486" xr:uid="{00000000-0005-0000-0000-000006120000}"/>
    <cellStyle name="20% - akcent 3 3 2 3 8 4" xfId="4487" xr:uid="{00000000-0005-0000-0000-000007120000}"/>
    <cellStyle name="20% - akcent 3 3 2 3 9" xfId="4488" xr:uid="{00000000-0005-0000-0000-000008120000}"/>
    <cellStyle name="20% - akcent 3 3 2 3 9 2" xfId="4489" xr:uid="{00000000-0005-0000-0000-000009120000}"/>
    <cellStyle name="20% - akcent 3 3 2 4" xfId="4490" xr:uid="{00000000-0005-0000-0000-00000A120000}"/>
    <cellStyle name="20% - akcent 3 3 2 4 10" xfId="4491" xr:uid="{00000000-0005-0000-0000-00000B120000}"/>
    <cellStyle name="20% - akcent 3 3 2 4 2" xfId="4492" xr:uid="{00000000-0005-0000-0000-00000C120000}"/>
    <cellStyle name="20% - akcent 3 3 2 4 2 2" xfId="4493" xr:uid="{00000000-0005-0000-0000-00000D120000}"/>
    <cellStyle name="20% - akcent 3 3 2 4 2 2 2" xfId="4494" xr:uid="{00000000-0005-0000-0000-00000E120000}"/>
    <cellStyle name="20% - akcent 3 3 2 4 2 2 2 2" xfId="4495" xr:uid="{00000000-0005-0000-0000-00000F120000}"/>
    <cellStyle name="20% - akcent 3 3 2 4 2 2 2 2 2" xfId="4496" xr:uid="{00000000-0005-0000-0000-000010120000}"/>
    <cellStyle name="20% - akcent 3 3 2 4 2 2 2 3" xfId="4497" xr:uid="{00000000-0005-0000-0000-000011120000}"/>
    <cellStyle name="20% - akcent 3 3 2 4 2 2 2 3 2" xfId="4498" xr:uid="{00000000-0005-0000-0000-000012120000}"/>
    <cellStyle name="20% - akcent 3 3 2 4 2 2 2 4" xfId="4499" xr:uid="{00000000-0005-0000-0000-000013120000}"/>
    <cellStyle name="20% - akcent 3 3 2 4 2 2 3" xfId="4500" xr:uid="{00000000-0005-0000-0000-000014120000}"/>
    <cellStyle name="20% - akcent 3 3 2 4 2 2 3 2" xfId="4501" xr:uid="{00000000-0005-0000-0000-000015120000}"/>
    <cellStyle name="20% - akcent 3 3 2 4 2 2 4" xfId="4502" xr:uid="{00000000-0005-0000-0000-000016120000}"/>
    <cellStyle name="20% - akcent 3 3 2 4 2 2 4 2" xfId="4503" xr:uid="{00000000-0005-0000-0000-000017120000}"/>
    <cellStyle name="20% - akcent 3 3 2 4 2 2 5" xfId="4504" xr:uid="{00000000-0005-0000-0000-000018120000}"/>
    <cellStyle name="20% - akcent 3 3 2 4 2 3" xfId="4505" xr:uid="{00000000-0005-0000-0000-000019120000}"/>
    <cellStyle name="20% - akcent 3 3 2 4 2 3 2" xfId="4506" xr:uid="{00000000-0005-0000-0000-00001A120000}"/>
    <cellStyle name="20% - akcent 3 3 2 4 2 3 2 2" xfId="4507" xr:uid="{00000000-0005-0000-0000-00001B120000}"/>
    <cellStyle name="20% - akcent 3 3 2 4 2 3 2 2 2" xfId="4508" xr:uid="{00000000-0005-0000-0000-00001C120000}"/>
    <cellStyle name="20% - akcent 3 3 2 4 2 3 2 3" xfId="4509" xr:uid="{00000000-0005-0000-0000-00001D120000}"/>
    <cellStyle name="20% - akcent 3 3 2 4 2 3 2 3 2" xfId="4510" xr:uid="{00000000-0005-0000-0000-00001E120000}"/>
    <cellStyle name="20% - akcent 3 3 2 4 2 3 2 4" xfId="4511" xr:uid="{00000000-0005-0000-0000-00001F120000}"/>
    <cellStyle name="20% - akcent 3 3 2 4 2 3 3" xfId="4512" xr:uid="{00000000-0005-0000-0000-000020120000}"/>
    <cellStyle name="20% - akcent 3 3 2 4 2 3 3 2" xfId="4513" xr:uid="{00000000-0005-0000-0000-000021120000}"/>
    <cellStyle name="20% - akcent 3 3 2 4 2 3 4" xfId="4514" xr:uid="{00000000-0005-0000-0000-000022120000}"/>
    <cellStyle name="20% - akcent 3 3 2 4 2 3 4 2" xfId="4515" xr:uid="{00000000-0005-0000-0000-000023120000}"/>
    <cellStyle name="20% - akcent 3 3 2 4 2 3 5" xfId="4516" xr:uid="{00000000-0005-0000-0000-000024120000}"/>
    <cellStyle name="20% - akcent 3 3 2 4 2 4" xfId="4517" xr:uid="{00000000-0005-0000-0000-000025120000}"/>
    <cellStyle name="20% - akcent 3 3 2 4 2 4 2" xfId="4518" xr:uid="{00000000-0005-0000-0000-000026120000}"/>
    <cellStyle name="20% - akcent 3 3 2 4 2 4 2 2" xfId="4519" xr:uid="{00000000-0005-0000-0000-000027120000}"/>
    <cellStyle name="20% - akcent 3 3 2 4 2 4 2 2 2" xfId="4520" xr:uid="{00000000-0005-0000-0000-000028120000}"/>
    <cellStyle name="20% - akcent 3 3 2 4 2 4 2 3" xfId="4521" xr:uid="{00000000-0005-0000-0000-000029120000}"/>
    <cellStyle name="20% - akcent 3 3 2 4 2 4 2 3 2" xfId="4522" xr:uid="{00000000-0005-0000-0000-00002A120000}"/>
    <cellStyle name="20% - akcent 3 3 2 4 2 4 2 4" xfId="4523" xr:uid="{00000000-0005-0000-0000-00002B120000}"/>
    <cellStyle name="20% - akcent 3 3 2 4 2 4 3" xfId="4524" xr:uid="{00000000-0005-0000-0000-00002C120000}"/>
    <cellStyle name="20% - akcent 3 3 2 4 2 4 3 2" xfId="4525" xr:uid="{00000000-0005-0000-0000-00002D120000}"/>
    <cellStyle name="20% - akcent 3 3 2 4 2 4 4" xfId="4526" xr:uid="{00000000-0005-0000-0000-00002E120000}"/>
    <cellStyle name="20% - akcent 3 3 2 4 2 4 4 2" xfId="4527" xr:uid="{00000000-0005-0000-0000-00002F120000}"/>
    <cellStyle name="20% - akcent 3 3 2 4 2 4 5" xfId="4528" xr:uid="{00000000-0005-0000-0000-000030120000}"/>
    <cellStyle name="20% - akcent 3 3 2 4 2 5" xfId="4529" xr:uid="{00000000-0005-0000-0000-000031120000}"/>
    <cellStyle name="20% - akcent 3 3 2 4 2 5 2" xfId="4530" xr:uid="{00000000-0005-0000-0000-000032120000}"/>
    <cellStyle name="20% - akcent 3 3 2 4 2 5 2 2" xfId="4531" xr:uid="{00000000-0005-0000-0000-000033120000}"/>
    <cellStyle name="20% - akcent 3 3 2 4 2 5 3" xfId="4532" xr:uid="{00000000-0005-0000-0000-000034120000}"/>
    <cellStyle name="20% - akcent 3 3 2 4 2 5 3 2" xfId="4533" xr:uid="{00000000-0005-0000-0000-000035120000}"/>
    <cellStyle name="20% - akcent 3 3 2 4 2 5 4" xfId="4534" xr:uid="{00000000-0005-0000-0000-000036120000}"/>
    <cellStyle name="20% - akcent 3 3 2 4 2 6" xfId="4535" xr:uid="{00000000-0005-0000-0000-000037120000}"/>
    <cellStyle name="20% - akcent 3 3 2 4 2 6 2" xfId="4536" xr:uid="{00000000-0005-0000-0000-000038120000}"/>
    <cellStyle name="20% - akcent 3 3 2 4 2 7" xfId="4537" xr:uid="{00000000-0005-0000-0000-000039120000}"/>
    <cellStyle name="20% - akcent 3 3 2 4 2 7 2" xfId="4538" xr:uid="{00000000-0005-0000-0000-00003A120000}"/>
    <cellStyle name="20% - akcent 3 3 2 4 2 8" xfId="4539" xr:uid="{00000000-0005-0000-0000-00003B120000}"/>
    <cellStyle name="20% - akcent 3 3 2 4 3" xfId="4540" xr:uid="{00000000-0005-0000-0000-00003C120000}"/>
    <cellStyle name="20% - akcent 3 3 2 4 3 2" xfId="4541" xr:uid="{00000000-0005-0000-0000-00003D120000}"/>
    <cellStyle name="20% - akcent 3 3 2 4 3 2 2" xfId="4542" xr:uid="{00000000-0005-0000-0000-00003E120000}"/>
    <cellStyle name="20% - akcent 3 3 2 4 3 2 2 2" xfId="4543" xr:uid="{00000000-0005-0000-0000-00003F120000}"/>
    <cellStyle name="20% - akcent 3 3 2 4 3 2 2 2 2" xfId="4544" xr:uid="{00000000-0005-0000-0000-000040120000}"/>
    <cellStyle name="20% - akcent 3 3 2 4 3 2 2 3" xfId="4545" xr:uid="{00000000-0005-0000-0000-000041120000}"/>
    <cellStyle name="20% - akcent 3 3 2 4 3 2 2 3 2" xfId="4546" xr:uid="{00000000-0005-0000-0000-000042120000}"/>
    <cellStyle name="20% - akcent 3 3 2 4 3 2 2 4" xfId="4547" xr:uid="{00000000-0005-0000-0000-000043120000}"/>
    <cellStyle name="20% - akcent 3 3 2 4 3 2 3" xfId="4548" xr:uid="{00000000-0005-0000-0000-000044120000}"/>
    <cellStyle name="20% - akcent 3 3 2 4 3 2 3 2" xfId="4549" xr:uid="{00000000-0005-0000-0000-000045120000}"/>
    <cellStyle name="20% - akcent 3 3 2 4 3 2 4" xfId="4550" xr:uid="{00000000-0005-0000-0000-000046120000}"/>
    <cellStyle name="20% - akcent 3 3 2 4 3 2 4 2" xfId="4551" xr:uid="{00000000-0005-0000-0000-000047120000}"/>
    <cellStyle name="20% - akcent 3 3 2 4 3 2 5" xfId="4552" xr:uid="{00000000-0005-0000-0000-000048120000}"/>
    <cellStyle name="20% - akcent 3 3 2 4 3 3" xfId="4553" xr:uid="{00000000-0005-0000-0000-000049120000}"/>
    <cellStyle name="20% - akcent 3 3 2 4 3 3 2" xfId="4554" xr:uid="{00000000-0005-0000-0000-00004A120000}"/>
    <cellStyle name="20% - akcent 3 3 2 4 3 3 2 2" xfId="4555" xr:uid="{00000000-0005-0000-0000-00004B120000}"/>
    <cellStyle name="20% - akcent 3 3 2 4 3 3 2 2 2" xfId="4556" xr:uid="{00000000-0005-0000-0000-00004C120000}"/>
    <cellStyle name="20% - akcent 3 3 2 4 3 3 2 3" xfId="4557" xr:uid="{00000000-0005-0000-0000-00004D120000}"/>
    <cellStyle name="20% - akcent 3 3 2 4 3 3 2 3 2" xfId="4558" xr:uid="{00000000-0005-0000-0000-00004E120000}"/>
    <cellStyle name="20% - akcent 3 3 2 4 3 3 2 4" xfId="4559" xr:uid="{00000000-0005-0000-0000-00004F120000}"/>
    <cellStyle name="20% - akcent 3 3 2 4 3 3 3" xfId="4560" xr:uid="{00000000-0005-0000-0000-000050120000}"/>
    <cellStyle name="20% - akcent 3 3 2 4 3 3 3 2" xfId="4561" xr:uid="{00000000-0005-0000-0000-000051120000}"/>
    <cellStyle name="20% - akcent 3 3 2 4 3 3 4" xfId="4562" xr:uid="{00000000-0005-0000-0000-000052120000}"/>
    <cellStyle name="20% - akcent 3 3 2 4 3 3 4 2" xfId="4563" xr:uid="{00000000-0005-0000-0000-000053120000}"/>
    <cellStyle name="20% - akcent 3 3 2 4 3 3 5" xfId="4564" xr:uid="{00000000-0005-0000-0000-000054120000}"/>
    <cellStyle name="20% - akcent 3 3 2 4 3 4" xfId="4565" xr:uid="{00000000-0005-0000-0000-000055120000}"/>
    <cellStyle name="20% - akcent 3 3 2 4 3 4 2" xfId="4566" xr:uid="{00000000-0005-0000-0000-000056120000}"/>
    <cellStyle name="20% - akcent 3 3 2 4 3 4 2 2" xfId="4567" xr:uid="{00000000-0005-0000-0000-000057120000}"/>
    <cellStyle name="20% - akcent 3 3 2 4 3 4 2 2 2" xfId="4568" xr:uid="{00000000-0005-0000-0000-000058120000}"/>
    <cellStyle name="20% - akcent 3 3 2 4 3 4 2 3" xfId="4569" xr:uid="{00000000-0005-0000-0000-000059120000}"/>
    <cellStyle name="20% - akcent 3 3 2 4 3 4 2 3 2" xfId="4570" xr:uid="{00000000-0005-0000-0000-00005A120000}"/>
    <cellStyle name="20% - akcent 3 3 2 4 3 4 2 4" xfId="4571" xr:uid="{00000000-0005-0000-0000-00005B120000}"/>
    <cellStyle name="20% - akcent 3 3 2 4 3 4 3" xfId="4572" xr:uid="{00000000-0005-0000-0000-00005C120000}"/>
    <cellStyle name="20% - akcent 3 3 2 4 3 4 3 2" xfId="4573" xr:uid="{00000000-0005-0000-0000-00005D120000}"/>
    <cellStyle name="20% - akcent 3 3 2 4 3 4 4" xfId="4574" xr:uid="{00000000-0005-0000-0000-00005E120000}"/>
    <cellStyle name="20% - akcent 3 3 2 4 3 4 4 2" xfId="4575" xr:uid="{00000000-0005-0000-0000-00005F120000}"/>
    <cellStyle name="20% - akcent 3 3 2 4 3 4 5" xfId="4576" xr:uid="{00000000-0005-0000-0000-000060120000}"/>
    <cellStyle name="20% - akcent 3 3 2 4 3 5" xfId="4577" xr:uid="{00000000-0005-0000-0000-000061120000}"/>
    <cellStyle name="20% - akcent 3 3 2 4 3 5 2" xfId="4578" xr:uid="{00000000-0005-0000-0000-000062120000}"/>
    <cellStyle name="20% - akcent 3 3 2 4 3 5 2 2" xfId="4579" xr:uid="{00000000-0005-0000-0000-000063120000}"/>
    <cellStyle name="20% - akcent 3 3 2 4 3 5 3" xfId="4580" xr:uid="{00000000-0005-0000-0000-000064120000}"/>
    <cellStyle name="20% - akcent 3 3 2 4 3 5 3 2" xfId="4581" xr:uid="{00000000-0005-0000-0000-000065120000}"/>
    <cellStyle name="20% - akcent 3 3 2 4 3 5 4" xfId="4582" xr:uid="{00000000-0005-0000-0000-000066120000}"/>
    <cellStyle name="20% - akcent 3 3 2 4 3 6" xfId="4583" xr:uid="{00000000-0005-0000-0000-000067120000}"/>
    <cellStyle name="20% - akcent 3 3 2 4 3 6 2" xfId="4584" xr:uid="{00000000-0005-0000-0000-000068120000}"/>
    <cellStyle name="20% - akcent 3 3 2 4 3 7" xfId="4585" xr:uid="{00000000-0005-0000-0000-000069120000}"/>
    <cellStyle name="20% - akcent 3 3 2 4 3 7 2" xfId="4586" xr:uid="{00000000-0005-0000-0000-00006A120000}"/>
    <cellStyle name="20% - akcent 3 3 2 4 3 8" xfId="4587" xr:uid="{00000000-0005-0000-0000-00006B120000}"/>
    <cellStyle name="20% - akcent 3 3 2 4 4" xfId="4588" xr:uid="{00000000-0005-0000-0000-00006C120000}"/>
    <cellStyle name="20% - akcent 3 3 2 4 4 2" xfId="4589" xr:uid="{00000000-0005-0000-0000-00006D120000}"/>
    <cellStyle name="20% - akcent 3 3 2 4 4 2 2" xfId="4590" xr:uid="{00000000-0005-0000-0000-00006E120000}"/>
    <cellStyle name="20% - akcent 3 3 2 4 4 2 2 2" xfId="4591" xr:uid="{00000000-0005-0000-0000-00006F120000}"/>
    <cellStyle name="20% - akcent 3 3 2 4 4 2 3" xfId="4592" xr:uid="{00000000-0005-0000-0000-000070120000}"/>
    <cellStyle name="20% - akcent 3 3 2 4 4 2 3 2" xfId="4593" xr:uid="{00000000-0005-0000-0000-000071120000}"/>
    <cellStyle name="20% - akcent 3 3 2 4 4 2 4" xfId="4594" xr:uid="{00000000-0005-0000-0000-000072120000}"/>
    <cellStyle name="20% - akcent 3 3 2 4 4 3" xfId="4595" xr:uid="{00000000-0005-0000-0000-000073120000}"/>
    <cellStyle name="20% - akcent 3 3 2 4 4 3 2" xfId="4596" xr:uid="{00000000-0005-0000-0000-000074120000}"/>
    <cellStyle name="20% - akcent 3 3 2 4 4 4" xfId="4597" xr:uid="{00000000-0005-0000-0000-000075120000}"/>
    <cellStyle name="20% - akcent 3 3 2 4 4 4 2" xfId="4598" xr:uid="{00000000-0005-0000-0000-000076120000}"/>
    <cellStyle name="20% - akcent 3 3 2 4 4 5" xfId="4599" xr:uid="{00000000-0005-0000-0000-000077120000}"/>
    <cellStyle name="20% - akcent 3 3 2 4 5" xfId="4600" xr:uid="{00000000-0005-0000-0000-000078120000}"/>
    <cellStyle name="20% - akcent 3 3 2 4 5 2" xfId="4601" xr:uid="{00000000-0005-0000-0000-000079120000}"/>
    <cellStyle name="20% - akcent 3 3 2 4 5 2 2" xfId="4602" xr:uid="{00000000-0005-0000-0000-00007A120000}"/>
    <cellStyle name="20% - akcent 3 3 2 4 5 2 2 2" xfId="4603" xr:uid="{00000000-0005-0000-0000-00007B120000}"/>
    <cellStyle name="20% - akcent 3 3 2 4 5 2 3" xfId="4604" xr:uid="{00000000-0005-0000-0000-00007C120000}"/>
    <cellStyle name="20% - akcent 3 3 2 4 5 2 3 2" xfId="4605" xr:uid="{00000000-0005-0000-0000-00007D120000}"/>
    <cellStyle name="20% - akcent 3 3 2 4 5 2 4" xfId="4606" xr:uid="{00000000-0005-0000-0000-00007E120000}"/>
    <cellStyle name="20% - akcent 3 3 2 4 5 3" xfId="4607" xr:uid="{00000000-0005-0000-0000-00007F120000}"/>
    <cellStyle name="20% - akcent 3 3 2 4 5 3 2" xfId="4608" xr:uid="{00000000-0005-0000-0000-000080120000}"/>
    <cellStyle name="20% - akcent 3 3 2 4 5 4" xfId="4609" xr:uid="{00000000-0005-0000-0000-000081120000}"/>
    <cellStyle name="20% - akcent 3 3 2 4 5 4 2" xfId="4610" xr:uid="{00000000-0005-0000-0000-000082120000}"/>
    <cellStyle name="20% - akcent 3 3 2 4 5 5" xfId="4611" xr:uid="{00000000-0005-0000-0000-000083120000}"/>
    <cellStyle name="20% - akcent 3 3 2 4 6" xfId="4612" xr:uid="{00000000-0005-0000-0000-000084120000}"/>
    <cellStyle name="20% - akcent 3 3 2 4 6 2" xfId="4613" xr:uid="{00000000-0005-0000-0000-000085120000}"/>
    <cellStyle name="20% - akcent 3 3 2 4 6 2 2" xfId="4614" xr:uid="{00000000-0005-0000-0000-000086120000}"/>
    <cellStyle name="20% - akcent 3 3 2 4 6 2 2 2" xfId="4615" xr:uid="{00000000-0005-0000-0000-000087120000}"/>
    <cellStyle name="20% - akcent 3 3 2 4 6 2 3" xfId="4616" xr:uid="{00000000-0005-0000-0000-000088120000}"/>
    <cellStyle name="20% - akcent 3 3 2 4 6 2 3 2" xfId="4617" xr:uid="{00000000-0005-0000-0000-000089120000}"/>
    <cellStyle name="20% - akcent 3 3 2 4 6 2 4" xfId="4618" xr:uid="{00000000-0005-0000-0000-00008A120000}"/>
    <cellStyle name="20% - akcent 3 3 2 4 6 3" xfId="4619" xr:uid="{00000000-0005-0000-0000-00008B120000}"/>
    <cellStyle name="20% - akcent 3 3 2 4 6 3 2" xfId="4620" xr:uid="{00000000-0005-0000-0000-00008C120000}"/>
    <cellStyle name="20% - akcent 3 3 2 4 6 4" xfId="4621" xr:uid="{00000000-0005-0000-0000-00008D120000}"/>
    <cellStyle name="20% - akcent 3 3 2 4 6 4 2" xfId="4622" xr:uid="{00000000-0005-0000-0000-00008E120000}"/>
    <cellStyle name="20% - akcent 3 3 2 4 6 5" xfId="4623" xr:uid="{00000000-0005-0000-0000-00008F120000}"/>
    <cellStyle name="20% - akcent 3 3 2 4 7" xfId="4624" xr:uid="{00000000-0005-0000-0000-000090120000}"/>
    <cellStyle name="20% - akcent 3 3 2 4 7 2" xfId="4625" xr:uid="{00000000-0005-0000-0000-000091120000}"/>
    <cellStyle name="20% - akcent 3 3 2 4 7 2 2" xfId="4626" xr:uid="{00000000-0005-0000-0000-000092120000}"/>
    <cellStyle name="20% - akcent 3 3 2 4 7 3" xfId="4627" xr:uid="{00000000-0005-0000-0000-000093120000}"/>
    <cellStyle name="20% - akcent 3 3 2 4 7 3 2" xfId="4628" xr:uid="{00000000-0005-0000-0000-000094120000}"/>
    <cellStyle name="20% - akcent 3 3 2 4 7 4" xfId="4629" xr:uid="{00000000-0005-0000-0000-000095120000}"/>
    <cellStyle name="20% - akcent 3 3 2 4 8" xfId="4630" xr:uid="{00000000-0005-0000-0000-000096120000}"/>
    <cellStyle name="20% - akcent 3 3 2 4 8 2" xfId="4631" xr:uid="{00000000-0005-0000-0000-000097120000}"/>
    <cellStyle name="20% - akcent 3 3 2 4 9" xfId="4632" xr:uid="{00000000-0005-0000-0000-000098120000}"/>
    <cellStyle name="20% - akcent 3 3 2 4 9 2" xfId="4633" xr:uid="{00000000-0005-0000-0000-000099120000}"/>
    <cellStyle name="20% - akcent 3 3 2 5" xfId="4634" xr:uid="{00000000-0005-0000-0000-00009A120000}"/>
    <cellStyle name="20% - akcent 3 3 2 5 2" xfId="4635" xr:uid="{00000000-0005-0000-0000-00009B120000}"/>
    <cellStyle name="20% - akcent 3 3 2 5 2 2" xfId="4636" xr:uid="{00000000-0005-0000-0000-00009C120000}"/>
    <cellStyle name="20% - akcent 3 3 2 5 2 2 2" xfId="4637" xr:uid="{00000000-0005-0000-0000-00009D120000}"/>
    <cellStyle name="20% - akcent 3 3 2 5 2 2 2 2" xfId="4638" xr:uid="{00000000-0005-0000-0000-00009E120000}"/>
    <cellStyle name="20% - akcent 3 3 2 5 2 2 3" xfId="4639" xr:uid="{00000000-0005-0000-0000-00009F120000}"/>
    <cellStyle name="20% - akcent 3 3 2 5 2 2 3 2" xfId="4640" xr:uid="{00000000-0005-0000-0000-0000A0120000}"/>
    <cellStyle name="20% - akcent 3 3 2 5 2 2 4" xfId="4641" xr:uid="{00000000-0005-0000-0000-0000A1120000}"/>
    <cellStyle name="20% - akcent 3 3 2 5 2 3" xfId="4642" xr:uid="{00000000-0005-0000-0000-0000A2120000}"/>
    <cellStyle name="20% - akcent 3 3 2 5 2 3 2" xfId="4643" xr:uid="{00000000-0005-0000-0000-0000A3120000}"/>
    <cellStyle name="20% - akcent 3 3 2 5 2 4" xfId="4644" xr:uid="{00000000-0005-0000-0000-0000A4120000}"/>
    <cellStyle name="20% - akcent 3 3 2 5 2 4 2" xfId="4645" xr:uid="{00000000-0005-0000-0000-0000A5120000}"/>
    <cellStyle name="20% - akcent 3 3 2 5 2 5" xfId="4646" xr:uid="{00000000-0005-0000-0000-0000A6120000}"/>
    <cellStyle name="20% - akcent 3 3 2 5 3" xfId="4647" xr:uid="{00000000-0005-0000-0000-0000A7120000}"/>
    <cellStyle name="20% - akcent 3 3 2 5 3 2" xfId="4648" xr:uid="{00000000-0005-0000-0000-0000A8120000}"/>
    <cellStyle name="20% - akcent 3 3 2 5 3 2 2" xfId="4649" xr:uid="{00000000-0005-0000-0000-0000A9120000}"/>
    <cellStyle name="20% - akcent 3 3 2 5 3 2 2 2" xfId="4650" xr:uid="{00000000-0005-0000-0000-0000AA120000}"/>
    <cellStyle name="20% - akcent 3 3 2 5 3 2 3" xfId="4651" xr:uid="{00000000-0005-0000-0000-0000AB120000}"/>
    <cellStyle name="20% - akcent 3 3 2 5 3 2 3 2" xfId="4652" xr:uid="{00000000-0005-0000-0000-0000AC120000}"/>
    <cellStyle name="20% - akcent 3 3 2 5 3 2 4" xfId="4653" xr:uid="{00000000-0005-0000-0000-0000AD120000}"/>
    <cellStyle name="20% - akcent 3 3 2 5 3 3" xfId="4654" xr:uid="{00000000-0005-0000-0000-0000AE120000}"/>
    <cellStyle name="20% - akcent 3 3 2 5 3 3 2" xfId="4655" xr:uid="{00000000-0005-0000-0000-0000AF120000}"/>
    <cellStyle name="20% - akcent 3 3 2 5 3 4" xfId="4656" xr:uid="{00000000-0005-0000-0000-0000B0120000}"/>
    <cellStyle name="20% - akcent 3 3 2 5 3 4 2" xfId="4657" xr:uid="{00000000-0005-0000-0000-0000B1120000}"/>
    <cellStyle name="20% - akcent 3 3 2 5 3 5" xfId="4658" xr:uid="{00000000-0005-0000-0000-0000B2120000}"/>
    <cellStyle name="20% - akcent 3 3 2 5 4" xfId="4659" xr:uid="{00000000-0005-0000-0000-0000B3120000}"/>
    <cellStyle name="20% - akcent 3 3 2 5 4 2" xfId="4660" xr:uid="{00000000-0005-0000-0000-0000B4120000}"/>
    <cellStyle name="20% - akcent 3 3 2 5 4 2 2" xfId="4661" xr:uid="{00000000-0005-0000-0000-0000B5120000}"/>
    <cellStyle name="20% - akcent 3 3 2 5 4 2 2 2" xfId="4662" xr:uid="{00000000-0005-0000-0000-0000B6120000}"/>
    <cellStyle name="20% - akcent 3 3 2 5 4 2 3" xfId="4663" xr:uid="{00000000-0005-0000-0000-0000B7120000}"/>
    <cellStyle name="20% - akcent 3 3 2 5 4 2 3 2" xfId="4664" xr:uid="{00000000-0005-0000-0000-0000B8120000}"/>
    <cellStyle name="20% - akcent 3 3 2 5 4 2 4" xfId="4665" xr:uid="{00000000-0005-0000-0000-0000B9120000}"/>
    <cellStyle name="20% - akcent 3 3 2 5 4 3" xfId="4666" xr:uid="{00000000-0005-0000-0000-0000BA120000}"/>
    <cellStyle name="20% - akcent 3 3 2 5 4 3 2" xfId="4667" xr:uid="{00000000-0005-0000-0000-0000BB120000}"/>
    <cellStyle name="20% - akcent 3 3 2 5 4 4" xfId="4668" xr:uid="{00000000-0005-0000-0000-0000BC120000}"/>
    <cellStyle name="20% - akcent 3 3 2 5 4 4 2" xfId="4669" xr:uid="{00000000-0005-0000-0000-0000BD120000}"/>
    <cellStyle name="20% - akcent 3 3 2 5 4 5" xfId="4670" xr:uid="{00000000-0005-0000-0000-0000BE120000}"/>
    <cellStyle name="20% - akcent 3 3 2 5 5" xfId="4671" xr:uid="{00000000-0005-0000-0000-0000BF120000}"/>
    <cellStyle name="20% - akcent 3 3 2 5 5 2" xfId="4672" xr:uid="{00000000-0005-0000-0000-0000C0120000}"/>
    <cellStyle name="20% - akcent 3 3 2 5 5 2 2" xfId="4673" xr:uid="{00000000-0005-0000-0000-0000C1120000}"/>
    <cellStyle name="20% - akcent 3 3 2 5 5 3" xfId="4674" xr:uid="{00000000-0005-0000-0000-0000C2120000}"/>
    <cellStyle name="20% - akcent 3 3 2 5 5 3 2" xfId="4675" xr:uid="{00000000-0005-0000-0000-0000C3120000}"/>
    <cellStyle name="20% - akcent 3 3 2 5 5 4" xfId="4676" xr:uid="{00000000-0005-0000-0000-0000C4120000}"/>
    <cellStyle name="20% - akcent 3 3 2 5 6" xfId="4677" xr:uid="{00000000-0005-0000-0000-0000C5120000}"/>
    <cellStyle name="20% - akcent 3 3 2 5 6 2" xfId="4678" xr:uid="{00000000-0005-0000-0000-0000C6120000}"/>
    <cellStyle name="20% - akcent 3 3 2 5 7" xfId="4679" xr:uid="{00000000-0005-0000-0000-0000C7120000}"/>
    <cellStyle name="20% - akcent 3 3 2 5 7 2" xfId="4680" xr:uid="{00000000-0005-0000-0000-0000C8120000}"/>
    <cellStyle name="20% - akcent 3 3 2 5 8" xfId="4681" xr:uid="{00000000-0005-0000-0000-0000C9120000}"/>
    <cellStyle name="20% - akcent 3 3 2 6" xfId="4682" xr:uid="{00000000-0005-0000-0000-0000CA120000}"/>
    <cellStyle name="20% - akcent 3 3 2 6 2" xfId="4683" xr:uid="{00000000-0005-0000-0000-0000CB120000}"/>
    <cellStyle name="20% - akcent 3 3 2 6 2 2" xfId="4684" xr:uid="{00000000-0005-0000-0000-0000CC120000}"/>
    <cellStyle name="20% - akcent 3 3 2 6 2 2 2" xfId="4685" xr:uid="{00000000-0005-0000-0000-0000CD120000}"/>
    <cellStyle name="20% - akcent 3 3 2 6 2 2 2 2" xfId="4686" xr:uid="{00000000-0005-0000-0000-0000CE120000}"/>
    <cellStyle name="20% - akcent 3 3 2 6 2 2 3" xfId="4687" xr:uid="{00000000-0005-0000-0000-0000CF120000}"/>
    <cellStyle name="20% - akcent 3 3 2 6 2 2 3 2" xfId="4688" xr:uid="{00000000-0005-0000-0000-0000D0120000}"/>
    <cellStyle name="20% - akcent 3 3 2 6 2 2 4" xfId="4689" xr:uid="{00000000-0005-0000-0000-0000D1120000}"/>
    <cellStyle name="20% - akcent 3 3 2 6 2 3" xfId="4690" xr:uid="{00000000-0005-0000-0000-0000D2120000}"/>
    <cellStyle name="20% - akcent 3 3 2 6 2 3 2" xfId="4691" xr:uid="{00000000-0005-0000-0000-0000D3120000}"/>
    <cellStyle name="20% - akcent 3 3 2 6 2 4" xfId="4692" xr:uid="{00000000-0005-0000-0000-0000D4120000}"/>
    <cellStyle name="20% - akcent 3 3 2 6 2 4 2" xfId="4693" xr:uid="{00000000-0005-0000-0000-0000D5120000}"/>
    <cellStyle name="20% - akcent 3 3 2 6 2 5" xfId="4694" xr:uid="{00000000-0005-0000-0000-0000D6120000}"/>
    <cellStyle name="20% - akcent 3 3 2 6 3" xfId="4695" xr:uid="{00000000-0005-0000-0000-0000D7120000}"/>
    <cellStyle name="20% - akcent 3 3 2 6 3 2" xfId="4696" xr:uid="{00000000-0005-0000-0000-0000D8120000}"/>
    <cellStyle name="20% - akcent 3 3 2 6 3 2 2" xfId="4697" xr:uid="{00000000-0005-0000-0000-0000D9120000}"/>
    <cellStyle name="20% - akcent 3 3 2 6 3 2 2 2" xfId="4698" xr:uid="{00000000-0005-0000-0000-0000DA120000}"/>
    <cellStyle name="20% - akcent 3 3 2 6 3 2 3" xfId="4699" xr:uid="{00000000-0005-0000-0000-0000DB120000}"/>
    <cellStyle name="20% - akcent 3 3 2 6 3 2 3 2" xfId="4700" xr:uid="{00000000-0005-0000-0000-0000DC120000}"/>
    <cellStyle name="20% - akcent 3 3 2 6 3 2 4" xfId="4701" xr:uid="{00000000-0005-0000-0000-0000DD120000}"/>
    <cellStyle name="20% - akcent 3 3 2 6 3 3" xfId="4702" xr:uid="{00000000-0005-0000-0000-0000DE120000}"/>
    <cellStyle name="20% - akcent 3 3 2 6 3 3 2" xfId="4703" xr:uid="{00000000-0005-0000-0000-0000DF120000}"/>
    <cellStyle name="20% - akcent 3 3 2 6 3 4" xfId="4704" xr:uid="{00000000-0005-0000-0000-0000E0120000}"/>
    <cellStyle name="20% - akcent 3 3 2 6 3 4 2" xfId="4705" xr:uid="{00000000-0005-0000-0000-0000E1120000}"/>
    <cellStyle name="20% - akcent 3 3 2 6 3 5" xfId="4706" xr:uid="{00000000-0005-0000-0000-0000E2120000}"/>
    <cellStyle name="20% - akcent 3 3 2 6 4" xfId="4707" xr:uid="{00000000-0005-0000-0000-0000E3120000}"/>
    <cellStyle name="20% - akcent 3 3 2 6 4 2" xfId="4708" xr:uid="{00000000-0005-0000-0000-0000E4120000}"/>
    <cellStyle name="20% - akcent 3 3 2 6 4 2 2" xfId="4709" xr:uid="{00000000-0005-0000-0000-0000E5120000}"/>
    <cellStyle name="20% - akcent 3 3 2 6 4 2 2 2" xfId="4710" xr:uid="{00000000-0005-0000-0000-0000E6120000}"/>
    <cellStyle name="20% - akcent 3 3 2 6 4 2 3" xfId="4711" xr:uid="{00000000-0005-0000-0000-0000E7120000}"/>
    <cellStyle name="20% - akcent 3 3 2 6 4 2 3 2" xfId="4712" xr:uid="{00000000-0005-0000-0000-0000E8120000}"/>
    <cellStyle name="20% - akcent 3 3 2 6 4 2 4" xfId="4713" xr:uid="{00000000-0005-0000-0000-0000E9120000}"/>
    <cellStyle name="20% - akcent 3 3 2 6 4 3" xfId="4714" xr:uid="{00000000-0005-0000-0000-0000EA120000}"/>
    <cellStyle name="20% - akcent 3 3 2 6 4 3 2" xfId="4715" xr:uid="{00000000-0005-0000-0000-0000EB120000}"/>
    <cellStyle name="20% - akcent 3 3 2 6 4 4" xfId="4716" xr:uid="{00000000-0005-0000-0000-0000EC120000}"/>
    <cellStyle name="20% - akcent 3 3 2 6 4 4 2" xfId="4717" xr:uid="{00000000-0005-0000-0000-0000ED120000}"/>
    <cellStyle name="20% - akcent 3 3 2 6 4 5" xfId="4718" xr:uid="{00000000-0005-0000-0000-0000EE120000}"/>
    <cellStyle name="20% - akcent 3 3 2 6 5" xfId="4719" xr:uid="{00000000-0005-0000-0000-0000EF120000}"/>
    <cellStyle name="20% - akcent 3 3 2 6 5 2" xfId="4720" xr:uid="{00000000-0005-0000-0000-0000F0120000}"/>
    <cellStyle name="20% - akcent 3 3 2 6 5 2 2" xfId="4721" xr:uid="{00000000-0005-0000-0000-0000F1120000}"/>
    <cellStyle name="20% - akcent 3 3 2 6 5 3" xfId="4722" xr:uid="{00000000-0005-0000-0000-0000F2120000}"/>
    <cellStyle name="20% - akcent 3 3 2 6 5 3 2" xfId="4723" xr:uid="{00000000-0005-0000-0000-0000F3120000}"/>
    <cellStyle name="20% - akcent 3 3 2 6 5 4" xfId="4724" xr:uid="{00000000-0005-0000-0000-0000F4120000}"/>
    <cellStyle name="20% - akcent 3 3 2 6 6" xfId="4725" xr:uid="{00000000-0005-0000-0000-0000F5120000}"/>
    <cellStyle name="20% - akcent 3 3 2 6 6 2" xfId="4726" xr:uid="{00000000-0005-0000-0000-0000F6120000}"/>
    <cellStyle name="20% - akcent 3 3 2 6 7" xfId="4727" xr:uid="{00000000-0005-0000-0000-0000F7120000}"/>
    <cellStyle name="20% - akcent 3 3 2 6 7 2" xfId="4728" xr:uid="{00000000-0005-0000-0000-0000F8120000}"/>
    <cellStyle name="20% - akcent 3 3 2 6 8" xfId="4729" xr:uid="{00000000-0005-0000-0000-0000F9120000}"/>
    <cellStyle name="20% - akcent 3 3 2 7" xfId="4730" xr:uid="{00000000-0005-0000-0000-0000FA120000}"/>
    <cellStyle name="20% - akcent 3 3 2 7 2" xfId="4731" xr:uid="{00000000-0005-0000-0000-0000FB120000}"/>
    <cellStyle name="20% - akcent 3 3 2 7 2 2" xfId="4732" xr:uid="{00000000-0005-0000-0000-0000FC120000}"/>
    <cellStyle name="20% - akcent 3 3 2 7 2 2 2" xfId="4733" xr:uid="{00000000-0005-0000-0000-0000FD120000}"/>
    <cellStyle name="20% - akcent 3 3 2 7 2 2 2 2" xfId="4734" xr:uid="{00000000-0005-0000-0000-0000FE120000}"/>
    <cellStyle name="20% - akcent 3 3 2 7 2 2 3" xfId="4735" xr:uid="{00000000-0005-0000-0000-0000FF120000}"/>
    <cellStyle name="20% - akcent 3 3 2 7 2 2 3 2" xfId="4736" xr:uid="{00000000-0005-0000-0000-000000130000}"/>
    <cellStyle name="20% - akcent 3 3 2 7 2 2 4" xfId="4737" xr:uid="{00000000-0005-0000-0000-000001130000}"/>
    <cellStyle name="20% - akcent 3 3 2 7 2 3" xfId="4738" xr:uid="{00000000-0005-0000-0000-000002130000}"/>
    <cellStyle name="20% - akcent 3 3 2 7 2 3 2" xfId="4739" xr:uid="{00000000-0005-0000-0000-000003130000}"/>
    <cellStyle name="20% - akcent 3 3 2 7 2 4" xfId="4740" xr:uid="{00000000-0005-0000-0000-000004130000}"/>
    <cellStyle name="20% - akcent 3 3 2 7 2 4 2" xfId="4741" xr:uid="{00000000-0005-0000-0000-000005130000}"/>
    <cellStyle name="20% - akcent 3 3 2 7 2 5" xfId="4742" xr:uid="{00000000-0005-0000-0000-000006130000}"/>
    <cellStyle name="20% - akcent 3 3 2 7 3" xfId="4743" xr:uid="{00000000-0005-0000-0000-000007130000}"/>
    <cellStyle name="20% - akcent 3 3 2 7 3 2" xfId="4744" xr:uid="{00000000-0005-0000-0000-000008130000}"/>
    <cellStyle name="20% - akcent 3 3 2 7 3 2 2" xfId="4745" xr:uid="{00000000-0005-0000-0000-000009130000}"/>
    <cellStyle name="20% - akcent 3 3 2 7 3 3" xfId="4746" xr:uid="{00000000-0005-0000-0000-00000A130000}"/>
    <cellStyle name="20% - akcent 3 3 2 7 3 3 2" xfId="4747" xr:uid="{00000000-0005-0000-0000-00000B130000}"/>
    <cellStyle name="20% - akcent 3 3 2 7 3 4" xfId="4748" xr:uid="{00000000-0005-0000-0000-00000C130000}"/>
    <cellStyle name="20% - akcent 3 3 2 7 4" xfId="4749" xr:uid="{00000000-0005-0000-0000-00000D130000}"/>
    <cellStyle name="20% - akcent 3 3 2 7 4 2" xfId="4750" xr:uid="{00000000-0005-0000-0000-00000E130000}"/>
    <cellStyle name="20% - akcent 3 3 2 7 5" xfId="4751" xr:uid="{00000000-0005-0000-0000-00000F130000}"/>
    <cellStyle name="20% - akcent 3 3 2 7 5 2" xfId="4752" xr:uid="{00000000-0005-0000-0000-000010130000}"/>
    <cellStyle name="20% - akcent 3 3 2 7 6" xfId="4753" xr:uid="{00000000-0005-0000-0000-000011130000}"/>
    <cellStyle name="20% - akcent 3 3 2 8" xfId="4754" xr:uid="{00000000-0005-0000-0000-000012130000}"/>
    <cellStyle name="20% - akcent 3 3 2 8 2" xfId="4755" xr:uid="{00000000-0005-0000-0000-000013130000}"/>
    <cellStyle name="20% - akcent 3 3 2 8 2 2" xfId="4756" xr:uid="{00000000-0005-0000-0000-000014130000}"/>
    <cellStyle name="20% - akcent 3 3 2 8 2 2 2" xfId="4757" xr:uid="{00000000-0005-0000-0000-000015130000}"/>
    <cellStyle name="20% - akcent 3 3 2 8 2 3" xfId="4758" xr:uid="{00000000-0005-0000-0000-000016130000}"/>
    <cellStyle name="20% - akcent 3 3 2 8 2 3 2" xfId="4759" xr:uid="{00000000-0005-0000-0000-000017130000}"/>
    <cellStyle name="20% - akcent 3 3 2 8 2 4" xfId="4760" xr:uid="{00000000-0005-0000-0000-000018130000}"/>
    <cellStyle name="20% - akcent 3 3 2 8 3" xfId="4761" xr:uid="{00000000-0005-0000-0000-000019130000}"/>
    <cellStyle name="20% - akcent 3 3 2 8 3 2" xfId="4762" xr:uid="{00000000-0005-0000-0000-00001A130000}"/>
    <cellStyle name="20% - akcent 3 3 2 8 4" xfId="4763" xr:uid="{00000000-0005-0000-0000-00001B130000}"/>
    <cellStyle name="20% - akcent 3 3 2 8 4 2" xfId="4764" xr:uid="{00000000-0005-0000-0000-00001C130000}"/>
    <cellStyle name="20% - akcent 3 3 2 8 5" xfId="4765" xr:uid="{00000000-0005-0000-0000-00001D130000}"/>
    <cellStyle name="20% - akcent 3 3 2 9" xfId="4766" xr:uid="{00000000-0005-0000-0000-00001E130000}"/>
    <cellStyle name="20% - akcent 3 3 2 9 2" xfId="4767" xr:uid="{00000000-0005-0000-0000-00001F130000}"/>
    <cellStyle name="20% - akcent 3 3 2 9 2 2" xfId="4768" xr:uid="{00000000-0005-0000-0000-000020130000}"/>
    <cellStyle name="20% - akcent 3 3 2 9 2 2 2" xfId="4769" xr:uid="{00000000-0005-0000-0000-000021130000}"/>
    <cellStyle name="20% - akcent 3 3 2 9 2 3" xfId="4770" xr:uid="{00000000-0005-0000-0000-000022130000}"/>
    <cellStyle name="20% - akcent 3 3 2 9 2 3 2" xfId="4771" xr:uid="{00000000-0005-0000-0000-000023130000}"/>
    <cellStyle name="20% - akcent 3 3 2 9 2 4" xfId="4772" xr:uid="{00000000-0005-0000-0000-000024130000}"/>
    <cellStyle name="20% - akcent 3 3 2 9 3" xfId="4773" xr:uid="{00000000-0005-0000-0000-000025130000}"/>
    <cellStyle name="20% - akcent 3 3 2 9 3 2" xfId="4774" xr:uid="{00000000-0005-0000-0000-000026130000}"/>
    <cellStyle name="20% - akcent 3 3 2 9 4" xfId="4775" xr:uid="{00000000-0005-0000-0000-000027130000}"/>
    <cellStyle name="20% - akcent 3 3 2 9 4 2" xfId="4776" xr:uid="{00000000-0005-0000-0000-000028130000}"/>
    <cellStyle name="20% - akcent 3 3 2 9 5" xfId="4777" xr:uid="{00000000-0005-0000-0000-000029130000}"/>
    <cellStyle name="20% - akcent 3 3 20" xfId="22009" xr:uid="{00000000-0005-0000-0000-00002A130000}"/>
    <cellStyle name="20% - akcent 3 3 3" xfId="4778" xr:uid="{00000000-0005-0000-0000-00002B130000}"/>
    <cellStyle name="20% - akcent 3 3 3 10" xfId="4779" xr:uid="{00000000-0005-0000-0000-00002C130000}"/>
    <cellStyle name="20% - akcent 3 3 3 10 2" xfId="4780" xr:uid="{00000000-0005-0000-0000-00002D130000}"/>
    <cellStyle name="20% - akcent 3 3 3 11" xfId="4781" xr:uid="{00000000-0005-0000-0000-00002E130000}"/>
    <cellStyle name="20% - akcent 3 3 3 11 2" xfId="4782" xr:uid="{00000000-0005-0000-0000-00002F130000}"/>
    <cellStyle name="20% - akcent 3 3 3 12" xfId="4783" xr:uid="{00000000-0005-0000-0000-000030130000}"/>
    <cellStyle name="20% - akcent 3 3 3 2" xfId="4784" xr:uid="{00000000-0005-0000-0000-000031130000}"/>
    <cellStyle name="20% - akcent 3 3 3 2 10" xfId="4785" xr:uid="{00000000-0005-0000-0000-000032130000}"/>
    <cellStyle name="20% - akcent 3 3 3 2 10 2" xfId="4786" xr:uid="{00000000-0005-0000-0000-000033130000}"/>
    <cellStyle name="20% - akcent 3 3 3 2 11" xfId="4787" xr:uid="{00000000-0005-0000-0000-000034130000}"/>
    <cellStyle name="20% - akcent 3 3 3 2 2" xfId="4788" xr:uid="{00000000-0005-0000-0000-000035130000}"/>
    <cellStyle name="20% - akcent 3 3 3 2 2 2" xfId="4789" xr:uid="{00000000-0005-0000-0000-000036130000}"/>
    <cellStyle name="20% - akcent 3 3 3 2 2 2 2" xfId="4790" xr:uid="{00000000-0005-0000-0000-000037130000}"/>
    <cellStyle name="20% - akcent 3 3 3 2 2 2 2 2" xfId="4791" xr:uid="{00000000-0005-0000-0000-000038130000}"/>
    <cellStyle name="20% - akcent 3 3 3 2 2 2 2 2 2" xfId="4792" xr:uid="{00000000-0005-0000-0000-000039130000}"/>
    <cellStyle name="20% - akcent 3 3 3 2 2 2 2 3" xfId="4793" xr:uid="{00000000-0005-0000-0000-00003A130000}"/>
    <cellStyle name="20% - akcent 3 3 3 2 2 2 2 3 2" xfId="4794" xr:uid="{00000000-0005-0000-0000-00003B130000}"/>
    <cellStyle name="20% - akcent 3 3 3 2 2 2 2 4" xfId="4795" xr:uid="{00000000-0005-0000-0000-00003C130000}"/>
    <cellStyle name="20% - akcent 3 3 3 2 2 2 3" xfId="4796" xr:uid="{00000000-0005-0000-0000-00003D130000}"/>
    <cellStyle name="20% - akcent 3 3 3 2 2 2 3 2" xfId="4797" xr:uid="{00000000-0005-0000-0000-00003E130000}"/>
    <cellStyle name="20% - akcent 3 3 3 2 2 2 4" xfId="4798" xr:uid="{00000000-0005-0000-0000-00003F130000}"/>
    <cellStyle name="20% - akcent 3 3 3 2 2 2 4 2" xfId="4799" xr:uid="{00000000-0005-0000-0000-000040130000}"/>
    <cellStyle name="20% - akcent 3 3 3 2 2 2 5" xfId="4800" xr:uid="{00000000-0005-0000-0000-000041130000}"/>
    <cellStyle name="20% - akcent 3 3 3 2 2 3" xfId="4801" xr:uid="{00000000-0005-0000-0000-000042130000}"/>
    <cellStyle name="20% - akcent 3 3 3 2 2 3 2" xfId="4802" xr:uid="{00000000-0005-0000-0000-000043130000}"/>
    <cellStyle name="20% - akcent 3 3 3 2 2 3 2 2" xfId="4803" xr:uid="{00000000-0005-0000-0000-000044130000}"/>
    <cellStyle name="20% - akcent 3 3 3 2 2 3 2 2 2" xfId="4804" xr:uid="{00000000-0005-0000-0000-000045130000}"/>
    <cellStyle name="20% - akcent 3 3 3 2 2 3 2 3" xfId="4805" xr:uid="{00000000-0005-0000-0000-000046130000}"/>
    <cellStyle name="20% - akcent 3 3 3 2 2 3 2 3 2" xfId="4806" xr:uid="{00000000-0005-0000-0000-000047130000}"/>
    <cellStyle name="20% - akcent 3 3 3 2 2 3 2 4" xfId="4807" xr:uid="{00000000-0005-0000-0000-000048130000}"/>
    <cellStyle name="20% - akcent 3 3 3 2 2 3 3" xfId="4808" xr:uid="{00000000-0005-0000-0000-000049130000}"/>
    <cellStyle name="20% - akcent 3 3 3 2 2 3 3 2" xfId="4809" xr:uid="{00000000-0005-0000-0000-00004A130000}"/>
    <cellStyle name="20% - akcent 3 3 3 2 2 3 4" xfId="4810" xr:uid="{00000000-0005-0000-0000-00004B130000}"/>
    <cellStyle name="20% - akcent 3 3 3 2 2 3 4 2" xfId="4811" xr:uid="{00000000-0005-0000-0000-00004C130000}"/>
    <cellStyle name="20% - akcent 3 3 3 2 2 3 5" xfId="4812" xr:uid="{00000000-0005-0000-0000-00004D130000}"/>
    <cellStyle name="20% - akcent 3 3 3 2 2 4" xfId="4813" xr:uid="{00000000-0005-0000-0000-00004E130000}"/>
    <cellStyle name="20% - akcent 3 3 3 2 2 4 2" xfId="4814" xr:uid="{00000000-0005-0000-0000-00004F130000}"/>
    <cellStyle name="20% - akcent 3 3 3 2 2 4 2 2" xfId="4815" xr:uid="{00000000-0005-0000-0000-000050130000}"/>
    <cellStyle name="20% - akcent 3 3 3 2 2 4 2 2 2" xfId="4816" xr:uid="{00000000-0005-0000-0000-000051130000}"/>
    <cellStyle name="20% - akcent 3 3 3 2 2 4 2 3" xfId="4817" xr:uid="{00000000-0005-0000-0000-000052130000}"/>
    <cellStyle name="20% - akcent 3 3 3 2 2 4 2 3 2" xfId="4818" xr:uid="{00000000-0005-0000-0000-000053130000}"/>
    <cellStyle name="20% - akcent 3 3 3 2 2 4 2 4" xfId="4819" xr:uid="{00000000-0005-0000-0000-000054130000}"/>
    <cellStyle name="20% - akcent 3 3 3 2 2 4 3" xfId="4820" xr:uid="{00000000-0005-0000-0000-000055130000}"/>
    <cellStyle name="20% - akcent 3 3 3 2 2 4 3 2" xfId="4821" xr:uid="{00000000-0005-0000-0000-000056130000}"/>
    <cellStyle name="20% - akcent 3 3 3 2 2 4 4" xfId="4822" xr:uid="{00000000-0005-0000-0000-000057130000}"/>
    <cellStyle name="20% - akcent 3 3 3 2 2 4 4 2" xfId="4823" xr:uid="{00000000-0005-0000-0000-000058130000}"/>
    <cellStyle name="20% - akcent 3 3 3 2 2 4 5" xfId="4824" xr:uid="{00000000-0005-0000-0000-000059130000}"/>
    <cellStyle name="20% - akcent 3 3 3 2 2 5" xfId="4825" xr:uid="{00000000-0005-0000-0000-00005A130000}"/>
    <cellStyle name="20% - akcent 3 3 3 2 2 5 2" xfId="4826" xr:uid="{00000000-0005-0000-0000-00005B130000}"/>
    <cellStyle name="20% - akcent 3 3 3 2 2 5 2 2" xfId="4827" xr:uid="{00000000-0005-0000-0000-00005C130000}"/>
    <cellStyle name="20% - akcent 3 3 3 2 2 5 3" xfId="4828" xr:uid="{00000000-0005-0000-0000-00005D130000}"/>
    <cellStyle name="20% - akcent 3 3 3 2 2 5 3 2" xfId="4829" xr:uid="{00000000-0005-0000-0000-00005E130000}"/>
    <cellStyle name="20% - akcent 3 3 3 2 2 5 4" xfId="4830" xr:uid="{00000000-0005-0000-0000-00005F130000}"/>
    <cellStyle name="20% - akcent 3 3 3 2 2 6" xfId="4831" xr:uid="{00000000-0005-0000-0000-000060130000}"/>
    <cellStyle name="20% - akcent 3 3 3 2 2 6 2" xfId="4832" xr:uid="{00000000-0005-0000-0000-000061130000}"/>
    <cellStyle name="20% - akcent 3 3 3 2 2 7" xfId="4833" xr:uid="{00000000-0005-0000-0000-000062130000}"/>
    <cellStyle name="20% - akcent 3 3 3 2 2 7 2" xfId="4834" xr:uid="{00000000-0005-0000-0000-000063130000}"/>
    <cellStyle name="20% - akcent 3 3 3 2 2 8" xfId="4835" xr:uid="{00000000-0005-0000-0000-000064130000}"/>
    <cellStyle name="20% - akcent 3 3 3 2 3" xfId="4836" xr:uid="{00000000-0005-0000-0000-000065130000}"/>
    <cellStyle name="20% - akcent 3 3 3 2 3 2" xfId="4837" xr:uid="{00000000-0005-0000-0000-000066130000}"/>
    <cellStyle name="20% - akcent 3 3 3 2 3 2 2" xfId="4838" xr:uid="{00000000-0005-0000-0000-000067130000}"/>
    <cellStyle name="20% - akcent 3 3 3 2 3 2 2 2" xfId="4839" xr:uid="{00000000-0005-0000-0000-000068130000}"/>
    <cellStyle name="20% - akcent 3 3 3 2 3 2 2 2 2" xfId="4840" xr:uid="{00000000-0005-0000-0000-000069130000}"/>
    <cellStyle name="20% - akcent 3 3 3 2 3 2 2 3" xfId="4841" xr:uid="{00000000-0005-0000-0000-00006A130000}"/>
    <cellStyle name="20% - akcent 3 3 3 2 3 2 2 3 2" xfId="4842" xr:uid="{00000000-0005-0000-0000-00006B130000}"/>
    <cellStyle name="20% - akcent 3 3 3 2 3 2 2 4" xfId="4843" xr:uid="{00000000-0005-0000-0000-00006C130000}"/>
    <cellStyle name="20% - akcent 3 3 3 2 3 2 3" xfId="4844" xr:uid="{00000000-0005-0000-0000-00006D130000}"/>
    <cellStyle name="20% - akcent 3 3 3 2 3 2 3 2" xfId="4845" xr:uid="{00000000-0005-0000-0000-00006E130000}"/>
    <cellStyle name="20% - akcent 3 3 3 2 3 2 4" xfId="4846" xr:uid="{00000000-0005-0000-0000-00006F130000}"/>
    <cellStyle name="20% - akcent 3 3 3 2 3 2 4 2" xfId="4847" xr:uid="{00000000-0005-0000-0000-000070130000}"/>
    <cellStyle name="20% - akcent 3 3 3 2 3 2 5" xfId="4848" xr:uid="{00000000-0005-0000-0000-000071130000}"/>
    <cellStyle name="20% - akcent 3 3 3 2 3 3" xfId="4849" xr:uid="{00000000-0005-0000-0000-000072130000}"/>
    <cellStyle name="20% - akcent 3 3 3 2 3 3 2" xfId="4850" xr:uid="{00000000-0005-0000-0000-000073130000}"/>
    <cellStyle name="20% - akcent 3 3 3 2 3 3 2 2" xfId="4851" xr:uid="{00000000-0005-0000-0000-000074130000}"/>
    <cellStyle name="20% - akcent 3 3 3 2 3 3 2 2 2" xfId="4852" xr:uid="{00000000-0005-0000-0000-000075130000}"/>
    <cellStyle name="20% - akcent 3 3 3 2 3 3 2 3" xfId="4853" xr:uid="{00000000-0005-0000-0000-000076130000}"/>
    <cellStyle name="20% - akcent 3 3 3 2 3 3 2 3 2" xfId="4854" xr:uid="{00000000-0005-0000-0000-000077130000}"/>
    <cellStyle name="20% - akcent 3 3 3 2 3 3 2 4" xfId="4855" xr:uid="{00000000-0005-0000-0000-000078130000}"/>
    <cellStyle name="20% - akcent 3 3 3 2 3 3 3" xfId="4856" xr:uid="{00000000-0005-0000-0000-000079130000}"/>
    <cellStyle name="20% - akcent 3 3 3 2 3 3 3 2" xfId="4857" xr:uid="{00000000-0005-0000-0000-00007A130000}"/>
    <cellStyle name="20% - akcent 3 3 3 2 3 3 4" xfId="4858" xr:uid="{00000000-0005-0000-0000-00007B130000}"/>
    <cellStyle name="20% - akcent 3 3 3 2 3 3 4 2" xfId="4859" xr:uid="{00000000-0005-0000-0000-00007C130000}"/>
    <cellStyle name="20% - akcent 3 3 3 2 3 3 5" xfId="4860" xr:uid="{00000000-0005-0000-0000-00007D130000}"/>
    <cellStyle name="20% - akcent 3 3 3 2 3 4" xfId="4861" xr:uid="{00000000-0005-0000-0000-00007E130000}"/>
    <cellStyle name="20% - akcent 3 3 3 2 3 4 2" xfId="4862" xr:uid="{00000000-0005-0000-0000-00007F130000}"/>
    <cellStyle name="20% - akcent 3 3 3 2 3 4 2 2" xfId="4863" xr:uid="{00000000-0005-0000-0000-000080130000}"/>
    <cellStyle name="20% - akcent 3 3 3 2 3 4 2 2 2" xfId="4864" xr:uid="{00000000-0005-0000-0000-000081130000}"/>
    <cellStyle name="20% - akcent 3 3 3 2 3 4 2 3" xfId="4865" xr:uid="{00000000-0005-0000-0000-000082130000}"/>
    <cellStyle name="20% - akcent 3 3 3 2 3 4 2 3 2" xfId="4866" xr:uid="{00000000-0005-0000-0000-000083130000}"/>
    <cellStyle name="20% - akcent 3 3 3 2 3 4 2 4" xfId="4867" xr:uid="{00000000-0005-0000-0000-000084130000}"/>
    <cellStyle name="20% - akcent 3 3 3 2 3 4 3" xfId="4868" xr:uid="{00000000-0005-0000-0000-000085130000}"/>
    <cellStyle name="20% - akcent 3 3 3 2 3 4 3 2" xfId="4869" xr:uid="{00000000-0005-0000-0000-000086130000}"/>
    <cellStyle name="20% - akcent 3 3 3 2 3 4 4" xfId="4870" xr:uid="{00000000-0005-0000-0000-000087130000}"/>
    <cellStyle name="20% - akcent 3 3 3 2 3 4 4 2" xfId="4871" xr:uid="{00000000-0005-0000-0000-000088130000}"/>
    <cellStyle name="20% - akcent 3 3 3 2 3 4 5" xfId="4872" xr:uid="{00000000-0005-0000-0000-000089130000}"/>
    <cellStyle name="20% - akcent 3 3 3 2 3 5" xfId="4873" xr:uid="{00000000-0005-0000-0000-00008A130000}"/>
    <cellStyle name="20% - akcent 3 3 3 2 3 5 2" xfId="4874" xr:uid="{00000000-0005-0000-0000-00008B130000}"/>
    <cellStyle name="20% - akcent 3 3 3 2 3 5 2 2" xfId="4875" xr:uid="{00000000-0005-0000-0000-00008C130000}"/>
    <cellStyle name="20% - akcent 3 3 3 2 3 5 3" xfId="4876" xr:uid="{00000000-0005-0000-0000-00008D130000}"/>
    <cellStyle name="20% - akcent 3 3 3 2 3 5 3 2" xfId="4877" xr:uid="{00000000-0005-0000-0000-00008E130000}"/>
    <cellStyle name="20% - akcent 3 3 3 2 3 5 4" xfId="4878" xr:uid="{00000000-0005-0000-0000-00008F130000}"/>
    <cellStyle name="20% - akcent 3 3 3 2 3 6" xfId="4879" xr:uid="{00000000-0005-0000-0000-000090130000}"/>
    <cellStyle name="20% - akcent 3 3 3 2 3 6 2" xfId="4880" xr:uid="{00000000-0005-0000-0000-000091130000}"/>
    <cellStyle name="20% - akcent 3 3 3 2 3 7" xfId="4881" xr:uid="{00000000-0005-0000-0000-000092130000}"/>
    <cellStyle name="20% - akcent 3 3 3 2 3 7 2" xfId="4882" xr:uid="{00000000-0005-0000-0000-000093130000}"/>
    <cellStyle name="20% - akcent 3 3 3 2 3 8" xfId="4883" xr:uid="{00000000-0005-0000-0000-000094130000}"/>
    <cellStyle name="20% - akcent 3 3 3 2 4" xfId="4884" xr:uid="{00000000-0005-0000-0000-000095130000}"/>
    <cellStyle name="20% - akcent 3 3 3 2 4 2" xfId="4885" xr:uid="{00000000-0005-0000-0000-000096130000}"/>
    <cellStyle name="20% - akcent 3 3 3 2 4 2 2" xfId="4886" xr:uid="{00000000-0005-0000-0000-000097130000}"/>
    <cellStyle name="20% - akcent 3 3 3 2 4 2 2 2" xfId="4887" xr:uid="{00000000-0005-0000-0000-000098130000}"/>
    <cellStyle name="20% - akcent 3 3 3 2 4 2 2 2 2" xfId="4888" xr:uid="{00000000-0005-0000-0000-000099130000}"/>
    <cellStyle name="20% - akcent 3 3 3 2 4 2 2 3" xfId="4889" xr:uid="{00000000-0005-0000-0000-00009A130000}"/>
    <cellStyle name="20% - akcent 3 3 3 2 4 2 2 3 2" xfId="4890" xr:uid="{00000000-0005-0000-0000-00009B130000}"/>
    <cellStyle name="20% - akcent 3 3 3 2 4 2 2 4" xfId="4891" xr:uid="{00000000-0005-0000-0000-00009C130000}"/>
    <cellStyle name="20% - akcent 3 3 3 2 4 2 3" xfId="4892" xr:uid="{00000000-0005-0000-0000-00009D130000}"/>
    <cellStyle name="20% - akcent 3 3 3 2 4 2 3 2" xfId="4893" xr:uid="{00000000-0005-0000-0000-00009E130000}"/>
    <cellStyle name="20% - akcent 3 3 3 2 4 2 4" xfId="4894" xr:uid="{00000000-0005-0000-0000-00009F130000}"/>
    <cellStyle name="20% - akcent 3 3 3 2 4 2 4 2" xfId="4895" xr:uid="{00000000-0005-0000-0000-0000A0130000}"/>
    <cellStyle name="20% - akcent 3 3 3 2 4 2 5" xfId="4896" xr:uid="{00000000-0005-0000-0000-0000A1130000}"/>
    <cellStyle name="20% - akcent 3 3 3 2 4 3" xfId="4897" xr:uid="{00000000-0005-0000-0000-0000A2130000}"/>
    <cellStyle name="20% - akcent 3 3 3 2 4 3 2" xfId="4898" xr:uid="{00000000-0005-0000-0000-0000A3130000}"/>
    <cellStyle name="20% - akcent 3 3 3 2 4 3 2 2" xfId="4899" xr:uid="{00000000-0005-0000-0000-0000A4130000}"/>
    <cellStyle name="20% - akcent 3 3 3 2 4 3 3" xfId="4900" xr:uid="{00000000-0005-0000-0000-0000A5130000}"/>
    <cellStyle name="20% - akcent 3 3 3 2 4 3 3 2" xfId="4901" xr:uid="{00000000-0005-0000-0000-0000A6130000}"/>
    <cellStyle name="20% - akcent 3 3 3 2 4 3 4" xfId="4902" xr:uid="{00000000-0005-0000-0000-0000A7130000}"/>
    <cellStyle name="20% - akcent 3 3 3 2 4 4" xfId="4903" xr:uid="{00000000-0005-0000-0000-0000A8130000}"/>
    <cellStyle name="20% - akcent 3 3 3 2 4 4 2" xfId="4904" xr:uid="{00000000-0005-0000-0000-0000A9130000}"/>
    <cellStyle name="20% - akcent 3 3 3 2 4 5" xfId="4905" xr:uid="{00000000-0005-0000-0000-0000AA130000}"/>
    <cellStyle name="20% - akcent 3 3 3 2 4 5 2" xfId="4906" xr:uid="{00000000-0005-0000-0000-0000AB130000}"/>
    <cellStyle name="20% - akcent 3 3 3 2 4 6" xfId="4907" xr:uid="{00000000-0005-0000-0000-0000AC130000}"/>
    <cellStyle name="20% - akcent 3 3 3 2 5" xfId="4908" xr:uid="{00000000-0005-0000-0000-0000AD130000}"/>
    <cellStyle name="20% - akcent 3 3 3 2 5 2" xfId="4909" xr:uid="{00000000-0005-0000-0000-0000AE130000}"/>
    <cellStyle name="20% - akcent 3 3 3 2 5 2 2" xfId="4910" xr:uid="{00000000-0005-0000-0000-0000AF130000}"/>
    <cellStyle name="20% - akcent 3 3 3 2 5 2 2 2" xfId="4911" xr:uid="{00000000-0005-0000-0000-0000B0130000}"/>
    <cellStyle name="20% - akcent 3 3 3 2 5 2 3" xfId="4912" xr:uid="{00000000-0005-0000-0000-0000B1130000}"/>
    <cellStyle name="20% - akcent 3 3 3 2 5 2 3 2" xfId="4913" xr:uid="{00000000-0005-0000-0000-0000B2130000}"/>
    <cellStyle name="20% - akcent 3 3 3 2 5 2 4" xfId="4914" xr:uid="{00000000-0005-0000-0000-0000B3130000}"/>
    <cellStyle name="20% - akcent 3 3 3 2 5 3" xfId="4915" xr:uid="{00000000-0005-0000-0000-0000B4130000}"/>
    <cellStyle name="20% - akcent 3 3 3 2 5 3 2" xfId="4916" xr:uid="{00000000-0005-0000-0000-0000B5130000}"/>
    <cellStyle name="20% - akcent 3 3 3 2 5 4" xfId="4917" xr:uid="{00000000-0005-0000-0000-0000B6130000}"/>
    <cellStyle name="20% - akcent 3 3 3 2 5 4 2" xfId="4918" xr:uid="{00000000-0005-0000-0000-0000B7130000}"/>
    <cellStyle name="20% - akcent 3 3 3 2 5 5" xfId="4919" xr:uid="{00000000-0005-0000-0000-0000B8130000}"/>
    <cellStyle name="20% - akcent 3 3 3 2 6" xfId="4920" xr:uid="{00000000-0005-0000-0000-0000B9130000}"/>
    <cellStyle name="20% - akcent 3 3 3 2 6 2" xfId="4921" xr:uid="{00000000-0005-0000-0000-0000BA130000}"/>
    <cellStyle name="20% - akcent 3 3 3 2 6 2 2" xfId="4922" xr:uid="{00000000-0005-0000-0000-0000BB130000}"/>
    <cellStyle name="20% - akcent 3 3 3 2 6 2 2 2" xfId="4923" xr:uid="{00000000-0005-0000-0000-0000BC130000}"/>
    <cellStyle name="20% - akcent 3 3 3 2 6 2 3" xfId="4924" xr:uid="{00000000-0005-0000-0000-0000BD130000}"/>
    <cellStyle name="20% - akcent 3 3 3 2 6 2 3 2" xfId="4925" xr:uid="{00000000-0005-0000-0000-0000BE130000}"/>
    <cellStyle name="20% - akcent 3 3 3 2 6 2 4" xfId="4926" xr:uid="{00000000-0005-0000-0000-0000BF130000}"/>
    <cellStyle name="20% - akcent 3 3 3 2 6 3" xfId="4927" xr:uid="{00000000-0005-0000-0000-0000C0130000}"/>
    <cellStyle name="20% - akcent 3 3 3 2 6 3 2" xfId="4928" xr:uid="{00000000-0005-0000-0000-0000C1130000}"/>
    <cellStyle name="20% - akcent 3 3 3 2 6 4" xfId="4929" xr:uid="{00000000-0005-0000-0000-0000C2130000}"/>
    <cellStyle name="20% - akcent 3 3 3 2 6 4 2" xfId="4930" xr:uid="{00000000-0005-0000-0000-0000C3130000}"/>
    <cellStyle name="20% - akcent 3 3 3 2 6 5" xfId="4931" xr:uid="{00000000-0005-0000-0000-0000C4130000}"/>
    <cellStyle name="20% - akcent 3 3 3 2 7" xfId="4932" xr:uid="{00000000-0005-0000-0000-0000C5130000}"/>
    <cellStyle name="20% - akcent 3 3 3 2 7 2" xfId="4933" xr:uid="{00000000-0005-0000-0000-0000C6130000}"/>
    <cellStyle name="20% - akcent 3 3 3 2 7 2 2" xfId="4934" xr:uid="{00000000-0005-0000-0000-0000C7130000}"/>
    <cellStyle name="20% - akcent 3 3 3 2 7 2 2 2" xfId="4935" xr:uid="{00000000-0005-0000-0000-0000C8130000}"/>
    <cellStyle name="20% - akcent 3 3 3 2 7 2 3" xfId="4936" xr:uid="{00000000-0005-0000-0000-0000C9130000}"/>
    <cellStyle name="20% - akcent 3 3 3 2 7 2 3 2" xfId="4937" xr:uid="{00000000-0005-0000-0000-0000CA130000}"/>
    <cellStyle name="20% - akcent 3 3 3 2 7 2 4" xfId="4938" xr:uid="{00000000-0005-0000-0000-0000CB130000}"/>
    <cellStyle name="20% - akcent 3 3 3 2 7 3" xfId="4939" xr:uid="{00000000-0005-0000-0000-0000CC130000}"/>
    <cellStyle name="20% - akcent 3 3 3 2 7 3 2" xfId="4940" xr:uid="{00000000-0005-0000-0000-0000CD130000}"/>
    <cellStyle name="20% - akcent 3 3 3 2 7 4" xfId="4941" xr:uid="{00000000-0005-0000-0000-0000CE130000}"/>
    <cellStyle name="20% - akcent 3 3 3 2 7 4 2" xfId="4942" xr:uid="{00000000-0005-0000-0000-0000CF130000}"/>
    <cellStyle name="20% - akcent 3 3 3 2 7 5" xfId="4943" xr:uid="{00000000-0005-0000-0000-0000D0130000}"/>
    <cellStyle name="20% - akcent 3 3 3 2 8" xfId="4944" xr:uid="{00000000-0005-0000-0000-0000D1130000}"/>
    <cellStyle name="20% - akcent 3 3 3 2 8 2" xfId="4945" xr:uid="{00000000-0005-0000-0000-0000D2130000}"/>
    <cellStyle name="20% - akcent 3 3 3 2 8 2 2" xfId="4946" xr:uid="{00000000-0005-0000-0000-0000D3130000}"/>
    <cellStyle name="20% - akcent 3 3 3 2 8 3" xfId="4947" xr:uid="{00000000-0005-0000-0000-0000D4130000}"/>
    <cellStyle name="20% - akcent 3 3 3 2 8 3 2" xfId="4948" xr:uid="{00000000-0005-0000-0000-0000D5130000}"/>
    <cellStyle name="20% - akcent 3 3 3 2 8 4" xfId="4949" xr:uid="{00000000-0005-0000-0000-0000D6130000}"/>
    <cellStyle name="20% - akcent 3 3 3 2 9" xfId="4950" xr:uid="{00000000-0005-0000-0000-0000D7130000}"/>
    <cellStyle name="20% - akcent 3 3 3 2 9 2" xfId="4951" xr:uid="{00000000-0005-0000-0000-0000D8130000}"/>
    <cellStyle name="20% - akcent 3 3 3 3" xfId="4952" xr:uid="{00000000-0005-0000-0000-0000D9130000}"/>
    <cellStyle name="20% - akcent 3 3 3 3 2" xfId="4953" xr:uid="{00000000-0005-0000-0000-0000DA130000}"/>
    <cellStyle name="20% - akcent 3 3 3 3 2 2" xfId="4954" xr:uid="{00000000-0005-0000-0000-0000DB130000}"/>
    <cellStyle name="20% - akcent 3 3 3 3 2 2 2" xfId="4955" xr:uid="{00000000-0005-0000-0000-0000DC130000}"/>
    <cellStyle name="20% - akcent 3 3 3 3 2 2 2 2" xfId="4956" xr:uid="{00000000-0005-0000-0000-0000DD130000}"/>
    <cellStyle name="20% - akcent 3 3 3 3 2 2 3" xfId="4957" xr:uid="{00000000-0005-0000-0000-0000DE130000}"/>
    <cellStyle name="20% - akcent 3 3 3 3 2 2 3 2" xfId="4958" xr:uid="{00000000-0005-0000-0000-0000DF130000}"/>
    <cellStyle name="20% - akcent 3 3 3 3 2 2 4" xfId="4959" xr:uid="{00000000-0005-0000-0000-0000E0130000}"/>
    <cellStyle name="20% - akcent 3 3 3 3 2 3" xfId="4960" xr:uid="{00000000-0005-0000-0000-0000E1130000}"/>
    <cellStyle name="20% - akcent 3 3 3 3 2 3 2" xfId="4961" xr:uid="{00000000-0005-0000-0000-0000E2130000}"/>
    <cellStyle name="20% - akcent 3 3 3 3 2 4" xfId="4962" xr:uid="{00000000-0005-0000-0000-0000E3130000}"/>
    <cellStyle name="20% - akcent 3 3 3 3 2 4 2" xfId="4963" xr:uid="{00000000-0005-0000-0000-0000E4130000}"/>
    <cellStyle name="20% - akcent 3 3 3 3 2 5" xfId="4964" xr:uid="{00000000-0005-0000-0000-0000E5130000}"/>
    <cellStyle name="20% - akcent 3 3 3 3 3" xfId="4965" xr:uid="{00000000-0005-0000-0000-0000E6130000}"/>
    <cellStyle name="20% - akcent 3 3 3 3 3 2" xfId="4966" xr:uid="{00000000-0005-0000-0000-0000E7130000}"/>
    <cellStyle name="20% - akcent 3 3 3 3 3 2 2" xfId="4967" xr:uid="{00000000-0005-0000-0000-0000E8130000}"/>
    <cellStyle name="20% - akcent 3 3 3 3 3 2 2 2" xfId="4968" xr:uid="{00000000-0005-0000-0000-0000E9130000}"/>
    <cellStyle name="20% - akcent 3 3 3 3 3 2 3" xfId="4969" xr:uid="{00000000-0005-0000-0000-0000EA130000}"/>
    <cellStyle name="20% - akcent 3 3 3 3 3 2 3 2" xfId="4970" xr:uid="{00000000-0005-0000-0000-0000EB130000}"/>
    <cellStyle name="20% - akcent 3 3 3 3 3 2 4" xfId="4971" xr:uid="{00000000-0005-0000-0000-0000EC130000}"/>
    <cellStyle name="20% - akcent 3 3 3 3 3 3" xfId="4972" xr:uid="{00000000-0005-0000-0000-0000ED130000}"/>
    <cellStyle name="20% - akcent 3 3 3 3 3 3 2" xfId="4973" xr:uid="{00000000-0005-0000-0000-0000EE130000}"/>
    <cellStyle name="20% - akcent 3 3 3 3 3 4" xfId="4974" xr:uid="{00000000-0005-0000-0000-0000EF130000}"/>
    <cellStyle name="20% - akcent 3 3 3 3 3 4 2" xfId="4975" xr:uid="{00000000-0005-0000-0000-0000F0130000}"/>
    <cellStyle name="20% - akcent 3 3 3 3 3 5" xfId="4976" xr:uid="{00000000-0005-0000-0000-0000F1130000}"/>
    <cellStyle name="20% - akcent 3 3 3 3 4" xfId="4977" xr:uid="{00000000-0005-0000-0000-0000F2130000}"/>
    <cellStyle name="20% - akcent 3 3 3 3 4 2" xfId="4978" xr:uid="{00000000-0005-0000-0000-0000F3130000}"/>
    <cellStyle name="20% - akcent 3 3 3 3 4 2 2" xfId="4979" xr:uid="{00000000-0005-0000-0000-0000F4130000}"/>
    <cellStyle name="20% - akcent 3 3 3 3 4 2 2 2" xfId="4980" xr:uid="{00000000-0005-0000-0000-0000F5130000}"/>
    <cellStyle name="20% - akcent 3 3 3 3 4 2 3" xfId="4981" xr:uid="{00000000-0005-0000-0000-0000F6130000}"/>
    <cellStyle name="20% - akcent 3 3 3 3 4 2 3 2" xfId="4982" xr:uid="{00000000-0005-0000-0000-0000F7130000}"/>
    <cellStyle name="20% - akcent 3 3 3 3 4 2 4" xfId="4983" xr:uid="{00000000-0005-0000-0000-0000F8130000}"/>
    <cellStyle name="20% - akcent 3 3 3 3 4 3" xfId="4984" xr:uid="{00000000-0005-0000-0000-0000F9130000}"/>
    <cellStyle name="20% - akcent 3 3 3 3 4 3 2" xfId="4985" xr:uid="{00000000-0005-0000-0000-0000FA130000}"/>
    <cellStyle name="20% - akcent 3 3 3 3 4 4" xfId="4986" xr:uid="{00000000-0005-0000-0000-0000FB130000}"/>
    <cellStyle name="20% - akcent 3 3 3 3 4 4 2" xfId="4987" xr:uid="{00000000-0005-0000-0000-0000FC130000}"/>
    <cellStyle name="20% - akcent 3 3 3 3 4 5" xfId="4988" xr:uid="{00000000-0005-0000-0000-0000FD130000}"/>
    <cellStyle name="20% - akcent 3 3 3 3 5" xfId="4989" xr:uid="{00000000-0005-0000-0000-0000FE130000}"/>
    <cellStyle name="20% - akcent 3 3 3 3 5 2" xfId="4990" xr:uid="{00000000-0005-0000-0000-0000FF130000}"/>
    <cellStyle name="20% - akcent 3 3 3 3 5 2 2" xfId="4991" xr:uid="{00000000-0005-0000-0000-000000140000}"/>
    <cellStyle name="20% - akcent 3 3 3 3 5 3" xfId="4992" xr:uid="{00000000-0005-0000-0000-000001140000}"/>
    <cellStyle name="20% - akcent 3 3 3 3 5 3 2" xfId="4993" xr:uid="{00000000-0005-0000-0000-000002140000}"/>
    <cellStyle name="20% - akcent 3 3 3 3 5 4" xfId="4994" xr:uid="{00000000-0005-0000-0000-000003140000}"/>
    <cellStyle name="20% - akcent 3 3 3 3 6" xfId="4995" xr:uid="{00000000-0005-0000-0000-000004140000}"/>
    <cellStyle name="20% - akcent 3 3 3 3 6 2" xfId="4996" xr:uid="{00000000-0005-0000-0000-000005140000}"/>
    <cellStyle name="20% - akcent 3 3 3 3 7" xfId="4997" xr:uid="{00000000-0005-0000-0000-000006140000}"/>
    <cellStyle name="20% - akcent 3 3 3 3 7 2" xfId="4998" xr:uid="{00000000-0005-0000-0000-000007140000}"/>
    <cellStyle name="20% - akcent 3 3 3 3 8" xfId="4999" xr:uid="{00000000-0005-0000-0000-000008140000}"/>
    <cellStyle name="20% - akcent 3 3 3 4" xfId="5000" xr:uid="{00000000-0005-0000-0000-000009140000}"/>
    <cellStyle name="20% - akcent 3 3 3 4 2" xfId="5001" xr:uid="{00000000-0005-0000-0000-00000A140000}"/>
    <cellStyle name="20% - akcent 3 3 3 4 2 2" xfId="5002" xr:uid="{00000000-0005-0000-0000-00000B140000}"/>
    <cellStyle name="20% - akcent 3 3 3 4 2 2 2" xfId="5003" xr:uid="{00000000-0005-0000-0000-00000C140000}"/>
    <cellStyle name="20% - akcent 3 3 3 4 2 2 2 2" xfId="5004" xr:uid="{00000000-0005-0000-0000-00000D140000}"/>
    <cellStyle name="20% - akcent 3 3 3 4 2 2 3" xfId="5005" xr:uid="{00000000-0005-0000-0000-00000E140000}"/>
    <cellStyle name="20% - akcent 3 3 3 4 2 2 3 2" xfId="5006" xr:uid="{00000000-0005-0000-0000-00000F140000}"/>
    <cellStyle name="20% - akcent 3 3 3 4 2 2 4" xfId="5007" xr:uid="{00000000-0005-0000-0000-000010140000}"/>
    <cellStyle name="20% - akcent 3 3 3 4 2 3" xfId="5008" xr:uid="{00000000-0005-0000-0000-000011140000}"/>
    <cellStyle name="20% - akcent 3 3 3 4 2 3 2" xfId="5009" xr:uid="{00000000-0005-0000-0000-000012140000}"/>
    <cellStyle name="20% - akcent 3 3 3 4 2 4" xfId="5010" xr:uid="{00000000-0005-0000-0000-000013140000}"/>
    <cellStyle name="20% - akcent 3 3 3 4 2 4 2" xfId="5011" xr:uid="{00000000-0005-0000-0000-000014140000}"/>
    <cellStyle name="20% - akcent 3 3 3 4 2 5" xfId="5012" xr:uid="{00000000-0005-0000-0000-000015140000}"/>
    <cellStyle name="20% - akcent 3 3 3 4 3" xfId="5013" xr:uid="{00000000-0005-0000-0000-000016140000}"/>
    <cellStyle name="20% - akcent 3 3 3 4 3 2" xfId="5014" xr:uid="{00000000-0005-0000-0000-000017140000}"/>
    <cellStyle name="20% - akcent 3 3 3 4 3 2 2" xfId="5015" xr:uid="{00000000-0005-0000-0000-000018140000}"/>
    <cellStyle name="20% - akcent 3 3 3 4 3 2 2 2" xfId="5016" xr:uid="{00000000-0005-0000-0000-000019140000}"/>
    <cellStyle name="20% - akcent 3 3 3 4 3 2 3" xfId="5017" xr:uid="{00000000-0005-0000-0000-00001A140000}"/>
    <cellStyle name="20% - akcent 3 3 3 4 3 2 3 2" xfId="5018" xr:uid="{00000000-0005-0000-0000-00001B140000}"/>
    <cellStyle name="20% - akcent 3 3 3 4 3 2 4" xfId="5019" xr:uid="{00000000-0005-0000-0000-00001C140000}"/>
    <cellStyle name="20% - akcent 3 3 3 4 3 3" xfId="5020" xr:uid="{00000000-0005-0000-0000-00001D140000}"/>
    <cellStyle name="20% - akcent 3 3 3 4 3 3 2" xfId="5021" xr:uid="{00000000-0005-0000-0000-00001E140000}"/>
    <cellStyle name="20% - akcent 3 3 3 4 3 4" xfId="5022" xr:uid="{00000000-0005-0000-0000-00001F140000}"/>
    <cellStyle name="20% - akcent 3 3 3 4 3 4 2" xfId="5023" xr:uid="{00000000-0005-0000-0000-000020140000}"/>
    <cellStyle name="20% - akcent 3 3 3 4 3 5" xfId="5024" xr:uid="{00000000-0005-0000-0000-000021140000}"/>
    <cellStyle name="20% - akcent 3 3 3 4 4" xfId="5025" xr:uid="{00000000-0005-0000-0000-000022140000}"/>
    <cellStyle name="20% - akcent 3 3 3 4 4 2" xfId="5026" xr:uid="{00000000-0005-0000-0000-000023140000}"/>
    <cellStyle name="20% - akcent 3 3 3 4 4 2 2" xfId="5027" xr:uid="{00000000-0005-0000-0000-000024140000}"/>
    <cellStyle name="20% - akcent 3 3 3 4 4 2 2 2" xfId="5028" xr:uid="{00000000-0005-0000-0000-000025140000}"/>
    <cellStyle name="20% - akcent 3 3 3 4 4 2 3" xfId="5029" xr:uid="{00000000-0005-0000-0000-000026140000}"/>
    <cellStyle name="20% - akcent 3 3 3 4 4 2 3 2" xfId="5030" xr:uid="{00000000-0005-0000-0000-000027140000}"/>
    <cellStyle name="20% - akcent 3 3 3 4 4 2 4" xfId="5031" xr:uid="{00000000-0005-0000-0000-000028140000}"/>
    <cellStyle name="20% - akcent 3 3 3 4 4 3" xfId="5032" xr:uid="{00000000-0005-0000-0000-000029140000}"/>
    <cellStyle name="20% - akcent 3 3 3 4 4 3 2" xfId="5033" xr:uid="{00000000-0005-0000-0000-00002A140000}"/>
    <cellStyle name="20% - akcent 3 3 3 4 4 4" xfId="5034" xr:uid="{00000000-0005-0000-0000-00002B140000}"/>
    <cellStyle name="20% - akcent 3 3 3 4 4 4 2" xfId="5035" xr:uid="{00000000-0005-0000-0000-00002C140000}"/>
    <cellStyle name="20% - akcent 3 3 3 4 4 5" xfId="5036" xr:uid="{00000000-0005-0000-0000-00002D140000}"/>
    <cellStyle name="20% - akcent 3 3 3 4 5" xfId="5037" xr:uid="{00000000-0005-0000-0000-00002E140000}"/>
    <cellStyle name="20% - akcent 3 3 3 4 5 2" xfId="5038" xr:uid="{00000000-0005-0000-0000-00002F140000}"/>
    <cellStyle name="20% - akcent 3 3 3 4 5 2 2" xfId="5039" xr:uid="{00000000-0005-0000-0000-000030140000}"/>
    <cellStyle name="20% - akcent 3 3 3 4 5 3" xfId="5040" xr:uid="{00000000-0005-0000-0000-000031140000}"/>
    <cellStyle name="20% - akcent 3 3 3 4 5 3 2" xfId="5041" xr:uid="{00000000-0005-0000-0000-000032140000}"/>
    <cellStyle name="20% - akcent 3 3 3 4 5 4" xfId="5042" xr:uid="{00000000-0005-0000-0000-000033140000}"/>
    <cellStyle name="20% - akcent 3 3 3 4 6" xfId="5043" xr:uid="{00000000-0005-0000-0000-000034140000}"/>
    <cellStyle name="20% - akcent 3 3 3 4 6 2" xfId="5044" xr:uid="{00000000-0005-0000-0000-000035140000}"/>
    <cellStyle name="20% - akcent 3 3 3 4 7" xfId="5045" xr:uid="{00000000-0005-0000-0000-000036140000}"/>
    <cellStyle name="20% - akcent 3 3 3 4 7 2" xfId="5046" xr:uid="{00000000-0005-0000-0000-000037140000}"/>
    <cellStyle name="20% - akcent 3 3 3 4 8" xfId="5047" xr:uid="{00000000-0005-0000-0000-000038140000}"/>
    <cellStyle name="20% - akcent 3 3 3 5" xfId="5048" xr:uid="{00000000-0005-0000-0000-000039140000}"/>
    <cellStyle name="20% - akcent 3 3 3 5 2" xfId="5049" xr:uid="{00000000-0005-0000-0000-00003A140000}"/>
    <cellStyle name="20% - akcent 3 3 3 5 2 2" xfId="5050" xr:uid="{00000000-0005-0000-0000-00003B140000}"/>
    <cellStyle name="20% - akcent 3 3 3 5 2 2 2" xfId="5051" xr:uid="{00000000-0005-0000-0000-00003C140000}"/>
    <cellStyle name="20% - akcent 3 3 3 5 2 2 2 2" xfId="5052" xr:uid="{00000000-0005-0000-0000-00003D140000}"/>
    <cellStyle name="20% - akcent 3 3 3 5 2 2 3" xfId="5053" xr:uid="{00000000-0005-0000-0000-00003E140000}"/>
    <cellStyle name="20% - akcent 3 3 3 5 2 2 3 2" xfId="5054" xr:uid="{00000000-0005-0000-0000-00003F140000}"/>
    <cellStyle name="20% - akcent 3 3 3 5 2 2 4" xfId="5055" xr:uid="{00000000-0005-0000-0000-000040140000}"/>
    <cellStyle name="20% - akcent 3 3 3 5 2 3" xfId="5056" xr:uid="{00000000-0005-0000-0000-000041140000}"/>
    <cellStyle name="20% - akcent 3 3 3 5 2 3 2" xfId="5057" xr:uid="{00000000-0005-0000-0000-000042140000}"/>
    <cellStyle name="20% - akcent 3 3 3 5 2 4" xfId="5058" xr:uid="{00000000-0005-0000-0000-000043140000}"/>
    <cellStyle name="20% - akcent 3 3 3 5 2 4 2" xfId="5059" xr:uid="{00000000-0005-0000-0000-000044140000}"/>
    <cellStyle name="20% - akcent 3 3 3 5 2 5" xfId="5060" xr:uid="{00000000-0005-0000-0000-000045140000}"/>
    <cellStyle name="20% - akcent 3 3 3 5 3" xfId="5061" xr:uid="{00000000-0005-0000-0000-000046140000}"/>
    <cellStyle name="20% - akcent 3 3 3 5 3 2" xfId="5062" xr:uid="{00000000-0005-0000-0000-000047140000}"/>
    <cellStyle name="20% - akcent 3 3 3 5 3 2 2" xfId="5063" xr:uid="{00000000-0005-0000-0000-000048140000}"/>
    <cellStyle name="20% - akcent 3 3 3 5 3 3" xfId="5064" xr:uid="{00000000-0005-0000-0000-000049140000}"/>
    <cellStyle name="20% - akcent 3 3 3 5 3 3 2" xfId="5065" xr:uid="{00000000-0005-0000-0000-00004A140000}"/>
    <cellStyle name="20% - akcent 3 3 3 5 3 4" xfId="5066" xr:uid="{00000000-0005-0000-0000-00004B140000}"/>
    <cellStyle name="20% - akcent 3 3 3 5 4" xfId="5067" xr:uid="{00000000-0005-0000-0000-00004C140000}"/>
    <cellStyle name="20% - akcent 3 3 3 5 4 2" xfId="5068" xr:uid="{00000000-0005-0000-0000-00004D140000}"/>
    <cellStyle name="20% - akcent 3 3 3 5 5" xfId="5069" xr:uid="{00000000-0005-0000-0000-00004E140000}"/>
    <cellStyle name="20% - akcent 3 3 3 5 5 2" xfId="5070" xr:uid="{00000000-0005-0000-0000-00004F140000}"/>
    <cellStyle name="20% - akcent 3 3 3 5 6" xfId="5071" xr:uid="{00000000-0005-0000-0000-000050140000}"/>
    <cellStyle name="20% - akcent 3 3 3 6" xfId="5072" xr:uid="{00000000-0005-0000-0000-000051140000}"/>
    <cellStyle name="20% - akcent 3 3 3 6 2" xfId="5073" xr:uid="{00000000-0005-0000-0000-000052140000}"/>
    <cellStyle name="20% - akcent 3 3 3 6 2 2" xfId="5074" xr:uid="{00000000-0005-0000-0000-000053140000}"/>
    <cellStyle name="20% - akcent 3 3 3 6 2 2 2" xfId="5075" xr:uid="{00000000-0005-0000-0000-000054140000}"/>
    <cellStyle name="20% - akcent 3 3 3 6 2 3" xfId="5076" xr:uid="{00000000-0005-0000-0000-000055140000}"/>
    <cellStyle name="20% - akcent 3 3 3 6 2 3 2" xfId="5077" xr:uid="{00000000-0005-0000-0000-000056140000}"/>
    <cellStyle name="20% - akcent 3 3 3 6 2 4" xfId="5078" xr:uid="{00000000-0005-0000-0000-000057140000}"/>
    <cellStyle name="20% - akcent 3 3 3 6 3" xfId="5079" xr:uid="{00000000-0005-0000-0000-000058140000}"/>
    <cellStyle name="20% - akcent 3 3 3 6 3 2" xfId="5080" xr:uid="{00000000-0005-0000-0000-000059140000}"/>
    <cellStyle name="20% - akcent 3 3 3 6 4" xfId="5081" xr:uid="{00000000-0005-0000-0000-00005A140000}"/>
    <cellStyle name="20% - akcent 3 3 3 6 4 2" xfId="5082" xr:uid="{00000000-0005-0000-0000-00005B140000}"/>
    <cellStyle name="20% - akcent 3 3 3 6 5" xfId="5083" xr:uid="{00000000-0005-0000-0000-00005C140000}"/>
    <cellStyle name="20% - akcent 3 3 3 7" xfId="5084" xr:uid="{00000000-0005-0000-0000-00005D140000}"/>
    <cellStyle name="20% - akcent 3 3 3 7 2" xfId="5085" xr:uid="{00000000-0005-0000-0000-00005E140000}"/>
    <cellStyle name="20% - akcent 3 3 3 7 2 2" xfId="5086" xr:uid="{00000000-0005-0000-0000-00005F140000}"/>
    <cellStyle name="20% - akcent 3 3 3 7 2 2 2" xfId="5087" xr:uid="{00000000-0005-0000-0000-000060140000}"/>
    <cellStyle name="20% - akcent 3 3 3 7 2 3" xfId="5088" xr:uid="{00000000-0005-0000-0000-000061140000}"/>
    <cellStyle name="20% - akcent 3 3 3 7 2 3 2" xfId="5089" xr:uid="{00000000-0005-0000-0000-000062140000}"/>
    <cellStyle name="20% - akcent 3 3 3 7 2 4" xfId="5090" xr:uid="{00000000-0005-0000-0000-000063140000}"/>
    <cellStyle name="20% - akcent 3 3 3 7 3" xfId="5091" xr:uid="{00000000-0005-0000-0000-000064140000}"/>
    <cellStyle name="20% - akcent 3 3 3 7 3 2" xfId="5092" xr:uid="{00000000-0005-0000-0000-000065140000}"/>
    <cellStyle name="20% - akcent 3 3 3 7 4" xfId="5093" xr:uid="{00000000-0005-0000-0000-000066140000}"/>
    <cellStyle name="20% - akcent 3 3 3 7 4 2" xfId="5094" xr:uid="{00000000-0005-0000-0000-000067140000}"/>
    <cellStyle name="20% - akcent 3 3 3 7 5" xfId="5095" xr:uid="{00000000-0005-0000-0000-000068140000}"/>
    <cellStyle name="20% - akcent 3 3 3 8" xfId="5096" xr:uid="{00000000-0005-0000-0000-000069140000}"/>
    <cellStyle name="20% - akcent 3 3 3 8 2" xfId="5097" xr:uid="{00000000-0005-0000-0000-00006A140000}"/>
    <cellStyle name="20% - akcent 3 3 3 8 2 2" xfId="5098" xr:uid="{00000000-0005-0000-0000-00006B140000}"/>
    <cellStyle name="20% - akcent 3 3 3 8 2 2 2" xfId="5099" xr:uid="{00000000-0005-0000-0000-00006C140000}"/>
    <cellStyle name="20% - akcent 3 3 3 8 2 3" xfId="5100" xr:uid="{00000000-0005-0000-0000-00006D140000}"/>
    <cellStyle name="20% - akcent 3 3 3 8 2 3 2" xfId="5101" xr:uid="{00000000-0005-0000-0000-00006E140000}"/>
    <cellStyle name="20% - akcent 3 3 3 8 2 4" xfId="5102" xr:uid="{00000000-0005-0000-0000-00006F140000}"/>
    <cellStyle name="20% - akcent 3 3 3 8 3" xfId="5103" xr:uid="{00000000-0005-0000-0000-000070140000}"/>
    <cellStyle name="20% - akcent 3 3 3 8 3 2" xfId="5104" xr:uid="{00000000-0005-0000-0000-000071140000}"/>
    <cellStyle name="20% - akcent 3 3 3 8 4" xfId="5105" xr:uid="{00000000-0005-0000-0000-000072140000}"/>
    <cellStyle name="20% - akcent 3 3 3 8 4 2" xfId="5106" xr:uid="{00000000-0005-0000-0000-000073140000}"/>
    <cellStyle name="20% - akcent 3 3 3 8 5" xfId="5107" xr:uid="{00000000-0005-0000-0000-000074140000}"/>
    <cellStyle name="20% - akcent 3 3 3 9" xfId="5108" xr:uid="{00000000-0005-0000-0000-000075140000}"/>
    <cellStyle name="20% - akcent 3 3 3 9 2" xfId="5109" xr:uid="{00000000-0005-0000-0000-000076140000}"/>
    <cellStyle name="20% - akcent 3 3 3 9 2 2" xfId="5110" xr:uid="{00000000-0005-0000-0000-000077140000}"/>
    <cellStyle name="20% - akcent 3 3 3 9 3" xfId="5111" xr:uid="{00000000-0005-0000-0000-000078140000}"/>
    <cellStyle name="20% - akcent 3 3 3 9 3 2" xfId="5112" xr:uid="{00000000-0005-0000-0000-000079140000}"/>
    <cellStyle name="20% - akcent 3 3 3 9 4" xfId="5113" xr:uid="{00000000-0005-0000-0000-00007A140000}"/>
    <cellStyle name="20% - akcent 3 3 4" xfId="5114" xr:uid="{00000000-0005-0000-0000-00007B140000}"/>
    <cellStyle name="20% - akcent 3 3 4 10" xfId="5115" xr:uid="{00000000-0005-0000-0000-00007C140000}"/>
    <cellStyle name="20% - akcent 3 3 4 10 2" xfId="5116" xr:uid="{00000000-0005-0000-0000-00007D140000}"/>
    <cellStyle name="20% - akcent 3 3 4 11" xfId="5117" xr:uid="{00000000-0005-0000-0000-00007E140000}"/>
    <cellStyle name="20% - akcent 3 3 4 2" xfId="5118" xr:uid="{00000000-0005-0000-0000-00007F140000}"/>
    <cellStyle name="20% - akcent 3 3 4 2 2" xfId="5119" xr:uid="{00000000-0005-0000-0000-000080140000}"/>
    <cellStyle name="20% - akcent 3 3 4 2 2 2" xfId="5120" xr:uid="{00000000-0005-0000-0000-000081140000}"/>
    <cellStyle name="20% - akcent 3 3 4 2 2 2 2" xfId="5121" xr:uid="{00000000-0005-0000-0000-000082140000}"/>
    <cellStyle name="20% - akcent 3 3 4 2 2 2 2 2" xfId="5122" xr:uid="{00000000-0005-0000-0000-000083140000}"/>
    <cellStyle name="20% - akcent 3 3 4 2 2 2 3" xfId="5123" xr:uid="{00000000-0005-0000-0000-000084140000}"/>
    <cellStyle name="20% - akcent 3 3 4 2 2 2 3 2" xfId="5124" xr:uid="{00000000-0005-0000-0000-000085140000}"/>
    <cellStyle name="20% - akcent 3 3 4 2 2 2 4" xfId="5125" xr:uid="{00000000-0005-0000-0000-000086140000}"/>
    <cellStyle name="20% - akcent 3 3 4 2 2 3" xfId="5126" xr:uid="{00000000-0005-0000-0000-000087140000}"/>
    <cellStyle name="20% - akcent 3 3 4 2 2 3 2" xfId="5127" xr:uid="{00000000-0005-0000-0000-000088140000}"/>
    <cellStyle name="20% - akcent 3 3 4 2 2 4" xfId="5128" xr:uid="{00000000-0005-0000-0000-000089140000}"/>
    <cellStyle name="20% - akcent 3 3 4 2 2 4 2" xfId="5129" xr:uid="{00000000-0005-0000-0000-00008A140000}"/>
    <cellStyle name="20% - akcent 3 3 4 2 2 5" xfId="5130" xr:uid="{00000000-0005-0000-0000-00008B140000}"/>
    <cellStyle name="20% - akcent 3 3 4 2 3" xfId="5131" xr:uid="{00000000-0005-0000-0000-00008C140000}"/>
    <cellStyle name="20% - akcent 3 3 4 2 3 2" xfId="5132" xr:uid="{00000000-0005-0000-0000-00008D140000}"/>
    <cellStyle name="20% - akcent 3 3 4 2 3 2 2" xfId="5133" xr:uid="{00000000-0005-0000-0000-00008E140000}"/>
    <cellStyle name="20% - akcent 3 3 4 2 3 2 2 2" xfId="5134" xr:uid="{00000000-0005-0000-0000-00008F140000}"/>
    <cellStyle name="20% - akcent 3 3 4 2 3 2 3" xfId="5135" xr:uid="{00000000-0005-0000-0000-000090140000}"/>
    <cellStyle name="20% - akcent 3 3 4 2 3 2 3 2" xfId="5136" xr:uid="{00000000-0005-0000-0000-000091140000}"/>
    <cellStyle name="20% - akcent 3 3 4 2 3 2 4" xfId="5137" xr:uid="{00000000-0005-0000-0000-000092140000}"/>
    <cellStyle name="20% - akcent 3 3 4 2 3 3" xfId="5138" xr:uid="{00000000-0005-0000-0000-000093140000}"/>
    <cellStyle name="20% - akcent 3 3 4 2 3 3 2" xfId="5139" xr:uid="{00000000-0005-0000-0000-000094140000}"/>
    <cellStyle name="20% - akcent 3 3 4 2 3 4" xfId="5140" xr:uid="{00000000-0005-0000-0000-000095140000}"/>
    <cellStyle name="20% - akcent 3 3 4 2 3 4 2" xfId="5141" xr:uid="{00000000-0005-0000-0000-000096140000}"/>
    <cellStyle name="20% - akcent 3 3 4 2 3 5" xfId="5142" xr:uid="{00000000-0005-0000-0000-000097140000}"/>
    <cellStyle name="20% - akcent 3 3 4 2 4" xfId="5143" xr:uid="{00000000-0005-0000-0000-000098140000}"/>
    <cellStyle name="20% - akcent 3 3 4 2 4 2" xfId="5144" xr:uid="{00000000-0005-0000-0000-000099140000}"/>
    <cellStyle name="20% - akcent 3 3 4 2 4 2 2" xfId="5145" xr:uid="{00000000-0005-0000-0000-00009A140000}"/>
    <cellStyle name="20% - akcent 3 3 4 2 4 2 2 2" xfId="5146" xr:uid="{00000000-0005-0000-0000-00009B140000}"/>
    <cellStyle name="20% - akcent 3 3 4 2 4 2 3" xfId="5147" xr:uid="{00000000-0005-0000-0000-00009C140000}"/>
    <cellStyle name="20% - akcent 3 3 4 2 4 2 3 2" xfId="5148" xr:uid="{00000000-0005-0000-0000-00009D140000}"/>
    <cellStyle name="20% - akcent 3 3 4 2 4 2 4" xfId="5149" xr:uid="{00000000-0005-0000-0000-00009E140000}"/>
    <cellStyle name="20% - akcent 3 3 4 2 4 3" xfId="5150" xr:uid="{00000000-0005-0000-0000-00009F140000}"/>
    <cellStyle name="20% - akcent 3 3 4 2 4 3 2" xfId="5151" xr:uid="{00000000-0005-0000-0000-0000A0140000}"/>
    <cellStyle name="20% - akcent 3 3 4 2 4 4" xfId="5152" xr:uid="{00000000-0005-0000-0000-0000A1140000}"/>
    <cellStyle name="20% - akcent 3 3 4 2 4 4 2" xfId="5153" xr:uid="{00000000-0005-0000-0000-0000A2140000}"/>
    <cellStyle name="20% - akcent 3 3 4 2 4 5" xfId="5154" xr:uid="{00000000-0005-0000-0000-0000A3140000}"/>
    <cellStyle name="20% - akcent 3 3 4 2 5" xfId="5155" xr:uid="{00000000-0005-0000-0000-0000A4140000}"/>
    <cellStyle name="20% - akcent 3 3 4 2 5 2" xfId="5156" xr:uid="{00000000-0005-0000-0000-0000A5140000}"/>
    <cellStyle name="20% - akcent 3 3 4 2 5 2 2" xfId="5157" xr:uid="{00000000-0005-0000-0000-0000A6140000}"/>
    <cellStyle name="20% - akcent 3 3 4 2 5 3" xfId="5158" xr:uid="{00000000-0005-0000-0000-0000A7140000}"/>
    <cellStyle name="20% - akcent 3 3 4 2 5 3 2" xfId="5159" xr:uid="{00000000-0005-0000-0000-0000A8140000}"/>
    <cellStyle name="20% - akcent 3 3 4 2 5 4" xfId="5160" xr:uid="{00000000-0005-0000-0000-0000A9140000}"/>
    <cellStyle name="20% - akcent 3 3 4 2 6" xfId="5161" xr:uid="{00000000-0005-0000-0000-0000AA140000}"/>
    <cellStyle name="20% - akcent 3 3 4 2 6 2" xfId="5162" xr:uid="{00000000-0005-0000-0000-0000AB140000}"/>
    <cellStyle name="20% - akcent 3 3 4 2 7" xfId="5163" xr:uid="{00000000-0005-0000-0000-0000AC140000}"/>
    <cellStyle name="20% - akcent 3 3 4 2 7 2" xfId="5164" xr:uid="{00000000-0005-0000-0000-0000AD140000}"/>
    <cellStyle name="20% - akcent 3 3 4 2 8" xfId="5165" xr:uid="{00000000-0005-0000-0000-0000AE140000}"/>
    <cellStyle name="20% - akcent 3 3 4 3" xfId="5166" xr:uid="{00000000-0005-0000-0000-0000AF140000}"/>
    <cellStyle name="20% - akcent 3 3 4 3 2" xfId="5167" xr:uid="{00000000-0005-0000-0000-0000B0140000}"/>
    <cellStyle name="20% - akcent 3 3 4 3 2 2" xfId="5168" xr:uid="{00000000-0005-0000-0000-0000B1140000}"/>
    <cellStyle name="20% - akcent 3 3 4 3 2 2 2" xfId="5169" xr:uid="{00000000-0005-0000-0000-0000B2140000}"/>
    <cellStyle name="20% - akcent 3 3 4 3 2 2 2 2" xfId="5170" xr:uid="{00000000-0005-0000-0000-0000B3140000}"/>
    <cellStyle name="20% - akcent 3 3 4 3 2 2 3" xfId="5171" xr:uid="{00000000-0005-0000-0000-0000B4140000}"/>
    <cellStyle name="20% - akcent 3 3 4 3 2 2 3 2" xfId="5172" xr:uid="{00000000-0005-0000-0000-0000B5140000}"/>
    <cellStyle name="20% - akcent 3 3 4 3 2 2 4" xfId="5173" xr:uid="{00000000-0005-0000-0000-0000B6140000}"/>
    <cellStyle name="20% - akcent 3 3 4 3 2 3" xfId="5174" xr:uid="{00000000-0005-0000-0000-0000B7140000}"/>
    <cellStyle name="20% - akcent 3 3 4 3 2 3 2" xfId="5175" xr:uid="{00000000-0005-0000-0000-0000B8140000}"/>
    <cellStyle name="20% - akcent 3 3 4 3 2 4" xfId="5176" xr:uid="{00000000-0005-0000-0000-0000B9140000}"/>
    <cellStyle name="20% - akcent 3 3 4 3 2 4 2" xfId="5177" xr:uid="{00000000-0005-0000-0000-0000BA140000}"/>
    <cellStyle name="20% - akcent 3 3 4 3 2 5" xfId="5178" xr:uid="{00000000-0005-0000-0000-0000BB140000}"/>
    <cellStyle name="20% - akcent 3 3 4 3 3" xfId="5179" xr:uid="{00000000-0005-0000-0000-0000BC140000}"/>
    <cellStyle name="20% - akcent 3 3 4 3 3 2" xfId="5180" xr:uid="{00000000-0005-0000-0000-0000BD140000}"/>
    <cellStyle name="20% - akcent 3 3 4 3 3 2 2" xfId="5181" xr:uid="{00000000-0005-0000-0000-0000BE140000}"/>
    <cellStyle name="20% - akcent 3 3 4 3 3 2 2 2" xfId="5182" xr:uid="{00000000-0005-0000-0000-0000BF140000}"/>
    <cellStyle name="20% - akcent 3 3 4 3 3 2 3" xfId="5183" xr:uid="{00000000-0005-0000-0000-0000C0140000}"/>
    <cellStyle name="20% - akcent 3 3 4 3 3 2 3 2" xfId="5184" xr:uid="{00000000-0005-0000-0000-0000C1140000}"/>
    <cellStyle name="20% - akcent 3 3 4 3 3 2 4" xfId="5185" xr:uid="{00000000-0005-0000-0000-0000C2140000}"/>
    <cellStyle name="20% - akcent 3 3 4 3 3 3" xfId="5186" xr:uid="{00000000-0005-0000-0000-0000C3140000}"/>
    <cellStyle name="20% - akcent 3 3 4 3 3 3 2" xfId="5187" xr:uid="{00000000-0005-0000-0000-0000C4140000}"/>
    <cellStyle name="20% - akcent 3 3 4 3 3 4" xfId="5188" xr:uid="{00000000-0005-0000-0000-0000C5140000}"/>
    <cellStyle name="20% - akcent 3 3 4 3 3 4 2" xfId="5189" xr:uid="{00000000-0005-0000-0000-0000C6140000}"/>
    <cellStyle name="20% - akcent 3 3 4 3 3 5" xfId="5190" xr:uid="{00000000-0005-0000-0000-0000C7140000}"/>
    <cellStyle name="20% - akcent 3 3 4 3 4" xfId="5191" xr:uid="{00000000-0005-0000-0000-0000C8140000}"/>
    <cellStyle name="20% - akcent 3 3 4 3 4 2" xfId="5192" xr:uid="{00000000-0005-0000-0000-0000C9140000}"/>
    <cellStyle name="20% - akcent 3 3 4 3 4 2 2" xfId="5193" xr:uid="{00000000-0005-0000-0000-0000CA140000}"/>
    <cellStyle name="20% - akcent 3 3 4 3 4 2 2 2" xfId="5194" xr:uid="{00000000-0005-0000-0000-0000CB140000}"/>
    <cellStyle name="20% - akcent 3 3 4 3 4 2 3" xfId="5195" xr:uid="{00000000-0005-0000-0000-0000CC140000}"/>
    <cellStyle name="20% - akcent 3 3 4 3 4 2 3 2" xfId="5196" xr:uid="{00000000-0005-0000-0000-0000CD140000}"/>
    <cellStyle name="20% - akcent 3 3 4 3 4 2 4" xfId="5197" xr:uid="{00000000-0005-0000-0000-0000CE140000}"/>
    <cellStyle name="20% - akcent 3 3 4 3 4 3" xfId="5198" xr:uid="{00000000-0005-0000-0000-0000CF140000}"/>
    <cellStyle name="20% - akcent 3 3 4 3 4 3 2" xfId="5199" xr:uid="{00000000-0005-0000-0000-0000D0140000}"/>
    <cellStyle name="20% - akcent 3 3 4 3 4 4" xfId="5200" xr:uid="{00000000-0005-0000-0000-0000D1140000}"/>
    <cellStyle name="20% - akcent 3 3 4 3 4 4 2" xfId="5201" xr:uid="{00000000-0005-0000-0000-0000D2140000}"/>
    <cellStyle name="20% - akcent 3 3 4 3 4 5" xfId="5202" xr:uid="{00000000-0005-0000-0000-0000D3140000}"/>
    <cellStyle name="20% - akcent 3 3 4 3 5" xfId="5203" xr:uid="{00000000-0005-0000-0000-0000D4140000}"/>
    <cellStyle name="20% - akcent 3 3 4 3 5 2" xfId="5204" xr:uid="{00000000-0005-0000-0000-0000D5140000}"/>
    <cellStyle name="20% - akcent 3 3 4 3 5 2 2" xfId="5205" xr:uid="{00000000-0005-0000-0000-0000D6140000}"/>
    <cellStyle name="20% - akcent 3 3 4 3 5 3" xfId="5206" xr:uid="{00000000-0005-0000-0000-0000D7140000}"/>
    <cellStyle name="20% - akcent 3 3 4 3 5 3 2" xfId="5207" xr:uid="{00000000-0005-0000-0000-0000D8140000}"/>
    <cellStyle name="20% - akcent 3 3 4 3 5 4" xfId="5208" xr:uid="{00000000-0005-0000-0000-0000D9140000}"/>
    <cellStyle name="20% - akcent 3 3 4 3 6" xfId="5209" xr:uid="{00000000-0005-0000-0000-0000DA140000}"/>
    <cellStyle name="20% - akcent 3 3 4 3 6 2" xfId="5210" xr:uid="{00000000-0005-0000-0000-0000DB140000}"/>
    <cellStyle name="20% - akcent 3 3 4 3 7" xfId="5211" xr:uid="{00000000-0005-0000-0000-0000DC140000}"/>
    <cellStyle name="20% - akcent 3 3 4 3 7 2" xfId="5212" xr:uid="{00000000-0005-0000-0000-0000DD140000}"/>
    <cellStyle name="20% - akcent 3 3 4 3 8" xfId="5213" xr:uid="{00000000-0005-0000-0000-0000DE140000}"/>
    <cellStyle name="20% - akcent 3 3 4 4" xfId="5214" xr:uid="{00000000-0005-0000-0000-0000DF140000}"/>
    <cellStyle name="20% - akcent 3 3 4 4 2" xfId="5215" xr:uid="{00000000-0005-0000-0000-0000E0140000}"/>
    <cellStyle name="20% - akcent 3 3 4 4 2 2" xfId="5216" xr:uid="{00000000-0005-0000-0000-0000E1140000}"/>
    <cellStyle name="20% - akcent 3 3 4 4 2 2 2" xfId="5217" xr:uid="{00000000-0005-0000-0000-0000E2140000}"/>
    <cellStyle name="20% - akcent 3 3 4 4 2 2 2 2" xfId="5218" xr:uid="{00000000-0005-0000-0000-0000E3140000}"/>
    <cellStyle name="20% - akcent 3 3 4 4 2 2 3" xfId="5219" xr:uid="{00000000-0005-0000-0000-0000E4140000}"/>
    <cellStyle name="20% - akcent 3 3 4 4 2 2 3 2" xfId="5220" xr:uid="{00000000-0005-0000-0000-0000E5140000}"/>
    <cellStyle name="20% - akcent 3 3 4 4 2 2 4" xfId="5221" xr:uid="{00000000-0005-0000-0000-0000E6140000}"/>
    <cellStyle name="20% - akcent 3 3 4 4 2 3" xfId="5222" xr:uid="{00000000-0005-0000-0000-0000E7140000}"/>
    <cellStyle name="20% - akcent 3 3 4 4 2 3 2" xfId="5223" xr:uid="{00000000-0005-0000-0000-0000E8140000}"/>
    <cellStyle name="20% - akcent 3 3 4 4 2 4" xfId="5224" xr:uid="{00000000-0005-0000-0000-0000E9140000}"/>
    <cellStyle name="20% - akcent 3 3 4 4 2 4 2" xfId="5225" xr:uid="{00000000-0005-0000-0000-0000EA140000}"/>
    <cellStyle name="20% - akcent 3 3 4 4 2 5" xfId="5226" xr:uid="{00000000-0005-0000-0000-0000EB140000}"/>
    <cellStyle name="20% - akcent 3 3 4 4 3" xfId="5227" xr:uid="{00000000-0005-0000-0000-0000EC140000}"/>
    <cellStyle name="20% - akcent 3 3 4 4 3 2" xfId="5228" xr:uid="{00000000-0005-0000-0000-0000ED140000}"/>
    <cellStyle name="20% - akcent 3 3 4 4 3 2 2" xfId="5229" xr:uid="{00000000-0005-0000-0000-0000EE140000}"/>
    <cellStyle name="20% - akcent 3 3 4 4 3 3" xfId="5230" xr:uid="{00000000-0005-0000-0000-0000EF140000}"/>
    <cellStyle name="20% - akcent 3 3 4 4 3 3 2" xfId="5231" xr:uid="{00000000-0005-0000-0000-0000F0140000}"/>
    <cellStyle name="20% - akcent 3 3 4 4 3 4" xfId="5232" xr:uid="{00000000-0005-0000-0000-0000F1140000}"/>
    <cellStyle name="20% - akcent 3 3 4 4 4" xfId="5233" xr:uid="{00000000-0005-0000-0000-0000F2140000}"/>
    <cellStyle name="20% - akcent 3 3 4 4 4 2" xfId="5234" xr:uid="{00000000-0005-0000-0000-0000F3140000}"/>
    <cellStyle name="20% - akcent 3 3 4 4 5" xfId="5235" xr:uid="{00000000-0005-0000-0000-0000F4140000}"/>
    <cellStyle name="20% - akcent 3 3 4 4 5 2" xfId="5236" xr:uid="{00000000-0005-0000-0000-0000F5140000}"/>
    <cellStyle name="20% - akcent 3 3 4 4 6" xfId="5237" xr:uid="{00000000-0005-0000-0000-0000F6140000}"/>
    <cellStyle name="20% - akcent 3 3 4 5" xfId="5238" xr:uid="{00000000-0005-0000-0000-0000F7140000}"/>
    <cellStyle name="20% - akcent 3 3 4 5 2" xfId="5239" xr:uid="{00000000-0005-0000-0000-0000F8140000}"/>
    <cellStyle name="20% - akcent 3 3 4 5 2 2" xfId="5240" xr:uid="{00000000-0005-0000-0000-0000F9140000}"/>
    <cellStyle name="20% - akcent 3 3 4 5 2 2 2" xfId="5241" xr:uid="{00000000-0005-0000-0000-0000FA140000}"/>
    <cellStyle name="20% - akcent 3 3 4 5 2 3" xfId="5242" xr:uid="{00000000-0005-0000-0000-0000FB140000}"/>
    <cellStyle name="20% - akcent 3 3 4 5 2 3 2" xfId="5243" xr:uid="{00000000-0005-0000-0000-0000FC140000}"/>
    <cellStyle name="20% - akcent 3 3 4 5 2 4" xfId="5244" xr:uid="{00000000-0005-0000-0000-0000FD140000}"/>
    <cellStyle name="20% - akcent 3 3 4 5 3" xfId="5245" xr:uid="{00000000-0005-0000-0000-0000FE140000}"/>
    <cellStyle name="20% - akcent 3 3 4 5 3 2" xfId="5246" xr:uid="{00000000-0005-0000-0000-0000FF140000}"/>
    <cellStyle name="20% - akcent 3 3 4 5 4" xfId="5247" xr:uid="{00000000-0005-0000-0000-000000150000}"/>
    <cellStyle name="20% - akcent 3 3 4 5 4 2" xfId="5248" xr:uid="{00000000-0005-0000-0000-000001150000}"/>
    <cellStyle name="20% - akcent 3 3 4 5 5" xfId="5249" xr:uid="{00000000-0005-0000-0000-000002150000}"/>
    <cellStyle name="20% - akcent 3 3 4 6" xfId="5250" xr:uid="{00000000-0005-0000-0000-000003150000}"/>
    <cellStyle name="20% - akcent 3 3 4 6 2" xfId="5251" xr:uid="{00000000-0005-0000-0000-000004150000}"/>
    <cellStyle name="20% - akcent 3 3 4 6 2 2" xfId="5252" xr:uid="{00000000-0005-0000-0000-000005150000}"/>
    <cellStyle name="20% - akcent 3 3 4 6 2 2 2" xfId="5253" xr:uid="{00000000-0005-0000-0000-000006150000}"/>
    <cellStyle name="20% - akcent 3 3 4 6 2 3" xfId="5254" xr:uid="{00000000-0005-0000-0000-000007150000}"/>
    <cellStyle name="20% - akcent 3 3 4 6 2 3 2" xfId="5255" xr:uid="{00000000-0005-0000-0000-000008150000}"/>
    <cellStyle name="20% - akcent 3 3 4 6 2 4" xfId="5256" xr:uid="{00000000-0005-0000-0000-000009150000}"/>
    <cellStyle name="20% - akcent 3 3 4 6 3" xfId="5257" xr:uid="{00000000-0005-0000-0000-00000A150000}"/>
    <cellStyle name="20% - akcent 3 3 4 6 3 2" xfId="5258" xr:uid="{00000000-0005-0000-0000-00000B150000}"/>
    <cellStyle name="20% - akcent 3 3 4 6 4" xfId="5259" xr:uid="{00000000-0005-0000-0000-00000C150000}"/>
    <cellStyle name="20% - akcent 3 3 4 6 4 2" xfId="5260" xr:uid="{00000000-0005-0000-0000-00000D150000}"/>
    <cellStyle name="20% - akcent 3 3 4 6 5" xfId="5261" xr:uid="{00000000-0005-0000-0000-00000E150000}"/>
    <cellStyle name="20% - akcent 3 3 4 7" xfId="5262" xr:uid="{00000000-0005-0000-0000-00000F150000}"/>
    <cellStyle name="20% - akcent 3 3 4 7 2" xfId="5263" xr:uid="{00000000-0005-0000-0000-000010150000}"/>
    <cellStyle name="20% - akcent 3 3 4 7 2 2" xfId="5264" xr:uid="{00000000-0005-0000-0000-000011150000}"/>
    <cellStyle name="20% - akcent 3 3 4 7 2 2 2" xfId="5265" xr:uid="{00000000-0005-0000-0000-000012150000}"/>
    <cellStyle name="20% - akcent 3 3 4 7 2 3" xfId="5266" xr:uid="{00000000-0005-0000-0000-000013150000}"/>
    <cellStyle name="20% - akcent 3 3 4 7 2 3 2" xfId="5267" xr:uid="{00000000-0005-0000-0000-000014150000}"/>
    <cellStyle name="20% - akcent 3 3 4 7 2 4" xfId="5268" xr:uid="{00000000-0005-0000-0000-000015150000}"/>
    <cellStyle name="20% - akcent 3 3 4 7 3" xfId="5269" xr:uid="{00000000-0005-0000-0000-000016150000}"/>
    <cellStyle name="20% - akcent 3 3 4 7 3 2" xfId="5270" xr:uid="{00000000-0005-0000-0000-000017150000}"/>
    <cellStyle name="20% - akcent 3 3 4 7 4" xfId="5271" xr:uid="{00000000-0005-0000-0000-000018150000}"/>
    <cellStyle name="20% - akcent 3 3 4 7 4 2" xfId="5272" xr:uid="{00000000-0005-0000-0000-000019150000}"/>
    <cellStyle name="20% - akcent 3 3 4 7 5" xfId="5273" xr:uid="{00000000-0005-0000-0000-00001A150000}"/>
    <cellStyle name="20% - akcent 3 3 4 8" xfId="5274" xr:uid="{00000000-0005-0000-0000-00001B150000}"/>
    <cellStyle name="20% - akcent 3 3 4 8 2" xfId="5275" xr:uid="{00000000-0005-0000-0000-00001C150000}"/>
    <cellStyle name="20% - akcent 3 3 4 8 2 2" xfId="5276" xr:uid="{00000000-0005-0000-0000-00001D150000}"/>
    <cellStyle name="20% - akcent 3 3 4 8 3" xfId="5277" xr:uid="{00000000-0005-0000-0000-00001E150000}"/>
    <cellStyle name="20% - akcent 3 3 4 8 3 2" xfId="5278" xr:uid="{00000000-0005-0000-0000-00001F150000}"/>
    <cellStyle name="20% - akcent 3 3 4 8 4" xfId="5279" xr:uid="{00000000-0005-0000-0000-000020150000}"/>
    <cellStyle name="20% - akcent 3 3 4 9" xfId="5280" xr:uid="{00000000-0005-0000-0000-000021150000}"/>
    <cellStyle name="20% - akcent 3 3 4 9 2" xfId="5281" xr:uid="{00000000-0005-0000-0000-000022150000}"/>
    <cellStyle name="20% - akcent 3 3 5" xfId="5282" xr:uid="{00000000-0005-0000-0000-000023150000}"/>
    <cellStyle name="20% - akcent 3 3 5 10" xfId="5283" xr:uid="{00000000-0005-0000-0000-000024150000}"/>
    <cellStyle name="20% - akcent 3 3 5 2" xfId="5284" xr:uid="{00000000-0005-0000-0000-000025150000}"/>
    <cellStyle name="20% - akcent 3 3 5 2 2" xfId="5285" xr:uid="{00000000-0005-0000-0000-000026150000}"/>
    <cellStyle name="20% - akcent 3 3 5 2 2 2" xfId="5286" xr:uid="{00000000-0005-0000-0000-000027150000}"/>
    <cellStyle name="20% - akcent 3 3 5 2 2 2 2" xfId="5287" xr:uid="{00000000-0005-0000-0000-000028150000}"/>
    <cellStyle name="20% - akcent 3 3 5 2 2 2 2 2" xfId="5288" xr:uid="{00000000-0005-0000-0000-000029150000}"/>
    <cellStyle name="20% - akcent 3 3 5 2 2 2 3" xfId="5289" xr:uid="{00000000-0005-0000-0000-00002A150000}"/>
    <cellStyle name="20% - akcent 3 3 5 2 2 2 3 2" xfId="5290" xr:uid="{00000000-0005-0000-0000-00002B150000}"/>
    <cellStyle name="20% - akcent 3 3 5 2 2 2 4" xfId="5291" xr:uid="{00000000-0005-0000-0000-00002C150000}"/>
    <cellStyle name="20% - akcent 3 3 5 2 2 3" xfId="5292" xr:uid="{00000000-0005-0000-0000-00002D150000}"/>
    <cellStyle name="20% - akcent 3 3 5 2 2 3 2" xfId="5293" xr:uid="{00000000-0005-0000-0000-00002E150000}"/>
    <cellStyle name="20% - akcent 3 3 5 2 2 4" xfId="5294" xr:uid="{00000000-0005-0000-0000-00002F150000}"/>
    <cellStyle name="20% - akcent 3 3 5 2 2 4 2" xfId="5295" xr:uid="{00000000-0005-0000-0000-000030150000}"/>
    <cellStyle name="20% - akcent 3 3 5 2 2 5" xfId="5296" xr:uid="{00000000-0005-0000-0000-000031150000}"/>
    <cellStyle name="20% - akcent 3 3 5 2 3" xfId="5297" xr:uid="{00000000-0005-0000-0000-000032150000}"/>
    <cellStyle name="20% - akcent 3 3 5 2 3 2" xfId="5298" xr:uid="{00000000-0005-0000-0000-000033150000}"/>
    <cellStyle name="20% - akcent 3 3 5 2 3 2 2" xfId="5299" xr:uid="{00000000-0005-0000-0000-000034150000}"/>
    <cellStyle name="20% - akcent 3 3 5 2 3 2 2 2" xfId="5300" xr:uid="{00000000-0005-0000-0000-000035150000}"/>
    <cellStyle name="20% - akcent 3 3 5 2 3 2 3" xfId="5301" xr:uid="{00000000-0005-0000-0000-000036150000}"/>
    <cellStyle name="20% - akcent 3 3 5 2 3 2 3 2" xfId="5302" xr:uid="{00000000-0005-0000-0000-000037150000}"/>
    <cellStyle name="20% - akcent 3 3 5 2 3 2 4" xfId="5303" xr:uid="{00000000-0005-0000-0000-000038150000}"/>
    <cellStyle name="20% - akcent 3 3 5 2 3 3" xfId="5304" xr:uid="{00000000-0005-0000-0000-000039150000}"/>
    <cellStyle name="20% - akcent 3 3 5 2 3 3 2" xfId="5305" xr:uid="{00000000-0005-0000-0000-00003A150000}"/>
    <cellStyle name="20% - akcent 3 3 5 2 3 4" xfId="5306" xr:uid="{00000000-0005-0000-0000-00003B150000}"/>
    <cellStyle name="20% - akcent 3 3 5 2 3 4 2" xfId="5307" xr:uid="{00000000-0005-0000-0000-00003C150000}"/>
    <cellStyle name="20% - akcent 3 3 5 2 3 5" xfId="5308" xr:uid="{00000000-0005-0000-0000-00003D150000}"/>
    <cellStyle name="20% - akcent 3 3 5 2 4" xfId="5309" xr:uid="{00000000-0005-0000-0000-00003E150000}"/>
    <cellStyle name="20% - akcent 3 3 5 2 4 2" xfId="5310" xr:uid="{00000000-0005-0000-0000-00003F150000}"/>
    <cellStyle name="20% - akcent 3 3 5 2 4 2 2" xfId="5311" xr:uid="{00000000-0005-0000-0000-000040150000}"/>
    <cellStyle name="20% - akcent 3 3 5 2 4 2 2 2" xfId="5312" xr:uid="{00000000-0005-0000-0000-000041150000}"/>
    <cellStyle name="20% - akcent 3 3 5 2 4 2 3" xfId="5313" xr:uid="{00000000-0005-0000-0000-000042150000}"/>
    <cellStyle name="20% - akcent 3 3 5 2 4 2 3 2" xfId="5314" xr:uid="{00000000-0005-0000-0000-000043150000}"/>
    <cellStyle name="20% - akcent 3 3 5 2 4 2 4" xfId="5315" xr:uid="{00000000-0005-0000-0000-000044150000}"/>
    <cellStyle name="20% - akcent 3 3 5 2 4 3" xfId="5316" xr:uid="{00000000-0005-0000-0000-000045150000}"/>
    <cellStyle name="20% - akcent 3 3 5 2 4 3 2" xfId="5317" xr:uid="{00000000-0005-0000-0000-000046150000}"/>
    <cellStyle name="20% - akcent 3 3 5 2 4 4" xfId="5318" xr:uid="{00000000-0005-0000-0000-000047150000}"/>
    <cellStyle name="20% - akcent 3 3 5 2 4 4 2" xfId="5319" xr:uid="{00000000-0005-0000-0000-000048150000}"/>
    <cellStyle name="20% - akcent 3 3 5 2 4 5" xfId="5320" xr:uid="{00000000-0005-0000-0000-000049150000}"/>
    <cellStyle name="20% - akcent 3 3 5 2 5" xfId="5321" xr:uid="{00000000-0005-0000-0000-00004A150000}"/>
    <cellStyle name="20% - akcent 3 3 5 2 5 2" xfId="5322" xr:uid="{00000000-0005-0000-0000-00004B150000}"/>
    <cellStyle name="20% - akcent 3 3 5 2 5 2 2" xfId="5323" xr:uid="{00000000-0005-0000-0000-00004C150000}"/>
    <cellStyle name="20% - akcent 3 3 5 2 5 3" xfId="5324" xr:uid="{00000000-0005-0000-0000-00004D150000}"/>
    <cellStyle name="20% - akcent 3 3 5 2 5 3 2" xfId="5325" xr:uid="{00000000-0005-0000-0000-00004E150000}"/>
    <cellStyle name="20% - akcent 3 3 5 2 5 4" xfId="5326" xr:uid="{00000000-0005-0000-0000-00004F150000}"/>
    <cellStyle name="20% - akcent 3 3 5 2 6" xfId="5327" xr:uid="{00000000-0005-0000-0000-000050150000}"/>
    <cellStyle name="20% - akcent 3 3 5 2 6 2" xfId="5328" xr:uid="{00000000-0005-0000-0000-000051150000}"/>
    <cellStyle name="20% - akcent 3 3 5 2 7" xfId="5329" xr:uid="{00000000-0005-0000-0000-000052150000}"/>
    <cellStyle name="20% - akcent 3 3 5 2 7 2" xfId="5330" xr:uid="{00000000-0005-0000-0000-000053150000}"/>
    <cellStyle name="20% - akcent 3 3 5 2 8" xfId="5331" xr:uid="{00000000-0005-0000-0000-000054150000}"/>
    <cellStyle name="20% - akcent 3 3 5 3" xfId="5332" xr:uid="{00000000-0005-0000-0000-000055150000}"/>
    <cellStyle name="20% - akcent 3 3 5 3 2" xfId="5333" xr:uid="{00000000-0005-0000-0000-000056150000}"/>
    <cellStyle name="20% - akcent 3 3 5 3 2 2" xfId="5334" xr:uid="{00000000-0005-0000-0000-000057150000}"/>
    <cellStyle name="20% - akcent 3 3 5 3 2 2 2" xfId="5335" xr:uid="{00000000-0005-0000-0000-000058150000}"/>
    <cellStyle name="20% - akcent 3 3 5 3 2 2 2 2" xfId="5336" xr:uid="{00000000-0005-0000-0000-000059150000}"/>
    <cellStyle name="20% - akcent 3 3 5 3 2 2 3" xfId="5337" xr:uid="{00000000-0005-0000-0000-00005A150000}"/>
    <cellStyle name="20% - akcent 3 3 5 3 2 2 3 2" xfId="5338" xr:uid="{00000000-0005-0000-0000-00005B150000}"/>
    <cellStyle name="20% - akcent 3 3 5 3 2 2 4" xfId="5339" xr:uid="{00000000-0005-0000-0000-00005C150000}"/>
    <cellStyle name="20% - akcent 3 3 5 3 2 3" xfId="5340" xr:uid="{00000000-0005-0000-0000-00005D150000}"/>
    <cellStyle name="20% - akcent 3 3 5 3 2 3 2" xfId="5341" xr:uid="{00000000-0005-0000-0000-00005E150000}"/>
    <cellStyle name="20% - akcent 3 3 5 3 2 4" xfId="5342" xr:uid="{00000000-0005-0000-0000-00005F150000}"/>
    <cellStyle name="20% - akcent 3 3 5 3 2 4 2" xfId="5343" xr:uid="{00000000-0005-0000-0000-000060150000}"/>
    <cellStyle name="20% - akcent 3 3 5 3 2 5" xfId="5344" xr:uid="{00000000-0005-0000-0000-000061150000}"/>
    <cellStyle name="20% - akcent 3 3 5 3 3" xfId="5345" xr:uid="{00000000-0005-0000-0000-000062150000}"/>
    <cellStyle name="20% - akcent 3 3 5 3 3 2" xfId="5346" xr:uid="{00000000-0005-0000-0000-000063150000}"/>
    <cellStyle name="20% - akcent 3 3 5 3 3 2 2" xfId="5347" xr:uid="{00000000-0005-0000-0000-000064150000}"/>
    <cellStyle name="20% - akcent 3 3 5 3 3 2 2 2" xfId="5348" xr:uid="{00000000-0005-0000-0000-000065150000}"/>
    <cellStyle name="20% - akcent 3 3 5 3 3 2 3" xfId="5349" xr:uid="{00000000-0005-0000-0000-000066150000}"/>
    <cellStyle name="20% - akcent 3 3 5 3 3 2 3 2" xfId="5350" xr:uid="{00000000-0005-0000-0000-000067150000}"/>
    <cellStyle name="20% - akcent 3 3 5 3 3 2 4" xfId="5351" xr:uid="{00000000-0005-0000-0000-000068150000}"/>
    <cellStyle name="20% - akcent 3 3 5 3 3 3" xfId="5352" xr:uid="{00000000-0005-0000-0000-000069150000}"/>
    <cellStyle name="20% - akcent 3 3 5 3 3 3 2" xfId="5353" xr:uid="{00000000-0005-0000-0000-00006A150000}"/>
    <cellStyle name="20% - akcent 3 3 5 3 3 4" xfId="5354" xr:uid="{00000000-0005-0000-0000-00006B150000}"/>
    <cellStyle name="20% - akcent 3 3 5 3 3 4 2" xfId="5355" xr:uid="{00000000-0005-0000-0000-00006C150000}"/>
    <cellStyle name="20% - akcent 3 3 5 3 3 5" xfId="5356" xr:uid="{00000000-0005-0000-0000-00006D150000}"/>
    <cellStyle name="20% - akcent 3 3 5 3 4" xfId="5357" xr:uid="{00000000-0005-0000-0000-00006E150000}"/>
    <cellStyle name="20% - akcent 3 3 5 3 4 2" xfId="5358" xr:uid="{00000000-0005-0000-0000-00006F150000}"/>
    <cellStyle name="20% - akcent 3 3 5 3 4 2 2" xfId="5359" xr:uid="{00000000-0005-0000-0000-000070150000}"/>
    <cellStyle name="20% - akcent 3 3 5 3 4 2 2 2" xfId="5360" xr:uid="{00000000-0005-0000-0000-000071150000}"/>
    <cellStyle name="20% - akcent 3 3 5 3 4 2 3" xfId="5361" xr:uid="{00000000-0005-0000-0000-000072150000}"/>
    <cellStyle name="20% - akcent 3 3 5 3 4 2 3 2" xfId="5362" xr:uid="{00000000-0005-0000-0000-000073150000}"/>
    <cellStyle name="20% - akcent 3 3 5 3 4 2 4" xfId="5363" xr:uid="{00000000-0005-0000-0000-000074150000}"/>
    <cellStyle name="20% - akcent 3 3 5 3 4 3" xfId="5364" xr:uid="{00000000-0005-0000-0000-000075150000}"/>
    <cellStyle name="20% - akcent 3 3 5 3 4 3 2" xfId="5365" xr:uid="{00000000-0005-0000-0000-000076150000}"/>
    <cellStyle name="20% - akcent 3 3 5 3 4 4" xfId="5366" xr:uid="{00000000-0005-0000-0000-000077150000}"/>
    <cellStyle name="20% - akcent 3 3 5 3 4 4 2" xfId="5367" xr:uid="{00000000-0005-0000-0000-000078150000}"/>
    <cellStyle name="20% - akcent 3 3 5 3 4 5" xfId="5368" xr:uid="{00000000-0005-0000-0000-000079150000}"/>
    <cellStyle name="20% - akcent 3 3 5 3 5" xfId="5369" xr:uid="{00000000-0005-0000-0000-00007A150000}"/>
    <cellStyle name="20% - akcent 3 3 5 3 5 2" xfId="5370" xr:uid="{00000000-0005-0000-0000-00007B150000}"/>
    <cellStyle name="20% - akcent 3 3 5 3 5 2 2" xfId="5371" xr:uid="{00000000-0005-0000-0000-00007C150000}"/>
    <cellStyle name="20% - akcent 3 3 5 3 5 3" xfId="5372" xr:uid="{00000000-0005-0000-0000-00007D150000}"/>
    <cellStyle name="20% - akcent 3 3 5 3 5 3 2" xfId="5373" xr:uid="{00000000-0005-0000-0000-00007E150000}"/>
    <cellStyle name="20% - akcent 3 3 5 3 5 4" xfId="5374" xr:uid="{00000000-0005-0000-0000-00007F150000}"/>
    <cellStyle name="20% - akcent 3 3 5 3 6" xfId="5375" xr:uid="{00000000-0005-0000-0000-000080150000}"/>
    <cellStyle name="20% - akcent 3 3 5 3 6 2" xfId="5376" xr:uid="{00000000-0005-0000-0000-000081150000}"/>
    <cellStyle name="20% - akcent 3 3 5 3 7" xfId="5377" xr:uid="{00000000-0005-0000-0000-000082150000}"/>
    <cellStyle name="20% - akcent 3 3 5 3 7 2" xfId="5378" xr:uid="{00000000-0005-0000-0000-000083150000}"/>
    <cellStyle name="20% - akcent 3 3 5 3 8" xfId="5379" xr:uid="{00000000-0005-0000-0000-000084150000}"/>
    <cellStyle name="20% - akcent 3 3 5 4" xfId="5380" xr:uid="{00000000-0005-0000-0000-000085150000}"/>
    <cellStyle name="20% - akcent 3 3 5 4 2" xfId="5381" xr:uid="{00000000-0005-0000-0000-000086150000}"/>
    <cellStyle name="20% - akcent 3 3 5 4 2 2" xfId="5382" xr:uid="{00000000-0005-0000-0000-000087150000}"/>
    <cellStyle name="20% - akcent 3 3 5 4 2 2 2" xfId="5383" xr:uid="{00000000-0005-0000-0000-000088150000}"/>
    <cellStyle name="20% - akcent 3 3 5 4 2 3" xfId="5384" xr:uid="{00000000-0005-0000-0000-000089150000}"/>
    <cellStyle name="20% - akcent 3 3 5 4 2 3 2" xfId="5385" xr:uid="{00000000-0005-0000-0000-00008A150000}"/>
    <cellStyle name="20% - akcent 3 3 5 4 2 4" xfId="5386" xr:uid="{00000000-0005-0000-0000-00008B150000}"/>
    <cellStyle name="20% - akcent 3 3 5 4 3" xfId="5387" xr:uid="{00000000-0005-0000-0000-00008C150000}"/>
    <cellStyle name="20% - akcent 3 3 5 4 3 2" xfId="5388" xr:uid="{00000000-0005-0000-0000-00008D150000}"/>
    <cellStyle name="20% - akcent 3 3 5 4 4" xfId="5389" xr:uid="{00000000-0005-0000-0000-00008E150000}"/>
    <cellStyle name="20% - akcent 3 3 5 4 4 2" xfId="5390" xr:uid="{00000000-0005-0000-0000-00008F150000}"/>
    <cellStyle name="20% - akcent 3 3 5 4 5" xfId="5391" xr:uid="{00000000-0005-0000-0000-000090150000}"/>
    <cellStyle name="20% - akcent 3 3 5 5" xfId="5392" xr:uid="{00000000-0005-0000-0000-000091150000}"/>
    <cellStyle name="20% - akcent 3 3 5 5 2" xfId="5393" xr:uid="{00000000-0005-0000-0000-000092150000}"/>
    <cellStyle name="20% - akcent 3 3 5 5 2 2" xfId="5394" xr:uid="{00000000-0005-0000-0000-000093150000}"/>
    <cellStyle name="20% - akcent 3 3 5 5 2 2 2" xfId="5395" xr:uid="{00000000-0005-0000-0000-000094150000}"/>
    <cellStyle name="20% - akcent 3 3 5 5 2 3" xfId="5396" xr:uid="{00000000-0005-0000-0000-000095150000}"/>
    <cellStyle name="20% - akcent 3 3 5 5 2 3 2" xfId="5397" xr:uid="{00000000-0005-0000-0000-000096150000}"/>
    <cellStyle name="20% - akcent 3 3 5 5 2 4" xfId="5398" xr:uid="{00000000-0005-0000-0000-000097150000}"/>
    <cellStyle name="20% - akcent 3 3 5 5 3" xfId="5399" xr:uid="{00000000-0005-0000-0000-000098150000}"/>
    <cellStyle name="20% - akcent 3 3 5 5 3 2" xfId="5400" xr:uid="{00000000-0005-0000-0000-000099150000}"/>
    <cellStyle name="20% - akcent 3 3 5 5 4" xfId="5401" xr:uid="{00000000-0005-0000-0000-00009A150000}"/>
    <cellStyle name="20% - akcent 3 3 5 5 4 2" xfId="5402" xr:uid="{00000000-0005-0000-0000-00009B150000}"/>
    <cellStyle name="20% - akcent 3 3 5 5 5" xfId="5403" xr:uid="{00000000-0005-0000-0000-00009C150000}"/>
    <cellStyle name="20% - akcent 3 3 5 6" xfId="5404" xr:uid="{00000000-0005-0000-0000-00009D150000}"/>
    <cellStyle name="20% - akcent 3 3 5 6 2" xfId="5405" xr:uid="{00000000-0005-0000-0000-00009E150000}"/>
    <cellStyle name="20% - akcent 3 3 5 6 2 2" xfId="5406" xr:uid="{00000000-0005-0000-0000-00009F150000}"/>
    <cellStyle name="20% - akcent 3 3 5 6 2 2 2" xfId="5407" xr:uid="{00000000-0005-0000-0000-0000A0150000}"/>
    <cellStyle name="20% - akcent 3 3 5 6 2 3" xfId="5408" xr:uid="{00000000-0005-0000-0000-0000A1150000}"/>
    <cellStyle name="20% - akcent 3 3 5 6 2 3 2" xfId="5409" xr:uid="{00000000-0005-0000-0000-0000A2150000}"/>
    <cellStyle name="20% - akcent 3 3 5 6 2 4" xfId="5410" xr:uid="{00000000-0005-0000-0000-0000A3150000}"/>
    <cellStyle name="20% - akcent 3 3 5 6 3" xfId="5411" xr:uid="{00000000-0005-0000-0000-0000A4150000}"/>
    <cellStyle name="20% - akcent 3 3 5 6 3 2" xfId="5412" xr:uid="{00000000-0005-0000-0000-0000A5150000}"/>
    <cellStyle name="20% - akcent 3 3 5 6 4" xfId="5413" xr:uid="{00000000-0005-0000-0000-0000A6150000}"/>
    <cellStyle name="20% - akcent 3 3 5 6 4 2" xfId="5414" xr:uid="{00000000-0005-0000-0000-0000A7150000}"/>
    <cellStyle name="20% - akcent 3 3 5 6 5" xfId="5415" xr:uid="{00000000-0005-0000-0000-0000A8150000}"/>
    <cellStyle name="20% - akcent 3 3 5 7" xfId="5416" xr:uid="{00000000-0005-0000-0000-0000A9150000}"/>
    <cellStyle name="20% - akcent 3 3 5 7 2" xfId="5417" xr:uid="{00000000-0005-0000-0000-0000AA150000}"/>
    <cellStyle name="20% - akcent 3 3 5 7 2 2" xfId="5418" xr:uid="{00000000-0005-0000-0000-0000AB150000}"/>
    <cellStyle name="20% - akcent 3 3 5 7 3" xfId="5419" xr:uid="{00000000-0005-0000-0000-0000AC150000}"/>
    <cellStyle name="20% - akcent 3 3 5 7 3 2" xfId="5420" xr:uid="{00000000-0005-0000-0000-0000AD150000}"/>
    <cellStyle name="20% - akcent 3 3 5 7 4" xfId="5421" xr:uid="{00000000-0005-0000-0000-0000AE150000}"/>
    <cellStyle name="20% - akcent 3 3 5 8" xfId="5422" xr:uid="{00000000-0005-0000-0000-0000AF150000}"/>
    <cellStyle name="20% - akcent 3 3 5 8 2" xfId="5423" xr:uid="{00000000-0005-0000-0000-0000B0150000}"/>
    <cellStyle name="20% - akcent 3 3 5 9" xfId="5424" xr:uid="{00000000-0005-0000-0000-0000B1150000}"/>
    <cellStyle name="20% - akcent 3 3 5 9 2" xfId="5425" xr:uid="{00000000-0005-0000-0000-0000B2150000}"/>
    <cellStyle name="20% - akcent 3 3 6" xfId="5426" xr:uid="{00000000-0005-0000-0000-0000B3150000}"/>
    <cellStyle name="20% - akcent 3 3 6 10" xfId="5427" xr:uid="{00000000-0005-0000-0000-0000B4150000}"/>
    <cellStyle name="20% - akcent 3 3 6 2" xfId="5428" xr:uid="{00000000-0005-0000-0000-0000B5150000}"/>
    <cellStyle name="20% - akcent 3 3 6 2 2" xfId="5429" xr:uid="{00000000-0005-0000-0000-0000B6150000}"/>
    <cellStyle name="20% - akcent 3 3 6 2 2 2" xfId="5430" xr:uid="{00000000-0005-0000-0000-0000B7150000}"/>
    <cellStyle name="20% - akcent 3 3 6 2 2 2 2" xfId="5431" xr:uid="{00000000-0005-0000-0000-0000B8150000}"/>
    <cellStyle name="20% - akcent 3 3 6 2 2 2 2 2" xfId="5432" xr:uid="{00000000-0005-0000-0000-0000B9150000}"/>
    <cellStyle name="20% - akcent 3 3 6 2 2 2 3" xfId="5433" xr:uid="{00000000-0005-0000-0000-0000BA150000}"/>
    <cellStyle name="20% - akcent 3 3 6 2 2 2 3 2" xfId="5434" xr:uid="{00000000-0005-0000-0000-0000BB150000}"/>
    <cellStyle name="20% - akcent 3 3 6 2 2 2 4" xfId="5435" xr:uid="{00000000-0005-0000-0000-0000BC150000}"/>
    <cellStyle name="20% - akcent 3 3 6 2 2 3" xfId="5436" xr:uid="{00000000-0005-0000-0000-0000BD150000}"/>
    <cellStyle name="20% - akcent 3 3 6 2 2 3 2" xfId="5437" xr:uid="{00000000-0005-0000-0000-0000BE150000}"/>
    <cellStyle name="20% - akcent 3 3 6 2 2 4" xfId="5438" xr:uid="{00000000-0005-0000-0000-0000BF150000}"/>
    <cellStyle name="20% - akcent 3 3 6 2 2 4 2" xfId="5439" xr:uid="{00000000-0005-0000-0000-0000C0150000}"/>
    <cellStyle name="20% - akcent 3 3 6 2 2 5" xfId="5440" xr:uid="{00000000-0005-0000-0000-0000C1150000}"/>
    <cellStyle name="20% - akcent 3 3 6 2 3" xfId="5441" xr:uid="{00000000-0005-0000-0000-0000C2150000}"/>
    <cellStyle name="20% - akcent 3 3 6 2 3 2" xfId="5442" xr:uid="{00000000-0005-0000-0000-0000C3150000}"/>
    <cellStyle name="20% - akcent 3 3 6 2 3 2 2" xfId="5443" xr:uid="{00000000-0005-0000-0000-0000C4150000}"/>
    <cellStyle name="20% - akcent 3 3 6 2 3 2 2 2" xfId="5444" xr:uid="{00000000-0005-0000-0000-0000C5150000}"/>
    <cellStyle name="20% - akcent 3 3 6 2 3 2 3" xfId="5445" xr:uid="{00000000-0005-0000-0000-0000C6150000}"/>
    <cellStyle name="20% - akcent 3 3 6 2 3 2 3 2" xfId="5446" xr:uid="{00000000-0005-0000-0000-0000C7150000}"/>
    <cellStyle name="20% - akcent 3 3 6 2 3 2 4" xfId="5447" xr:uid="{00000000-0005-0000-0000-0000C8150000}"/>
    <cellStyle name="20% - akcent 3 3 6 2 3 3" xfId="5448" xr:uid="{00000000-0005-0000-0000-0000C9150000}"/>
    <cellStyle name="20% - akcent 3 3 6 2 3 3 2" xfId="5449" xr:uid="{00000000-0005-0000-0000-0000CA150000}"/>
    <cellStyle name="20% - akcent 3 3 6 2 3 4" xfId="5450" xr:uid="{00000000-0005-0000-0000-0000CB150000}"/>
    <cellStyle name="20% - akcent 3 3 6 2 3 4 2" xfId="5451" xr:uid="{00000000-0005-0000-0000-0000CC150000}"/>
    <cellStyle name="20% - akcent 3 3 6 2 3 5" xfId="5452" xr:uid="{00000000-0005-0000-0000-0000CD150000}"/>
    <cellStyle name="20% - akcent 3 3 6 2 4" xfId="5453" xr:uid="{00000000-0005-0000-0000-0000CE150000}"/>
    <cellStyle name="20% - akcent 3 3 6 2 4 2" xfId="5454" xr:uid="{00000000-0005-0000-0000-0000CF150000}"/>
    <cellStyle name="20% - akcent 3 3 6 2 4 2 2" xfId="5455" xr:uid="{00000000-0005-0000-0000-0000D0150000}"/>
    <cellStyle name="20% - akcent 3 3 6 2 4 2 2 2" xfId="5456" xr:uid="{00000000-0005-0000-0000-0000D1150000}"/>
    <cellStyle name="20% - akcent 3 3 6 2 4 2 3" xfId="5457" xr:uid="{00000000-0005-0000-0000-0000D2150000}"/>
    <cellStyle name="20% - akcent 3 3 6 2 4 2 3 2" xfId="5458" xr:uid="{00000000-0005-0000-0000-0000D3150000}"/>
    <cellStyle name="20% - akcent 3 3 6 2 4 2 4" xfId="5459" xr:uid="{00000000-0005-0000-0000-0000D4150000}"/>
    <cellStyle name="20% - akcent 3 3 6 2 4 3" xfId="5460" xr:uid="{00000000-0005-0000-0000-0000D5150000}"/>
    <cellStyle name="20% - akcent 3 3 6 2 4 3 2" xfId="5461" xr:uid="{00000000-0005-0000-0000-0000D6150000}"/>
    <cellStyle name="20% - akcent 3 3 6 2 4 4" xfId="5462" xr:uid="{00000000-0005-0000-0000-0000D7150000}"/>
    <cellStyle name="20% - akcent 3 3 6 2 4 4 2" xfId="5463" xr:uid="{00000000-0005-0000-0000-0000D8150000}"/>
    <cellStyle name="20% - akcent 3 3 6 2 4 5" xfId="5464" xr:uid="{00000000-0005-0000-0000-0000D9150000}"/>
    <cellStyle name="20% - akcent 3 3 6 2 5" xfId="5465" xr:uid="{00000000-0005-0000-0000-0000DA150000}"/>
    <cellStyle name="20% - akcent 3 3 6 2 5 2" xfId="5466" xr:uid="{00000000-0005-0000-0000-0000DB150000}"/>
    <cellStyle name="20% - akcent 3 3 6 2 5 2 2" xfId="5467" xr:uid="{00000000-0005-0000-0000-0000DC150000}"/>
    <cellStyle name="20% - akcent 3 3 6 2 5 3" xfId="5468" xr:uid="{00000000-0005-0000-0000-0000DD150000}"/>
    <cellStyle name="20% - akcent 3 3 6 2 5 3 2" xfId="5469" xr:uid="{00000000-0005-0000-0000-0000DE150000}"/>
    <cellStyle name="20% - akcent 3 3 6 2 5 4" xfId="5470" xr:uid="{00000000-0005-0000-0000-0000DF150000}"/>
    <cellStyle name="20% - akcent 3 3 6 2 6" xfId="5471" xr:uid="{00000000-0005-0000-0000-0000E0150000}"/>
    <cellStyle name="20% - akcent 3 3 6 2 6 2" xfId="5472" xr:uid="{00000000-0005-0000-0000-0000E1150000}"/>
    <cellStyle name="20% - akcent 3 3 6 2 7" xfId="5473" xr:uid="{00000000-0005-0000-0000-0000E2150000}"/>
    <cellStyle name="20% - akcent 3 3 6 2 7 2" xfId="5474" xr:uid="{00000000-0005-0000-0000-0000E3150000}"/>
    <cellStyle name="20% - akcent 3 3 6 2 8" xfId="5475" xr:uid="{00000000-0005-0000-0000-0000E4150000}"/>
    <cellStyle name="20% - akcent 3 3 6 3" xfId="5476" xr:uid="{00000000-0005-0000-0000-0000E5150000}"/>
    <cellStyle name="20% - akcent 3 3 6 3 2" xfId="5477" xr:uid="{00000000-0005-0000-0000-0000E6150000}"/>
    <cellStyle name="20% - akcent 3 3 6 3 2 2" xfId="5478" xr:uid="{00000000-0005-0000-0000-0000E7150000}"/>
    <cellStyle name="20% - akcent 3 3 6 3 2 2 2" xfId="5479" xr:uid="{00000000-0005-0000-0000-0000E8150000}"/>
    <cellStyle name="20% - akcent 3 3 6 3 2 2 2 2" xfId="5480" xr:uid="{00000000-0005-0000-0000-0000E9150000}"/>
    <cellStyle name="20% - akcent 3 3 6 3 2 2 3" xfId="5481" xr:uid="{00000000-0005-0000-0000-0000EA150000}"/>
    <cellStyle name="20% - akcent 3 3 6 3 2 2 3 2" xfId="5482" xr:uid="{00000000-0005-0000-0000-0000EB150000}"/>
    <cellStyle name="20% - akcent 3 3 6 3 2 2 4" xfId="5483" xr:uid="{00000000-0005-0000-0000-0000EC150000}"/>
    <cellStyle name="20% - akcent 3 3 6 3 2 3" xfId="5484" xr:uid="{00000000-0005-0000-0000-0000ED150000}"/>
    <cellStyle name="20% - akcent 3 3 6 3 2 3 2" xfId="5485" xr:uid="{00000000-0005-0000-0000-0000EE150000}"/>
    <cellStyle name="20% - akcent 3 3 6 3 2 4" xfId="5486" xr:uid="{00000000-0005-0000-0000-0000EF150000}"/>
    <cellStyle name="20% - akcent 3 3 6 3 2 4 2" xfId="5487" xr:uid="{00000000-0005-0000-0000-0000F0150000}"/>
    <cellStyle name="20% - akcent 3 3 6 3 2 5" xfId="5488" xr:uid="{00000000-0005-0000-0000-0000F1150000}"/>
    <cellStyle name="20% - akcent 3 3 6 3 3" xfId="5489" xr:uid="{00000000-0005-0000-0000-0000F2150000}"/>
    <cellStyle name="20% - akcent 3 3 6 3 3 2" xfId="5490" xr:uid="{00000000-0005-0000-0000-0000F3150000}"/>
    <cellStyle name="20% - akcent 3 3 6 3 3 2 2" xfId="5491" xr:uid="{00000000-0005-0000-0000-0000F4150000}"/>
    <cellStyle name="20% - akcent 3 3 6 3 3 2 2 2" xfId="5492" xr:uid="{00000000-0005-0000-0000-0000F5150000}"/>
    <cellStyle name="20% - akcent 3 3 6 3 3 2 3" xfId="5493" xr:uid="{00000000-0005-0000-0000-0000F6150000}"/>
    <cellStyle name="20% - akcent 3 3 6 3 3 2 3 2" xfId="5494" xr:uid="{00000000-0005-0000-0000-0000F7150000}"/>
    <cellStyle name="20% - akcent 3 3 6 3 3 2 4" xfId="5495" xr:uid="{00000000-0005-0000-0000-0000F8150000}"/>
    <cellStyle name="20% - akcent 3 3 6 3 3 3" xfId="5496" xr:uid="{00000000-0005-0000-0000-0000F9150000}"/>
    <cellStyle name="20% - akcent 3 3 6 3 3 3 2" xfId="5497" xr:uid="{00000000-0005-0000-0000-0000FA150000}"/>
    <cellStyle name="20% - akcent 3 3 6 3 3 4" xfId="5498" xr:uid="{00000000-0005-0000-0000-0000FB150000}"/>
    <cellStyle name="20% - akcent 3 3 6 3 3 4 2" xfId="5499" xr:uid="{00000000-0005-0000-0000-0000FC150000}"/>
    <cellStyle name="20% - akcent 3 3 6 3 3 5" xfId="5500" xr:uid="{00000000-0005-0000-0000-0000FD150000}"/>
    <cellStyle name="20% - akcent 3 3 6 3 4" xfId="5501" xr:uid="{00000000-0005-0000-0000-0000FE150000}"/>
    <cellStyle name="20% - akcent 3 3 6 3 4 2" xfId="5502" xr:uid="{00000000-0005-0000-0000-0000FF150000}"/>
    <cellStyle name="20% - akcent 3 3 6 3 4 2 2" xfId="5503" xr:uid="{00000000-0005-0000-0000-000000160000}"/>
    <cellStyle name="20% - akcent 3 3 6 3 4 2 2 2" xfId="5504" xr:uid="{00000000-0005-0000-0000-000001160000}"/>
    <cellStyle name="20% - akcent 3 3 6 3 4 2 3" xfId="5505" xr:uid="{00000000-0005-0000-0000-000002160000}"/>
    <cellStyle name="20% - akcent 3 3 6 3 4 2 3 2" xfId="5506" xr:uid="{00000000-0005-0000-0000-000003160000}"/>
    <cellStyle name="20% - akcent 3 3 6 3 4 2 4" xfId="5507" xr:uid="{00000000-0005-0000-0000-000004160000}"/>
    <cellStyle name="20% - akcent 3 3 6 3 4 3" xfId="5508" xr:uid="{00000000-0005-0000-0000-000005160000}"/>
    <cellStyle name="20% - akcent 3 3 6 3 4 3 2" xfId="5509" xr:uid="{00000000-0005-0000-0000-000006160000}"/>
    <cellStyle name="20% - akcent 3 3 6 3 4 4" xfId="5510" xr:uid="{00000000-0005-0000-0000-000007160000}"/>
    <cellStyle name="20% - akcent 3 3 6 3 4 4 2" xfId="5511" xr:uid="{00000000-0005-0000-0000-000008160000}"/>
    <cellStyle name="20% - akcent 3 3 6 3 4 5" xfId="5512" xr:uid="{00000000-0005-0000-0000-000009160000}"/>
    <cellStyle name="20% - akcent 3 3 6 3 5" xfId="5513" xr:uid="{00000000-0005-0000-0000-00000A160000}"/>
    <cellStyle name="20% - akcent 3 3 6 3 5 2" xfId="5514" xr:uid="{00000000-0005-0000-0000-00000B160000}"/>
    <cellStyle name="20% - akcent 3 3 6 3 5 2 2" xfId="5515" xr:uid="{00000000-0005-0000-0000-00000C160000}"/>
    <cellStyle name="20% - akcent 3 3 6 3 5 3" xfId="5516" xr:uid="{00000000-0005-0000-0000-00000D160000}"/>
    <cellStyle name="20% - akcent 3 3 6 3 5 3 2" xfId="5517" xr:uid="{00000000-0005-0000-0000-00000E160000}"/>
    <cellStyle name="20% - akcent 3 3 6 3 5 4" xfId="5518" xr:uid="{00000000-0005-0000-0000-00000F160000}"/>
    <cellStyle name="20% - akcent 3 3 6 3 6" xfId="5519" xr:uid="{00000000-0005-0000-0000-000010160000}"/>
    <cellStyle name="20% - akcent 3 3 6 3 6 2" xfId="5520" xr:uid="{00000000-0005-0000-0000-000011160000}"/>
    <cellStyle name="20% - akcent 3 3 6 3 7" xfId="5521" xr:uid="{00000000-0005-0000-0000-000012160000}"/>
    <cellStyle name="20% - akcent 3 3 6 3 7 2" xfId="5522" xr:uid="{00000000-0005-0000-0000-000013160000}"/>
    <cellStyle name="20% - akcent 3 3 6 3 8" xfId="5523" xr:uid="{00000000-0005-0000-0000-000014160000}"/>
    <cellStyle name="20% - akcent 3 3 6 4" xfId="5524" xr:uid="{00000000-0005-0000-0000-000015160000}"/>
    <cellStyle name="20% - akcent 3 3 6 4 2" xfId="5525" xr:uid="{00000000-0005-0000-0000-000016160000}"/>
    <cellStyle name="20% - akcent 3 3 6 4 2 2" xfId="5526" xr:uid="{00000000-0005-0000-0000-000017160000}"/>
    <cellStyle name="20% - akcent 3 3 6 4 2 2 2" xfId="5527" xr:uid="{00000000-0005-0000-0000-000018160000}"/>
    <cellStyle name="20% - akcent 3 3 6 4 2 3" xfId="5528" xr:uid="{00000000-0005-0000-0000-000019160000}"/>
    <cellStyle name="20% - akcent 3 3 6 4 2 3 2" xfId="5529" xr:uid="{00000000-0005-0000-0000-00001A160000}"/>
    <cellStyle name="20% - akcent 3 3 6 4 2 4" xfId="5530" xr:uid="{00000000-0005-0000-0000-00001B160000}"/>
    <cellStyle name="20% - akcent 3 3 6 4 3" xfId="5531" xr:uid="{00000000-0005-0000-0000-00001C160000}"/>
    <cellStyle name="20% - akcent 3 3 6 4 3 2" xfId="5532" xr:uid="{00000000-0005-0000-0000-00001D160000}"/>
    <cellStyle name="20% - akcent 3 3 6 4 4" xfId="5533" xr:uid="{00000000-0005-0000-0000-00001E160000}"/>
    <cellStyle name="20% - akcent 3 3 6 4 4 2" xfId="5534" xr:uid="{00000000-0005-0000-0000-00001F160000}"/>
    <cellStyle name="20% - akcent 3 3 6 4 5" xfId="5535" xr:uid="{00000000-0005-0000-0000-000020160000}"/>
    <cellStyle name="20% - akcent 3 3 6 5" xfId="5536" xr:uid="{00000000-0005-0000-0000-000021160000}"/>
    <cellStyle name="20% - akcent 3 3 6 5 2" xfId="5537" xr:uid="{00000000-0005-0000-0000-000022160000}"/>
    <cellStyle name="20% - akcent 3 3 6 5 2 2" xfId="5538" xr:uid="{00000000-0005-0000-0000-000023160000}"/>
    <cellStyle name="20% - akcent 3 3 6 5 2 2 2" xfId="5539" xr:uid="{00000000-0005-0000-0000-000024160000}"/>
    <cellStyle name="20% - akcent 3 3 6 5 2 3" xfId="5540" xr:uid="{00000000-0005-0000-0000-000025160000}"/>
    <cellStyle name="20% - akcent 3 3 6 5 2 3 2" xfId="5541" xr:uid="{00000000-0005-0000-0000-000026160000}"/>
    <cellStyle name="20% - akcent 3 3 6 5 2 4" xfId="5542" xr:uid="{00000000-0005-0000-0000-000027160000}"/>
    <cellStyle name="20% - akcent 3 3 6 5 3" xfId="5543" xr:uid="{00000000-0005-0000-0000-000028160000}"/>
    <cellStyle name="20% - akcent 3 3 6 5 3 2" xfId="5544" xr:uid="{00000000-0005-0000-0000-000029160000}"/>
    <cellStyle name="20% - akcent 3 3 6 5 4" xfId="5545" xr:uid="{00000000-0005-0000-0000-00002A160000}"/>
    <cellStyle name="20% - akcent 3 3 6 5 4 2" xfId="5546" xr:uid="{00000000-0005-0000-0000-00002B160000}"/>
    <cellStyle name="20% - akcent 3 3 6 5 5" xfId="5547" xr:uid="{00000000-0005-0000-0000-00002C160000}"/>
    <cellStyle name="20% - akcent 3 3 6 6" xfId="5548" xr:uid="{00000000-0005-0000-0000-00002D160000}"/>
    <cellStyle name="20% - akcent 3 3 6 6 2" xfId="5549" xr:uid="{00000000-0005-0000-0000-00002E160000}"/>
    <cellStyle name="20% - akcent 3 3 6 6 2 2" xfId="5550" xr:uid="{00000000-0005-0000-0000-00002F160000}"/>
    <cellStyle name="20% - akcent 3 3 6 6 2 2 2" xfId="5551" xr:uid="{00000000-0005-0000-0000-000030160000}"/>
    <cellStyle name="20% - akcent 3 3 6 6 2 3" xfId="5552" xr:uid="{00000000-0005-0000-0000-000031160000}"/>
    <cellStyle name="20% - akcent 3 3 6 6 2 3 2" xfId="5553" xr:uid="{00000000-0005-0000-0000-000032160000}"/>
    <cellStyle name="20% - akcent 3 3 6 6 2 4" xfId="5554" xr:uid="{00000000-0005-0000-0000-000033160000}"/>
    <cellStyle name="20% - akcent 3 3 6 6 3" xfId="5555" xr:uid="{00000000-0005-0000-0000-000034160000}"/>
    <cellStyle name="20% - akcent 3 3 6 6 3 2" xfId="5556" xr:uid="{00000000-0005-0000-0000-000035160000}"/>
    <cellStyle name="20% - akcent 3 3 6 6 4" xfId="5557" xr:uid="{00000000-0005-0000-0000-000036160000}"/>
    <cellStyle name="20% - akcent 3 3 6 6 4 2" xfId="5558" xr:uid="{00000000-0005-0000-0000-000037160000}"/>
    <cellStyle name="20% - akcent 3 3 6 6 5" xfId="5559" xr:uid="{00000000-0005-0000-0000-000038160000}"/>
    <cellStyle name="20% - akcent 3 3 6 7" xfId="5560" xr:uid="{00000000-0005-0000-0000-000039160000}"/>
    <cellStyle name="20% - akcent 3 3 6 7 2" xfId="5561" xr:uid="{00000000-0005-0000-0000-00003A160000}"/>
    <cellStyle name="20% - akcent 3 3 6 7 2 2" xfId="5562" xr:uid="{00000000-0005-0000-0000-00003B160000}"/>
    <cellStyle name="20% - akcent 3 3 6 7 3" xfId="5563" xr:uid="{00000000-0005-0000-0000-00003C160000}"/>
    <cellStyle name="20% - akcent 3 3 6 7 3 2" xfId="5564" xr:uid="{00000000-0005-0000-0000-00003D160000}"/>
    <cellStyle name="20% - akcent 3 3 6 7 4" xfId="5565" xr:uid="{00000000-0005-0000-0000-00003E160000}"/>
    <cellStyle name="20% - akcent 3 3 6 8" xfId="5566" xr:uid="{00000000-0005-0000-0000-00003F160000}"/>
    <cellStyle name="20% - akcent 3 3 6 8 2" xfId="5567" xr:uid="{00000000-0005-0000-0000-000040160000}"/>
    <cellStyle name="20% - akcent 3 3 6 9" xfId="5568" xr:uid="{00000000-0005-0000-0000-000041160000}"/>
    <cellStyle name="20% - akcent 3 3 6 9 2" xfId="5569" xr:uid="{00000000-0005-0000-0000-000042160000}"/>
    <cellStyle name="20% - akcent 3 3 7" xfId="5570" xr:uid="{00000000-0005-0000-0000-000043160000}"/>
    <cellStyle name="20% - akcent 3 3 7 2" xfId="5571" xr:uid="{00000000-0005-0000-0000-000044160000}"/>
    <cellStyle name="20% - akcent 3 3 7 2 2" xfId="5572" xr:uid="{00000000-0005-0000-0000-000045160000}"/>
    <cellStyle name="20% - akcent 3 3 7 2 2 2" xfId="5573" xr:uid="{00000000-0005-0000-0000-000046160000}"/>
    <cellStyle name="20% - akcent 3 3 7 2 2 2 2" xfId="5574" xr:uid="{00000000-0005-0000-0000-000047160000}"/>
    <cellStyle name="20% - akcent 3 3 7 2 2 2 2 2" xfId="5575" xr:uid="{00000000-0005-0000-0000-000048160000}"/>
    <cellStyle name="20% - akcent 3 3 7 2 2 2 3" xfId="5576" xr:uid="{00000000-0005-0000-0000-000049160000}"/>
    <cellStyle name="20% - akcent 3 3 7 2 2 2 3 2" xfId="5577" xr:uid="{00000000-0005-0000-0000-00004A160000}"/>
    <cellStyle name="20% - akcent 3 3 7 2 2 2 4" xfId="5578" xr:uid="{00000000-0005-0000-0000-00004B160000}"/>
    <cellStyle name="20% - akcent 3 3 7 2 2 3" xfId="5579" xr:uid="{00000000-0005-0000-0000-00004C160000}"/>
    <cellStyle name="20% - akcent 3 3 7 2 2 3 2" xfId="5580" xr:uid="{00000000-0005-0000-0000-00004D160000}"/>
    <cellStyle name="20% - akcent 3 3 7 2 2 4" xfId="5581" xr:uid="{00000000-0005-0000-0000-00004E160000}"/>
    <cellStyle name="20% - akcent 3 3 7 2 2 4 2" xfId="5582" xr:uid="{00000000-0005-0000-0000-00004F160000}"/>
    <cellStyle name="20% - akcent 3 3 7 2 2 5" xfId="5583" xr:uid="{00000000-0005-0000-0000-000050160000}"/>
    <cellStyle name="20% - akcent 3 3 7 2 3" xfId="5584" xr:uid="{00000000-0005-0000-0000-000051160000}"/>
    <cellStyle name="20% - akcent 3 3 7 2 3 2" xfId="5585" xr:uid="{00000000-0005-0000-0000-000052160000}"/>
    <cellStyle name="20% - akcent 3 3 7 2 3 2 2" xfId="5586" xr:uid="{00000000-0005-0000-0000-000053160000}"/>
    <cellStyle name="20% - akcent 3 3 7 2 3 2 2 2" xfId="5587" xr:uid="{00000000-0005-0000-0000-000054160000}"/>
    <cellStyle name="20% - akcent 3 3 7 2 3 2 3" xfId="5588" xr:uid="{00000000-0005-0000-0000-000055160000}"/>
    <cellStyle name="20% - akcent 3 3 7 2 3 2 3 2" xfId="5589" xr:uid="{00000000-0005-0000-0000-000056160000}"/>
    <cellStyle name="20% - akcent 3 3 7 2 3 2 4" xfId="5590" xr:uid="{00000000-0005-0000-0000-000057160000}"/>
    <cellStyle name="20% - akcent 3 3 7 2 3 3" xfId="5591" xr:uid="{00000000-0005-0000-0000-000058160000}"/>
    <cellStyle name="20% - akcent 3 3 7 2 3 3 2" xfId="5592" xr:uid="{00000000-0005-0000-0000-000059160000}"/>
    <cellStyle name="20% - akcent 3 3 7 2 3 4" xfId="5593" xr:uid="{00000000-0005-0000-0000-00005A160000}"/>
    <cellStyle name="20% - akcent 3 3 7 2 3 4 2" xfId="5594" xr:uid="{00000000-0005-0000-0000-00005B160000}"/>
    <cellStyle name="20% - akcent 3 3 7 2 3 5" xfId="5595" xr:uid="{00000000-0005-0000-0000-00005C160000}"/>
    <cellStyle name="20% - akcent 3 3 7 2 4" xfId="5596" xr:uid="{00000000-0005-0000-0000-00005D160000}"/>
    <cellStyle name="20% - akcent 3 3 7 2 4 2" xfId="5597" xr:uid="{00000000-0005-0000-0000-00005E160000}"/>
    <cellStyle name="20% - akcent 3 3 7 2 4 2 2" xfId="5598" xr:uid="{00000000-0005-0000-0000-00005F160000}"/>
    <cellStyle name="20% - akcent 3 3 7 2 4 2 2 2" xfId="5599" xr:uid="{00000000-0005-0000-0000-000060160000}"/>
    <cellStyle name="20% - akcent 3 3 7 2 4 2 3" xfId="5600" xr:uid="{00000000-0005-0000-0000-000061160000}"/>
    <cellStyle name="20% - akcent 3 3 7 2 4 2 3 2" xfId="5601" xr:uid="{00000000-0005-0000-0000-000062160000}"/>
    <cellStyle name="20% - akcent 3 3 7 2 4 2 4" xfId="5602" xr:uid="{00000000-0005-0000-0000-000063160000}"/>
    <cellStyle name="20% - akcent 3 3 7 2 4 3" xfId="5603" xr:uid="{00000000-0005-0000-0000-000064160000}"/>
    <cellStyle name="20% - akcent 3 3 7 2 4 3 2" xfId="5604" xr:uid="{00000000-0005-0000-0000-000065160000}"/>
    <cellStyle name="20% - akcent 3 3 7 2 4 4" xfId="5605" xr:uid="{00000000-0005-0000-0000-000066160000}"/>
    <cellStyle name="20% - akcent 3 3 7 2 4 4 2" xfId="5606" xr:uid="{00000000-0005-0000-0000-000067160000}"/>
    <cellStyle name="20% - akcent 3 3 7 2 4 5" xfId="5607" xr:uid="{00000000-0005-0000-0000-000068160000}"/>
    <cellStyle name="20% - akcent 3 3 7 2 5" xfId="5608" xr:uid="{00000000-0005-0000-0000-000069160000}"/>
    <cellStyle name="20% - akcent 3 3 7 2 5 2" xfId="5609" xr:uid="{00000000-0005-0000-0000-00006A160000}"/>
    <cellStyle name="20% - akcent 3 3 7 2 5 2 2" xfId="5610" xr:uid="{00000000-0005-0000-0000-00006B160000}"/>
    <cellStyle name="20% - akcent 3 3 7 2 5 3" xfId="5611" xr:uid="{00000000-0005-0000-0000-00006C160000}"/>
    <cellStyle name="20% - akcent 3 3 7 2 5 3 2" xfId="5612" xr:uid="{00000000-0005-0000-0000-00006D160000}"/>
    <cellStyle name="20% - akcent 3 3 7 2 5 4" xfId="5613" xr:uid="{00000000-0005-0000-0000-00006E160000}"/>
    <cellStyle name="20% - akcent 3 3 7 2 6" xfId="5614" xr:uid="{00000000-0005-0000-0000-00006F160000}"/>
    <cellStyle name="20% - akcent 3 3 7 2 6 2" xfId="5615" xr:uid="{00000000-0005-0000-0000-000070160000}"/>
    <cellStyle name="20% - akcent 3 3 7 2 7" xfId="5616" xr:uid="{00000000-0005-0000-0000-000071160000}"/>
    <cellStyle name="20% - akcent 3 3 7 2 7 2" xfId="5617" xr:uid="{00000000-0005-0000-0000-000072160000}"/>
    <cellStyle name="20% - akcent 3 3 7 2 8" xfId="5618" xr:uid="{00000000-0005-0000-0000-000073160000}"/>
    <cellStyle name="20% - akcent 3 3 7 3" xfId="5619" xr:uid="{00000000-0005-0000-0000-000074160000}"/>
    <cellStyle name="20% - akcent 3 3 7 3 2" xfId="5620" xr:uid="{00000000-0005-0000-0000-000075160000}"/>
    <cellStyle name="20% - akcent 3 3 7 3 2 2" xfId="5621" xr:uid="{00000000-0005-0000-0000-000076160000}"/>
    <cellStyle name="20% - akcent 3 3 7 3 2 2 2" xfId="5622" xr:uid="{00000000-0005-0000-0000-000077160000}"/>
    <cellStyle name="20% - akcent 3 3 7 3 2 3" xfId="5623" xr:uid="{00000000-0005-0000-0000-000078160000}"/>
    <cellStyle name="20% - akcent 3 3 7 3 2 3 2" xfId="5624" xr:uid="{00000000-0005-0000-0000-000079160000}"/>
    <cellStyle name="20% - akcent 3 3 7 3 2 4" xfId="5625" xr:uid="{00000000-0005-0000-0000-00007A160000}"/>
    <cellStyle name="20% - akcent 3 3 7 3 3" xfId="5626" xr:uid="{00000000-0005-0000-0000-00007B160000}"/>
    <cellStyle name="20% - akcent 3 3 7 3 3 2" xfId="5627" xr:uid="{00000000-0005-0000-0000-00007C160000}"/>
    <cellStyle name="20% - akcent 3 3 7 3 4" xfId="5628" xr:uid="{00000000-0005-0000-0000-00007D160000}"/>
    <cellStyle name="20% - akcent 3 3 7 3 4 2" xfId="5629" xr:uid="{00000000-0005-0000-0000-00007E160000}"/>
    <cellStyle name="20% - akcent 3 3 7 3 5" xfId="5630" xr:uid="{00000000-0005-0000-0000-00007F160000}"/>
    <cellStyle name="20% - akcent 3 3 7 4" xfId="5631" xr:uid="{00000000-0005-0000-0000-000080160000}"/>
    <cellStyle name="20% - akcent 3 3 7 4 2" xfId="5632" xr:uid="{00000000-0005-0000-0000-000081160000}"/>
    <cellStyle name="20% - akcent 3 3 7 4 2 2" xfId="5633" xr:uid="{00000000-0005-0000-0000-000082160000}"/>
    <cellStyle name="20% - akcent 3 3 7 4 2 2 2" xfId="5634" xr:uid="{00000000-0005-0000-0000-000083160000}"/>
    <cellStyle name="20% - akcent 3 3 7 4 2 3" xfId="5635" xr:uid="{00000000-0005-0000-0000-000084160000}"/>
    <cellStyle name="20% - akcent 3 3 7 4 2 3 2" xfId="5636" xr:uid="{00000000-0005-0000-0000-000085160000}"/>
    <cellStyle name="20% - akcent 3 3 7 4 2 4" xfId="5637" xr:uid="{00000000-0005-0000-0000-000086160000}"/>
    <cellStyle name="20% - akcent 3 3 7 4 3" xfId="5638" xr:uid="{00000000-0005-0000-0000-000087160000}"/>
    <cellStyle name="20% - akcent 3 3 7 4 3 2" xfId="5639" xr:uid="{00000000-0005-0000-0000-000088160000}"/>
    <cellStyle name="20% - akcent 3 3 7 4 4" xfId="5640" xr:uid="{00000000-0005-0000-0000-000089160000}"/>
    <cellStyle name="20% - akcent 3 3 7 4 4 2" xfId="5641" xr:uid="{00000000-0005-0000-0000-00008A160000}"/>
    <cellStyle name="20% - akcent 3 3 7 4 5" xfId="5642" xr:uid="{00000000-0005-0000-0000-00008B160000}"/>
    <cellStyle name="20% - akcent 3 3 7 5" xfId="5643" xr:uid="{00000000-0005-0000-0000-00008C160000}"/>
    <cellStyle name="20% - akcent 3 3 7 5 2" xfId="5644" xr:uid="{00000000-0005-0000-0000-00008D160000}"/>
    <cellStyle name="20% - akcent 3 3 7 5 2 2" xfId="5645" xr:uid="{00000000-0005-0000-0000-00008E160000}"/>
    <cellStyle name="20% - akcent 3 3 7 5 2 2 2" xfId="5646" xr:uid="{00000000-0005-0000-0000-00008F160000}"/>
    <cellStyle name="20% - akcent 3 3 7 5 2 3" xfId="5647" xr:uid="{00000000-0005-0000-0000-000090160000}"/>
    <cellStyle name="20% - akcent 3 3 7 5 2 3 2" xfId="5648" xr:uid="{00000000-0005-0000-0000-000091160000}"/>
    <cellStyle name="20% - akcent 3 3 7 5 2 4" xfId="5649" xr:uid="{00000000-0005-0000-0000-000092160000}"/>
    <cellStyle name="20% - akcent 3 3 7 5 3" xfId="5650" xr:uid="{00000000-0005-0000-0000-000093160000}"/>
    <cellStyle name="20% - akcent 3 3 7 5 3 2" xfId="5651" xr:uid="{00000000-0005-0000-0000-000094160000}"/>
    <cellStyle name="20% - akcent 3 3 7 5 4" xfId="5652" xr:uid="{00000000-0005-0000-0000-000095160000}"/>
    <cellStyle name="20% - akcent 3 3 7 5 4 2" xfId="5653" xr:uid="{00000000-0005-0000-0000-000096160000}"/>
    <cellStyle name="20% - akcent 3 3 7 5 5" xfId="5654" xr:uid="{00000000-0005-0000-0000-000097160000}"/>
    <cellStyle name="20% - akcent 3 3 7 6" xfId="5655" xr:uid="{00000000-0005-0000-0000-000098160000}"/>
    <cellStyle name="20% - akcent 3 3 7 6 2" xfId="5656" xr:uid="{00000000-0005-0000-0000-000099160000}"/>
    <cellStyle name="20% - akcent 3 3 7 6 2 2" xfId="5657" xr:uid="{00000000-0005-0000-0000-00009A160000}"/>
    <cellStyle name="20% - akcent 3 3 7 6 3" xfId="5658" xr:uid="{00000000-0005-0000-0000-00009B160000}"/>
    <cellStyle name="20% - akcent 3 3 7 6 3 2" xfId="5659" xr:uid="{00000000-0005-0000-0000-00009C160000}"/>
    <cellStyle name="20% - akcent 3 3 7 6 4" xfId="5660" xr:uid="{00000000-0005-0000-0000-00009D160000}"/>
    <cellStyle name="20% - akcent 3 3 7 7" xfId="5661" xr:uid="{00000000-0005-0000-0000-00009E160000}"/>
    <cellStyle name="20% - akcent 3 3 7 7 2" xfId="5662" xr:uid="{00000000-0005-0000-0000-00009F160000}"/>
    <cellStyle name="20% - akcent 3 3 7 8" xfId="5663" xr:uid="{00000000-0005-0000-0000-0000A0160000}"/>
    <cellStyle name="20% - akcent 3 3 7 8 2" xfId="5664" xr:uid="{00000000-0005-0000-0000-0000A1160000}"/>
    <cellStyle name="20% - akcent 3 3 7 9" xfId="5665" xr:uid="{00000000-0005-0000-0000-0000A2160000}"/>
    <cellStyle name="20% - akcent 3 3 8" xfId="5666" xr:uid="{00000000-0005-0000-0000-0000A3160000}"/>
    <cellStyle name="20% - akcent 3 3 8 2" xfId="5667" xr:uid="{00000000-0005-0000-0000-0000A4160000}"/>
    <cellStyle name="20% - akcent 3 3 8 2 2" xfId="5668" xr:uid="{00000000-0005-0000-0000-0000A5160000}"/>
    <cellStyle name="20% - akcent 3 3 8 2 2 2" xfId="5669" xr:uid="{00000000-0005-0000-0000-0000A6160000}"/>
    <cellStyle name="20% - akcent 3 3 8 2 2 2 2" xfId="5670" xr:uid="{00000000-0005-0000-0000-0000A7160000}"/>
    <cellStyle name="20% - akcent 3 3 8 2 2 2 2 2" xfId="5671" xr:uid="{00000000-0005-0000-0000-0000A8160000}"/>
    <cellStyle name="20% - akcent 3 3 8 2 2 2 3" xfId="5672" xr:uid="{00000000-0005-0000-0000-0000A9160000}"/>
    <cellStyle name="20% - akcent 3 3 8 2 2 2 3 2" xfId="5673" xr:uid="{00000000-0005-0000-0000-0000AA160000}"/>
    <cellStyle name="20% - akcent 3 3 8 2 2 2 4" xfId="5674" xr:uid="{00000000-0005-0000-0000-0000AB160000}"/>
    <cellStyle name="20% - akcent 3 3 8 2 2 3" xfId="5675" xr:uid="{00000000-0005-0000-0000-0000AC160000}"/>
    <cellStyle name="20% - akcent 3 3 8 2 2 3 2" xfId="5676" xr:uid="{00000000-0005-0000-0000-0000AD160000}"/>
    <cellStyle name="20% - akcent 3 3 8 2 2 4" xfId="5677" xr:uid="{00000000-0005-0000-0000-0000AE160000}"/>
    <cellStyle name="20% - akcent 3 3 8 2 2 4 2" xfId="5678" xr:uid="{00000000-0005-0000-0000-0000AF160000}"/>
    <cellStyle name="20% - akcent 3 3 8 2 2 5" xfId="5679" xr:uid="{00000000-0005-0000-0000-0000B0160000}"/>
    <cellStyle name="20% - akcent 3 3 8 2 3" xfId="5680" xr:uid="{00000000-0005-0000-0000-0000B1160000}"/>
    <cellStyle name="20% - akcent 3 3 8 2 3 2" xfId="5681" xr:uid="{00000000-0005-0000-0000-0000B2160000}"/>
    <cellStyle name="20% - akcent 3 3 8 2 3 2 2" xfId="5682" xr:uid="{00000000-0005-0000-0000-0000B3160000}"/>
    <cellStyle name="20% - akcent 3 3 8 2 3 2 2 2" xfId="5683" xr:uid="{00000000-0005-0000-0000-0000B4160000}"/>
    <cellStyle name="20% - akcent 3 3 8 2 3 2 3" xfId="5684" xr:uid="{00000000-0005-0000-0000-0000B5160000}"/>
    <cellStyle name="20% - akcent 3 3 8 2 3 2 3 2" xfId="5685" xr:uid="{00000000-0005-0000-0000-0000B6160000}"/>
    <cellStyle name="20% - akcent 3 3 8 2 3 2 4" xfId="5686" xr:uid="{00000000-0005-0000-0000-0000B7160000}"/>
    <cellStyle name="20% - akcent 3 3 8 2 3 3" xfId="5687" xr:uid="{00000000-0005-0000-0000-0000B8160000}"/>
    <cellStyle name="20% - akcent 3 3 8 2 3 3 2" xfId="5688" xr:uid="{00000000-0005-0000-0000-0000B9160000}"/>
    <cellStyle name="20% - akcent 3 3 8 2 3 4" xfId="5689" xr:uid="{00000000-0005-0000-0000-0000BA160000}"/>
    <cellStyle name="20% - akcent 3 3 8 2 3 4 2" xfId="5690" xr:uid="{00000000-0005-0000-0000-0000BB160000}"/>
    <cellStyle name="20% - akcent 3 3 8 2 3 5" xfId="5691" xr:uid="{00000000-0005-0000-0000-0000BC160000}"/>
    <cellStyle name="20% - akcent 3 3 8 2 4" xfId="5692" xr:uid="{00000000-0005-0000-0000-0000BD160000}"/>
    <cellStyle name="20% - akcent 3 3 8 2 4 2" xfId="5693" xr:uid="{00000000-0005-0000-0000-0000BE160000}"/>
    <cellStyle name="20% - akcent 3 3 8 2 4 2 2" xfId="5694" xr:uid="{00000000-0005-0000-0000-0000BF160000}"/>
    <cellStyle name="20% - akcent 3 3 8 2 4 2 2 2" xfId="5695" xr:uid="{00000000-0005-0000-0000-0000C0160000}"/>
    <cellStyle name="20% - akcent 3 3 8 2 4 2 3" xfId="5696" xr:uid="{00000000-0005-0000-0000-0000C1160000}"/>
    <cellStyle name="20% - akcent 3 3 8 2 4 2 3 2" xfId="5697" xr:uid="{00000000-0005-0000-0000-0000C2160000}"/>
    <cellStyle name="20% - akcent 3 3 8 2 4 2 4" xfId="5698" xr:uid="{00000000-0005-0000-0000-0000C3160000}"/>
    <cellStyle name="20% - akcent 3 3 8 2 4 3" xfId="5699" xr:uid="{00000000-0005-0000-0000-0000C4160000}"/>
    <cellStyle name="20% - akcent 3 3 8 2 4 3 2" xfId="5700" xr:uid="{00000000-0005-0000-0000-0000C5160000}"/>
    <cellStyle name="20% - akcent 3 3 8 2 4 4" xfId="5701" xr:uid="{00000000-0005-0000-0000-0000C6160000}"/>
    <cellStyle name="20% - akcent 3 3 8 2 4 4 2" xfId="5702" xr:uid="{00000000-0005-0000-0000-0000C7160000}"/>
    <cellStyle name="20% - akcent 3 3 8 2 4 5" xfId="5703" xr:uid="{00000000-0005-0000-0000-0000C8160000}"/>
    <cellStyle name="20% - akcent 3 3 8 2 5" xfId="5704" xr:uid="{00000000-0005-0000-0000-0000C9160000}"/>
    <cellStyle name="20% - akcent 3 3 8 2 5 2" xfId="5705" xr:uid="{00000000-0005-0000-0000-0000CA160000}"/>
    <cellStyle name="20% - akcent 3 3 8 2 5 2 2" xfId="5706" xr:uid="{00000000-0005-0000-0000-0000CB160000}"/>
    <cellStyle name="20% - akcent 3 3 8 2 5 3" xfId="5707" xr:uid="{00000000-0005-0000-0000-0000CC160000}"/>
    <cellStyle name="20% - akcent 3 3 8 2 5 3 2" xfId="5708" xr:uid="{00000000-0005-0000-0000-0000CD160000}"/>
    <cellStyle name="20% - akcent 3 3 8 2 5 4" xfId="5709" xr:uid="{00000000-0005-0000-0000-0000CE160000}"/>
    <cellStyle name="20% - akcent 3 3 8 2 6" xfId="5710" xr:uid="{00000000-0005-0000-0000-0000CF160000}"/>
    <cellStyle name="20% - akcent 3 3 8 2 6 2" xfId="5711" xr:uid="{00000000-0005-0000-0000-0000D0160000}"/>
    <cellStyle name="20% - akcent 3 3 8 2 7" xfId="5712" xr:uid="{00000000-0005-0000-0000-0000D1160000}"/>
    <cellStyle name="20% - akcent 3 3 8 2 7 2" xfId="5713" xr:uid="{00000000-0005-0000-0000-0000D2160000}"/>
    <cellStyle name="20% - akcent 3 3 8 2 8" xfId="5714" xr:uid="{00000000-0005-0000-0000-0000D3160000}"/>
    <cellStyle name="20% - akcent 3 3 8 3" xfId="5715" xr:uid="{00000000-0005-0000-0000-0000D4160000}"/>
    <cellStyle name="20% - akcent 3 3 8 3 2" xfId="5716" xr:uid="{00000000-0005-0000-0000-0000D5160000}"/>
    <cellStyle name="20% - akcent 3 3 8 3 2 2" xfId="5717" xr:uid="{00000000-0005-0000-0000-0000D6160000}"/>
    <cellStyle name="20% - akcent 3 3 8 3 2 2 2" xfId="5718" xr:uid="{00000000-0005-0000-0000-0000D7160000}"/>
    <cellStyle name="20% - akcent 3 3 8 3 2 3" xfId="5719" xr:uid="{00000000-0005-0000-0000-0000D8160000}"/>
    <cellStyle name="20% - akcent 3 3 8 3 2 3 2" xfId="5720" xr:uid="{00000000-0005-0000-0000-0000D9160000}"/>
    <cellStyle name="20% - akcent 3 3 8 3 2 4" xfId="5721" xr:uid="{00000000-0005-0000-0000-0000DA160000}"/>
    <cellStyle name="20% - akcent 3 3 8 3 3" xfId="5722" xr:uid="{00000000-0005-0000-0000-0000DB160000}"/>
    <cellStyle name="20% - akcent 3 3 8 3 3 2" xfId="5723" xr:uid="{00000000-0005-0000-0000-0000DC160000}"/>
    <cellStyle name="20% - akcent 3 3 8 3 4" xfId="5724" xr:uid="{00000000-0005-0000-0000-0000DD160000}"/>
    <cellStyle name="20% - akcent 3 3 8 3 4 2" xfId="5725" xr:uid="{00000000-0005-0000-0000-0000DE160000}"/>
    <cellStyle name="20% - akcent 3 3 8 3 5" xfId="5726" xr:uid="{00000000-0005-0000-0000-0000DF160000}"/>
    <cellStyle name="20% - akcent 3 3 8 4" xfId="5727" xr:uid="{00000000-0005-0000-0000-0000E0160000}"/>
    <cellStyle name="20% - akcent 3 3 8 4 2" xfId="5728" xr:uid="{00000000-0005-0000-0000-0000E1160000}"/>
    <cellStyle name="20% - akcent 3 3 8 4 2 2" xfId="5729" xr:uid="{00000000-0005-0000-0000-0000E2160000}"/>
    <cellStyle name="20% - akcent 3 3 8 4 2 2 2" xfId="5730" xr:uid="{00000000-0005-0000-0000-0000E3160000}"/>
    <cellStyle name="20% - akcent 3 3 8 4 2 3" xfId="5731" xr:uid="{00000000-0005-0000-0000-0000E4160000}"/>
    <cellStyle name="20% - akcent 3 3 8 4 2 3 2" xfId="5732" xr:uid="{00000000-0005-0000-0000-0000E5160000}"/>
    <cellStyle name="20% - akcent 3 3 8 4 2 4" xfId="5733" xr:uid="{00000000-0005-0000-0000-0000E6160000}"/>
    <cellStyle name="20% - akcent 3 3 8 4 3" xfId="5734" xr:uid="{00000000-0005-0000-0000-0000E7160000}"/>
    <cellStyle name="20% - akcent 3 3 8 4 3 2" xfId="5735" xr:uid="{00000000-0005-0000-0000-0000E8160000}"/>
    <cellStyle name="20% - akcent 3 3 8 4 4" xfId="5736" xr:uid="{00000000-0005-0000-0000-0000E9160000}"/>
    <cellStyle name="20% - akcent 3 3 8 4 4 2" xfId="5737" xr:uid="{00000000-0005-0000-0000-0000EA160000}"/>
    <cellStyle name="20% - akcent 3 3 8 4 5" xfId="5738" xr:uid="{00000000-0005-0000-0000-0000EB160000}"/>
    <cellStyle name="20% - akcent 3 3 8 5" xfId="5739" xr:uid="{00000000-0005-0000-0000-0000EC160000}"/>
    <cellStyle name="20% - akcent 3 3 8 5 2" xfId="5740" xr:uid="{00000000-0005-0000-0000-0000ED160000}"/>
    <cellStyle name="20% - akcent 3 3 8 5 2 2" xfId="5741" xr:uid="{00000000-0005-0000-0000-0000EE160000}"/>
    <cellStyle name="20% - akcent 3 3 8 5 2 2 2" xfId="5742" xr:uid="{00000000-0005-0000-0000-0000EF160000}"/>
    <cellStyle name="20% - akcent 3 3 8 5 2 3" xfId="5743" xr:uid="{00000000-0005-0000-0000-0000F0160000}"/>
    <cellStyle name="20% - akcent 3 3 8 5 2 3 2" xfId="5744" xr:uid="{00000000-0005-0000-0000-0000F1160000}"/>
    <cellStyle name="20% - akcent 3 3 8 5 2 4" xfId="5745" xr:uid="{00000000-0005-0000-0000-0000F2160000}"/>
    <cellStyle name="20% - akcent 3 3 8 5 3" xfId="5746" xr:uid="{00000000-0005-0000-0000-0000F3160000}"/>
    <cellStyle name="20% - akcent 3 3 8 5 3 2" xfId="5747" xr:uid="{00000000-0005-0000-0000-0000F4160000}"/>
    <cellStyle name="20% - akcent 3 3 8 5 4" xfId="5748" xr:uid="{00000000-0005-0000-0000-0000F5160000}"/>
    <cellStyle name="20% - akcent 3 3 8 5 4 2" xfId="5749" xr:uid="{00000000-0005-0000-0000-0000F6160000}"/>
    <cellStyle name="20% - akcent 3 3 8 5 5" xfId="5750" xr:uid="{00000000-0005-0000-0000-0000F7160000}"/>
    <cellStyle name="20% - akcent 3 3 8 6" xfId="5751" xr:uid="{00000000-0005-0000-0000-0000F8160000}"/>
    <cellStyle name="20% - akcent 3 3 8 6 2" xfId="5752" xr:uid="{00000000-0005-0000-0000-0000F9160000}"/>
    <cellStyle name="20% - akcent 3 3 8 6 2 2" xfId="5753" xr:uid="{00000000-0005-0000-0000-0000FA160000}"/>
    <cellStyle name="20% - akcent 3 3 8 6 3" xfId="5754" xr:uid="{00000000-0005-0000-0000-0000FB160000}"/>
    <cellStyle name="20% - akcent 3 3 8 6 3 2" xfId="5755" xr:uid="{00000000-0005-0000-0000-0000FC160000}"/>
    <cellStyle name="20% - akcent 3 3 8 6 4" xfId="5756" xr:uid="{00000000-0005-0000-0000-0000FD160000}"/>
    <cellStyle name="20% - akcent 3 3 8 7" xfId="5757" xr:uid="{00000000-0005-0000-0000-0000FE160000}"/>
    <cellStyle name="20% - akcent 3 3 8 7 2" xfId="5758" xr:uid="{00000000-0005-0000-0000-0000FF160000}"/>
    <cellStyle name="20% - akcent 3 3 8 8" xfId="5759" xr:uid="{00000000-0005-0000-0000-000000170000}"/>
    <cellStyle name="20% - akcent 3 3 8 8 2" xfId="5760" xr:uid="{00000000-0005-0000-0000-000001170000}"/>
    <cellStyle name="20% - akcent 3 3 8 9" xfId="5761" xr:uid="{00000000-0005-0000-0000-000002170000}"/>
    <cellStyle name="20% - akcent 3 3 9" xfId="5762" xr:uid="{00000000-0005-0000-0000-000003170000}"/>
    <cellStyle name="20% - akcent 3 3 9 2" xfId="5763" xr:uid="{00000000-0005-0000-0000-000004170000}"/>
    <cellStyle name="20% - akcent 3 3 9 2 2" xfId="5764" xr:uid="{00000000-0005-0000-0000-000005170000}"/>
    <cellStyle name="20% - akcent 3 3 9 2 2 2" xfId="5765" xr:uid="{00000000-0005-0000-0000-000006170000}"/>
    <cellStyle name="20% - akcent 3 3 9 2 2 2 2" xfId="5766" xr:uid="{00000000-0005-0000-0000-000007170000}"/>
    <cellStyle name="20% - akcent 3 3 9 2 2 3" xfId="5767" xr:uid="{00000000-0005-0000-0000-000008170000}"/>
    <cellStyle name="20% - akcent 3 3 9 2 2 3 2" xfId="5768" xr:uid="{00000000-0005-0000-0000-000009170000}"/>
    <cellStyle name="20% - akcent 3 3 9 2 2 4" xfId="5769" xr:uid="{00000000-0005-0000-0000-00000A170000}"/>
    <cellStyle name="20% - akcent 3 3 9 2 3" xfId="5770" xr:uid="{00000000-0005-0000-0000-00000B170000}"/>
    <cellStyle name="20% - akcent 3 3 9 2 3 2" xfId="5771" xr:uid="{00000000-0005-0000-0000-00000C170000}"/>
    <cellStyle name="20% - akcent 3 3 9 2 4" xfId="5772" xr:uid="{00000000-0005-0000-0000-00000D170000}"/>
    <cellStyle name="20% - akcent 3 3 9 2 4 2" xfId="5773" xr:uid="{00000000-0005-0000-0000-00000E170000}"/>
    <cellStyle name="20% - akcent 3 3 9 2 5" xfId="5774" xr:uid="{00000000-0005-0000-0000-00000F170000}"/>
    <cellStyle name="20% - akcent 3 3 9 3" xfId="5775" xr:uid="{00000000-0005-0000-0000-000010170000}"/>
    <cellStyle name="20% - akcent 3 3 9 3 2" xfId="5776" xr:uid="{00000000-0005-0000-0000-000011170000}"/>
    <cellStyle name="20% - akcent 3 3 9 3 2 2" xfId="5777" xr:uid="{00000000-0005-0000-0000-000012170000}"/>
    <cellStyle name="20% - akcent 3 3 9 3 2 2 2" xfId="5778" xr:uid="{00000000-0005-0000-0000-000013170000}"/>
    <cellStyle name="20% - akcent 3 3 9 3 2 3" xfId="5779" xr:uid="{00000000-0005-0000-0000-000014170000}"/>
    <cellStyle name="20% - akcent 3 3 9 3 2 3 2" xfId="5780" xr:uid="{00000000-0005-0000-0000-000015170000}"/>
    <cellStyle name="20% - akcent 3 3 9 3 2 4" xfId="5781" xr:uid="{00000000-0005-0000-0000-000016170000}"/>
    <cellStyle name="20% - akcent 3 3 9 3 3" xfId="5782" xr:uid="{00000000-0005-0000-0000-000017170000}"/>
    <cellStyle name="20% - akcent 3 3 9 3 3 2" xfId="5783" xr:uid="{00000000-0005-0000-0000-000018170000}"/>
    <cellStyle name="20% - akcent 3 3 9 3 4" xfId="5784" xr:uid="{00000000-0005-0000-0000-000019170000}"/>
    <cellStyle name="20% - akcent 3 3 9 3 4 2" xfId="5785" xr:uid="{00000000-0005-0000-0000-00001A170000}"/>
    <cellStyle name="20% - akcent 3 3 9 3 5" xfId="5786" xr:uid="{00000000-0005-0000-0000-00001B170000}"/>
    <cellStyle name="20% - akcent 3 3 9 4" xfId="5787" xr:uid="{00000000-0005-0000-0000-00001C170000}"/>
    <cellStyle name="20% - akcent 3 3 9 4 2" xfId="5788" xr:uid="{00000000-0005-0000-0000-00001D170000}"/>
    <cellStyle name="20% - akcent 3 3 9 4 2 2" xfId="5789" xr:uid="{00000000-0005-0000-0000-00001E170000}"/>
    <cellStyle name="20% - akcent 3 3 9 4 2 2 2" xfId="5790" xr:uid="{00000000-0005-0000-0000-00001F170000}"/>
    <cellStyle name="20% - akcent 3 3 9 4 2 3" xfId="5791" xr:uid="{00000000-0005-0000-0000-000020170000}"/>
    <cellStyle name="20% - akcent 3 3 9 4 2 3 2" xfId="5792" xr:uid="{00000000-0005-0000-0000-000021170000}"/>
    <cellStyle name="20% - akcent 3 3 9 4 2 4" xfId="5793" xr:uid="{00000000-0005-0000-0000-000022170000}"/>
    <cellStyle name="20% - akcent 3 3 9 4 3" xfId="5794" xr:uid="{00000000-0005-0000-0000-000023170000}"/>
    <cellStyle name="20% - akcent 3 3 9 4 3 2" xfId="5795" xr:uid="{00000000-0005-0000-0000-000024170000}"/>
    <cellStyle name="20% - akcent 3 3 9 4 4" xfId="5796" xr:uid="{00000000-0005-0000-0000-000025170000}"/>
    <cellStyle name="20% - akcent 3 3 9 4 4 2" xfId="5797" xr:uid="{00000000-0005-0000-0000-000026170000}"/>
    <cellStyle name="20% - akcent 3 3 9 4 5" xfId="5798" xr:uid="{00000000-0005-0000-0000-000027170000}"/>
    <cellStyle name="20% - akcent 3 3 9 5" xfId="5799" xr:uid="{00000000-0005-0000-0000-000028170000}"/>
    <cellStyle name="20% - akcent 3 3 9 5 2" xfId="5800" xr:uid="{00000000-0005-0000-0000-000029170000}"/>
    <cellStyle name="20% - akcent 3 3 9 5 2 2" xfId="5801" xr:uid="{00000000-0005-0000-0000-00002A170000}"/>
    <cellStyle name="20% - akcent 3 3 9 5 3" xfId="5802" xr:uid="{00000000-0005-0000-0000-00002B170000}"/>
    <cellStyle name="20% - akcent 3 3 9 5 3 2" xfId="5803" xr:uid="{00000000-0005-0000-0000-00002C170000}"/>
    <cellStyle name="20% - akcent 3 3 9 5 4" xfId="5804" xr:uid="{00000000-0005-0000-0000-00002D170000}"/>
    <cellStyle name="20% - akcent 3 3 9 6" xfId="5805" xr:uid="{00000000-0005-0000-0000-00002E170000}"/>
    <cellStyle name="20% - akcent 3 3 9 6 2" xfId="5806" xr:uid="{00000000-0005-0000-0000-00002F170000}"/>
    <cellStyle name="20% - akcent 3 3 9 7" xfId="5807" xr:uid="{00000000-0005-0000-0000-000030170000}"/>
    <cellStyle name="20% - akcent 3 3 9 7 2" xfId="5808" xr:uid="{00000000-0005-0000-0000-000031170000}"/>
    <cellStyle name="20% - akcent 3 3 9 8" xfId="5809" xr:uid="{00000000-0005-0000-0000-000032170000}"/>
    <cellStyle name="20% - akcent 3 4" xfId="5810" xr:uid="{00000000-0005-0000-0000-000033170000}"/>
    <cellStyle name="20% - akcent 3 5" xfId="5811" xr:uid="{00000000-0005-0000-0000-000034170000}"/>
    <cellStyle name="20% - akcent 3 6" xfId="5812" xr:uid="{00000000-0005-0000-0000-000035170000}"/>
    <cellStyle name="20% - akcent 4 2" xfId="5813" xr:uid="{00000000-0005-0000-0000-000036170000}"/>
    <cellStyle name="20% - akcent 4 2 2" xfId="5814" xr:uid="{00000000-0005-0000-0000-000037170000}"/>
    <cellStyle name="20% - akcent 4 2 3" xfId="5815" xr:uid="{00000000-0005-0000-0000-000038170000}"/>
    <cellStyle name="20% - akcent 4 2 4" xfId="22010" xr:uid="{00000000-0005-0000-0000-000039170000}"/>
    <cellStyle name="20% - akcent 4 3" xfId="5816" xr:uid="{00000000-0005-0000-0000-00003A170000}"/>
    <cellStyle name="20% - akcent 4 3 10" xfId="5817" xr:uid="{00000000-0005-0000-0000-00003B170000}"/>
    <cellStyle name="20% - akcent 4 3 10 2" xfId="5818" xr:uid="{00000000-0005-0000-0000-00003C170000}"/>
    <cellStyle name="20% - akcent 4 3 10 2 2" xfId="5819" xr:uid="{00000000-0005-0000-0000-00003D170000}"/>
    <cellStyle name="20% - akcent 4 3 10 2 2 2" xfId="5820" xr:uid="{00000000-0005-0000-0000-00003E170000}"/>
    <cellStyle name="20% - akcent 4 3 10 2 2 2 2" xfId="5821" xr:uid="{00000000-0005-0000-0000-00003F170000}"/>
    <cellStyle name="20% - akcent 4 3 10 2 2 3" xfId="5822" xr:uid="{00000000-0005-0000-0000-000040170000}"/>
    <cellStyle name="20% - akcent 4 3 10 2 2 3 2" xfId="5823" xr:uid="{00000000-0005-0000-0000-000041170000}"/>
    <cellStyle name="20% - akcent 4 3 10 2 2 4" xfId="5824" xr:uid="{00000000-0005-0000-0000-000042170000}"/>
    <cellStyle name="20% - akcent 4 3 10 2 3" xfId="5825" xr:uid="{00000000-0005-0000-0000-000043170000}"/>
    <cellStyle name="20% - akcent 4 3 10 2 3 2" xfId="5826" xr:uid="{00000000-0005-0000-0000-000044170000}"/>
    <cellStyle name="20% - akcent 4 3 10 2 4" xfId="5827" xr:uid="{00000000-0005-0000-0000-000045170000}"/>
    <cellStyle name="20% - akcent 4 3 10 2 4 2" xfId="5828" xr:uid="{00000000-0005-0000-0000-000046170000}"/>
    <cellStyle name="20% - akcent 4 3 10 2 5" xfId="5829" xr:uid="{00000000-0005-0000-0000-000047170000}"/>
    <cellStyle name="20% - akcent 4 3 10 3" xfId="5830" xr:uid="{00000000-0005-0000-0000-000048170000}"/>
    <cellStyle name="20% - akcent 4 3 10 3 2" xfId="5831" xr:uid="{00000000-0005-0000-0000-000049170000}"/>
    <cellStyle name="20% - akcent 4 3 10 3 2 2" xfId="5832" xr:uid="{00000000-0005-0000-0000-00004A170000}"/>
    <cellStyle name="20% - akcent 4 3 10 3 3" xfId="5833" xr:uid="{00000000-0005-0000-0000-00004B170000}"/>
    <cellStyle name="20% - akcent 4 3 10 3 3 2" xfId="5834" xr:uid="{00000000-0005-0000-0000-00004C170000}"/>
    <cellStyle name="20% - akcent 4 3 10 3 4" xfId="5835" xr:uid="{00000000-0005-0000-0000-00004D170000}"/>
    <cellStyle name="20% - akcent 4 3 10 4" xfId="5836" xr:uid="{00000000-0005-0000-0000-00004E170000}"/>
    <cellStyle name="20% - akcent 4 3 10 4 2" xfId="5837" xr:uid="{00000000-0005-0000-0000-00004F170000}"/>
    <cellStyle name="20% - akcent 4 3 10 5" xfId="5838" xr:uid="{00000000-0005-0000-0000-000050170000}"/>
    <cellStyle name="20% - akcent 4 3 10 5 2" xfId="5839" xr:uid="{00000000-0005-0000-0000-000051170000}"/>
    <cellStyle name="20% - akcent 4 3 10 6" xfId="5840" xr:uid="{00000000-0005-0000-0000-000052170000}"/>
    <cellStyle name="20% - akcent 4 3 11" xfId="5841" xr:uid="{00000000-0005-0000-0000-000053170000}"/>
    <cellStyle name="20% - akcent 4 3 11 2" xfId="5842" xr:uid="{00000000-0005-0000-0000-000054170000}"/>
    <cellStyle name="20% - akcent 4 3 11 2 2" xfId="5843" xr:uid="{00000000-0005-0000-0000-000055170000}"/>
    <cellStyle name="20% - akcent 4 3 11 2 2 2" xfId="5844" xr:uid="{00000000-0005-0000-0000-000056170000}"/>
    <cellStyle name="20% - akcent 4 3 11 2 3" xfId="5845" xr:uid="{00000000-0005-0000-0000-000057170000}"/>
    <cellStyle name="20% - akcent 4 3 11 2 3 2" xfId="5846" xr:uid="{00000000-0005-0000-0000-000058170000}"/>
    <cellStyle name="20% - akcent 4 3 11 2 4" xfId="5847" xr:uid="{00000000-0005-0000-0000-000059170000}"/>
    <cellStyle name="20% - akcent 4 3 11 3" xfId="5848" xr:uid="{00000000-0005-0000-0000-00005A170000}"/>
    <cellStyle name="20% - akcent 4 3 11 3 2" xfId="5849" xr:uid="{00000000-0005-0000-0000-00005B170000}"/>
    <cellStyle name="20% - akcent 4 3 11 4" xfId="5850" xr:uid="{00000000-0005-0000-0000-00005C170000}"/>
    <cellStyle name="20% - akcent 4 3 11 4 2" xfId="5851" xr:uid="{00000000-0005-0000-0000-00005D170000}"/>
    <cellStyle name="20% - akcent 4 3 11 5" xfId="5852" xr:uid="{00000000-0005-0000-0000-00005E170000}"/>
    <cellStyle name="20% - akcent 4 3 12" xfId="5853" xr:uid="{00000000-0005-0000-0000-00005F170000}"/>
    <cellStyle name="20% - akcent 4 3 12 2" xfId="5854" xr:uid="{00000000-0005-0000-0000-000060170000}"/>
    <cellStyle name="20% - akcent 4 3 12 2 2" xfId="5855" xr:uid="{00000000-0005-0000-0000-000061170000}"/>
    <cellStyle name="20% - akcent 4 3 12 2 2 2" xfId="5856" xr:uid="{00000000-0005-0000-0000-000062170000}"/>
    <cellStyle name="20% - akcent 4 3 12 2 3" xfId="5857" xr:uid="{00000000-0005-0000-0000-000063170000}"/>
    <cellStyle name="20% - akcent 4 3 12 2 3 2" xfId="5858" xr:uid="{00000000-0005-0000-0000-000064170000}"/>
    <cellStyle name="20% - akcent 4 3 12 2 4" xfId="5859" xr:uid="{00000000-0005-0000-0000-000065170000}"/>
    <cellStyle name="20% - akcent 4 3 12 3" xfId="5860" xr:uid="{00000000-0005-0000-0000-000066170000}"/>
    <cellStyle name="20% - akcent 4 3 12 3 2" xfId="5861" xr:uid="{00000000-0005-0000-0000-000067170000}"/>
    <cellStyle name="20% - akcent 4 3 12 4" xfId="5862" xr:uid="{00000000-0005-0000-0000-000068170000}"/>
    <cellStyle name="20% - akcent 4 3 12 4 2" xfId="5863" xr:uid="{00000000-0005-0000-0000-000069170000}"/>
    <cellStyle name="20% - akcent 4 3 12 5" xfId="5864" xr:uid="{00000000-0005-0000-0000-00006A170000}"/>
    <cellStyle name="20% - akcent 4 3 13" xfId="5865" xr:uid="{00000000-0005-0000-0000-00006B170000}"/>
    <cellStyle name="20% - akcent 4 3 13 2" xfId="5866" xr:uid="{00000000-0005-0000-0000-00006C170000}"/>
    <cellStyle name="20% - akcent 4 3 13 2 2" xfId="5867" xr:uid="{00000000-0005-0000-0000-00006D170000}"/>
    <cellStyle name="20% - akcent 4 3 13 2 2 2" xfId="5868" xr:uid="{00000000-0005-0000-0000-00006E170000}"/>
    <cellStyle name="20% - akcent 4 3 13 2 3" xfId="5869" xr:uid="{00000000-0005-0000-0000-00006F170000}"/>
    <cellStyle name="20% - akcent 4 3 13 2 3 2" xfId="5870" xr:uid="{00000000-0005-0000-0000-000070170000}"/>
    <cellStyle name="20% - akcent 4 3 13 2 4" xfId="5871" xr:uid="{00000000-0005-0000-0000-000071170000}"/>
    <cellStyle name="20% - akcent 4 3 13 3" xfId="5872" xr:uid="{00000000-0005-0000-0000-000072170000}"/>
    <cellStyle name="20% - akcent 4 3 13 3 2" xfId="5873" xr:uid="{00000000-0005-0000-0000-000073170000}"/>
    <cellStyle name="20% - akcent 4 3 13 4" xfId="5874" xr:uid="{00000000-0005-0000-0000-000074170000}"/>
    <cellStyle name="20% - akcent 4 3 13 4 2" xfId="5875" xr:uid="{00000000-0005-0000-0000-000075170000}"/>
    <cellStyle name="20% - akcent 4 3 13 5" xfId="5876" xr:uid="{00000000-0005-0000-0000-000076170000}"/>
    <cellStyle name="20% - akcent 4 3 14" xfId="5877" xr:uid="{00000000-0005-0000-0000-000077170000}"/>
    <cellStyle name="20% - akcent 4 3 14 2" xfId="5878" xr:uid="{00000000-0005-0000-0000-000078170000}"/>
    <cellStyle name="20% - akcent 4 3 14 2 2" xfId="5879" xr:uid="{00000000-0005-0000-0000-000079170000}"/>
    <cellStyle name="20% - akcent 4 3 14 3" xfId="5880" xr:uid="{00000000-0005-0000-0000-00007A170000}"/>
    <cellStyle name="20% - akcent 4 3 14 3 2" xfId="5881" xr:uid="{00000000-0005-0000-0000-00007B170000}"/>
    <cellStyle name="20% - akcent 4 3 14 4" xfId="5882" xr:uid="{00000000-0005-0000-0000-00007C170000}"/>
    <cellStyle name="20% - akcent 4 3 15" xfId="5883" xr:uid="{00000000-0005-0000-0000-00007D170000}"/>
    <cellStyle name="20% - akcent 4 3 15 2" xfId="5884" xr:uid="{00000000-0005-0000-0000-00007E170000}"/>
    <cellStyle name="20% - akcent 4 3 15 2 2" xfId="5885" xr:uid="{00000000-0005-0000-0000-00007F170000}"/>
    <cellStyle name="20% - akcent 4 3 15 3" xfId="5886" xr:uid="{00000000-0005-0000-0000-000080170000}"/>
    <cellStyle name="20% - akcent 4 3 15 3 2" xfId="5887" xr:uid="{00000000-0005-0000-0000-000081170000}"/>
    <cellStyle name="20% - akcent 4 3 15 4" xfId="5888" xr:uid="{00000000-0005-0000-0000-000082170000}"/>
    <cellStyle name="20% - akcent 4 3 16" xfId="5889" xr:uid="{00000000-0005-0000-0000-000083170000}"/>
    <cellStyle name="20% - akcent 4 3 16 2" xfId="5890" xr:uid="{00000000-0005-0000-0000-000084170000}"/>
    <cellStyle name="20% - akcent 4 3 17" xfId="5891" xr:uid="{00000000-0005-0000-0000-000085170000}"/>
    <cellStyle name="20% - akcent 4 3 17 2" xfId="5892" xr:uid="{00000000-0005-0000-0000-000086170000}"/>
    <cellStyle name="20% - akcent 4 3 18" xfId="5893" xr:uid="{00000000-0005-0000-0000-000087170000}"/>
    <cellStyle name="20% - akcent 4 3 18 2" xfId="5894" xr:uid="{00000000-0005-0000-0000-000088170000}"/>
    <cellStyle name="20% - akcent 4 3 19" xfId="5895" xr:uid="{00000000-0005-0000-0000-000089170000}"/>
    <cellStyle name="20% - akcent 4 3 2" xfId="5896" xr:uid="{00000000-0005-0000-0000-00008A170000}"/>
    <cellStyle name="20% - akcent 4 3 2 10" xfId="5897" xr:uid="{00000000-0005-0000-0000-00008B170000}"/>
    <cellStyle name="20% - akcent 4 3 2 10 2" xfId="5898" xr:uid="{00000000-0005-0000-0000-00008C170000}"/>
    <cellStyle name="20% - akcent 4 3 2 10 2 2" xfId="5899" xr:uid="{00000000-0005-0000-0000-00008D170000}"/>
    <cellStyle name="20% - akcent 4 3 2 10 2 2 2" xfId="5900" xr:uid="{00000000-0005-0000-0000-00008E170000}"/>
    <cellStyle name="20% - akcent 4 3 2 10 2 3" xfId="5901" xr:uid="{00000000-0005-0000-0000-00008F170000}"/>
    <cellStyle name="20% - akcent 4 3 2 10 2 3 2" xfId="5902" xr:uid="{00000000-0005-0000-0000-000090170000}"/>
    <cellStyle name="20% - akcent 4 3 2 10 2 4" xfId="5903" xr:uid="{00000000-0005-0000-0000-000091170000}"/>
    <cellStyle name="20% - akcent 4 3 2 10 3" xfId="5904" xr:uid="{00000000-0005-0000-0000-000092170000}"/>
    <cellStyle name="20% - akcent 4 3 2 10 3 2" xfId="5905" xr:uid="{00000000-0005-0000-0000-000093170000}"/>
    <cellStyle name="20% - akcent 4 3 2 10 4" xfId="5906" xr:uid="{00000000-0005-0000-0000-000094170000}"/>
    <cellStyle name="20% - akcent 4 3 2 10 4 2" xfId="5907" xr:uid="{00000000-0005-0000-0000-000095170000}"/>
    <cellStyle name="20% - akcent 4 3 2 10 5" xfId="5908" xr:uid="{00000000-0005-0000-0000-000096170000}"/>
    <cellStyle name="20% - akcent 4 3 2 11" xfId="5909" xr:uid="{00000000-0005-0000-0000-000097170000}"/>
    <cellStyle name="20% - akcent 4 3 2 11 2" xfId="5910" xr:uid="{00000000-0005-0000-0000-000098170000}"/>
    <cellStyle name="20% - akcent 4 3 2 11 2 2" xfId="5911" xr:uid="{00000000-0005-0000-0000-000099170000}"/>
    <cellStyle name="20% - akcent 4 3 2 11 3" xfId="5912" xr:uid="{00000000-0005-0000-0000-00009A170000}"/>
    <cellStyle name="20% - akcent 4 3 2 11 3 2" xfId="5913" xr:uid="{00000000-0005-0000-0000-00009B170000}"/>
    <cellStyle name="20% - akcent 4 3 2 11 4" xfId="5914" xr:uid="{00000000-0005-0000-0000-00009C170000}"/>
    <cellStyle name="20% - akcent 4 3 2 12" xfId="5915" xr:uid="{00000000-0005-0000-0000-00009D170000}"/>
    <cellStyle name="20% - akcent 4 3 2 12 2" xfId="5916" xr:uid="{00000000-0005-0000-0000-00009E170000}"/>
    <cellStyle name="20% - akcent 4 3 2 12 2 2" xfId="5917" xr:uid="{00000000-0005-0000-0000-00009F170000}"/>
    <cellStyle name="20% - akcent 4 3 2 12 3" xfId="5918" xr:uid="{00000000-0005-0000-0000-0000A0170000}"/>
    <cellStyle name="20% - akcent 4 3 2 12 3 2" xfId="5919" xr:uid="{00000000-0005-0000-0000-0000A1170000}"/>
    <cellStyle name="20% - akcent 4 3 2 12 4" xfId="5920" xr:uid="{00000000-0005-0000-0000-0000A2170000}"/>
    <cellStyle name="20% - akcent 4 3 2 13" xfId="5921" xr:uid="{00000000-0005-0000-0000-0000A3170000}"/>
    <cellStyle name="20% - akcent 4 3 2 13 2" xfId="5922" xr:uid="{00000000-0005-0000-0000-0000A4170000}"/>
    <cellStyle name="20% - akcent 4 3 2 14" xfId="5923" xr:uid="{00000000-0005-0000-0000-0000A5170000}"/>
    <cellStyle name="20% - akcent 4 3 2 14 2" xfId="5924" xr:uid="{00000000-0005-0000-0000-0000A6170000}"/>
    <cellStyle name="20% - akcent 4 3 2 15" xfId="5925" xr:uid="{00000000-0005-0000-0000-0000A7170000}"/>
    <cellStyle name="20% - akcent 4 3 2 15 2" xfId="5926" xr:uid="{00000000-0005-0000-0000-0000A8170000}"/>
    <cellStyle name="20% - akcent 4 3 2 16" xfId="5927" xr:uid="{00000000-0005-0000-0000-0000A9170000}"/>
    <cellStyle name="20% - akcent 4 3 2 2" xfId="5928" xr:uid="{00000000-0005-0000-0000-0000AA170000}"/>
    <cellStyle name="20% - akcent 4 3 2 2 10" xfId="5929" xr:uid="{00000000-0005-0000-0000-0000AB170000}"/>
    <cellStyle name="20% - akcent 4 3 2 2 10 2" xfId="5930" xr:uid="{00000000-0005-0000-0000-0000AC170000}"/>
    <cellStyle name="20% - akcent 4 3 2 2 11" xfId="5931" xr:uid="{00000000-0005-0000-0000-0000AD170000}"/>
    <cellStyle name="20% - akcent 4 3 2 2 11 2" xfId="5932" xr:uid="{00000000-0005-0000-0000-0000AE170000}"/>
    <cellStyle name="20% - akcent 4 3 2 2 12" xfId="5933" xr:uid="{00000000-0005-0000-0000-0000AF170000}"/>
    <cellStyle name="20% - akcent 4 3 2 2 2" xfId="5934" xr:uid="{00000000-0005-0000-0000-0000B0170000}"/>
    <cellStyle name="20% - akcent 4 3 2 2 2 10" xfId="5935" xr:uid="{00000000-0005-0000-0000-0000B1170000}"/>
    <cellStyle name="20% - akcent 4 3 2 2 2 2" xfId="5936" xr:uid="{00000000-0005-0000-0000-0000B2170000}"/>
    <cellStyle name="20% - akcent 4 3 2 2 2 2 2" xfId="5937" xr:uid="{00000000-0005-0000-0000-0000B3170000}"/>
    <cellStyle name="20% - akcent 4 3 2 2 2 2 2 2" xfId="5938" xr:uid="{00000000-0005-0000-0000-0000B4170000}"/>
    <cellStyle name="20% - akcent 4 3 2 2 2 2 2 2 2" xfId="5939" xr:uid="{00000000-0005-0000-0000-0000B5170000}"/>
    <cellStyle name="20% - akcent 4 3 2 2 2 2 2 2 2 2" xfId="5940" xr:uid="{00000000-0005-0000-0000-0000B6170000}"/>
    <cellStyle name="20% - akcent 4 3 2 2 2 2 2 2 3" xfId="5941" xr:uid="{00000000-0005-0000-0000-0000B7170000}"/>
    <cellStyle name="20% - akcent 4 3 2 2 2 2 2 2 3 2" xfId="5942" xr:uid="{00000000-0005-0000-0000-0000B8170000}"/>
    <cellStyle name="20% - akcent 4 3 2 2 2 2 2 2 4" xfId="5943" xr:uid="{00000000-0005-0000-0000-0000B9170000}"/>
    <cellStyle name="20% - akcent 4 3 2 2 2 2 2 3" xfId="5944" xr:uid="{00000000-0005-0000-0000-0000BA170000}"/>
    <cellStyle name="20% - akcent 4 3 2 2 2 2 2 3 2" xfId="5945" xr:uid="{00000000-0005-0000-0000-0000BB170000}"/>
    <cellStyle name="20% - akcent 4 3 2 2 2 2 2 4" xfId="5946" xr:uid="{00000000-0005-0000-0000-0000BC170000}"/>
    <cellStyle name="20% - akcent 4 3 2 2 2 2 2 4 2" xfId="5947" xr:uid="{00000000-0005-0000-0000-0000BD170000}"/>
    <cellStyle name="20% - akcent 4 3 2 2 2 2 2 5" xfId="5948" xr:uid="{00000000-0005-0000-0000-0000BE170000}"/>
    <cellStyle name="20% - akcent 4 3 2 2 2 2 3" xfId="5949" xr:uid="{00000000-0005-0000-0000-0000BF170000}"/>
    <cellStyle name="20% - akcent 4 3 2 2 2 2 3 2" xfId="5950" xr:uid="{00000000-0005-0000-0000-0000C0170000}"/>
    <cellStyle name="20% - akcent 4 3 2 2 2 2 3 2 2" xfId="5951" xr:uid="{00000000-0005-0000-0000-0000C1170000}"/>
    <cellStyle name="20% - akcent 4 3 2 2 2 2 3 2 2 2" xfId="5952" xr:uid="{00000000-0005-0000-0000-0000C2170000}"/>
    <cellStyle name="20% - akcent 4 3 2 2 2 2 3 2 3" xfId="5953" xr:uid="{00000000-0005-0000-0000-0000C3170000}"/>
    <cellStyle name="20% - akcent 4 3 2 2 2 2 3 2 3 2" xfId="5954" xr:uid="{00000000-0005-0000-0000-0000C4170000}"/>
    <cellStyle name="20% - akcent 4 3 2 2 2 2 3 2 4" xfId="5955" xr:uid="{00000000-0005-0000-0000-0000C5170000}"/>
    <cellStyle name="20% - akcent 4 3 2 2 2 2 3 3" xfId="5956" xr:uid="{00000000-0005-0000-0000-0000C6170000}"/>
    <cellStyle name="20% - akcent 4 3 2 2 2 2 3 3 2" xfId="5957" xr:uid="{00000000-0005-0000-0000-0000C7170000}"/>
    <cellStyle name="20% - akcent 4 3 2 2 2 2 3 4" xfId="5958" xr:uid="{00000000-0005-0000-0000-0000C8170000}"/>
    <cellStyle name="20% - akcent 4 3 2 2 2 2 3 4 2" xfId="5959" xr:uid="{00000000-0005-0000-0000-0000C9170000}"/>
    <cellStyle name="20% - akcent 4 3 2 2 2 2 3 5" xfId="5960" xr:uid="{00000000-0005-0000-0000-0000CA170000}"/>
    <cellStyle name="20% - akcent 4 3 2 2 2 2 4" xfId="5961" xr:uid="{00000000-0005-0000-0000-0000CB170000}"/>
    <cellStyle name="20% - akcent 4 3 2 2 2 2 4 2" xfId="5962" xr:uid="{00000000-0005-0000-0000-0000CC170000}"/>
    <cellStyle name="20% - akcent 4 3 2 2 2 2 4 2 2" xfId="5963" xr:uid="{00000000-0005-0000-0000-0000CD170000}"/>
    <cellStyle name="20% - akcent 4 3 2 2 2 2 4 2 2 2" xfId="5964" xr:uid="{00000000-0005-0000-0000-0000CE170000}"/>
    <cellStyle name="20% - akcent 4 3 2 2 2 2 4 2 3" xfId="5965" xr:uid="{00000000-0005-0000-0000-0000CF170000}"/>
    <cellStyle name="20% - akcent 4 3 2 2 2 2 4 2 3 2" xfId="5966" xr:uid="{00000000-0005-0000-0000-0000D0170000}"/>
    <cellStyle name="20% - akcent 4 3 2 2 2 2 4 2 4" xfId="5967" xr:uid="{00000000-0005-0000-0000-0000D1170000}"/>
    <cellStyle name="20% - akcent 4 3 2 2 2 2 4 3" xfId="5968" xr:uid="{00000000-0005-0000-0000-0000D2170000}"/>
    <cellStyle name="20% - akcent 4 3 2 2 2 2 4 3 2" xfId="5969" xr:uid="{00000000-0005-0000-0000-0000D3170000}"/>
    <cellStyle name="20% - akcent 4 3 2 2 2 2 4 4" xfId="5970" xr:uid="{00000000-0005-0000-0000-0000D4170000}"/>
    <cellStyle name="20% - akcent 4 3 2 2 2 2 4 4 2" xfId="5971" xr:uid="{00000000-0005-0000-0000-0000D5170000}"/>
    <cellStyle name="20% - akcent 4 3 2 2 2 2 4 5" xfId="5972" xr:uid="{00000000-0005-0000-0000-0000D6170000}"/>
    <cellStyle name="20% - akcent 4 3 2 2 2 2 5" xfId="5973" xr:uid="{00000000-0005-0000-0000-0000D7170000}"/>
    <cellStyle name="20% - akcent 4 3 2 2 2 2 5 2" xfId="5974" xr:uid="{00000000-0005-0000-0000-0000D8170000}"/>
    <cellStyle name="20% - akcent 4 3 2 2 2 2 5 2 2" xfId="5975" xr:uid="{00000000-0005-0000-0000-0000D9170000}"/>
    <cellStyle name="20% - akcent 4 3 2 2 2 2 5 3" xfId="5976" xr:uid="{00000000-0005-0000-0000-0000DA170000}"/>
    <cellStyle name="20% - akcent 4 3 2 2 2 2 5 3 2" xfId="5977" xr:uid="{00000000-0005-0000-0000-0000DB170000}"/>
    <cellStyle name="20% - akcent 4 3 2 2 2 2 5 4" xfId="5978" xr:uid="{00000000-0005-0000-0000-0000DC170000}"/>
    <cellStyle name="20% - akcent 4 3 2 2 2 2 6" xfId="5979" xr:uid="{00000000-0005-0000-0000-0000DD170000}"/>
    <cellStyle name="20% - akcent 4 3 2 2 2 2 6 2" xfId="5980" xr:uid="{00000000-0005-0000-0000-0000DE170000}"/>
    <cellStyle name="20% - akcent 4 3 2 2 2 2 7" xfId="5981" xr:uid="{00000000-0005-0000-0000-0000DF170000}"/>
    <cellStyle name="20% - akcent 4 3 2 2 2 2 7 2" xfId="5982" xr:uid="{00000000-0005-0000-0000-0000E0170000}"/>
    <cellStyle name="20% - akcent 4 3 2 2 2 2 8" xfId="5983" xr:uid="{00000000-0005-0000-0000-0000E1170000}"/>
    <cellStyle name="20% - akcent 4 3 2 2 2 3" xfId="5984" xr:uid="{00000000-0005-0000-0000-0000E2170000}"/>
    <cellStyle name="20% - akcent 4 3 2 2 2 3 2" xfId="5985" xr:uid="{00000000-0005-0000-0000-0000E3170000}"/>
    <cellStyle name="20% - akcent 4 3 2 2 2 3 2 2" xfId="5986" xr:uid="{00000000-0005-0000-0000-0000E4170000}"/>
    <cellStyle name="20% - akcent 4 3 2 2 2 3 2 2 2" xfId="5987" xr:uid="{00000000-0005-0000-0000-0000E5170000}"/>
    <cellStyle name="20% - akcent 4 3 2 2 2 3 2 2 2 2" xfId="5988" xr:uid="{00000000-0005-0000-0000-0000E6170000}"/>
    <cellStyle name="20% - akcent 4 3 2 2 2 3 2 2 3" xfId="5989" xr:uid="{00000000-0005-0000-0000-0000E7170000}"/>
    <cellStyle name="20% - akcent 4 3 2 2 2 3 2 2 3 2" xfId="5990" xr:uid="{00000000-0005-0000-0000-0000E8170000}"/>
    <cellStyle name="20% - akcent 4 3 2 2 2 3 2 2 4" xfId="5991" xr:uid="{00000000-0005-0000-0000-0000E9170000}"/>
    <cellStyle name="20% - akcent 4 3 2 2 2 3 2 3" xfId="5992" xr:uid="{00000000-0005-0000-0000-0000EA170000}"/>
    <cellStyle name="20% - akcent 4 3 2 2 2 3 2 3 2" xfId="5993" xr:uid="{00000000-0005-0000-0000-0000EB170000}"/>
    <cellStyle name="20% - akcent 4 3 2 2 2 3 2 4" xfId="5994" xr:uid="{00000000-0005-0000-0000-0000EC170000}"/>
    <cellStyle name="20% - akcent 4 3 2 2 2 3 2 4 2" xfId="5995" xr:uid="{00000000-0005-0000-0000-0000ED170000}"/>
    <cellStyle name="20% - akcent 4 3 2 2 2 3 2 5" xfId="5996" xr:uid="{00000000-0005-0000-0000-0000EE170000}"/>
    <cellStyle name="20% - akcent 4 3 2 2 2 3 3" xfId="5997" xr:uid="{00000000-0005-0000-0000-0000EF170000}"/>
    <cellStyle name="20% - akcent 4 3 2 2 2 3 3 2" xfId="5998" xr:uid="{00000000-0005-0000-0000-0000F0170000}"/>
    <cellStyle name="20% - akcent 4 3 2 2 2 3 3 2 2" xfId="5999" xr:uid="{00000000-0005-0000-0000-0000F1170000}"/>
    <cellStyle name="20% - akcent 4 3 2 2 2 3 3 2 2 2" xfId="6000" xr:uid="{00000000-0005-0000-0000-0000F2170000}"/>
    <cellStyle name="20% - akcent 4 3 2 2 2 3 3 2 3" xfId="6001" xr:uid="{00000000-0005-0000-0000-0000F3170000}"/>
    <cellStyle name="20% - akcent 4 3 2 2 2 3 3 2 3 2" xfId="6002" xr:uid="{00000000-0005-0000-0000-0000F4170000}"/>
    <cellStyle name="20% - akcent 4 3 2 2 2 3 3 2 4" xfId="6003" xr:uid="{00000000-0005-0000-0000-0000F5170000}"/>
    <cellStyle name="20% - akcent 4 3 2 2 2 3 3 3" xfId="6004" xr:uid="{00000000-0005-0000-0000-0000F6170000}"/>
    <cellStyle name="20% - akcent 4 3 2 2 2 3 3 3 2" xfId="6005" xr:uid="{00000000-0005-0000-0000-0000F7170000}"/>
    <cellStyle name="20% - akcent 4 3 2 2 2 3 3 4" xfId="6006" xr:uid="{00000000-0005-0000-0000-0000F8170000}"/>
    <cellStyle name="20% - akcent 4 3 2 2 2 3 3 4 2" xfId="6007" xr:uid="{00000000-0005-0000-0000-0000F9170000}"/>
    <cellStyle name="20% - akcent 4 3 2 2 2 3 3 5" xfId="6008" xr:uid="{00000000-0005-0000-0000-0000FA170000}"/>
    <cellStyle name="20% - akcent 4 3 2 2 2 3 4" xfId="6009" xr:uid="{00000000-0005-0000-0000-0000FB170000}"/>
    <cellStyle name="20% - akcent 4 3 2 2 2 3 4 2" xfId="6010" xr:uid="{00000000-0005-0000-0000-0000FC170000}"/>
    <cellStyle name="20% - akcent 4 3 2 2 2 3 4 2 2" xfId="6011" xr:uid="{00000000-0005-0000-0000-0000FD170000}"/>
    <cellStyle name="20% - akcent 4 3 2 2 2 3 4 2 2 2" xfId="6012" xr:uid="{00000000-0005-0000-0000-0000FE170000}"/>
    <cellStyle name="20% - akcent 4 3 2 2 2 3 4 2 3" xfId="6013" xr:uid="{00000000-0005-0000-0000-0000FF170000}"/>
    <cellStyle name="20% - akcent 4 3 2 2 2 3 4 2 3 2" xfId="6014" xr:uid="{00000000-0005-0000-0000-000000180000}"/>
    <cellStyle name="20% - akcent 4 3 2 2 2 3 4 2 4" xfId="6015" xr:uid="{00000000-0005-0000-0000-000001180000}"/>
    <cellStyle name="20% - akcent 4 3 2 2 2 3 4 3" xfId="6016" xr:uid="{00000000-0005-0000-0000-000002180000}"/>
    <cellStyle name="20% - akcent 4 3 2 2 2 3 4 3 2" xfId="6017" xr:uid="{00000000-0005-0000-0000-000003180000}"/>
    <cellStyle name="20% - akcent 4 3 2 2 2 3 4 4" xfId="6018" xr:uid="{00000000-0005-0000-0000-000004180000}"/>
    <cellStyle name="20% - akcent 4 3 2 2 2 3 4 4 2" xfId="6019" xr:uid="{00000000-0005-0000-0000-000005180000}"/>
    <cellStyle name="20% - akcent 4 3 2 2 2 3 4 5" xfId="6020" xr:uid="{00000000-0005-0000-0000-000006180000}"/>
    <cellStyle name="20% - akcent 4 3 2 2 2 3 5" xfId="6021" xr:uid="{00000000-0005-0000-0000-000007180000}"/>
    <cellStyle name="20% - akcent 4 3 2 2 2 3 5 2" xfId="6022" xr:uid="{00000000-0005-0000-0000-000008180000}"/>
    <cellStyle name="20% - akcent 4 3 2 2 2 3 5 2 2" xfId="6023" xr:uid="{00000000-0005-0000-0000-000009180000}"/>
    <cellStyle name="20% - akcent 4 3 2 2 2 3 5 3" xfId="6024" xr:uid="{00000000-0005-0000-0000-00000A180000}"/>
    <cellStyle name="20% - akcent 4 3 2 2 2 3 5 3 2" xfId="6025" xr:uid="{00000000-0005-0000-0000-00000B180000}"/>
    <cellStyle name="20% - akcent 4 3 2 2 2 3 5 4" xfId="6026" xr:uid="{00000000-0005-0000-0000-00000C180000}"/>
    <cellStyle name="20% - akcent 4 3 2 2 2 3 6" xfId="6027" xr:uid="{00000000-0005-0000-0000-00000D180000}"/>
    <cellStyle name="20% - akcent 4 3 2 2 2 3 6 2" xfId="6028" xr:uid="{00000000-0005-0000-0000-00000E180000}"/>
    <cellStyle name="20% - akcent 4 3 2 2 2 3 7" xfId="6029" xr:uid="{00000000-0005-0000-0000-00000F180000}"/>
    <cellStyle name="20% - akcent 4 3 2 2 2 3 7 2" xfId="6030" xr:uid="{00000000-0005-0000-0000-000010180000}"/>
    <cellStyle name="20% - akcent 4 3 2 2 2 3 8" xfId="6031" xr:uid="{00000000-0005-0000-0000-000011180000}"/>
    <cellStyle name="20% - akcent 4 3 2 2 2 4" xfId="6032" xr:uid="{00000000-0005-0000-0000-000012180000}"/>
    <cellStyle name="20% - akcent 4 3 2 2 2 4 2" xfId="6033" xr:uid="{00000000-0005-0000-0000-000013180000}"/>
    <cellStyle name="20% - akcent 4 3 2 2 2 4 2 2" xfId="6034" xr:uid="{00000000-0005-0000-0000-000014180000}"/>
    <cellStyle name="20% - akcent 4 3 2 2 2 4 2 2 2" xfId="6035" xr:uid="{00000000-0005-0000-0000-000015180000}"/>
    <cellStyle name="20% - akcent 4 3 2 2 2 4 2 3" xfId="6036" xr:uid="{00000000-0005-0000-0000-000016180000}"/>
    <cellStyle name="20% - akcent 4 3 2 2 2 4 2 3 2" xfId="6037" xr:uid="{00000000-0005-0000-0000-000017180000}"/>
    <cellStyle name="20% - akcent 4 3 2 2 2 4 2 4" xfId="6038" xr:uid="{00000000-0005-0000-0000-000018180000}"/>
    <cellStyle name="20% - akcent 4 3 2 2 2 4 3" xfId="6039" xr:uid="{00000000-0005-0000-0000-000019180000}"/>
    <cellStyle name="20% - akcent 4 3 2 2 2 4 3 2" xfId="6040" xr:uid="{00000000-0005-0000-0000-00001A180000}"/>
    <cellStyle name="20% - akcent 4 3 2 2 2 4 4" xfId="6041" xr:uid="{00000000-0005-0000-0000-00001B180000}"/>
    <cellStyle name="20% - akcent 4 3 2 2 2 4 4 2" xfId="6042" xr:uid="{00000000-0005-0000-0000-00001C180000}"/>
    <cellStyle name="20% - akcent 4 3 2 2 2 4 5" xfId="6043" xr:uid="{00000000-0005-0000-0000-00001D180000}"/>
    <cellStyle name="20% - akcent 4 3 2 2 2 5" xfId="6044" xr:uid="{00000000-0005-0000-0000-00001E180000}"/>
    <cellStyle name="20% - akcent 4 3 2 2 2 5 2" xfId="6045" xr:uid="{00000000-0005-0000-0000-00001F180000}"/>
    <cellStyle name="20% - akcent 4 3 2 2 2 5 2 2" xfId="6046" xr:uid="{00000000-0005-0000-0000-000020180000}"/>
    <cellStyle name="20% - akcent 4 3 2 2 2 5 2 2 2" xfId="6047" xr:uid="{00000000-0005-0000-0000-000021180000}"/>
    <cellStyle name="20% - akcent 4 3 2 2 2 5 2 3" xfId="6048" xr:uid="{00000000-0005-0000-0000-000022180000}"/>
    <cellStyle name="20% - akcent 4 3 2 2 2 5 2 3 2" xfId="6049" xr:uid="{00000000-0005-0000-0000-000023180000}"/>
    <cellStyle name="20% - akcent 4 3 2 2 2 5 2 4" xfId="6050" xr:uid="{00000000-0005-0000-0000-000024180000}"/>
    <cellStyle name="20% - akcent 4 3 2 2 2 5 3" xfId="6051" xr:uid="{00000000-0005-0000-0000-000025180000}"/>
    <cellStyle name="20% - akcent 4 3 2 2 2 5 3 2" xfId="6052" xr:uid="{00000000-0005-0000-0000-000026180000}"/>
    <cellStyle name="20% - akcent 4 3 2 2 2 5 4" xfId="6053" xr:uid="{00000000-0005-0000-0000-000027180000}"/>
    <cellStyle name="20% - akcent 4 3 2 2 2 5 4 2" xfId="6054" xr:uid="{00000000-0005-0000-0000-000028180000}"/>
    <cellStyle name="20% - akcent 4 3 2 2 2 5 5" xfId="6055" xr:uid="{00000000-0005-0000-0000-000029180000}"/>
    <cellStyle name="20% - akcent 4 3 2 2 2 6" xfId="6056" xr:uid="{00000000-0005-0000-0000-00002A180000}"/>
    <cellStyle name="20% - akcent 4 3 2 2 2 6 2" xfId="6057" xr:uid="{00000000-0005-0000-0000-00002B180000}"/>
    <cellStyle name="20% - akcent 4 3 2 2 2 6 2 2" xfId="6058" xr:uid="{00000000-0005-0000-0000-00002C180000}"/>
    <cellStyle name="20% - akcent 4 3 2 2 2 6 2 2 2" xfId="6059" xr:uid="{00000000-0005-0000-0000-00002D180000}"/>
    <cellStyle name="20% - akcent 4 3 2 2 2 6 2 3" xfId="6060" xr:uid="{00000000-0005-0000-0000-00002E180000}"/>
    <cellStyle name="20% - akcent 4 3 2 2 2 6 2 3 2" xfId="6061" xr:uid="{00000000-0005-0000-0000-00002F180000}"/>
    <cellStyle name="20% - akcent 4 3 2 2 2 6 2 4" xfId="6062" xr:uid="{00000000-0005-0000-0000-000030180000}"/>
    <cellStyle name="20% - akcent 4 3 2 2 2 6 3" xfId="6063" xr:uid="{00000000-0005-0000-0000-000031180000}"/>
    <cellStyle name="20% - akcent 4 3 2 2 2 6 3 2" xfId="6064" xr:uid="{00000000-0005-0000-0000-000032180000}"/>
    <cellStyle name="20% - akcent 4 3 2 2 2 6 4" xfId="6065" xr:uid="{00000000-0005-0000-0000-000033180000}"/>
    <cellStyle name="20% - akcent 4 3 2 2 2 6 4 2" xfId="6066" xr:uid="{00000000-0005-0000-0000-000034180000}"/>
    <cellStyle name="20% - akcent 4 3 2 2 2 6 5" xfId="6067" xr:uid="{00000000-0005-0000-0000-000035180000}"/>
    <cellStyle name="20% - akcent 4 3 2 2 2 7" xfId="6068" xr:uid="{00000000-0005-0000-0000-000036180000}"/>
    <cellStyle name="20% - akcent 4 3 2 2 2 7 2" xfId="6069" xr:uid="{00000000-0005-0000-0000-000037180000}"/>
    <cellStyle name="20% - akcent 4 3 2 2 2 7 2 2" xfId="6070" xr:uid="{00000000-0005-0000-0000-000038180000}"/>
    <cellStyle name="20% - akcent 4 3 2 2 2 7 3" xfId="6071" xr:uid="{00000000-0005-0000-0000-000039180000}"/>
    <cellStyle name="20% - akcent 4 3 2 2 2 7 3 2" xfId="6072" xr:uid="{00000000-0005-0000-0000-00003A180000}"/>
    <cellStyle name="20% - akcent 4 3 2 2 2 7 4" xfId="6073" xr:uid="{00000000-0005-0000-0000-00003B180000}"/>
    <cellStyle name="20% - akcent 4 3 2 2 2 8" xfId="6074" xr:uid="{00000000-0005-0000-0000-00003C180000}"/>
    <cellStyle name="20% - akcent 4 3 2 2 2 8 2" xfId="6075" xr:uid="{00000000-0005-0000-0000-00003D180000}"/>
    <cellStyle name="20% - akcent 4 3 2 2 2 9" xfId="6076" xr:uid="{00000000-0005-0000-0000-00003E180000}"/>
    <cellStyle name="20% - akcent 4 3 2 2 2 9 2" xfId="6077" xr:uid="{00000000-0005-0000-0000-00003F180000}"/>
    <cellStyle name="20% - akcent 4 3 2 2 3" xfId="6078" xr:uid="{00000000-0005-0000-0000-000040180000}"/>
    <cellStyle name="20% - akcent 4 3 2 2 3 2" xfId="6079" xr:uid="{00000000-0005-0000-0000-000041180000}"/>
    <cellStyle name="20% - akcent 4 3 2 2 3 2 2" xfId="6080" xr:uid="{00000000-0005-0000-0000-000042180000}"/>
    <cellStyle name="20% - akcent 4 3 2 2 3 2 2 2" xfId="6081" xr:uid="{00000000-0005-0000-0000-000043180000}"/>
    <cellStyle name="20% - akcent 4 3 2 2 3 2 2 2 2" xfId="6082" xr:uid="{00000000-0005-0000-0000-000044180000}"/>
    <cellStyle name="20% - akcent 4 3 2 2 3 2 2 3" xfId="6083" xr:uid="{00000000-0005-0000-0000-000045180000}"/>
    <cellStyle name="20% - akcent 4 3 2 2 3 2 2 3 2" xfId="6084" xr:uid="{00000000-0005-0000-0000-000046180000}"/>
    <cellStyle name="20% - akcent 4 3 2 2 3 2 2 4" xfId="6085" xr:uid="{00000000-0005-0000-0000-000047180000}"/>
    <cellStyle name="20% - akcent 4 3 2 2 3 2 3" xfId="6086" xr:uid="{00000000-0005-0000-0000-000048180000}"/>
    <cellStyle name="20% - akcent 4 3 2 2 3 2 3 2" xfId="6087" xr:uid="{00000000-0005-0000-0000-000049180000}"/>
    <cellStyle name="20% - akcent 4 3 2 2 3 2 4" xfId="6088" xr:uid="{00000000-0005-0000-0000-00004A180000}"/>
    <cellStyle name="20% - akcent 4 3 2 2 3 2 4 2" xfId="6089" xr:uid="{00000000-0005-0000-0000-00004B180000}"/>
    <cellStyle name="20% - akcent 4 3 2 2 3 2 5" xfId="6090" xr:uid="{00000000-0005-0000-0000-00004C180000}"/>
    <cellStyle name="20% - akcent 4 3 2 2 3 3" xfId="6091" xr:uid="{00000000-0005-0000-0000-00004D180000}"/>
    <cellStyle name="20% - akcent 4 3 2 2 3 3 2" xfId="6092" xr:uid="{00000000-0005-0000-0000-00004E180000}"/>
    <cellStyle name="20% - akcent 4 3 2 2 3 3 2 2" xfId="6093" xr:uid="{00000000-0005-0000-0000-00004F180000}"/>
    <cellStyle name="20% - akcent 4 3 2 2 3 3 2 2 2" xfId="6094" xr:uid="{00000000-0005-0000-0000-000050180000}"/>
    <cellStyle name="20% - akcent 4 3 2 2 3 3 2 3" xfId="6095" xr:uid="{00000000-0005-0000-0000-000051180000}"/>
    <cellStyle name="20% - akcent 4 3 2 2 3 3 2 3 2" xfId="6096" xr:uid="{00000000-0005-0000-0000-000052180000}"/>
    <cellStyle name="20% - akcent 4 3 2 2 3 3 2 4" xfId="6097" xr:uid="{00000000-0005-0000-0000-000053180000}"/>
    <cellStyle name="20% - akcent 4 3 2 2 3 3 3" xfId="6098" xr:uid="{00000000-0005-0000-0000-000054180000}"/>
    <cellStyle name="20% - akcent 4 3 2 2 3 3 3 2" xfId="6099" xr:uid="{00000000-0005-0000-0000-000055180000}"/>
    <cellStyle name="20% - akcent 4 3 2 2 3 3 4" xfId="6100" xr:uid="{00000000-0005-0000-0000-000056180000}"/>
    <cellStyle name="20% - akcent 4 3 2 2 3 3 4 2" xfId="6101" xr:uid="{00000000-0005-0000-0000-000057180000}"/>
    <cellStyle name="20% - akcent 4 3 2 2 3 3 5" xfId="6102" xr:uid="{00000000-0005-0000-0000-000058180000}"/>
    <cellStyle name="20% - akcent 4 3 2 2 3 4" xfId="6103" xr:uid="{00000000-0005-0000-0000-000059180000}"/>
    <cellStyle name="20% - akcent 4 3 2 2 3 4 2" xfId="6104" xr:uid="{00000000-0005-0000-0000-00005A180000}"/>
    <cellStyle name="20% - akcent 4 3 2 2 3 4 2 2" xfId="6105" xr:uid="{00000000-0005-0000-0000-00005B180000}"/>
    <cellStyle name="20% - akcent 4 3 2 2 3 4 2 2 2" xfId="6106" xr:uid="{00000000-0005-0000-0000-00005C180000}"/>
    <cellStyle name="20% - akcent 4 3 2 2 3 4 2 3" xfId="6107" xr:uid="{00000000-0005-0000-0000-00005D180000}"/>
    <cellStyle name="20% - akcent 4 3 2 2 3 4 2 3 2" xfId="6108" xr:uid="{00000000-0005-0000-0000-00005E180000}"/>
    <cellStyle name="20% - akcent 4 3 2 2 3 4 2 4" xfId="6109" xr:uid="{00000000-0005-0000-0000-00005F180000}"/>
    <cellStyle name="20% - akcent 4 3 2 2 3 4 3" xfId="6110" xr:uid="{00000000-0005-0000-0000-000060180000}"/>
    <cellStyle name="20% - akcent 4 3 2 2 3 4 3 2" xfId="6111" xr:uid="{00000000-0005-0000-0000-000061180000}"/>
    <cellStyle name="20% - akcent 4 3 2 2 3 4 4" xfId="6112" xr:uid="{00000000-0005-0000-0000-000062180000}"/>
    <cellStyle name="20% - akcent 4 3 2 2 3 4 4 2" xfId="6113" xr:uid="{00000000-0005-0000-0000-000063180000}"/>
    <cellStyle name="20% - akcent 4 3 2 2 3 4 5" xfId="6114" xr:uid="{00000000-0005-0000-0000-000064180000}"/>
    <cellStyle name="20% - akcent 4 3 2 2 3 5" xfId="6115" xr:uid="{00000000-0005-0000-0000-000065180000}"/>
    <cellStyle name="20% - akcent 4 3 2 2 3 5 2" xfId="6116" xr:uid="{00000000-0005-0000-0000-000066180000}"/>
    <cellStyle name="20% - akcent 4 3 2 2 3 5 2 2" xfId="6117" xr:uid="{00000000-0005-0000-0000-000067180000}"/>
    <cellStyle name="20% - akcent 4 3 2 2 3 5 3" xfId="6118" xr:uid="{00000000-0005-0000-0000-000068180000}"/>
    <cellStyle name="20% - akcent 4 3 2 2 3 5 3 2" xfId="6119" xr:uid="{00000000-0005-0000-0000-000069180000}"/>
    <cellStyle name="20% - akcent 4 3 2 2 3 5 4" xfId="6120" xr:uid="{00000000-0005-0000-0000-00006A180000}"/>
    <cellStyle name="20% - akcent 4 3 2 2 3 6" xfId="6121" xr:uid="{00000000-0005-0000-0000-00006B180000}"/>
    <cellStyle name="20% - akcent 4 3 2 2 3 6 2" xfId="6122" xr:uid="{00000000-0005-0000-0000-00006C180000}"/>
    <cellStyle name="20% - akcent 4 3 2 2 3 7" xfId="6123" xr:uid="{00000000-0005-0000-0000-00006D180000}"/>
    <cellStyle name="20% - akcent 4 3 2 2 3 7 2" xfId="6124" xr:uid="{00000000-0005-0000-0000-00006E180000}"/>
    <cellStyle name="20% - akcent 4 3 2 2 3 8" xfId="6125" xr:uid="{00000000-0005-0000-0000-00006F180000}"/>
    <cellStyle name="20% - akcent 4 3 2 2 4" xfId="6126" xr:uid="{00000000-0005-0000-0000-000070180000}"/>
    <cellStyle name="20% - akcent 4 3 2 2 4 2" xfId="6127" xr:uid="{00000000-0005-0000-0000-000071180000}"/>
    <cellStyle name="20% - akcent 4 3 2 2 4 2 2" xfId="6128" xr:uid="{00000000-0005-0000-0000-000072180000}"/>
    <cellStyle name="20% - akcent 4 3 2 2 4 2 2 2" xfId="6129" xr:uid="{00000000-0005-0000-0000-000073180000}"/>
    <cellStyle name="20% - akcent 4 3 2 2 4 2 2 2 2" xfId="6130" xr:uid="{00000000-0005-0000-0000-000074180000}"/>
    <cellStyle name="20% - akcent 4 3 2 2 4 2 2 3" xfId="6131" xr:uid="{00000000-0005-0000-0000-000075180000}"/>
    <cellStyle name="20% - akcent 4 3 2 2 4 2 2 3 2" xfId="6132" xr:uid="{00000000-0005-0000-0000-000076180000}"/>
    <cellStyle name="20% - akcent 4 3 2 2 4 2 2 4" xfId="6133" xr:uid="{00000000-0005-0000-0000-000077180000}"/>
    <cellStyle name="20% - akcent 4 3 2 2 4 2 3" xfId="6134" xr:uid="{00000000-0005-0000-0000-000078180000}"/>
    <cellStyle name="20% - akcent 4 3 2 2 4 2 3 2" xfId="6135" xr:uid="{00000000-0005-0000-0000-000079180000}"/>
    <cellStyle name="20% - akcent 4 3 2 2 4 2 4" xfId="6136" xr:uid="{00000000-0005-0000-0000-00007A180000}"/>
    <cellStyle name="20% - akcent 4 3 2 2 4 2 4 2" xfId="6137" xr:uid="{00000000-0005-0000-0000-00007B180000}"/>
    <cellStyle name="20% - akcent 4 3 2 2 4 2 5" xfId="6138" xr:uid="{00000000-0005-0000-0000-00007C180000}"/>
    <cellStyle name="20% - akcent 4 3 2 2 4 3" xfId="6139" xr:uid="{00000000-0005-0000-0000-00007D180000}"/>
    <cellStyle name="20% - akcent 4 3 2 2 4 3 2" xfId="6140" xr:uid="{00000000-0005-0000-0000-00007E180000}"/>
    <cellStyle name="20% - akcent 4 3 2 2 4 3 2 2" xfId="6141" xr:uid="{00000000-0005-0000-0000-00007F180000}"/>
    <cellStyle name="20% - akcent 4 3 2 2 4 3 2 2 2" xfId="6142" xr:uid="{00000000-0005-0000-0000-000080180000}"/>
    <cellStyle name="20% - akcent 4 3 2 2 4 3 2 3" xfId="6143" xr:uid="{00000000-0005-0000-0000-000081180000}"/>
    <cellStyle name="20% - akcent 4 3 2 2 4 3 2 3 2" xfId="6144" xr:uid="{00000000-0005-0000-0000-000082180000}"/>
    <cellStyle name="20% - akcent 4 3 2 2 4 3 2 4" xfId="6145" xr:uid="{00000000-0005-0000-0000-000083180000}"/>
    <cellStyle name="20% - akcent 4 3 2 2 4 3 3" xfId="6146" xr:uid="{00000000-0005-0000-0000-000084180000}"/>
    <cellStyle name="20% - akcent 4 3 2 2 4 3 3 2" xfId="6147" xr:uid="{00000000-0005-0000-0000-000085180000}"/>
    <cellStyle name="20% - akcent 4 3 2 2 4 3 4" xfId="6148" xr:uid="{00000000-0005-0000-0000-000086180000}"/>
    <cellStyle name="20% - akcent 4 3 2 2 4 3 4 2" xfId="6149" xr:uid="{00000000-0005-0000-0000-000087180000}"/>
    <cellStyle name="20% - akcent 4 3 2 2 4 3 5" xfId="6150" xr:uid="{00000000-0005-0000-0000-000088180000}"/>
    <cellStyle name="20% - akcent 4 3 2 2 4 4" xfId="6151" xr:uid="{00000000-0005-0000-0000-000089180000}"/>
    <cellStyle name="20% - akcent 4 3 2 2 4 4 2" xfId="6152" xr:uid="{00000000-0005-0000-0000-00008A180000}"/>
    <cellStyle name="20% - akcent 4 3 2 2 4 4 2 2" xfId="6153" xr:uid="{00000000-0005-0000-0000-00008B180000}"/>
    <cellStyle name="20% - akcent 4 3 2 2 4 4 2 2 2" xfId="6154" xr:uid="{00000000-0005-0000-0000-00008C180000}"/>
    <cellStyle name="20% - akcent 4 3 2 2 4 4 2 3" xfId="6155" xr:uid="{00000000-0005-0000-0000-00008D180000}"/>
    <cellStyle name="20% - akcent 4 3 2 2 4 4 2 3 2" xfId="6156" xr:uid="{00000000-0005-0000-0000-00008E180000}"/>
    <cellStyle name="20% - akcent 4 3 2 2 4 4 2 4" xfId="6157" xr:uid="{00000000-0005-0000-0000-00008F180000}"/>
    <cellStyle name="20% - akcent 4 3 2 2 4 4 3" xfId="6158" xr:uid="{00000000-0005-0000-0000-000090180000}"/>
    <cellStyle name="20% - akcent 4 3 2 2 4 4 3 2" xfId="6159" xr:uid="{00000000-0005-0000-0000-000091180000}"/>
    <cellStyle name="20% - akcent 4 3 2 2 4 4 4" xfId="6160" xr:uid="{00000000-0005-0000-0000-000092180000}"/>
    <cellStyle name="20% - akcent 4 3 2 2 4 4 4 2" xfId="6161" xr:uid="{00000000-0005-0000-0000-000093180000}"/>
    <cellStyle name="20% - akcent 4 3 2 2 4 4 5" xfId="6162" xr:uid="{00000000-0005-0000-0000-000094180000}"/>
    <cellStyle name="20% - akcent 4 3 2 2 4 5" xfId="6163" xr:uid="{00000000-0005-0000-0000-000095180000}"/>
    <cellStyle name="20% - akcent 4 3 2 2 4 5 2" xfId="6164" xr:uid="{00000000-0005-0000-0000-000096180000}"/>
    <cellStyle name="20% - akcent 4 3 2 2 4 5 2 2" xfId="6165" xr:uid="{00000000-0005-0000-0000-000097180000}"/>
    <cellStyle name="20% - akcent 4 3 2 2 4 5 3" xfId="6166" xr:uid="{00000000-0005-0000-0000-000098180000}"/>
    <cellStyle name="20% - akcent 4 3 2 2 4 5 3 2" xfId="6167" xr:uid="{00000000-0005-0000-0000-000099180000}"/>
    <cellStyle name="20% - akcent 4 3 2 2 4 5 4" xfId="6168" xr:uid="{00000000-0005-0000-0000-00009A180000}"/>
    <cellStyle name="20% - akcent 4 3 2 2 4 6" xfId="6169" xr:uid="{00000000-0005-0000-0000-00009B180000}"/>
    <cellStyle name="20% - akcent 4 3 2 2 4 6 2" xfId="6170" xr:uid="{00000000-0005-0000-0000-00009C180000}"/>
    <cellStyle name="20% - akcent 4 3 2 2 4 7" xfId="6171" xr:uid="{00000000-0005-0000-0000-00009D180000}"/>
    <cellStyle name="20% - akcent 4 3 2 2 4 7 2" xfId="6172" xr:uid="{00000000-0005-0000-0000-00009E180000}"/>
    <cellStyle name="20% - akcent 4 3 2 2 4 8" xfId="6173" xr:uid="{00000000-0005-0000-0000-00009F180000}"/>
    <cellStyle name="20% - akcent 4 3 2 2 5" xfId="6174" xr:uid="{00000000-0005-0000-0000-0000A0180000}"/>
    <cellStyle name="20% - akcent 4 3 2 2 5 2" xfId="6175" xr:uid="{00000000-0005-0000-0000-0000A1180000}"/>
    <cellStyle name="20% - akcent 4 3 2 2 5 2 2" xfId="6176" xr:uid="{00000000-0005-0000-0000-0000A2180000}"/>
    <cellStyle name="20% - akcent 4 3 2 2 5 2 2 2" xfId="6177" xr:uid="{00000000-0005-0000-0000-0000A3180000}"/>
    <cellStyle name="20% - akcent 4 3 2 2 5 2 2 2 2" xfId="6178" xr:uid="{00000000-0005-0000-0000-0000A4180000}"/>
    <cellStyle name="20% - akcent 4 3 2 2 5 2 2 3" xfId="6179" xr:uid="{00000000-0005-0000-0000-0000A5180000}"/>
    <cellStyle name="20% - akcent 4 3 2 2 5 2 2 3 2" xfId="6180" xr:uid="{00000000-0005-0000-0000-0000A6180000}"/>
    <cellStyle name="20% - akcent 4 3 2 2 5 2 2 4" xfId="6181" xr:uid="{00000000-0005-0000-0000-0000A7180000}"/>
    <cellStyle name="20% - akcent 4 3 2 2 5 2 3" xfId="6182" xr:uid="{00000000-0005-0000-0000-0000A8180000}"/>
    <cellStyle name="20% - akcent 4 3 2 2 5 2 3 2" xfId="6183" xr:uid="{00000000-0005-0000-0000-0000A9180000}"/>
    <cellStyle name="20% - akcent 4 3 2 2 5 2 4" xfId="6184" xr:uid="{00000000-0005-0000-0000-0000AA180000}"/>
    <cellStyle name="20% - akcent 4 3 2 2 5 2 4 2" xfId="6185" xr:uid="{00000000-0005-0000-0000-0000AB180000}"/>
    <cellStyle name="20% - akcent 4 3 2 2 5 2 5" xfId="6186" xr:uid="{00000000-0005-0000-0000-0000AC180000}"/>
    <cellStyle name="20% - akcent 4 3 2 2 5 3" xfId="6187" xr:uid="{00000000-0005-0000-0000-0000AD180000}"/>
    <cellStyle name="20% - akcent 4 3 2 2 5 3 2" xfId="6188" xr:uid="{00000000-0005-0000-0000-0000AE180000}"/>
    <cellStyle name="20% - akcent 4 3 2 2 5 3 2 2" xfId="6189" xr:uid="{00000000-0005-0000-0000-0000AF180000}"/>
    <cellStyle name="20% - akcent 4 3 2 2 5 3 3" xfId="6190" xr:uid="{00000000-0005-0000-0000-0000B0180000}"/>
    <cellStyle name="20% - akcent 4 3 2 2 5 3 3 2" xfId="6191" xr:uid="{00000000-0005-0000-0000-0000B1180000}"/>
    <cellStyle name="20% - akcent 4 3 2 2 5 3 4" xfId="6192" xr:uid="{00000000-0005-0000-0000-0000B2180000}"/>
    <cellStyle name="20% - akcent 4 3 2 2 5 4" xfId="6193" xr:uid="{00000000-0005-0000-0000-0000B3180000}"/>
    <cellStyle name="20% - akcent 4 3 2 2 5 4 2" xfId="6194" xr:uid="{00000000-0005-0000-0000-0000B4180000}"/>
    <cellStyle name="20% - akcent 4 3 2 2 5 5" xfId="6195" xr:uid="{00000000-0005-0000-0000-0000B5180000}"/>
    <cellStyle name="20% - akcent 4 3 2 2 5 5 2" xfId="6196" xr:uid="{00000000-0005-0000-0000-0000B6180000}"/>
    <cellStyle name="20% - akcent 4 3 2 2 5 6" xfId="6197" xr:uid="{00000000-0005-0000-0000-0000B7180000}"/>
    <cellStyle name="20% - akcent 4 3 2 2 6" xfId="6198" xr:uid="{00000000-0005-0000-0000-0000B8180000}"/>
    <cellStyle name="20% - akcent 4 3 2 2 6 2" xfId="6199" xr:uid="{00000000-0005-0000-0000-0000B9180000}"/>
    <cellStyle name="20% - akcent 4 3 2 2 6 2 2" xfId="6200" xr:uid="{00000000-0005-0000-0000-0000BA180000}"/>
    <cellStyle name="20% - akcent 4 3 2 2 6 2 2 2" xfId="6201" xr:uid="{00000000-0005-0000-0000-0000BB180000}"/>
    <cellStyle name="20% - akcent 4 3 2 2 6 2 3" xfId="6202" xr:uid="{00000000-0005-0000-0000-0000BC180000}"/>
    <cellStyle name="20% - akcent 4 3 2 2 6 2 3 2" xfId="6203" xr:uid="{00000000-0005-0000-0000-0000BD180000}"/>
    <cellStyle name="20% - akcent 4 3 2 2 6 2 4" xfId="6204" xr:uid="{00000000-0005-0000-0000-0000BE180000}"/>
    <cellStyle name="20% - akcent 4 3 2 2 6 3" xfId="6205" xr:uid="{00000000-0005-0000-0000-0000BF180000}"/>
    <cellStyle name="20% - akcent 4 3 2 2 6 3 2" xfId="6206" xr:uid="{00000000-0005-0000-0000-0000C0180000}"/>
    <cellStyle name="20% - akcent 4 3 2 2 6 4" xfId="6207" xr:uid="{00000000-0005-0000-0000-0000C1180000}"/>
    <cellStyle name="20% - akcent 4 3 2 2 6 4 2" xfId="6208" xr:uid="{00000000-0005-0000-0000-0000C2180000}"/>
    <cellStyle name="20% - akcent 4 3 2 2 6 5" xfId="6209" xr:uid="{00000000-0005-0000-0000-0000C3180000}"/>
    <cellStyle name="20% - akcent 4 3 2 2 7" xfId="6210" xr:uid="{00000000-0005-0000-0000-0000C4180000}"/>
    <cellStyle name="20% - akcent 4 3 2 2 7 2" xfId="6211" xr:uid="{00000000-0005-0000-0000-0000C5180000}"/>
    <cellStyle name="20% - akcent 4 3 2 2 7 2 2" xfId="6212" xr:uid="{00000000-0005-0000-0000-0000C6180000}"/>
    <cellStyle name="20% - akcent 4 3 2 2 7 2 2 2" xfId="6213" xr:uid="{00000000-0005-0000-0000-0000C7180000}"/>
    <cellStyle name="20% - akcent 4 3 2 2 7 2 3" xfId="6214" xr:uid="{00000000-0005-0000-0000-0000C8180000}"/>
    <cellStyle name="20% - akcent 4 3 2 2 7 2 3 2" xfId="6215" xr:uid="{00000000-0005-0000-0000-0000C9180000}"/>
    <cellStyle name="20% - akcent 4 3 2 2 7 2 4" xfId="6216" xr:uid="{00000000-0005-0000-0000-0000CA180000}"/>
    <cellStyle name="20% - akcent 4 3 2 2 7 3" xfId="6217" xr:uid="{00000000-0005-0000-0000-0000CB180000}"/>
    <cellStyle name="20% - akcent 4 3 2 2 7 3 2" xfId="6218" xr:uid="{00000000-0005-0000-0000-0000CC180000}"/>
    <cellStyle name="20% - akcent 4 3 2 2 7 4" xfId="6219" xr:uid="{00000000-0005-0000-0000-0000CD180000}"/>
    <cellStyle name="20% - akcent 4 3 2 2 7 4 2" xfId="6220" xr:uid="{00000000-0005-0000-0000-0000CE180000}"/>
    <cellStyle name="20% - akcent 4 3 2 2 7 5" xfId="6221" xr:uid="{00000000-0005-0000-0000-0000CF180000}"/>
    <cellStyle name="20% - akcent 4 3 2 2 8" xfId="6222" xr:uid="{00000000-0005-0000-0000-0000D0180000}"/>
    <cellStyle name="20% - akcent 4 3 2 2 8 2" xfId="6223" xr:uid="{00000000-0005-0000-0000-0000D1180000}"/>
    <cellStyle name="20% - akcent 4 3 2 2 8 2 2" xfId="6224" xr:uid="{00000000-0005-0000-0000-0000D2180000}"/>
    <cellStyle name="20% - akcent 4 3 2 2 8 2 2 2" xfId="6225" xr:uid="{00000000-0005-0000-0000-0000D3180000}"/>
    <cellStyle name="20% - akcent 4 3 2 2 8 2 3" xfId="6226" xr:uid="{00000000-0005-0000-0000-0000D4180000}"/>
    <cellStyle name="20% - akcent 4 3 2 2 8 2 3 2" xfId="6227" xr:uid="{00000000-0005-0000-0000-0000D5180000}"/>
    <cellStyle name="20% - akcent 4 3 2 2 8 2 4" xfId="6228" xr:uid="{00000000-0005-0000-0000-0000D6180000}"/>
    <cellStyle name="20% - akcent 4 3 2 2 8 3" xfId="6229" xr:uid="{00000000-0005-0000-0000-0000D7180000}"/>
    <cellStyle name="20% - akcent 4 3 2 2 8 3 2" xfId="6230" xr:uid="{00000000-0005-0000-0000-0000D8180000}"/>
    <cellStyle name="20% - akcent 4 3 2 2 8 4" xfId="6231" xr:uid="{00000000-0005-0000-0000-0000D9180000}"/>
    <cellStyle name="20% - akcent 4 3 2 2 8 4 2" xfId="6232" xr:uid="{00000000-0005-0000-0000-0000DA180000}"/>
    <cellStyle name="20% - akcent 4 3 2 2 8 5" xfId="6233" xr:uid="{00000000-0005-0000-0000-0000DB180000}"/>
    <cellStyle name="20% - akcent 4 3 2 2 9" xfId="6234" xr:uid="{00000000-0005-0000-0000-0000DC180000}"/>
    <cellStyle name="20% - akcent 4 3 2 2 9 2" xfId="6235" xr:uid="{00000000-0005-0000-0000-0000DD180000}"/>
    <cellStyle name="20% - akcent 4 3 2 2 9 2 2" xfId="6236" xr:uid="{00000000-0005-0000-0000-0000DE180000}"/>
    <cellStyle name="20% - akcent 4 3 2 2 9 3" xfId="6237" xr:uid="{00000000-0005-0000-0000-0000DF180000}"/>
    <cellStyle name="20% - akcent 4 3 2 2 9 3 2" xfId="6238" xr:uid="{00000000-0005-0000-0000-0000E0180000}"/>
    <cellStyle name="20% - akcent 4 3 2 2 9 4" xfId="6239" xr:uid="{00000000-0005-0000-0000-0000E1180000}"/>
    <cellStyle name="20% - akcent 4 3 2 3" xfId="6240" xr:uid="{00000000-0005-0000-0000-0000E2180000}"/>
    <cellStyle name="20% - akcent 4 3 2 3 10" xfId="6241" xr:uid="{00000000-0005-0000-0000-0000E3180000}"/>
    <cellStyle name="20% - akcent 4 3 2 3 10 2" xfId="6242" xr:uid="{00000000-0005-0000-0000-0000E4180000}"/>
    <cellStyle name="20% - akcent 4 3 2 3 11" xfId="6243" xr:uid="{00000000-0005-0000-0000-0000E5180000}"/>
    <cellStyle name="20% - akcent 4 3 2 3 2" xfId="6244" xr:uid="{00000000-0005-0000-0000-0000E6180000}"/>
    <cellStyle name="20% - akcent 4 3 2 3 2 2" xfId="6245" xr:uid="{00000000-0005-0000-0000-0000E7180000}"/>
    <cellStyle name="20% - akcent 4 3 2 3 2 2 2" xfId="6246" xr:uid="{00000000-0005-0000-0000-0000E8180000}"/>
    <cellStyle name="20% - akcent 4 3 2 3 2 2 2 2" xfId="6247" xr:uid="{00000000-0005-0000-0000-0000E9180000}"/>
    <cellStyle name="20% - akcent 4 3 2 3 2 2 2 2 2" xfId="6248" xr:uid="{00000000-0005-0000-0000-0000EA180000}"/>
    <cellStyle name="20% - akcent 4 3 2 3 2 2 2 3" xfId="6249" xr:uid="{00000000-0005-0000-0000-0000EB180000}"/>
    <cellStyle name="20% - akcent 4 3 2 3 2 2 2 3 2" xfId="6250" xr:uid="{00000000-0005-0000-0000-0000EC180000}"/>
    <cellStyle name="20% - akcent 4 3 2 3 2 2 2 4" xfId="6251" xr:uid="{00000000-0005-0000-0000-0000ED180000}"/>
    <cellStyle name="20% - akcent 4 3 2 3 2 2 3" xfId="6252" xr:uid="{00000000-0005-0000-0000-0000EE180000}"/>
    <cellStyle name="20% - akcent 4 3 2 3 2 2 3 2" xfId="6253" xr:uid="{00000000-0005-0000-0000-0000EF180000}"/>
    <cellStyle name="20% - akcent 4 3 2 3 2 2 4" xfId="6254" xr:uid="{00000000-0005-0000-0000-0000F0180000}"/>
    <cellStyle name="20% - akcent 4 3 2 3 2 2 4 2" xfId="6255" xr:uid="{00000000-0005-0000-0000-0000F1180000}"/>
    <cellStyle name="20% - akcent 4 3 2 3 2 2 5" xfId="6256" xr:uid="{00000000-0005-0000-0000-0000F2180000}"/>
    <cellStyle name="20% - akcent 4 3 2 3 2 3" xfId="6257" xr:uid="{00000000-0005-0000-0000-0000F3180000}"/>
    <cellStyle name="20% - akcent 4 3 2 3 2 3 2" xfId="6258" xr:uid="{00000000-0005-0000-0000-0000F4180000}"/>
    <cellStyle name="20% - akcent 4 3 2 3 2 3 2 2" xfId="6259" xr:uid="{00000000-0005-0000-0000-0000F5180000}"/>
    <cellStyle name="20% - akcent 4 3 2 3 2 3 2 2 2" xfId="6260" xr:uid="{00000000-0005-0000-0000-0000F6180000}"/>
    <cellStyle name="20% - akcent 4 3 2 3 2 3 2 3" xfId="6261" xr:uid="{00000000-0005-0000-0000-0000F7180000}"/>
    <cellStyle name="20% - akcent 4 3 2 3 2 3 2 3 2" xfId="6262" xr:uid="{00000000-0005-0000-0000-0000F8180000}"/>
    <cellStyle name="20% - akcent 4 3 2 3 2 3 2 4" xfId="6263" xr:uid="{00000000-0005-0000-0000-0000F9180000}"/>
    <cellStyle name="20% - akcent 4 3 2 3 2 3 3" xfId="6264" xr:uid="{00000000-0005-0000-0000-0000FA180000}"/>
    <cellStyle name="20% - akcent 4 3 2 3 2 3 3 2" xfId="6265" xr:uid="{00000000-0005-0000-0000-0000FB180000}"/>
    <cellStyle name="20% - akcent 4 3 2 3 2 3 4" xfId="6266" xr:uid="{00000000-0005-0000-0000-0000FC180000}"/>
    <cellStyle name="20% - akcent 4 3 2 3 2 3 4 2" xfId="6267" xr:uid="{00000000-0005-0000-0000-0000FD180000}"/>
    <cellStyle name="20% - akcent 4 3 2 3 2 3 5" xfId="6268" xr:uid="{00000000-0005-0000-0000-0000FE180000}"/>
    <cellStyle name="20% - akcent 4 3 2 3 2 4" xfId="6269" xr:uid="{00000000-0005-0000-0000-0000FF180000}"/>
    <cellStyle name="20% - akcent 4 3 2 3 2 4 2" xfId="6270" xr:uid="{00000000-0005-0000-0000-000000190000}"/>
    <cellStyle name="20% - akcent 4 3 2 3 2 4 2 2" xfId="6271" xr:uid="{00000000-0005-0000-0000-000001190000}"/>
    <cellStyle name="20% - akcent 4 3 2 3 2 4 2 2 2" xfId="6272" xr:uid="{00000000-0005-0000-0000-000002190000}"/>
    <cellStyle name="20% - akcent 4 3 2 3 2 4 2 3" xfId="6273" xr:uid="{00000000-0005-0000-0000-000003190000}"/>
    <cellStyle name="20% - akcent 4 3 2 3 2 4 2 3 2" xfId="6274" xr:uid="{00000000-0005-0000-0000-000004190000}"/>
    <cellStyle name="20% - akcent 4 3 2 3 2 4 2 4" xfId="6275" xr:uid="{00000000-0005-0000-0000-000005190000}"/>
    <cellStyle name="20% - akcent 4 3 2 3 2 4 3" xfId="6276" xr:uid="{00000000-0005-0000-0000-000006190000}"/>
    <cellStyle name="20% - akcent 4 3 2 3 2 4 3 2" xfId="6277" xr:uid="{00000000-0005-0000-0000-000007190000}"/>
    <cellStyle name="20% - akcent 4 3 2 3 2 4 4" xfId="6278" xr:uid="{00000000-0005-0000-0000-000008190000}"/>
    <cellStyle name="20% - akcent 4 3 2 3 2 4 4 2" xfId="6279" xr:uid="{00000000-0005-0000-0000-000009190000}"/>
    <cellStyle name="20% - akcent 4 3 2 3 2 4 5" xfId="6280" xr:uid="{00000000-0005-0000-0000-00000A190000}"/>
    <cellStyle name="20% - akcent 4 3 2 3 2 5" xfId="6281" xr:uid="{00000000-0005-0000-0000-00000B190000}"/>
    <cellStyle name="20% - akcent 4 3 2 3 2 5 2" xfId="6282" xr:uid="{00000000-0005-0000-0000-00000C190000}"/>
    <cellStyle name="20% - akcent 4 3 2 3 2 5 2 2" xfId="6283" xr:uid="{00000000-0005-0000-0000-00000D190000}"/>
    <cellStyle name="20% - akcent 4 3 2 3 2 5 3" xfId="6284" xr:uid="{00000000-0005-0000-0000-00000E190000}"/>
    <cellStyle name="20% - akcent 4 3 2 3 2 5 3 2" xfId="6285" xr:uid="{00000000-0005-0000-0000-00000F190000}"/>
    <cellStyle name="20% - akcent 4 3 2 3 2 5 4" xfId="6286" xr:uid="{00000000-0005-0000-0000-000010190000}"/>
    <cellStyle name="20% - akcent 4 3 2 3 2 6" xfId="6287" xr:uid="{00000000-0005-0000-0000-000011190000}"/>
    <cellStyle name="20% - akcent 4 3 2 3 2 6 2" xfId="6288" xr:uid="{00000000-0005-0000-0000-000012190000}"/>
    <cellStyle name="20% - akcent 4 3 2 3 2 7" xfId="6289" xr:uid="{00000000-0005-0000-0000-000013190000}"/>
    <cellStyle name="20% - akcent 4 3 2 3 2 7 2" xfId="6290" xr:uid="{00000000-0005-0000-0000-000014190000}"/>
    <cellStyle name="20% - akcent 4 3 2 3 2 8" xfId="6291" xr:uid="{00000000-0005-0000-0000-000015190000}"/>
    <cellStyle name="20% - akcent 4 3 2 3 3" xfId="6292" xr:uid="{00000000-0005-0000-0000-000016190000}"/>
    <cellStyle name="20% - akcent 4 3 2 3 3 2" xfId="6293" xr:uid="{00000000-0005-0000-0000-000017190000}"/>
    <cellStyle name="20% - akcent 4 3 2 3 3 2 2" xfId="6294" xr:uid="{00000000-0005-0000-0000-000018190000}"/>
    <cellStyle name="20% - akcent 4 3 2 3 3 2 2 2" xfId="6295" xr:uid="{00000000-0005-0000-0000-000019190000}"/>
    <cellStyle name="20% - akcent 4 3 2 3 3 2 2 2 2" xfId="6296" xr:uid="{00000000-0005-0000-0000-00001A190000}"/>
    <cellStyle name="20% - akcent 4 3 2 3 3 2 2 3" xfId="6297" xr:uid="{00000000-0005-0000-0000-00001B190000}"/>
    <cellStyle name="20% - akcent 4 3 2 3 3 2 2 3 2" xfId="6298" xr:uid="{00000000-0005-0000-0000-00001C190000}"/>
    <cellStyle name="20% - akcent 4 3 2 3 3 2 2 4" xfId="6299" xr:uid="{00000000-0005-0000-0000-00001D190000}"/>
    <cellStyle name="20% - akcent 4 3 2 3 3 2 3" xfId="6300" xr:uid="{00000000-0005-0000-0000-00001E190000}"/>
    <cellStyle name="20% - akcent 4 3 2 3 3 2 3 2" xfId="6301" xr:uid="{00000000-0005-0000-0000-00001F190000}"/>
    <cellStyle name="20% - akcent 4 3 2 3 3 2 4" xfId="6302" xr:uid="{00000000-0005-0000-0000-000020190000}"/>
    <cellStyle name="20% - akcent 4 3 2 3 3 2 4 2" xfId="6303" xr:uid="{00000000-0005-0000-0000-000021190000}"/>
    <cellStyle name="20% - akcent 4 3 2 3 3 2 5" xfId="6304" xr:uid="{00000000-0005-0000-0000-000022190000}"/>
    <cellStyle name="20% - akcent 4 3 2 3 3 3" xfId="6305" xr:uid="{00000000-0005-0000-0000-000023190000}"/>
    <cellStyle name="20% - akcent 4 3 2 3 3 3 2" xfId="6306" xr:uid="{00000000-0005-0000-0000-000024190000}"/>
    <cellStyle name="20% - akcent 4 3 2 3 3 3 2 2" xfId="6307" xr:uid="{00000000-0005-0000-0000-000025190000}"/>
    <cellStyle name="20% - akcent 4 3 2 3 3 3 2 2 2" xfId="6308" xr:uid="{00000000-0005-0000-0000-000026190000}"/>
    <cellStyle name="20% - akcent 4 3 2 3 3 3 2 3" xfId="6309" xr:uid="{00000000-0005-0000-0000-000027190000}"/>
    <cellStyle name="20% - akcent 4 3 2 3 3 3 2 3 2" xfId="6310" xr:uid="{00000000-0005-0000-0000-000028190000}"/>
    <cellStyle name="20% - akcent 4 3 2 3 3 3 2 4" xfId="6311" xr:uid="{00000000-0005-0000-0000-000029190000}"/>
    <cellStyle name="20% - akcent 4 3 2 3 3 3 3" xfId="6312" xr:uid="{00000000-0005-0000-0000-00002A190000}"/>
    <cellStyle name="20% - akcent 4 3 2 3 3 3 3 2" xfId="6313" xr:uid="{00000000-0005-0000-0000-00002B190000}"/>
    <cellStyle name="20% - akcent 4 3 2 3 3 3 4" xfId="6314" xr:uid="{00000000-0005-0000-0000-00002C190000}"/>
    <cellStyle name="20% - akcent 4 3 2 3 3 3 4 2" xfId="6315" xr:uid="{00000000-0005-0000-0000-00002D190000}"/>
    <cellStyle name="20% - akcent 4 3 2 3 3 3 5" xfId="6316" xr:uid="{00000000-0005-0000-0000-00002E190000}"/>
    <cellStyle name="20% - akcent 4 3 2 3 3 4" xfId="6317" xr:uid="{00000000-0005-0000-0000-00002F190000}"/>
    <cellStyle name="20% - akcent 4 3 2 3 3 4 2" xfId="6318" xr:uid="{00000000-0005-0000-0000-000030190000}"/>
    <cellStyle name="20% - akcent 4 3 2 3 3 4 2 2" xfId="6319" xr:uid="{00000000-0005-0000-0000-000031190000}"/>
    <cellStyle name="20% - akcent 4 3 2 3 3 4 2 2 2" xfId="6320" xr:uid="{00000000-0005-0000-0000-000032190000}"/>
    <cellStyle name="20% - akcent 4 3 2 3 3 4 2 3" xfId="6321" xr:uid="{00000000-0005-0000-0000-000033190000}"/>
    <cellStyle name="20% - akcent 4 3 2 3 3 4 2 3 2" xfId="6322" xr:uid="{00000000-0005-0000-0000-000034190000}"/>
    <cellStyle name="20% - akcent 4 3 2 3 3 4 2 4" xfId="6323" xr:uid="{00000000-0005-0000-0000-000035190000}"/>
    <cellStyle name="20% - akcent 4 3 2 3 3 4 3" xfId="6324" xr:uid="{00000000-0005-0000-0000-000036190000}"/>
    <cellStyle name="20% - akcent 4 3 2 3 3 4 3 2" xfId="6325" xr:uid="{00000000-0005-0000-0000-000037190000}"/>
    <cellStyle name="20% - akcent 4 3 2 3 3 4 4" xfId="6326" xr:uid="{00000000-0005-0000-0000-000038190000}"/>
    <cellStyle name="20% - akcent 4 3 2 3 3 4 4 2" xfId="6327" xr:uid="{00000000-0005-0000-0000-000039190000}"/>
    <cellStyle name="20% - akcent 4 3 2 3 3 4 5" xfId="6328" xr:uid="{00000000-0005-0000-0000-00003A190000}"/>
    <cellStyle name="20% - akcent 4 3 2 3 3 5" xfId="6329" xr:uid="{00000000-0005-0000-0000-00003B190000}"/>
    <cellStyle name="20% - akcent 4 3 2 3 3 5 2" xfId="6330" xr:uid="{00000000-0005-0000-0000-00003C190000}"/>
    <cellStyle name="20% - akcent 4 3 2 3 3 5 2 2" xfId="6331" xr:uid="{00000000-0005-0000-0000-00003D190000}"/>
    <cellStyle name="20% - akcent 4 3 2 3 3 5 3" xfId="6332" xr:uid="{00000000-0005-0000-0000-00003E190000}"/>
    <cellStyle name="20% - akcent 4 3 2 3 3 5 3 2" xfId="6333" xr:uid="{00000000-0005-0000-0000-00003F190000}"/>
    <cellStyle name="20% - akcent 4 3 2 3 3 5 4" xfId="6334" xr:uid="{00000000-0005-0000-0000-000040190000}"/>
    <cellStyle name="20% - akcent 4 3 2 3 3 6" xfId="6335" xr:uid="{00000000-0005-0000-0000-000041190000}"/>
    <cellStyle name="20% - akcent 4 3 2 3 3 6 2" xfId="6336" xr:uid="{00000000-0005-0000-0000-000042190000}"/>
    <cellStyle name="20% - akcent 4 3 2 3 3 7" xfId="6337" xr:uid="{00000000-0005-0000-0000-000043190000}"/>
    <cellStyle name="20% - akcent 4 3 2 3 3 7 2" xfId="6338" xr:uid="{00000000-0005-0000-0000-000044190000}"/>
    <cellStyle name="20% - akcent 4 3 2 3 3 8" xfId="6339" xr:uid="{00000000-0005-0000-0000-000045190000}"/>
    <cellStyle name="20% - akcent 4 3 2 3 4" xfId="6340" xr:uid="{00000000-0005-0000-0000-000046190000}"/>
    <cellStyle name="20% - akcent 4 3 2 3 4 2" xfId="6341" xr:uid="{00000000-0005-0000-0000-000047190000}"/>
    <cellStyle name="20% - akcent 4 3 2 3 4 2 2" xfId="6342" xr:uid="{00000000-0005-0000-0000-000048190000}"/>
    <cellStyle name="20% - akcent 4 3 2 3 4 2 2 2" xfId="6343" xr:uid="{00000000-0005-0000-0000-000049190000}"/>
    <cellStyle name="20% - akcent 4 3 2 3 4 2 2 2 2" xfId="6344" xr:uid="{00000000-0005-0000-0000-00004A190000}"/>
    <cellStyle name="20% - akcent 4 3 2 3 4 2 2 3" xfId="6345" xr:uid="{00000000-0005-0000-0000-00004B190000}"/>
    <cellStyle name="20% - akcent 4 3 2 3 4 2 2 3 2" xfId="6346" xr:uid="{00000000-0005-0000-0000-00004C190000}"/>
    <cellStyle name="20% - akcent 4 3 2 3 4 2 2 4" xfId="6347" xr:uid="{00000000-0005-0000-0000-00004D190000}"/>
    <cellStyle name="20% - akcent 4 3 2 3 4 2 3" xfId="6348" xr:uid="{00000000-0005-0000-0000-00004E190000}"/>
    <cellStyle name="20% - akcent 4 3 2 3 4 2 3 2" xfId="6349" xr:uid="{00000000-0005-0000-0000-00004F190000}"/>
    <cellStyle name="20% - akcent 4 3 2 3 4 2 4" xfId="6350" xr:uid="{00000000-0005-0000-0000-000050190000}"/>
    <cellStyle name="20% - akcent 4 3 2 3 4 2 4 2" xfId="6351" xr:uid="{00000000-0005-0000-0000-000051190000}"/>
    <cellStyle name="20% - akcent 4 3 2 3 4 2 5" xfId="6352" xr:uid="{00000000-0005-0000-0000-000052190000}"/>
    <cellStyle name="20% - akcent 4 3 2 3 4 3" xfId="6353" xr:uid="{00000000-0005-0000-0000-000053190000}"/>
    <cellStyle name="20% - akcent 4 3 2 3 4 3 2" xfId="6354" xr:uid="{00000000-0005-0000-0000-000054190000}"/>
    <cellStyle name="20% - akcent 4 3 2 3 4 3 2 2" xfId="6355" xr:uid="{00000000-0005-0000-0000-000055190000}"/>
    <cellStyle name="20% - akcent 4 3 2 3 4 3 3" xfId="6356" xr:uid="{00000000-0005-0000-0000-000056190000}"/>
    <cellStyle name="20% - akcent 4 3 2 3 4 3 3 2" xfId="6357" xr:uid="{00000000-0005-0000-0000-000057190000}"/>
    <cellStyle name="20% - akcent 4 3 2 3 4 3 4" xfId="6358" xr:uid="{00000000-0005-0000-0000-000058190000}"/>
    <cellStyle name="20% - akcent 4 3 2 3 4 4" xfId="6359" xr:uid="{00000000-0005-0000-0000-000059190000}"/>
    <cellStyle name="20% - akcent 4 3 2 3 4 4 2" xfId="6360" xr:uid="{00000000-0005-0000-0000-00005A190000}"/>
    <cellStyle name="20% - akcent 4 3 2 3 4 5" xfId="6361" xr:uid="{00000000-0005-0000-0000-00005B190000}"/>
    <cellStyle name="20% - akcent 4 3 2 3 4 5 2" xfId="6362" xr:uid="{00000000-0005-0000-0000-00005C190000}"/>
    <cellStyle name="20% - akcent 4 3 2 3 4 6" xfId="6363" xr:uid="{00000000-0005-0000-0000-00005D190000}"/>
    <cellStyle name="20% - akcent 4 3 2 3 5" xfId="6364" xr:uid="{00000000-0005-0000-0000-00005E190000}"/>
    <cellStyle name="20% - akcent 4 3 2 3 5 2" xfId="6365" xr:uid="{00000000-0005-0000-0000-00005F190000}"/>
    <cellStyle name="20% - akcent 4 3 2 3 5 2 2" xfId="6366" xr:uid="{00000000-0005-0000-0000-000060190000}"/>
    <cellStyle name="20% - akcent 4 3 2 3 5 2 2 2" xfId="6367" xr:uid="{00000000-0005-0000-0000-000061190000}"/>
    <cellStyle name="20% - akcent 4 3 2 3 5 2 3" xfId="6368" xr:uid="{00000000-0005-0000-0000-000062190000}"/>
    <cellStyle name="20% - akcent 4 3 2 3 5 2 3 2" xfId="6369" xr:uid="{00000000-0005-0000-0000-000063190000}"/>
    <cellStyle name="20% - akcent 4 3 2 3 5 2 4" xfId="6370" xr:uid="{00000000-0005-0000-0000-000064190000}"/>
    <cellStyle name="20% - akcent 4 3 2 3 5 3" xfId="6371" xr:uid="{00000000-0005-0000-0000-000065190000}"/>
    <cellStyle name="20% - akcent 4 3 2 3 5 3 2" xfId="6372" xr:uid="{00000000-0005-0000-0000-000066190000}"/>
    <cellStyle name="20% - akcent 4 3 2 3 5 4" xfId="6373" xr:uid="{00000000-0005-0000-0000-000067190000}"/>
    <cellStyle name="20% - akcent 4 3 2 3 5 4 2" xfId="6374" xr:uid="{00000000-0005-0000-0000-000068190000}"/>
    <cellStyle name="20% - akcent 4 3 2 3 5 5" xfId="6375" xr:uid="{00000000-0005-0000-0000-000069190000}"/>
    <cellStyle name="20% - akcent 4 3 2 3 6" xfId="6376" xr:uid="{00000000-0005-0000-0000-00006A190000}"/>
    <cellStyle name="20% - akcent 4 3 2 3 6 2" xfId="6377" xr:uid="{00000000-0005-0000-0000-00006B190000}"/>
    <cellStyle name="20% - akcent 4 3 2 3 6 2 2" xfId="6378" xr:uid="{00000000-0005-0000-0000-00006C190000}"/>
    <cellStyle name="20% - akcent 4 3 2 3 6 2 2 2" xfId="6379" xr:uid="{00000000-0005-0000-0000-00006D190000}"/>
    <cellStyle name="20% - akcent 4 3 2 3 6 2 3" xfId="6380" xr:uid="{00000000-0005-0000-0000-00006E190000}"/>
    <cellStyle name="20% - akcent 4 3 2 3 6 2 3 2" xfId="6381" xr:uid="{00000000-0005-0000-0000-00006F190000}"/>
    <cellStyle name="20% - akcent 4 3 2 3 6 2 4" xfId="6382" xr:uid="{00000000-0005-0000-0000-000070190000}"/>
    <cellStyle name="20% - akcent 4 3 2 3 6 3" xfId="6383" xr:uid="{00000000-0005-0000-0000-000071190000}"/>
    <cellStyle name="20% - akcent 4 3 2 3 6 3 2" xfId="6384" xr:uid="{00000000-0005-0000-0000-000072190000}"/>
    <cellStyle name="20% - akcent 4 3 2 3 6 4" xfId="6385" xr:uid="{00000000-0005-0000-0000-000073190000}"/>
    <cellStyle name="20% - akcent 4 3 2 3 6 4 2" xfId="6386" xr:uid="{00000000-0005-0000-0000-000074190000}"/>
    <cellStyle name="20% - akcent 4 3 2 3 6 5" xfId="6387" xr:uid="{00000000-0005-0000-0000-000075190000}"/>
    <cellStyle name="20% - akcent 4 3 2 3 7" xfId="6388" xr:uid="{00000000-0005-0000-0000-000076190000}"/>
    <cellStyle name="20% - akcent 4 3 2 3 7 2" xfId="6389" xr:uid="{00000000-0005-0000-0000-000077190000}"/>
    <cellStyle name="20% - akcent 4 3 2 3 7 2 2" xfId="6390" xr:uid="{00000000-0005-0000-0000-000078190000}"/>
    <cellStyle name="20% - akcent 4 3 2 3 7 2 2 2" xfId="6391" xr:uid="{00000000-0005-0000-0000-000079190000}"/>
    <cellStyle name="20% - akcent 4 3 2 3 7 2 3" xfId="6392" xr:uid="{00000000-0005-0000-0000-00007A190000}"/>
    <cellStyle name="20% - akcent 4 3 2 3 7 2 3 2" xfId="6393" xr:uid="{00000000-0005-0000-0000-00007B190000}"/>
    <cellStyle name="20% - akcent 4 3 2 3 7 2 4" xfId="6394" xr:uid="{00000000-0005-0000-0000-00007C190000}"/>
    <cellStyle name="20% - akcent 4 3 2 3 7 3" xfId="6395" xr:uid="{00000000-0005-0000-0000-00007D190000}"/>
    <cellStyle name="20% - akcent 4 3 2 3 7 3 2" xfId="6396" xr:uid="{00000000-0005-0000-0000-00007E190000}"/>
    <cellStyle name="20% - akcent 4 3 2 3 7 4" xfId="6397" xr:uid="{00000000-0005-0000-0000-00007F190000}"/>
    <cellStyle name="20% - akcent 4 3 2 3 7 4 2" xfId="6398" xr:uid="{00000000-0005-0000-0000-000080190000}"/>
    <cellStyle name="20% - akcent 4 3 2 3 7 5" xfId="6399" xr:uid="{00000000-0005-0000-0000-000081190000}"/>
    <cellStyle name="20% - akcent 4 3 2 3 8" xfId="6400" xr:uid="{00000000-0005-0000-0000-000082190000}"/>
    <cellStyle name="20% - akcent 4 3 2 3 8 2" xfId="6401" xr:uid="{00000000-0005-0000-0000-000083190000}"/>
    <cellStyle name="20% - akcent 4 3 2 3 8 2 2" xfId="6402" xr:uid="{00000000-0005-0000-0000-000084190000}"/>
    <cellStyle name="20% - akcent 4 3 2 3 8 3" xfId="6403" xr:uid="{00000000-0005-0000-0000-000085190000}"/>
    <cellStyle name="20% - akcent 4 3 2 3 8 3 2" xfId="6404" xr:uid="{00000000-0005-0000-0000-000086190000}"/>
    <cellStyle name="20% - akcent 4 3 2 3 8 4" xfId="6405" xr:uid="{00000000-0005-0000-0000-000087190000}"/>
    <cellStyle name="20% - akcent 4 3 2 3 9" xfId="6406" xr:uid="{00000000-0005-0000-0000-000088190000}"/>
    <cellStyle name="20% - akcent 4 3 2 3 9 2" xfId="6407" xr:uid="{00000000-0005-0000-0000-000089190000}"/>
    <cellStyle name="20% - akcent 4 3 2 4" xfId="6408" xr:uid="{00000000-0005-0000-0000-00008A190000}"/>
    <cellStyle name="20% - akcent 4 3 2 4 10" xfId="6409" xr:uid="{00000000-0005-0000-0000-00008B190000}"/>
    <cellStyle name="20% - akcent 4 3 2 4 2" xfId="6410" xr:uid="{00000000-0005-0000-0000-00008C190000}"/>
    <cellStyle name="20% - akcent 4 3 2 4 2 2" xfId="6411" xr:uid="{00000000-0005-0000-0000-00008D190000}"/>
    <cellStyle name="20% - akcent 4 3 2 4 2 2 2" xfId="6412" xr:uid="{00000000-0005-0000-0000-00008E190000}"/>
    <cellStyle name="20% - akcent 4 3 2 4 2 2 2 2" xfId="6413" xr:uid="{00000000-0005-0000-0000-00008F190000}"/>
    <cellStyle name="20% - akcent 4 3 2 4 2 2 2 2 2" xfId="6414" xr:uid="{00000000-0005-0000-0000-000090190000}"/>
    <cellStyle name="20% - akcent 4 3 2 4 2 2 2 3" xfId="6415" xr:uid="{00000000-0005-0000-0000-000091190000}"/>
    <cellStyle name="20% - akcent 4 3 2 4 2 2 2 3 2" xfId="6416" xr:uid="{00000000-0005-0000-0000-000092190000}"/>
    <cellStyle name="20% - akcent 4 3 2 4 2 2 2 4" xfId="6417" xr:uid="{00000000-0005-0000-0000-000093190000}"/>
    <cellStyle name="20% - akcent 4 3 2 4 2 2 3" xfId="6418" xr:uid="{00000000-0005-0000-0000-000094190000}"/>
    <cellStyle name="20% - akcent 4 3 2 4 2 2 3 2" xfId="6419" xr:uid="{00000000-0005-0000-0000-000095190000}"/>
    <cellStyle name="20% - akcent 4 3 2 4 2 2 4" xfId="6420" xr:uid="{00000000-0005-0000-0000-000096190000}"/>
    <cellStyle name="20% - akcent 4 3 2 4 2 2 4 2" xfId="6421" xr:uid="{00000000-0005-0000-0000-000097190000}"/>
    <cellStyle name="20% - akcent 4 3 2 4 2 2 5" xfId="6422" xr:uid="{00000000-0005-0000-0000-000098190000}"/>
    <cellStyle name="20% - akcent 4 3 2 4 2 3" xfId="6423" xr:uid="{00000000-0005-0000-0000-000099190000}"/>
    <cellStyle name="20% - akcent 4 3 2 4 2 3 2" xfId="6424" xr:uid="{00000000-0005-0000-0000-00009A190000}"/>
    <cellStyle name="20% - akcent 4 3 2 4 2 3 2 2" xfId="6425" xr:uid="{00000000-0005-0000-0000-00009B190000}"/>
    <cellStyle name="20% - akcent 4 3 2 4 2 3 2 2 2" xfId="6426" xr:uid="{00000000-0005-0000-0000-00009C190000}"/>
    <cellStyle name="20% - akcent 4 3 2 4 2 3 2 3" xfId="6427" xr:uid="{00000000-0005-0000-0000-00009D190000}"/>
    <cellStyle name="20% - akcent 4 3 2 4 2 3 2 3 2" xfId="6428" xr:uid="{00000000-0005-0000-0000-00009E190000}"/>
    <cellStyle name="20% - akcent 4 3 2 4 2 3 2 4" xfId="6429" xr:uid="{00000000-0005-0000-0000-00009F190000}"/>
    <cellStyle name="20% - akcent 4 3 2 4 2 3 3" xfId="6430" xr:uid="{00000000-0005-0000-0000-0000A0190000}"/>
    <cellStyle name="20% - akcent 4 3 2 4 2 3 3 2" xfId="6431" xr:uid="{00000000-0005-0000-0000-0000A1190000}"/>
    <cellStyle name="20% - akcent 4 3 2 4 2 3 4" xfId="6432" xr:uid="{00000000-0005-0000-0000-0000A2190000}"/>
    <cellStyle name="20% - akcent 4 3 2 4 2 3 4 2" xfId="6433" xr:uid="{00000000-0005-0000-0000-0000A3190000}"/>
    <cellStyle name="20% - akcent 4 3 2 4 2 3 5" xfId="6434" xr:uid="{00000000-0005-0000-0000-0000A4190000}"/>
    <cellStyle name="20% - akcent 4 3 2 4 2 4" xfId="6435" xr:uid="{00000000-0005-0000-0000-0000A5190000}"/>
    <cellStyle name="20% - akcent 4 3 2 4 2 4 2" xfId="6436" xr:uid="{00000000-0005-0000-0000-0000A6190000}"/>
    <cellStyle name="20% - akcent 4 3 2 4 2 4 2 2" xfId="6437" xr:uid="{00000000-0005-0000-0000-0000A7190000}"/>
    <cellStyle name="20% - akcent 4 3 2 4 2 4 2 2 2" xfId="6438" xr:uid="{00000000-0005-0000-0000-0000A8190000}"/>
    <cellStyle name="20% - akcent 4 3 2 4 2 4 2 3" xfId="6439" xr:uid="{00000000-0005-0000-0000-0000A9190000}"/>
    <cellStyle name="20% - akcent 4 3 2 4 2 4 2 3 2" xfId="6440" xr:uid="{00000000-0005-0000-0000-0000AA190000}"/>
    <cellStyle name="20% - akcent 4 3 2 4 2 4 2 4" xfId="6441" xr:uid="{00000000-0005-0000-0000-0000AB190000}"/>
    <cellStyle name="20% - akcent 4 3 2 4 2 4 3" xfId="6442" xr:uid="{00000000-0005-0000-0000-0000AC190000}"/>
    <cellStyle name="20% - akcent 4 3 2 4 2 4 3 2" xfId="6443" xr:uid="{00000000-0005-0000-0000-0000AD190000}"/>
    <cellStyle name="20% - akcent 4 3 2 4 2 4 4" xfId="6444" xr:uid="{00000000-0005-0000-0000-0000AE190000}"/>
    <cellStyle name="20% - akcent 4 3 2 4 2 4 4 2" xfId="6445" xr:uid="{00000000-0005-0000-0000-0000AF190000}"/>
    <cellStyle name="20% - akcent 4 3 2 4 2 4 5" xfId="6446" xr:uid="{00000000-0005-0000-0000-0000B0190000}"/>
    <cellStyle name="20% - akcent 4 3 2 4 2 5" xfId="6447" xr:uid="{00000000-0005-0000-0000-0000B1190000}"/>
    <cellStyle name="20% - akcent 4 3 2 4 2 5 2" xfId="6448" xr:uid="{00000000-0005-0000-0000-0000B2190000}"/>
    <cellStyle name="20% - akcent 4 3 2 4 2 5 2 2" xfId="6449" xr:uid="{00000000-0005-0000-0000-0000B3190000}"/>
    <cellStyle name="20% - akcent 4 3 2 4 2 5 3" xfId="6450" xr:uid="{00000000-0005-0000-0000-0000B4190000}"/>
    <cellStyle name="20% - akcent 4 3 2 4 2 5 3 2" xfId="6451" xr:uid="{00000000-0005-0000-0000-0000B5190000}"/>
    <cellStyle name="20% - akcent 4 3 2 4 2 5 4" xfId="6452" xr:uid="{00000000-0005-0000-0000-0000B6190000}"/>
    <cellStyle name="20% - akcent 4 3 2 4 2 6" xfId="6453" xr:uid="{00000000-0005-0000-0000-0000B7190000}"/>
    <cellStyle name="20% - akcent 4 3 2 4 2 6 2" xfId="6454" xr:uid="{00000000-0005-0000-0000-0000B8190000}"/>
    <cellStyle name="20% - akcent 4 3 2 4 2 7" xfId="6455" xr:uid="{00000000-0005-0000-0000-0000B9190000}"/>
    <cellStyle name="20% - akcent 4 3 2 4 2 7 2" xfId="6456" xr:uid="{00000000-0005-0000-0000-0000BA190000}"/>
    <cellStyle name="20% - akcent 4 3 2 4 2 8" xfId="6457" xr:uid="{00000000-0005-0000-0000-0000BB190000}"/>
    <cellStyle name="20% - akcent 4 3 2 4 3" xfId="6458" xr:uid="{00000000-0005-0000-0000-0000BC190000}"/>
    <cellStyle name="20% - akcent 4 3 2 4 3 2" xfId="6459" xr:uid="{00000000-0005-0000-0000-0000BD190000}"/>
    <cellStyle name="20% - akcent 4 3 2 4 3 2 2" xfId="6460" xr:uid="{00000000-0005-0000-0000-0000BE190000}"/>
    <cellStyle name="20% - akcent 4 3 2 4 3 2 2 2" xfId="6461" xr:uid="{00000000-0005-0000-0000-0000BF190000}"/>
    <cellStyle name="20% - akcent 4 3 2 4 3 2 2 2 2" xfId="6462" xr:uid="{00000000-0005-0000-0000-0000C0190000}"/>
    <cellStyle name="20% - akcent 4 3 2 4 3 2 2 3" xfId="6463" xr:uid="{00000000-0005-0000-0000-0000C1190000}"/>
    <cellStyle name="20% - akcent 4 3 2 4 3 2 2 3 2" xfId="6464" xr:uid="{00000000-0005-0000-0000-0000C2190000}"/>
    <cellStyle name="20% - akcent 4 3 2 4 3 2 2 4" xfId="6465" xr:uid="{00000000-0005-0000-0000-0000C3190000}"/>
    <cellStyle name="20% - akcent 4 3 2 4 3 2 3" xfId="6466" xr:uid="{00000000-0005-0000-0000-0000C4190000}"/>
    <cellStyle name="20% - akcent 4 3 2 4 3 2 3 2" xfId="6467" xr:uid="{00000000-0005-0000-0000-0000C5190000}"/>
    <cellStyle name="20% - akcent 4 3 2 4 3 2 4" xfId="6468" xr:uid="{00000000-0005-0000-0000-0000C6190000}"/>
    <cellStyle name="20% - akcent 4 3 2 4 3 2 4 2" xfId="6469" xr:uid="{00000000-0005-0000-0000-0000C7190000}"/>
    <cellStyle name="20% - akcent 4 3 2 4 3 2 5" xfId="6470" xr:uid="{00000000-0005-0000-0000-0000C8190000}"/>
    <cellStyle name="20% - akcent 4 3 2 4 3 3" xfId="6471" xr:uid="{00000000-0005-0000-0000-0000C9190000}"/>
    <cellStyle name="20% - akcent 4 3 2 4 3 3 2" xfId="6472" xr:uid="{00000000-0005-0000-0000-0000CA190000}"/>
    <cellStyle name="20% - akcent 4 3 2 4 3 3 2 2" xfId="6473" xr:uid="{00000000-0005-0000-0000-0000CB190000}"/>
    <cellStyle name="20% - akcent 4 3 2 4 3 3 2 2 2" xfId="6474" xr:uid="{00000000-0005-0000-0000-0000CC190000}"/>
    <cellStyle name="20% - akcent 4 3 2 4 3 3 2 3" xfId="6475" xr:uid="{00000000-0005-0000-0000-0000CD190000}"/>
    <cellStyle name="20% - akcent 4 3 2 4 3 3 2 3 2" xfId="6476" xr:uid="{00000000-0005-0000-0000-0000CE190000}"/>
    <cellStyle name="20% - akcent 4 3 2 4 3 3 2 4" xfId="6477" xr:uid="{00000000-0005-0000-0000-0000CF190000}"/>
    <cellStyle name="20% - akcent 4 3 2 4 3 3 3" xfId="6478" xr:uid="{00000000-0005-0000-0000-0000D0190000}"/>
    <cellStyle name="20% - akcent 4 3 2 4 3 3 3 2" xfId="6479" xr:uid="{00000000-0005-0000-0000-0000D1190000}"/>
    <cellStyle name="20% - akcent 4 3 2 4 3 3 4" xfId="6480" xr:uid="{00000000-0005-0000-0000-0000D2190000}"/>
    <cellStyle name="20% - akcent 4 3 2 4 3 3 4 2" xfId="6481" xr:uid="{00000000-0005-0000-0000-0000D3190000}"/>
    <cellStyle name="20% - akcent 4 3 2 4 3 3 5" xfId="6482" xr:uid="{00000000-0005-0000-0000-0000D4190000}"/>
    <cellStyle name="20% - akcent 4 3 2 4 3 4" xfId="6483" xr:uid="{00000000-0005-0000-0000-0000D5190000}"/>
    <cellStyle name="20% - akcent 4 3 2 4 3 4 2" xfId="6484" xr:uid="{00000000-0005-0000-0000-0000D6190000}"/>
    <cellStyle name="20% - akcent 4 3 2 4 3 4 2 2" xfId="6485" xr:uid="{00000000-0005-0000-0000-0000D7190000}"/>
    <cellStyle name="20% - akcent 4 3 2 4 3 4 2 2 2" xfId="6486" xr:uid="{00000000-0005-0000-0000-0000D8190000}"/>
    <cellStyle name="20% - akcent 4 3 2 4 3 4 2 3" xfId="6487" xr:uid="{00000000-0005-0000-0000-0000D9190000}"/>
    <cellStyle name="20% - akcent 4 3 2 4 3 4 2 3 2" xfId="6488" xr:uid="{00000000-0005-0000-0000-0000DA190000}"/>
    <cellStyle name="20% - akcent 4 3 2 4 3 4 2 4" xfId="6489" xr:uid="{00000000-0005-0000-0000-0000DB190000}"/>
    <cellStyle name="20% - akcent 4 3 2 4 3 4 3" xfId="6490" xr:uid="{00000000-0005-0000-0000-0000DC190000}"/>
    <cellStyle name="20% - akcent 4 3 2 4 3 4 3 2" xfId="6491" xr:uid="{00000000-0005-0000-0000-0000DD190000}"/>
    <cellStyle name="20% - akcent 4 3 2 4 3 4 4" xfId="6492" xr:uid="{00000000-0005-0000-0000-0000DE190000}"/>
    <cellStyle name="20% - akcent 4 3 2 4 3 4 4 2" xfId="6493" xr:uid="{00000000-0005-0000-0000-0000DF190000}"/>
    <cellStyle name="20% - akcent 4 3 2 4 3 4 5" xfId="6494" xr:uid="{00000000-0005-0000-0000-0000E0190000}"/>
    <cellStyle name="20% - akcent 4 3 2 4 3 5" xfId="6495" xr:uid="{00000000-0005-0000-0000-0000E1190000}"/>
    <cellStyle name="20% - akcent 4 3 2 4 3 5 2" xfId="6496" xr:uid="{00000000-0005-0000-0000-0000E2190000}"/>
    <cellStyle name="20% - akcent 4 3 2 4 3 5 2 2" xfId="6497" xr:uid="{00000000-0005-0000-0000-0000E3190000}"/>
    <cellStyle name="20% - akcent 4 3 2 4 3 5 3" xfId="6498" xr:uid="{00000000-0005-0000-0000-0000E4190000}"/>
    <cellStyle name="20% - akcent 4 3 2 4 3 5 3 2" xfId="6499" xr:uid="{00000000-0005-0000-0000-0000E5190000}"/>
    <cellStyle name="20% - akcent 4 3 2 4 3 5 4" xfId="6500" xr:uid="{00000000-0005-0000-0000-0000E6190000}"/>
    <cellStyle name="20% - akcent 4 3 2 4 3 6" xfId="6501" xr:uid="{00000000-0005-0000-0000-0000E7190000}"/>
    <cellStyle name="20% - akcent 4 3 2 4 3 6 2" xfId="6502" xr:uid="{00000000-0005-0000-0000-0000E8190000}"/>
    <cellStyle name="20% - akcent 4 3 2 4 3 7" xfId="6503" xr:uid="{00000000-0005-0000-0000-0000E9190000}"/>
    <cellStyle name="20% - akcent 4 3 2 4 3 7 2" xfId="6504" xr:uid="{00000000-0005-0000-0000-0000EA190000}"/>
    <cellStyle name="20% - akcent 4 3 2 4 3 8" xfId="6505" xr:uid="{00000000-0005-0000-0000-0000EB190000}"/>
    <cellStyle name="20% - akcent 4 3 2 4 4" xfId="6506" xr:uid="{00000000-0005-0000-0000-0000EC190000}"/>
    <cellStyle name="20% - akcent 4 3 2 4 4 2" xfId="6507" xr:uid="{00000000-0005-0000-0000-0000ED190000}"/>
    <cellStyle name="20% - akcent 4 3 2 4 4 2 2" xfId="6508" xr:uid="{00000000-0005-0000-0000-0000EE190000}"/>
    <cellStyle name="20% - akcent 4 3 2 4 4 2 2 2" xfId="6509" xr:uid="{00000000-0005-0000-0000-0000EF190000}"/>
    <cellStyle name="20% - akcent 4 3 2 4 4 2 3" xfId="6510" xr:uid="{00000000-0005-0000-0000-0000F0190000}"/>
    <cellStyle name="20% - akcent 4 3 2 4 4 2 3 2" xfId="6511" xr:uid="{00000000-0005-0000-0000-0000F1190000}"/>
    <cellStyle name="20% - akcent 4 3 2 4 4 2 4" xfId="6512" xr:uid="{00000000-0005-0000-0000-0000F2190000}"/>
    <cellStyle name="20% - akcent 4 3 2 4 4 3" xfId="6513" xr:uid="{00000000-0005-0000-0000-0000F3190000}"/>
    <cellStyle name="20% - akcent 4 3 2 4 4 3 2" xfId="6514" xr:uid="{00000000-0005-0000-0000-0000F4190000}"/>
    <cellStyle name="20% - akcent 4 3 2 4 4 4" xfId="6515" xr:uid="{00000000-0005-0000-0000-0000F5190000}"/>
    <cellStyle name="20% - akcent 4 3 2 4 4 4 2" xfId="6516" xr:uid="{00000000-0005-0000-0000-0000F6190000}"/>
    <cellStyle name="20% - akcent 4 3 2 4 4 5" xfId="6517" xr:uid="{00000000-0005-0000-0000-0000F7190000}"/>
    <cellStyle name="20% - akcent 4 3 2 4 5" xfId="6518" xr:uid="{00000000-0005-0000-0000-0000F8190000}"/>
    <cellStyle name="20% - akcent 4 3 2 4 5 2" xfId="6519" xr:uid="{00000000-0005-0000-0000-0000F9190000}"/>
    <cellStyle name="20% - akcent 4 3 2 4 5 2 2" xfId="6520" xr:uid="{00000000-0005-0000-0000-0000FA190000}"/>
    <cellStyle name="20% - akcent 4 3 2 4 5 2 2 2" xfId="6521" xr:uid="{00000000-0005-0000-0000-0000FB190000}"/>
    <cellStyle name="20% - akcent 4 3 2 4 5 2 3" xfId="6522" xr:uid="{00000000-0005-0000-0000-0000FC190000}"/>
    <cellStyle name="20% - akcent 4 3 2 4 5 2 3 2" xfId="6523" xr:uid="{00000000-0005-0000-0000-0000FD190000}"/>
    <cellStyle name="20% - akcent 4 3 2 4 5 2 4" xfId="6524" xr:uid="{00000000-0005-0000-0000-0000FE190000}"/>
    <cellStyle name="20% - akcent 4 3 2 4 5 3" xfId="6525" xr:uid="{00000000-0005-0000-0000-0000FF190000}"/>
    <cellStyle name="20% - akcent 4 3 2 4 5 3 2" xfId="6526" xr:uid="{00000000-0005-0000-0000-0000001A0000}"/>
    <cellStyle name="20% - akcent 4 3 2 4 5 4" xfId="6527" xr:uid="{00000000-0005-0000-0000-0000011A0000}"/>
    <cellStyle name="20% - akcent 4 3 2 4 5 4 2" xfId="6528" xr:uid="{00000000-0005-0000-0000-0000021A0000}"/>
    <cellStyle name="20% - akcent 4 3 2 4 5 5" xfId="6529" xr:uid="{00000000-0005-0000-0000-0000031A0000}"/>
    <cellStyle name="20% - akcent 4 3 2 4 6" xfId="6530" xr:uid="{00000000-0005-0000-0000-0000041A0000}"/>
    <cellStyle name="20% - akcent 4 3 2 4 6 2" xfId="6531" xr:uid="{00000000-0005-0000-0000-0000051A0000}"/>
    <cellStyle name="20% - akcent 4 3 2 4 6 2 2" xfId="6532" xr:uid="{00000000-0005-0000-0000-0000061A0000}"/>
    <cellStyle name="20% - akcent 4 3 2 4 6 2 2 2" xfId="6533" xr:uid="{00000000-0005-0000-0000-0000071A0000}"/>
    <cellStyle name="20% - akcent 4 3 2 4 6 2 3" xfId="6534" xr:uid="{00000000-0005-0000-0000-0000081A0000}"/>
    <cellStyle name="20% - akcent 4 3 2 4 6 2 3 2" xfId="6535" xr:uid="{00000000-0005-0000-0000-0000091A0000}"/>
    <cellStyle name="20% - akcent 4 3 2 4 6 2 4" xfId="6536" xr:uid="{00000000-0005-0000-0000-00000A1A0000}"/>
    <cellStyle name="20% - akcent 4 3 2 4 6 3" xfId="6537" xr:uid="{00000000-0005-0000-0000-00000B1A0000}"/>
    <cellStyle name="20% - akcent 4 3 2 4 6 3 2" xfId="6538" xr:uid="{00000000-0005-0000-0000-00000C1A0000}"/>
    <cellStyle name="20% - akcent 4 3 2 4 6 4" xfId="6539" xr:uid="{00000000-0005-0000-0000-00000D1A0000}"/>
    <cellStyle name="20% - akcent 4 3 2 4 6 4 2" xfId="6540" xr:uid="{00000000-0005-0000-0000-00000E1A0000}"/>
    <cellStyle name="20% - akcent 4 3 2 4 6 5" xfId="6541" xr:uid="{00000000-0005-0000-0000-00000F1A0000}"/>
    <cellStyle name="20% - akcent 4 3 2 4 7" xfId="6542" xr:uid="{00000000-0005-0000-0000-0000101A0000}"/>
    <cellStyle name="20% - akcent 4 3 2 4 7 2" xfId="6543" xr:uid="{00000000-0005-0000-0000-0000111A0000}"/>
    <cellStyle name="20% - akcent 4 3 2 4 7 2 2" xfId="6544" xr:uid="{00000000-0005-0000-0000-0000121A0000}"/>
    <cellStyle name="20% - akcent 4 3 2 4 7 3" xfId="6545" xr:uid="{00000000-0005-0000-0000-0000131A0000}"/>
    <cellStyle name="20% - akcent 4 3 2 4 7 3 2" xfId="6546" xr:uid="{00000000-0005-0000-0000-0000141A0000}"/>
    <cellStyle name="20% - akcent 4 3 2 4 7 4" xfId="6547" xr:uid="{00000000-0005-0000-0000-0000151A0000}"/>
    <cellStyle name="20% - akcent 4 3 2 4 8" xfId="6548" xr:uid="{00000000-0005-0000-0000-0000161A0000}"/>
    <cellStyle name="20% - akcent 4 3 2 4 8 2" xfId="6549" xr:uid="{00000000-0005-0000-0000-0000171A0000}"/>
    <cellStyle name="20% - akcent 4 3 2 4 9" xfId="6550" xr:uid="{00000000-0005-0000-0000-0000181A0000}"/>
    <cellStyle name="20% - akcent 4 3 2 4 9 2" xfId="6551" xr:uid="{00000000-0005-0000-0000-0000191A0000}"/>
    <cellStyle name="20% - akcent 4 3 2 5" xfId="6552" xr:uid="{00000000-0005-0000-0000-00001A1A0000}"/>
    <cellStyle name="20% - akcent 4 3 2 5 2" xfId="6553" xr:uid="{00000000-0005-0000-0000-00001B1A0000}"/>
    <cellStyle name="20% - akcent 4 3 2 5 2 2" xfId="6554" xr:uid="{00000000-0005-0000-0000-00001C1A0000}"/>
    <cellStyle name="20% - akcent 4 3 2 5 2 2 2" xfId="6555" xr:uid="{00000000-0005-0000-0000-00001D1A0000}"/>
    <cellStyle name="20% - akcent 4 3 2 5 2 2 2 2" xfId="6556" xr:uid="{00000000-0005-0000-0000-00001E1A0000}"/>
    <cellStyle name="20% - akcent 4 3 2 5 2 2 3" xfId="6557" xr:uid="{00000000-0005-0000-0000-00001F1A0000}"/>
    <cellStyle name="20% - akcent 4 3 2 5 2 2 3 2" xfId="6558" xr:uid="{00000000-0005-0000-0000-0000201A0000}"/>
    <cellStyle name="20% - akcent 4 3 2 5 2 2 4" xfId="6559" xr:uid="{00000000-0005-0000-0000-0000211A0000}"/>
    <cellStyle name="20% - akcent 4 3 2 5 2 3" xfId="6560" xr:uid="{00000000-0005-0000-0000-0000221A0000}"/>
    <cellStyle name="20% - akcent 4 3 2 5 2 3 2" xfId="6561" xr:uid="{00000000-0005-0000-0000-0000231A0000}"/>
    <cellStyle name="20% - akcent 4 3 2 5 2 4" xfId="6562" xr:uid="{00000000-0005-0000-0000-0000241A0000}"/>
    <cellStyle name="20% - akcent 4 3 2 5 2 4 2" xfId="6563" xr:uid="{00000000-0005-0000-0000-0000251A0000}"/>
    <cellStyle name="20% - akcent 4 3 2 5 2 5" xfId="6564" xr:uid="{00000000-0005-0000-0000-0000261A0000}"/>
    <cellStyle name="20% - akcent 4 3 2 5 3" xfId="6565" xr:uid="{00000000-0005-0000-0000-0000271A0000}"/>
    <cellStyle name="20% - akcent 4 3 2 5 3 2" xfId="6566" xr:uid="{00000000-0005-0000-0000-0000281A0000}"/>
    <cellStyle name="20% - akcent 4 3 2 5 3 2 2" xfId="6567" xr:uid="{00000000-0005-0000-0000-0000291A0000}"/>
    <cellStyle name="20% - akcent 4 3 2 5 3 2 2 2" xfId="6568" xr:uid="{00000000-0005-0000-0000-00002A1A0000}"/>
    <cellStyle name="20% - akcent 4 3 2 5 3 2 3" xfId="6569" xr:uid="{00000000-0005-0000-0000-00002B1A0000}"/>
    <cellStyle name="20% - akcent 4 3 2 5 3 2 3 2" xfId="6570" xr:uid="{00000000-0005-0000-0000-00002C1A0000}"/>
    <cellStyle name="20% - akcent 4 3 2 5 3 2 4" xfId="6571" xr:uid="{00000000-0005-0000-0000-00002D1A0000}"/>
    <cellStyle name="20% - akcent 4 3 2 5 3 3" xfId="6572" xr:uid="{00000000-0005-0000-0000-00002E1A0000}"/>
    <cellStyle name="20% - akcent 4 3 2 5 3 3 2" xfId="6573" xr:uid="{00000000-0005-0000-0000-00002F1A0000}"/>
    <cellStyle name="20% - akcent 4 3 2 5 3 4" xfId="6574" xr:uid="{00000000-0005-0000-0000-0000301A0000}"/>
    <cellStyle name="20% - akcent 4 3 2 5 3 4 2" xfId="6575" xr:uid="{00000000-0005-0000-0000-0000311A0000}"/>
    <cellStyle name="20% - akcent 4 3 2 5 3 5" xfId="6576" xr:uid="{00000000-0005-0000-0000-0000321A0000}"/>
    <cellStyle name="20% - akcent 4 3 2 5 4" xfId="6577" xr:uid="{00000000-0005-0000-0000-0000331A0000}"/>
    <cellStyle name="20% - akcent 4 3 2 5 4 2" xfId="6578" xr:uid="{00000000-0005-0000-0000-0000341A0000}"/>
    <cellStyle name="20% - akcent 4 3 2 5 4 2 2" xfId="6579" xr:uid="{00000000-0005-0000-0000-0000351A0000}"/>
    <cellStyle name="20% - akcent 4 3 2 5 4 2 2 2" xfId="6580" xr:uid="{00000000-0005-0000-0000-0000361A0000}"/>
    <cellStyle name="20% - akcent 4 3 2 5 4 2 3" xfId="6581" xr:uid="{00000000-0005-0000-0000-0000371A0000}"/>
    <cellStyle name="20% - akcent 4 3 2 5 4 2 3 2" xfId="6582" xr:uid="{00000000-0005-0000-0000-0000381A0000}"/>
    <cellStyle name="20% - akcent 4 3 2 5 4 2 4" xfId="6583" xr:uid="{00000000-0005-0000-0000-0000391A0000}"/>
    <cellStyle name="20% - akcent 4 3 2 5 4 3" xfId="6584" xr:uid="{00000000-0005-0000-0000-00003A1A0000}"/>
    <cellStyle name="20% - akcent 4 3 2 5 4 3 2" xfId="6585" xr:uid="{00000000-0005-0000-0000-00003B1A0000}"/>
    <cellStyle name="20% - akcent 4 3 2 5 4 4" xfId="6586" xr:uid="{00000000-0005-0000-0000-00003C1A0000}"/>
    <cellStyle name="20% - akcent 4 3 2 5 4 4 2" xfId="6587" xr:uid="{00000000-0005-0000-0000-00003D1A0000}"/>
    <cellStyle name="20% - akcent 4 3 2 5 4 5" xfId="6588" xr:uid="{00000000-0005-0000-0000-00003E1A0000}"/>
    <cellStyle name="20% - akcent 4 3 2 5 5" xfId="6589" xr:uid="{00000000-0005-0000-0000-00003F1A0000}"/>
    <cellStyle name="20% - akcent 4 3 2 5 5 2" xfId="6590" xr:uid="{00000000-0005-0000-0000-0000401A0000}"/>
    <cellStyle name="20% - akcent 4 3 2 5 5 2 2" xfId="6591" xr:uid="{00000000-0005-0000-0000-0000411A0000}"/>
    <cellStyle name="20% - akcent 4 3 2 5 5 3" xfId="6592" xr:uid="{00000000-0005-0000-0000-0000421A0000}"/>
    <cellStyle name="20% - akcent 4 3 2 5 5 3 2" xfId="6593" xr:uid="{00000000-0005-0000-0000-0000431A0000}"/>
    <cellStyle name="20% - akcent 4 3 2 5 5 4" xfId="6594" xr:uid="{00000000-0005-0000-0000-0000441A0000}"/>
    <cellStyle name="20% - akcent 4 3 2 5 6" xfId="6595" xr:uid="{00000000-0005-0000-0000-0000451A0000}"/>
    <cellStyle name="20% - akcent 4 3 2 5 6 2" xfId="6596" xr:uid="{00000000-0005-0000-0000-0000461A0000}"/>
    <cellStyle name="20% - akcent 4 3 2 5 7" xfId="6597" xr:uid="{00000000-0005-0000-0000-0000471A0000}"/>
    <cellStyle name="20% - akcent 4 3 2 5 7 2" xfId="6598" xr:uid="{00000000-0005-0000-0000-0000481A0000}"/>
    <cellStyle name="20% - akcent 4 3 2 5 8" xfId="6599" xr:uid="{00000000-0005-0000-0000-0000491A0000}"/>
    <cellStyle name="20% - akcent 4 3 2 6" xfId="6600" xr:uid="{00000000-0005-0000-0000-00004A1A0000}"/>
    <cellStyle name="20% - akcent 4 3 2 6 2" xfId="6601" xr:uid="{00000000-0005-0000-0000-00004B1A0000}"/>
    <cellStyle name="20% - akcent 4 3 2 6 2 2" xfId="6602" xr:uid="{00000000-0005-0000-0000-00004C1A0000}"/>
    <cellStyle name="20% - akcent 4 3 2 6 2 2 2" xfId="6603" xr:uid="{00000000-0005-0000-0000-00004D1A0000}"/>
    <cellStyle name="20% - akcent 4 3 2 6 2 2 2 2" xfId="6604" xr:uid="{00000000-0005-0000-0000-00004E1A0000}"/>
    <cellStyle name="20% - akcent 4 3 2 6 2 2 3" xfId="6605" xr:uid="{00000000-0005-0000-0000-00004F1A0000}"/>
    <cellStyle name="20% - akcent 4 3 2 6 2 2 3 2" xfId="6606" xr:uid="{00000000-0005-0000-0000-0000501A0000}"/>
    <cellStyle name="20% - akcent 4 3 2 6 2 2 4" xfId="6607" xr:uid="{00000000-0005-0000-0000-0000511A0000}"/>
    <cellStyle name="20% - akcent 4 3 2 6 2 3" xfId="6608" xr:uid="{00000000-0005-0000-0000-0000521A0000}"/>
    <cellStyle name="20% - akcent 4 3 2 6 2 3 2" xfId="6609" xr:uid="{00000000-0005-0000-0000-0000531A0000}"/>
    <cellStyle name="20% - akcent 4 3 2 6 2 4" xfId="6610" xr:uid="{00000000-0005-0000-0000-0000541A0000}"/>
    <cellStyle name="20% - akcent 4 3 2 6 2 4 2" xfId="6611" xr:uid="{00000000-0005-0000-0000-0000551A0000}"/>
    <cellStyle name="20% - akcent 4 3 2 6 2 5" xfId="6612" xr:uid="{00000000-0005-0000-0000-0000561A0000}"/>
    <cellStyle name="20% - akcent 4 3 2 6 3" xfId="6613" xr:uid="{00000000-0005-0000-0000-0000571A0000}"/>
    <cellStyle name="20% - akcent 4 3 2 6 3 2" xfId="6614" xr:uid="{00000000-0005-0000-0000-0000581A0000}"/>
    <cellStyle name="20% - akcent 4 3 2 6 3 2 2" xfId="6615" xr:uid="{00000000-0005-0000-0000-0000591A0000}"/>
    <cellStyle name="20% - akcent 4 3 2 6 3 2 2 2" xfId="6616" xr:uid="{00000000-0005-0000-0000-00005A1A0000}"/>
    <cellStyle name="20% - akcent 4 3 2 6 3 2 3" xfId="6617" xr:uid="{00000000-0005-0000-0000-00005B1A0000}"/>
    <cellStyle name="20% - akcent 4 3 2 6 3 2 3 2" xfId="6618" xr:uid="{00000000-0005-0000-0000-00005C1A0000}"/>
    <cellStyle name="20% - akcent 4 3 2 6 3 2 4" xfId="6619" xr:uid="{00000000-0005-0000-0000-00005D1A0000}"/>
    <cellStyle name="20% - akcent 4 3 2 6 3 3" xfId="6620" xr:uid="{00000000-0005-0000-0000-00005E1A0000}"/>
    <cellStyle name="20% - akcent 4 3 2 6 3 3 2" xfId="6621" xr:uid="{00000000-0005-0000-0000-00005F1A0000}"/>
    <cellStyle name="20% - akcent 4 3 2 6 3 4" xfId="6622" xr:uid="{00000000-0005-0000-0000-0000601A0000}"/>
    <cellStyle name="20% - akcent 4 3 2 6 3 4 2" xfId="6623" xr:uid="{00000000-0005-0000-0000-0000611A0000}"/>
    <cellStyle name="20% - akcent 4 3 2 6 3 5" xfId="6624" xr:uid="{00000000-0005-0000-0000-0000621A0000}"/>
    <cellStyle name="20% - akcent 4 3 2 6 4" xfId="6625" xr:uid="{00000000-0005-0000-0000-0000631A0000}"/>
    <cellStyle name="20% - akcent 4 3 2 6 4 2" xfId="6626" xr:uid="{00000000-0005-0000-0000-0000641A0000}"/>
    <cellStyle name="20% - akcent 4 3 2 6 4 2 2" xfId="6627" xr:uid="{00000000-0005-0000-0000-0000651A0000}"/>
    <cellStyle name="20% - akcent 4 3 2 6 4 2 2 2" xfId="6628" xr:uid="{00000000-0005-0000-0000-0000661A0000}"/>
    <cellStyle name="20% - akcent 4 3 2 6 4 2 3" xfId="6629" xr:uid="{00000000-0005-0000-0000-0000671A0000}"/>
    <cellStyle name="20% - akcent 4 3 2 6 4 2 3 2" xfId="6630" xr:uid="{00000000-0005-0000-0000-0000681A0000}"/>
    <cellStyle name="20% - akcent 4 3 2 6 4 2 4" xfId="6631" xr:uid="{00000000-0005-0000-0000-0000691A0000}"/>
    <cellStyle name="20% - akcent 4 3 2 6 4 3" xfId="6632" xr:uid="{00000000-0005-0000-0000-00006A1A0000}"/>
    <cellStyle name="20% - akcent 4 3 2 6 4 3 2" xfId="6633" xr:uid="{00000000-0005-0000-0000-00006B1A0000}"/>
    <cellStyle name="20% - akcent 4 3 2 6 4 4" xfId="6634" xr:uid="{00000000-0005-0000-0000-00006C1A0000}"/>
    <cellStyle name="20% - akcent 4 3 2 6 4 4 2" xfId="6635" xr:uid="{00000000-0005-0000-0000-00006D1A0000}"/>
    <cellStyle name="20% - akcent 4 3 2 6 4 5" xfId="6636" xr:uid="{00000000-0005-0000-0000-00006E1A0000}"/>
    <cellStyle name="20% - akcent 4 3 2 6 5" xfId="6637" xr:uid="{00000000-0005-0000-0000-00006F1A0000}"/>
    <cellStyle name="20% - akcent 4 3 2 6 5 2" xfId="6638" xr:uid="{00000000-0005-0000-0000-0000701A0000}"/>
    <cellStyle name="20% - akcent 4 3 2 6 5 2 2" xfId="6639" xr:uid="{00000000-0005-0000-0000-0000711A0000}"/>
    <cellStyle name="20% - akcent 4 3 2 6 5 3" xfId="6640" xr:uid="{00000000-0005-0000-0000-0000721A0000}"/>
    <cellStyle name="20% - akcent 4 3 2 6 5 3 2" xfId="6641" xr:uid="{00000000-0005-0000-0000-0000731A0000}"/>
    <cellStyle name="20% - akcent 4 3 2 6 5 4" xfId="6642" xr:uid="{00000000-0005-0000-0000-0000741A0000}"/>
    <cellStyle name="20% - akcent 4 3 2 6 6" xfId="6643" xr:uid="{00000000-0005-0000-0000-0000751A0000}"/>
    <cellStyle name="20% - akcent 4 3 2 6 6 2" xfId="6644" xr:uid="{00000000-0005-0000-0000-0000761A0000}"/>
    <cellStyle name="20% - akcent 4 3 2 6 7" xfId="6645" xr:uid="{00000000-0005-0000-0000-0000771A0000}"/>
    <cellStyle name="20% - akcent 4 3 2 6 7 2" xfId="6646" xr:uid="{00000000-0005-0000-0000-0000781A0000}"/>
    <cellStyle name="20% - akcent 4 3 2 6 8" xfId="6647" xr:uid="{00000000-0005-0000-0000-0000791A0000}"/>
    <cellStyle name="20% - akcent 4 3 2 7" xfId="6648" xr:uid="{00000000-0005-0000-0000-00007A1A0000}"/>
    <cellStyle name="20% - akcent 4 3 2 7 2" xfId="6649" xr:uid="{00000000-0005-0000-0000-00007B1A0000}"/>
    <cellStyle name="20% - akcent 4 3 2 7 2 2" xfId="6650" xr:uid="{00000000-0005-0000-0000-00007C1A0000}"/>
    <cellStyle name="20% - akcent 4 3 2 7 2 2 2" xfId="6651" xr:uid="{00000000-0005-0000-0000-00007D1A0000}"/>
    <cellStyle name="20% - akcent 4 3 2 7 2 2 2 2" xfId="6652" xr:uid="{00000000-0005-0000-0000-00007E1A0000}"/>
    <cellStyle name="20% - akcent 4 3 2 7 2 2 3" xfId="6653" xr:uid="{00000000-0005-0000-0000-00007F1A0000}"/>
    <cellStyle name="20% - akcent 4 3 2 7 2 2 3 2" xfId="6654" xr:uid="{00000000-0005-0000-0000-0000801A0000}"/>
    <cellStyle name="20% - akcent 4 3 2 7 2 2 4" xfId="6655" xr:uid="{00000000-0005-0000-0000-0000811A0000}"/>
    <cellStyle name="20% - akcent 4 3 2 7 2 3" xfId="6656" xr:uid="{00000000-0005-0000-0000-0000821A0000}"/>
    <cellStyle name="20% - akcent 4 3 2 7 2 3 2" xfId="6657" xr:uid="{00000000-0005-0000-0000-0000831A0000}"/>
    <cellStyle name="20% - akcent 4 3 2 7 2 4" xfId="6658" xr:uid="{00000000-0005-0000-0000-0000841A0000}"/>
    <cellStyle name="20% - akcent 4 3 2 7 2 4 2" xfId="6659" xr:uid="{00000000-0005-0000-0000-0000851A0000}"/>
    <cellStyle name="20% - akcent 4 3 2 7 2 5" xfId="6660" xr:uid="{00000000-0005-0000-0000-0000861A0000}"/>
    <cellStyle name="20% - akcent 4 3 2 7 3" xfId="6661" xr:uid="{00000000-0005-0000-0000-0000871A0000}"/>
    <cellStyle name="20% - akcent 4 3 2 7 3 2" xfId="6662" xr:uid="{00000000-0005-0000-0000-0000881A0000}"/>
    <cellStyle name="20% - akcent 4 3 2 7 3 2 2" xfId="6663" xr:uid="{00000000-0005-0000-0000-0000891A0000}"/>
    <cellStyle name="20% - akcent 4 3 2 7 3 3" xfId="6664" xr:uid="{00000000-0005-0000-0000-00008A1A0000}"/>
    <cellStyle name="20% - akcent 4 3 2 7 3 3 2" xfId="6665" xr:uid="{00000000-0005-0000-0000-00008B1A0000}"/>
    <cellStyle name="20% - akcent 4 3 2 7 3 4" xfId="6666" xr:uid="{00000000-0005-0000-0000-00008C1A0000}"/>
    <cellStyle name="20% - akcent 4 3 2 7 4" xfId="6667" xr:uid="{00000000-0005-0000-0000-00008D1A0000}"/>
    <cellStyle name="20% - akcent 4 3 2 7 4 2" xfId="6668" xr:uid="{00000000-0005-0000-0000-00008E1A0000}"/>
    <cellStyle name="20% - akcent 4 3 2 7 5" xfId="6669" xr:uid="{00000000-0005-0000-0000-00008F1A0000}"/>
    <cellStyle name="20% - akcent 4 3 2 7 5 2" xfId="6670" xr:uid="{00000000-0005-0000-0000-0000901A0000}"/>
    <cellStyle name="20% - akcent 4 3 2 7 6" xfId="6671" xr:uid="{00000000-0005-0000-0000-0000911A0000}"/>
    <cellStyle name="20% - akcent 4 3 2 8" xfId="6672" xr:uid="{00000000-0005-0000-0000-0000921A0000}"/>
    <cellStyle name="20% - akcent 4 3 2 8 2" xfId="6673" xr:uid="{00000000-0005-0000-0000-0000931A0000}"/>
    <cellStyle name="20% - akcent 4 3 2 8 2 2" xfId="6674" xr:uid="{00000000-0005-0000-0000-0000941A0000}"/>
    <cellStyle name="20% - akcent 4 3 2 8 2 2 2" xfId="6675" xr:uid="{00000000-0005-0000-0000-0000951A0000}"/>
    <cellStyle name="20% - akcent 4 3 2 8 2 3" xfId="6676" xr:uid="{00000000-0005-0000-0000-0000961A0000}"/>
    <cellStyle name="20% - akcent 4 3 2 8 2 3 2" xfId="6677" xr:uid="{00000000-0005-0000-0000-0000971A0000}"/>
    <cellStyle name="20% - akcent 4 3 2 8 2 4" xfId="6678" xr:uid="{00000000-0005-0000-0000-0000981A0000}"/>
    <cellStyle name="20% - akcent 4 3 2 8 3" xfId="6679" xr:uid="{00000000-0005-0000-0000-0000991A0000}"/>
    <cellStyle name="20% - akcent 4 3 2 8 3 2" xfId="6680" xr:uid="{00000000-0005-0000-0000-00009A1A0000}"/>
    <cellStyle name="20% - akcent 4 3 2 8 4" xfId="6681" xr:uid="{00000000-0005-0000-0000-00009B1A0000}"/>
    <cellStyle name="20% - akcent 4 3 2 8 4 2" xfId="6682" xr:uid="{00000000-0005-0000-0000-00009C1A0000}"/>
    <cellStyle name="20% - akcent 4 3 2 8 5" xfId="6683" xr:uid="{00000000-0005-0000-0000-00009D1A0000}"/>
    <cellStyle name="20% - akcent 4 3 2 9" xfId="6684" xr:uid="{00000000-0005-0000-0000-00009E1A0000}"/>
    <cellStyle name="20% - akcent 4 3 2 9 2" xfId="6685" xr:uid="{00000000-0005-0000-0000-00009F1A0000}"/>
    <cellStyle name="20% - akcent 4 3 2 9 2 2" xfId="6686" xr:uid="{00000000-0005-0000-0000-0000A01A0000}"/>
    <cellStyle name="20% - akcent 4 3 2 9 2 2 2" xfId="6687" xr:uid="{00000000-0005-0000-0000-0000A11A0000}"/>
    <cellStyle name="20% - akcent 4 3 2 9 2 3" xfId="6688" xr:uid="{00000000-0005-0000-0000-0000A21A0000}"/>
    <cellStyle name="20% - akcent 4 3 2 9 2 3 2" xfId="6689" xr:uid="{00000000-0005-0000-0000-0000A31A0000}"/>
    <cellStyle name="20% - akcent 4 3 2 9 2 4" xfId="6690" xr:uid="{00000000-0005-0000-0000-0000A41A0000}"/>
    <cellStyle name="20% - akcent 4 3 2 9 3" xfId="6691" xr:uid="{00000000-0005-0000-0000-0000A51A0000}"/>
    <cellStyle name="20% - akcent 4 3 2 9 3 2" xfId="6692" xr:uid="{00000000-0005-0000-0000-0000A61A0000}"/>
    <cellStyle name="20% - akcent 4 3 2 9 4" xfId="6693" xr:uid="{00000000-0005-0000-0000-0000A71A0000}"/>
    <cellStyle name="20% - akcent 4 3 2 9 4 2" xfId="6694" xr:uid="{00000000-0005-0000-0000-0000A81A0000}"/>
    <cellStyle name="20% - akcent 4 3 2 9 5" xfId="6695" xr:uid="{00000000-0005-0000-0000-0000A91A0000}"/>
    <cellStyle name="20% - akcent 4 3 20" xfId="22011" xr:uid="{00000000-0005-0000-0000-0000AA1A0000}"/>
    <cellStyle name="20% - akcent 4 3 3" xfId="6696" xr:uid="{00000000-0005-0000-0000-0000AB1A0000}"/>
    <cellStyle name="20% - akcent 4 3 3 10" xfId="6697" xr:uid="{00000000-0005-0000-0000-0000AC1A0000}"/>
    <cellStyle name="20% - akcent 4 3 3 10 2" xfId="6698" xr:uid="{00000000-0005-0000-0000-0000AD1A0000}"/>
    <cellStyle name="20% - akcent 4 3 3 11" xfId="6699" xr:uid="{00000000-0005-0000-0000-0000AE1A0000}"/>
    <cellStyle name="20% - akcent 4 3 3 11 2" xfId="6700" xr:uid="{00000000-0005-0000-0000-0000AF1A0000}"/>
    <cellStyle name="20% - akcent 4 3 3 12" xfId="6701" xr:uid="{00000000-0005-0000-0000-0000B01A0000}"/>
    <cellStyle name="20% - akcent 4 3 3 2" xfId="6702" xr:uid="{00000000-0005-0000-0000-0000B11A0000}"/>
    <cellStyle name="20% - akcent 4 3 3 2 10" xfId="6703" xr:uid="{00000000-0005-0000-0000-0000B21A0000}"/>
    <cellStyle name="20% - akcent 4 3 3 2 10 2" xfId="6704" xr:uid="{00000000-0005-0000-0000-0000B31A0000}"/>
    <cellStyle name="20% - akcent 4 3 3 2 11" xfId="6705" xr:uid="{00000000-0005-0000-0000-0000B41A0000}"/>
    <cellStyle name="20% - akcent 4 3 3 2 2" xfId="6706" xr:uid="{00000000-0005-0000-0000-0000B51A0000}"/>
    <cellStyle name="20% - akcent 4 3 3 2 2 2" xfId="6707" xr:uid="{00000000-0005-0000-0000-0000B61A0000}"/>
    <cellStyle name="20% - akcent 4 3 3 2 2 2 2" xfId="6708" xr:uid="{00000000-0005-0000-0000-0000B71A0000}"/>
    <cellStyle name="20% - akcent 4 3 3 2 2 2 2 2" xfId="6709" xr:uid="{00000000-0005-0000-0000-0000B81A0000}"/>
    <cellStyle name="20% - akcent 4 3 3 2 2 2 2 2 2" xfId="6710" xr:uid="{00000000-0005-0000-0000-0000B91A0000}"/>
    <cellStyle name="20% - akcent 4 3 3 2 2 2 2 3" xfId="6711" xr:uid="{00000000-0005-0000-0000-0000BA1A0000}"/>
    <cellStyle name="20% - akcent 4 3 3 2 2 2 2 3 2" xfId="6712" xr:uid="{00000000-0005-0000-0000-0000BB1A0000}"/>
    <cellStyle name="20% - akcent 4 3 3 2 2 2 2 4" xfId="6713" xr:uid="{00000000-0005-0000-0000-0000BC1A0000}"/>
    <cellStyle name="20% - akcent 4 3 3 2 2 2 3" xfId="6714" xr:uid="{00000000-0005-0000-0000-0000BD1A0000}"/>
    <cellStyle name="20% - akcent 4 3 3 2 2 2 3 2" xfId="6715" xr:uid="{00000000-0005-0000-0000-0000BE1A0000}"/>
    <cellStyle name="20% - akcent 4 3 3 2 2 2 4" xfId="6716" xr:uid="{00000000-0005-0000-0000-0000BF1A0000}"/>
    <cellStyle name="20% - akcent 4 3 3 2 2 2 4 2" xfId="6717" xr:uid="{00000000-0005-0000-0000-0000C01A0000}"/>
    <cellStyle name="20% - akcent 4 3 3 2 2 2 5" xfId="6718" xr:uid="{00000000-0005-0000-0000-0000C11A0000}"/>
    <cellStyle name="20% - akcent 4 3 3 2 2 3" xfId="6719" xr:uid="{00000000-0005-0000-0000-0000C21A0000}"/>
    <cellStyle name="20% - akcent 4 3 3 2 2 3 2" xfId="6720" xr:uid="{00000000-0005-0000-0000-0000C31A0000}"/>
    <cellStyle name="20% - akcent 4 3 3 2 2 3 2 2" xfId="6721" xr:uid="{00000000-0005-0000-0000-0000C41A0000}"/>
    <cellStyle name="20% - akcent 4 3 3 2 2 3 2 2 2" xfId="6722" xr:uid="{00000000-0005-0000-0000-0000C51A0000}"/>
    <cellStyle name="20% - akcent 4 3 3 2 2 3 2 3" xfId="6723" xr:uid="{00000000-0005-0000-0000-0000C61A0000}"/>
    <cellStyle name="20% - akcent 4 3 3 2 2 3 2 3 2" xfId="6724" xr:uid="{00000000-0005-0000-0000-0000C71A0000}"/>
    <cellStyle name="20% - akcent 4 3 3 2 2 3 2 4" xfId="6725" xr:uid="{00000000-0005-0000-0000-0000C81A0000}"/>
    <cellStyle name="20% - akcent 4 3 3 2 2 3 3" xfId="6726" xr:uid="{00000000-0005-0000-0000-0000C91A0000}"/>
    <cellStyle name="20% - akcent 4 3 3 2 2 3 3 2" xfId="6727" xr:uid="{00000000-0005-0000-0000-0000CA1A0000}"/>
    <cellStyle name="20% - akcent 4 3 3 2 2 3 4" xfId="6728" xr:uid="{00000000-0005-0000-0000-0000CB1A0000}"/>
    <cellStyle name="20% - akcent 4 3 3 2 2 3 4 2" xfId="6729" xr:uid="{00000000-0005-0000-0000-0000CC1A0000}"/>
    <cellStyle name="20% - akcent 4 3 3 2 2 3 5" xfId="6730" xr:uid="{00000000-0005-0000-0000-0000CD1A0000}"/>
    <cellStyle name="20% - akcent 4 3 3 2 2 4" xfId="6731" xr:uid="{00000000-0005-0000-0000-0000CE1A0000}"/>
    <cellStyle name="20% - akcent 4 3 3 2 2 4 2" xfId="6732" xr:uid="{00000000-0005-0000-0000-0000CF1A0000}"/>
    <cellStyle name="20% - akcent 4 3 3 2 2 4 2 2" xfId="6733" xr:uid="{00000000-0005-0000-0000-0000D01A0000}"/>
    <cellStyle name="20% - akcent 4 3 3 2 2 4 2 2 2" xfId="6734" xr:uid="{00000000-0005-0000-0000-0000D11A0000}"/>
    <cellStyle name="20% - akcent 4 3 3 2 2 4 2 3" xfId="6735" xr:uid="{00000000-0005-0000-0000-0000D21A0000}"/>
    <cellStyle name="20% - akcent 4 3 3 2 2 4 2 3 2" xfId="6736" xr:uid="{00000000-0005-0000-0000-0000D31A0000}"/>
    <cellStyle name="20% - akcent 4 3 3 2 2 4 2 4" xfId="6737" xr:uid="{00000000-0005-0000-0000-0000D41A0000}"/>
    <cellStyle name="20% - akcent 4 3 3 2 2 4 3" xfId="6738" xr:uid="{00000000-0005-0000-0000-0000D51A0000}"/>
    <cellStyle name="20% - akcent 4 3 3 2 2 4 3 2" xfId="6739" xr:uid="{00000000-0005-0000-0000-0000D61A0000}"/>
    <cellStyle name="20% - akcent 4 3 3 2 2 4 4" xfId="6740" xr:uid="{00000000-0005-0000-0000-0000D71A0000}"/>
    <cellStyle name="20% - akcent 4 3 3 2 2 4 4 2" xfId="6741" xr:uid="{00000000-0005-0000-0000-0000D81A0000}"/>
    <cellStyle name="20% - akcent 4 3 3 2 2 4 5" xfId="6742" xr:uid="{00000000-0005-0000-0000-0000D91A0000}"/>
    <cellStyle name="20% - akcent 4 3 3 2 2 5" xfId="6743" xr:uid="{00000000-0005-0000-0000-0000DA1A0000}"/>
    <cellStyle name="20% - akcent 4 3 3 2 2 5 2" xfId="6744" xr:uid="{00000000-0005-0000-0000-0000DB1A0000}"/>
    <cellStyle name="20% - akcent 4 3 3 2 2 5 2 2" xfId="6745" xr:uid="{00000000-0005-0000-0000-0000DC1A0000}"/>
    <cellStyle name="20% - akcent 4 3 3 2 2 5 3" xfId="6746" xr:uid="{00000000-0005-0000-0000-0000DD1A0000}"/>
    <cellStyle name="20% - akcent 4 3 3 2 2 5 3 2" xfId="6747" xr:uid="{00000000-0005-0000-0000-0000DE1A0000}"/>
    <cellStyle name="20% - akcent 4 3 3 2 2 5 4" xfId="6748" xr:uid="{00000000-0005-0000-0000-0000DF1A0000}"/>
    <cellStyle name="20% - akcent 4 3 3 2 2 6" xfId="6749" xr:uid="{00000000-0005-0000-0000-0000E01A0000}"/>
    <cellStyle name="20% - akcent 4 3 3 2 2 6 2" xfId="6750" xr:uid="{00000000-0005-0000-0000-0000E11A0000}"/>
    <cellStyle name="20% - akcent 4 3 3 2 2 7" xfId="6751" xr:uid="{00000000-0005-0000-0000-0000E21A0000}"/>
    <cellStyle name="20% - akcent 4 3 3 2 2 7 2" xfId="6752" xr:uid="{00000000-0005-0000-0000-0000E31A0000}"/>
    <cellStyle name="20% - akcent 4 3 3 2 2 8" xfId="6753" xr:uid="{00000000-0005-0000-0000-0000E41A0000}"/>
    <cellStyle name="20% - akcent 4 3 3 2 3" xfId="6754" xr:uid="{00000000-0005-0000-0000-0000E51A0000}"/>
    <cellStyle name="20% - akcent 4 3 3 2 3 2" xfId="6755" xr:uid="{00000000-0005-0000-0000-0000E61A0000}"/>
    <cellStyle name="20% - akcent 4 3 3 2 3 2 2" xfId="6756" xr:uid="{00000000-0005-0000-0000-0000E71A0000}"/>
    <cellStyle name="20% - akcent 4 3 3 2 3 2 2 2" xfId="6757" xr:uid="{00000000-0005-0000-0000-0000E81A0000}"/>
    <cellStyle name="20% - akcent 4 3 3 2 3 2 2 2 2" xfId="6758" xr:uid="{00000000-0005-0000-0000-0000E91A0000}"/>
    <cellStyle name="20% - akcent 4 3 3 2 3 2 2 3" xfId="6759" xr:uid="{00000000-0005-0000-0000-0000EA1A0000}"/>
    <cellStyle name="20% - akcent 4 3 3 2 3 2 2 3 2" xfId="6760" xr:uid="{00000000-0005-0000-0000-0000EB1A0000}"/>
    <cellStyle name="20% - akcent 4 3 3 2 3 2 2 4" xfId="6761" xr:uid="{00000000-0005-0000-0000-0000EC1A0000}"/>
    <cellStyle name="20% - akcent 4 3 3 2 3 2 3" xfId="6762" xr:uid="{00000000-0005-0000-0000-0000ED1A0000}"/>
    <cellStyle name="20% - akcent 4 3 3 2 3 2 3 2" xfId="6763" xr:uid="{00000000-0005-0000-0000-0000EE1A0000}"/>
    <cellStyle name="20% - akcent 4 3 3 2 3 2 4" xfId="6764" xr:uid="{00000000-0005-0000-0000-0000EF1A0000}"/>
    <cellStyle name="20% - akcent 4 3 3 2 3 2 4 2" xfId="6765" xr:uid="{00000000-0005-0000-0000-0000F01A0000}"/>
    <cellStyle name="20% - akcent 4 3 3 2 3 2 5" xfId="6766" xr:uid="{00000000-0005-0000-0000-0000F11A0000}"/>
    <cellStyle name="20% - akcent 4 3 3 2 3 3" xfId="6767" xr:uid="{00000000-0005-0000-0000-0000F21A0000}"/>
    <cellStyle name="20% - akcent 4 3 3 2 3 3 2" xfId="6768" xr:uid="{00000000-0005-0000-0000-0000F31A0000}"/>
    <cellStyle name="20% - akcent 4 3 3 2 3 3 2 2" xfId="6769" xr:uid="{00000000-0005-0000-0000-0000F41A0000}"/>
    <cellStyle name="20% - akcent 4 3 3 2 3 3 2 2 2" xfId="6770" xr:uid="{00000000-0005-0000-0000-0000F51A0000}"/>
    <cellStyle name="20% - akcent 4 3 3 2 3 3 2 3" xfId="6771" xr:uid="{00000000-0005-0000-0000-0000F61A0000}"/>
    <cellStyle name="20% - akcent 4 3 3 2 3 3 2 3 2" xfId="6772" xr:uid="{00000000-0005-0000-0000-0000F71A0000}"/>
    <cellStyle name="20% - akcent 4 3 3 2 3 3 2 4" xfId="6773" xr:uid="{00000000-0005-0000-0000-0000F81A0000}"/>
    <cellStyle name="20% - akcent 4 3 3 2 3 3 3" xfId="6774" xr:uid="{00000000-0005-0000-0000-0000F91A0000}"/>
    <cellStyle name="20% - akcent 4 3 3 2 3 3 3 2" xfId="6775" xr:uid="{00000000-0005-0000-0000-0000FA1A0000}"/>
    <cellStyle name="20% - akcent 4 3 3 2 3 3 4" xfId="6776" xr:uid="{00000000-0005-0000-0000-0000FB1A0000}"/>
    <cellStyle name="20% - akcent 4 3 3 2 3 3 4 2" xfId="6777" xr:uid="{00000000-0005-0000-0000-0000FC1A0000}"/>
    <cellStyle name="20% - akcent 4 3 3 2 3 3 5" xfId="6778" xr:uid="{00000000-0005-0000-0000-0000FD1A0000}"/>
    <cellStyle name="20% - akcent 4 3 3 2 3 4" xfId="6779" xr:uid="{00000000-0005-0000-0000-0000FE1A0000}"/>
    <cellStyle name="20% - akcent 4 3 3 2 3 4 2" xfId="6780" xr:uid="{00000000-0005-0000-0000-0000FF1A0000}"/>
    <cellStyle name="20% - akcent 4 3 3 2 3 4 2 2" xfId="6781" xr:uid="{00000000-0005-0000-0000-0000001B0000}"/>
    <cellStyle name="20% - akcent 4 3 3 2 3 4 2 2 2" xfId="6782" xr:uid="{00000000-0005-0000-0000-0000011B0000}"/>
    <cellStyle name="20% - akcent 4 3 3 2 3 4 2 3" xfId="6783" xr:uid="{00000000-0005-0000-0000-0000021B0000}"/>
    <cellStyle name="20% - akcent 4 3 3 2 3 4 2 3 2" xfId="6784" xr:uid="{00000000-0005-0000-0000-0000031B0000}"/>
    <cellStyle name="20% - akcent 4 3 3 2 3 4 2 4" xfId="6785" xr:uid="{00000000-0005-0000-0000-0000041B0000}"/>
    <cellStyle name="20% - akcent 4 3 3 2 3 4 3" xfId="6786" xr:uid="{00000000-0005-0000-0000-0000051B0000}"/>
    <cellStyle name="20% - akcent 4 3 3 2 3 4 3 2" xfId="6787" xr:uid="{00000000-0005-0000-0000-0000061B0000}"/>
    <cellStyle name="20% - akcent 4 3 3 2 3 4 4" xfId="6788" xr:uid="{00000000-0005-0000-0000-0000071B0000}"/>
    <cellStyle name="20% - akcent 4 3 3 2 3 4 4 2" xfId="6789" xr:uid="{00000000-0005-0000-0000-0000081B0000}"/>
    <cellStyle name="20% - akcent 4 3 3 2 3 4 5" xfId="6790" xr:uid="{00000000-0005-0000-0000-0000091B0000}"/>
    <cellStyle name="20% - akcent 4 3 3 2 3 5" xfId="6791" xr:uid="{00000000-0005-0000-0000-00000A1B0000}"/>
    <cellStyle name="20% - akcent 4 3 3 2 3 5 2" xfId="6792" xr:uid="{00000000-0005-0000-0000-00000B1B0000}"/>
    <cellStyle name="20% - akcent 4 3 3 2 3 5 2 2" xfId="6793" xr:uid="{00000000-0005-0000-0000-00000C1B0000}"/>
    <cellStyle name="20% - akcent 4 3 3 2 3 5 3" xfId="6794" xr:uid="{00000000-0005-0000-0000-00000D1B0000}"/>
    <cellStyle name="20% - akcent 4 3 3 2 3 5 3 2" xfId="6795" xr:uid="{00000000-0005-0000-0000-00000E1B0000}"/>
    <cellStyle name="20% - akcent 4 3 3 2 3 5 4" xfId="6796" xr:uid="{00000000-0005-0000-0000-00000F1B0000}"/>
    <cellStyle name="20% - akcent 4 3 3 2 3 6" xfId="6797" xr:uid="{00000000-0005-0000-0000-0000101B0000}"/>
    <cellStyle name="20% - akcent 4 3 3 2 3 6 2" xfId="6798" xr:uid="{00000000-0005-0000-0000-0000111B0000}"/>
    <cellStyle name="20% - akcent 4 3 3 2 3 7" xfId="6799" xr:uid="{00000000-0005-0000-0000-0000121B0000}"/>
    <cellStyle name="20% - akcent 4 3 3 2 3 7 2" xfId="6800" xr:uid="{00000000-0005-0000-0000-0000131B0000}"/>
    <cellStyle name="20% - akcent 4 3 3 2 3 8" xfId="6801" xr:uid="{00000000-0005-0000-0000-0000141B0000}"/>
    <cellStyle name="20% - akcent 4 3 3 2 4" xfId="6802" xr:uid="{00000000-0005-0000-0000-0000151B0000}"/>
    <cellStyle name="20% - akcent 4 3 3 2 4 2" xfId="6803" xr:uid="{00000000-0005-0000-0000-0000161B0000}"/>
    <cellStyle name="20% - akcent 4 3 3 2 4 2 2" xfId="6804" xr:uid="{00000000-0005-0000-0000-0000171B0000}"/>
    <cellStyle name="20% - akcent 4 3 3 2 4 2 2 2" xfId="6805" xr:uid="{00000000-0005-0000-0000-0000181B0000}"/>
    <cellStyle name="20% - akcent 4 3 3 2 4 2 2 2 2" xfId="6806" xr:uid="{00000000-0005-0000-0000-0000191B0000}"/>
    <cellStyle name="20% - akcent 4 3 3 2 4 2 2 3" xfId="6807" xr:uid="{00000000-0005-0000-0000-00001A1B0000}"/>
    <cellStyle name="20% - akcent 4 3 3 2 4 2 2 3 2" xfId="6808" xr:uid="{00000000-0005-0000-0000-00001B1B0000}"/>
    <cellStyle name="20% - akcent 4 3 3 2 4 2 2 4" xfId="6809" xr:uid="{00000000-0005-0000-0000-00001C1B0000}"/>
    <cellStyle name="20% - akcent 4 3 3 2 4 2 3" xfId="6810" xr:uid="{00000000-0005-0000-0000-00001D1B0000}"/>
    <cellStyle name="20% - akcent 4 3 3 2 4 2 3 2" xfId="6811" xr:uid="{00000000-0005-0000-0000-00001E1B0000}"/>
    <cellStyle name="20% - akcent 4 3 3 2 4 2 4" xfId="6812" xr:uid="{00000000-0005-0000-0000-00001F1B0000}"/>
    <cellStyle name="20% - akcent 4 3 3 2 4 2 4 2" xfId="6813" xr:uid="{00000000-0005-0000-0000-0000201B0000}"/>
    <cellStyle name="20% - akcent 4 3 3 2 4 2 5" xfId="6814" xr:uid="{00000000-0005-0000-0000-0000211B0000}"/>
    <cellStyle name="20% - akcent 4 3 3 2 4 3" xfId="6815" xr:uid="{00000000-0005-0000-0000-0000221B0000}"/>
    <cellStyle name="20% - akcent 4 3 3 2 4 3 2" xfId="6816" xr:uid="{00000000-0005-0000-0000-0000231B0000}"/>
    <cellStyle name="20% - akcent 4 3 3 2 4 3 2 2" xfId="6817" xr:uid="{00000000-0005-0000-0000-0000241B0000}"/>
    <cellStyle name="20% - akcent 4 3 3 2 4 3 3" xfId="6818" xr:uid="{00000000-0005-0000-0000-0000251B0000}"/>
    <cellStyle name="20% - akcent 4 3 3 2 4 3 3 2" xfId="6819" xr:uid="{00000000-0005-0000-0000-0000261B0000}"/>
    <cellStyle name="20% - akcent 4 3 3 2 4 3 4" xfId="6820" xr:uid="{00000000-0005-0000-0000-0000271B0000}"/>
    <cellStyle name="20% - akcent 4 3 3 2 4 4" xfId="6821" xr:uid="{00000000-0005-0000-0000-0000281B0000}"/>
    <cellStyle name="20% - akcent 4 3 3 2 4 4 2" xfId="6822" xr:uid="{00000000-0005-0000-0000-0000291B0000}"/>
    <cellStyle name="20% - akcent 4 3 3 2 4 5" xfId="6823" xr:uid="{00000000-0005-0000-0000-00002A1B0000}"/>
    <cellStyle name="20% - akcent 4 3 3 2 4 5 2" xfId="6824" xr:uid="{00000000-0005-0000-0000-00002B1B0000}"/>
    <cellStyle name="20% - akcent 4 3 3 2 4 6" xfId="6825" xr:uid="{00000000-0005-0000-0000-00002C1B0000}"/>
    <cellStyle name="20% - akcent 4 3 3 2 5" xfId="6826" xr:uid="{00000000-0005-0000-0000-00002D1B0000}"/>
    <cellStyle name="20% - akcent 4 3 3 2 5 2" xfId="6827" xr:uid="{00000000-0005-0000-0000-00002E1B0000}"/>
    <cellStyle name="20% - akcent 4 3 3 2 5 2 2" xfId="6828" xr:uid="{00000000-0005-0000-0000-00002F1B0000}"/>
    <cellStyle name="20% - akcent 4 3 3 2 5 2 2 2" xfId="6829" xr:uid="{00000000-0005-0000-0000-0000301B0000}"/>
    <cellStyle name="20% - akcent 4 3 3 2 5 2 3" xfId="6830" xr:uid="{00000000-0005-0000-0000-0000311B0000}"/>
    <cellStyle name="20% - akcent 4 3 3 2 5 2 3 2" xfId="6831" xr:uid="{00000000-0005-0000-0000-0000321B0000}"/>
    <cellStyle name="20% - akcent 4 3 3 2 5 2 4" xfId="6832" xr:uid="{00000000-0005-0000-0000-0000331B0000}"/>
    <cellStyle name="20% - akcent 4 3 3 2 5 3" xfId="6833" xr:uid="{00000000-0005-0000-0000-0000341B0000}"/>
    <cellStyle name="20% - akcent 4 3 3 2 5 3 2" xfId="6834" xr:uid="{00000000-0005-0000-0000-0000351B0000}"/>
    <cellStyle name="20% - akcent 4 3 3 2 5 4" xfId="6835" xr:uid="{00000000-0005-0000-0000-0000361B0000}"/>
    <cellStyle name="20% - akcent 4 3 3 2 5 4 2" xfId="6836" xr:uid="{00000000-0005-0000-0000-0000371B0000}"/>
    <cellStyle name="20% - akcent 4 3 3 2 5 5" xfId="6837" xr:uid="{00000000-0005-0000-0000-0000381B0000}"/>
    <cellStyle name="20% - akcent 4 3 3 2 6" xfId="6838" xr:uid="{00000000-0005-0000-0000-0000391B0000}"/>
    <cellStyle name="20% - akcent 4 3 3 2 6 2" xfId="6839" xr:uid="{00000000-0005-0000-0000-00003A1B0000}"/>
    <cellStyle name="20% - akcent 4 3 3 2 6 2 2" xfId="6840" xr:uid="{00000000-0005-0000-0000-00003B1B0000}"/>
    <cellStyle name="20% - akcent 4 3 3 2 6 2 2 2" xfId="6841" xr:uid="{00000000-0005-0000-0000-00003C1B0000}"/>
    <cellStyle name="20% - akcent 4 3 3 2 6 2 3" xfId="6842" xr:uid="{00000000-0005-0000-0000-00003D1B0000}"/>
    <cellStyle name="20% - akcent 4 3 3 2 6 2 3 2" xfId="6843" xr:uid="{00000000-0005-0000-0000-00003E1B0000}"/>
    <cellStyle name="20% - akcent 4 3 3 2 6 2 4" xfId="6844" xr:uid="{00000000-0005-0000-0000-00003F1B0000}"/>
    <cellStyle name="20% - akcent 4 3 3 2 6 3" xfId="6845" xr:uid="{00000000-0005-0000-0000-0000401B0000}"/>
    <cellStyle name="20% - akcent 4 3 3 2 6 3 2" xfId="6846" xr:uid="{00000000-0005-0000-0000-0000411B0000}"/>
    <cellStyle name="20% - akcent 4 3 3 2 6 4" xfId="6847" xr:uid="{00000000-0005-0000-0000-0000421B0000}"/>
    <cellStyle name="20% - akcent 4 3 3 2 6 4 2" xfId="6848" xr:uid="{00000000-0005-0000-0000-0000431B0000}"/>
    <cellStyle name="20% - akcent 4 3 3 2 6 5" xfId="6849" xr:uid="{00000000-0005-0000-0000-0000441B0000}"/>
    <cellStyle name="20% - akcent 4 3 3 2 7" xfId="6850" xr:uid="{00000000-0005-0000-0000-0000451B0000}"/>
    <cellStyle name="20% - akcent 4 3 3 2 7 2" xfId="6851" xr:uid="{00000000-0005-0000-0000-0000461B0000}"/>
    <cellStyle name="20% - akcent 4 3 3 2 7 2 2" xfId="6852" xr:uid="{00000000-0005-0000-0000-0000471B0000}"/>
    <cellStyle name="20% - akcent 4 3 3 2 7 2 2 2" xfId="6853" xr:uid="{00000000-0005-0000-0000-0000481B0000}"/>
    <cellStyle name="20% - akcent 4 3 3 2 7 2 3" xfId="6854" xr:uid="{00000000-0005-0000-0000-0000491B0000}"/>
    <cellStyle name="20% - akcent 4 3 3 2 7 2 3 2" xfId="6855" xr:uid="{00000000-0005-0000-0000-00004A1B0000}"/>
    <cellStyle name="20% - akcent 4 3 3 2 7 2 4" xfId="6856" xr:uid="{00000000-0005-0000-0000-00004B1B0000}"/>
    <cellStyle name="20% - akcent 4 3 3 2 7 3" xfId="6857" xr:uid="{00000000-0005-0000-0000-00004C1B0000}"/>
    <cellStyle name="20% - akcent 4 3 3 2 7 3 2" xfId="6858" xr:uid="{00000000-0005-0000-0000-00004D1B0000}"/>
    <cellStyle name="20% - akcent 4 3 3 2 7 4" xfId="6859" xr:uid="{00000000-0005-0000-0000-00004E1B0000}"/>
    <cellStyle name="20% - akcent 4 3 3 2 7 4 2" xfId="6860" xr:uid="{00000000-0005-0000-0000-00004F1B0000}"/>
    <cellStyle name="20% - akcent 4 3 3 2 7 5" xfId="6861" xr:uid="{00000000-0005-0000-0000-0000501B0000}"/>
    <cellStyle name="20% - akcent 4 3 3 2 8" xfId="6862" xr:uid="{00000000-0005-0000-0000-0000511B0000}"/>
    <cellStyle name="20% - akcent 4 3 3 2 8 2" xfId="6863" xr:uid="{00000000-0005-0000-0000-0000521B0000}"/>
    <cellStyle name="20% - akcent 4 3 3 2 8 2 2" xfId="6864" xr:uid="{00000000-0005-0000-0000-0000531B0000}"/>
    <cellStyle name="20% - akcent 4 3 3 2 8 3" xfId="6865" xr:uid="{00000000-0005-0000-0000-0000541B0000}"/>
    <cellStyle name="20% - akcent 4 3 3 2 8 3 2" xfId="6866" xr:uid="{00000000-0005-0000-0000-0000551B0000}"/>
    <cellStyle name="20% - akcent 4 3 3 2 8 4" xfId="6867" xr:uid="{00000000-0005-0000-0000-0000561B0000}"/>
    <cellStyle name="20% - akcent 4 3 3 2 9" xfId="6868" xr:uid="{00000000-0005-0000-0000-0000571B0000}"/>
    <cellStyle name="20% - akcent 4 3 3 2 9 2" xfId="6869" xr:uid="{00000000-0005-0000-0000-0000581B0000}"/>
    <cellStyle name="20% - akcent 4 3 3 3" xfId="6870" xr:uid="{00000000-0005-0000-0000-0000591B0000}"/>
    <cellStyle name="20% - akcent 4 3 3 3 2" xfId="6871" xr:uid="{00000000-0005-0000-0000-00005A1B0000}"/>
    <cellStyle name="20% - akcent 4 3 3 3 2 2" xfId="6872" xr:uid="{00000000-0005-0000-0000-00005B1B0000}"/>
    <cellStyle name="20% - akcent 4 3 3 3 2 2 2" xfId="6873" xr:uid="{00000000-0005-0000-0000-00005C1B0000}"/>
    <cellStyle name="20% - akcent 4 3 3 3 2 2 2 2" xfId="6874" xr:uid="{00000000-0005-0000-0000-00005D1B0000}"/>
    <cellStyle name="20% - akcent 4 3 3 3 2 2 3" xfId="6875" xr:uid="{00000000-0005-0000-0000-00005E1B0000}"/>
    <cellStyle name="20% - akcent 4 3 3 3 2 2 3 2" xfId="6876" xr:uid="{00000000-0005-0000-0000-00005F1B0000}"/>
    <cellStyle name="20% - akcent 4 3 3 3 2 2 4" xfId="6877" xr:uid="{00000000-0005-0000-0000-0000601B0000}"/>
    <cellStyle name="20% - akcent 4 3 3 3 2 3" xfId="6878" xr:uid="{00000000-0005-0000-0000-0000611B0000}"/>
    <cellStyle name="20% - akcent 4 3 3 3 2 3 2" xfId="6879" xr:uid="{00000000-0005-0000-0000-0000621B0000}"/>
    <cellStyle name="20% - akcent 4 3 3 3 2 4" xfId="6880" xr:uid="{00000000-0005-0000-0000-0000631B0000}"/>
    <cellStyle name="20% - akcent 4 3 3 3 2 4 2" xfId="6881" xr:uid="{00000000-0005-0000-0000-0000641B0000}"/>
    <cellStyle name="20% - akcent 4 3 3 3 2 5" xfId="6882" xr:uid="{00000000-0005-0000-0000-0000651B0000}"/>
    <cellStyle name="20% - akcent 4 3 3 3 3" xfId="6883" xr:uid="{00000000-0005-0000-0000-0000661B0000}"/>
    <cellStyle name="20% - akcent 4 3 3 3 3 2" xfId="6884" xr:uid="{00000000-0005-0000-0000-0000671B0000}"/>
    <cellStyle name="20% - akcent 4 3 3 3 3 2 2" xfId="6885" xr:uid="{00000000-0005-0000-0000-0000681B0000}"/>
    <cellStyle name="20% - akcent 4 3 3 3 3 2 2 2" xfId="6886" xr:uid="{00000000-0005-0000-0000-0000691B0000}"/>
    <cellStyle name="20% - akcent 4 3 3 3 3 2 3" xfId="6887" xr:uid="{00000000-0005-0000-0000-00006A1B0000}"/>
    <cellStyle name="20% - akcent 4 3 3 3 3 2 3 2" xfId="6888" xr:uid="{00000000-0005-0000-0000-00006B1B0000}"/>
    <cellStyle name="20% - akcent 4 3 3 3 3 2 4" xfId="6889" xr:uid="{00000000-0005-0000-0000-00006C1B0000}"/>
    <cellStyle name="20% - akcent 4 3 3 3 3 3" xfId="6890" xr:uid="{00000000-0005-0000-0000-00006D1B0000}"/>
    <cellStyle name="20% - akcent 4 3 3 3 3 3 2" xfId="6891" xr:uid="{00000000-0005-0000-0000-00006E1B0000}"/>
    <cellStyle name="20% - akcent 4 3 3 3 3 4" xfId="6892" xr:uid="{00000000-0005-0000-0000-00006F1B0000}"/>
    <cellStyle name="20% - akcent 4 3 3 3 3 4 2" xfId="6893" xr:uid="{00000000-0005-0000-0000-0000701B0000}"/>
    <cellStyle name="20% - akcent 4 3 3 3 3 5" xfId="6894" xr:uid="{00000000-0005-0000-0000-0000711B0000}"/>
    <cellStyle name="20% - akcent 4 3 3 3 4" xfId="6895" xr:uid="{00000000-0005-0000-0000-0000721B0000}"/>
    <cellStyle name="20% - akcent 4 3 3 3 4 2" xfId="6896" xr:uid="{00000000-0005-0000-0000-0000731B0000}"/>
    <cellStyle name="20% - akcent 4 3 3 3 4 2 2" xfId="6897" xr:uid="{00000000-0005-0000-0000-0000741B0000}"/>
    <cellStyle name="20% - akcent 4 3 3 3 4 2 2 2" xfId="6898" xr:uid="{00000000-0005-0000-0000-0000751B0000}"/>
    <cellStyle name="20% - akcent 4 3 3 3 4 2 3" xfId="6899" xr:uid="{00000000-0005-0000-0000-0000761B0000}"/>
    <cellStyle name="20% - akcent 4 3 3 3 4 2 3 2" xfId="6900" xr:uid="{00000000-0005-0000-0000-0000771B0000}"/>
    <cellStyle name="20% - akcent 4 3 3 3 4 2 4" xfId="6901" xr:uid="{00000000-0005-0000-0000-0000781B0000}"/>
    <cellStyle name="20% - akcent 4 3 3 3 4 3" xfId="6902" xr:uid="{00000000-0005-0000-0000-0000791B0000}"/>
    <cellStyle name="20% - akcent 4 3 3 3 4 3 2" xfId="6903" xr:uid="{00000000-0005-0000-0000-00007A1B0000}"/>
    <cellStyle name="20% - akcent 4 3 3 3 4 4" xfId="6904" xr:uid="{00000000-0005-0000-0000-00007B1B0000}"/>
    <cellStyle name="20% - akcent 4 3 3 3 4 4 2" xfId="6905" xr:uid="{00000000-0005-0000-0000-00007C1B0000}"/>
    <cellStyle name="20% - akcent 4 3 3 3 4 5" xfId="6906" xr:uid="{00000000-0005-0000-0000-00007D1B0000}"/>
    <cellStyle name="20% - akcent 4 3 3 3 5" xfId="6907" xr:uid="{00000000-0005-0000-0000-00007E1B0000}"/>
    <cellStyle name="20% - akcent 4 3 3 3 5 2" xfId="6908" xr:uid="{00000000-0005-0000-0000-00007F1B0000}"/>
    <cellStyle name="20% - akcent 4 3 3 3 5 2 2" xfId="6909" xr:uid="{00000000-0005-0000-0000-0000801B0000}"/>
    <cellStyle name="20% - akcent 4 3 3 3 5 3" xfId="6910" xr:uid="{00000000-0005-0000-0000-0000811B0000}"/>
    <cellStyle name="20% - akcent 4 3 3 3 5 3 2" xfId="6911" xr:uid="{00000000-0005-0000-0000-0000821B0000}"/>
    <cellStyle name="20% - akcent 4 3 3 3 5 4" xfId="6912" xr:uid="{00000000-0005-0000-0000-0000831B0000}"/>
    <cellStyle name="20% - akcent 4 3 3 3 6" xfId="6913" xr:uid="{00000000-0005-0000-0000-0000841B0000}"/>
    <cellStyle name="20% - akcent 4 3 3 3 6 2" xfId="6914" xr:uid="{00000000-0005-0000-0000-0000851B0000}"/>
    <cellStyle name="20% - akcent 4 3 3 3 7" xfId="6915" xr:uid="{00000000-0005-0000-0000-0000861B0000}"/>
    <cellStyle name="20% - akcent 4 3 3 3 7 2" xfId="6916" xr:uid="{00000000-0005-0000-0000-0000871B0000}"/>
    <cellStyle name="20% - akcent 4 3 3 3 8" xfId="6917" xr:uid="{00000000-0005-0000-0000-0000881B0000}"/>
    <cellStyle name="20% - akcent 4 3 3 4" xfId="6918" xr:uid="{00000000-0005-0000-0000-0000891B0000}"/>
    <cellStyle name="20% - akcent 4 3 3 4 2" xfId="6919" xr:uid="{00000000-0005-0000-0000-00008A1B0000}"/>
    <cellStyle name="20% - akcent 4 3 3 4 2 2" xfId="6920" xr:uid="{00000000-0005-0000-0000-00008B1B0000}"/>
    <cellStyle name="20% - akcent 4 3 3 4 2 2 2" xfId="6921" xr:uid="{00000000-0005-0000-0000-00008C1B0000}"/>
    <cellStyle name="20% - akcent 4 3 3 4 2 2 2 2" xfId="6922" xr:uid="{00000000-0005-0000-0000-00008D1B0000}"/>
    <cellStyle name="20% - akcent 4 3 3 4 2 2 3" xfId="6923" xr:uid="{00000000-0005-0000-0000-00008E1B0000}"/>
    <cellStyle name="20% - akcent 4 3 3 4 2 2 3 2" xfId="6924" xr:uid="{00000000-0005-0000-0000-00008F1B0000}"/>
    <cellStyle name="20% - akcent 4 3 3 4 2 2 4" xfId="6925" xr:uid="{00000000-0005-0000-0000-0000901B0000}"/>
    <cellStyle name="20% - akcent 4 3 3 4 2 3" xfId="6926" xr:uid="{00000000-0005-0000-0000-0000911B0000}"/>
    <cellStyle name="20% - akcent 4 3 3 4 2 3 2" xfId="6927" xr:uid="{00000000-0005-0000-0000-0000921B0000}"/>
    <cellStyle name="20% - akcent 4 3 3 4 2 4" xfId="6928" xr:uid="{00000000-0005-0000-0000-0000931B0000}"/>
    <cellStyle name="20% - akcent 4 3 3 4 2 4 2" xfId="6929" xr:uid="{00000000-0005-0000-0000-0000941B0000}"/>
    <cellStyle name="20% - akcent 4 3 3 4 2 5" xfId="6930" xr:uid="{00000000-0005-0000-0000-0000951B0000}"/>
    <cellStyle name="20% - akcent 4 3 3 4 3" xfId="6931" xr:uid="{00000000-0005-0000-0000-0000961B0000}"/>
    <cellStyle name="20% - akcent 4 3 3 4 3 2" xfId="6932" xr:uid="{00000000-0005-0000-0000-0000971B0000}"/>
    <cellStyle name="20% - akcent 4 3 3 4 3 2 2" xfId="6933" xr:uid="{00000000-0005-0000-0000-0000981B0000}"/>
    <cellStyle name="20% - akcent 4 3 3 4 3 2 2 2" xfId="6934" xr:uid="{00000000-0005-0000-0000-0000991B0000}"/>
    <cellStyle name="20% - akcent 4 3 3 4 3 2 3" xfId="6935" xr:uid="{00000000-0005-0000-0000-00009A1B0000}"/>
    <cellStyle name="20% - akcent 4 3 3 4 3 2 3 2" xfId="6936" xr:uid="{00000000-0005-0000-0000-00009B1B0000}"/>
    <cellStyle name="20% - akcent 4 3 3 4 3 2 4" xfId="6937" xr:uid="{00000000-0005-0000-0000-00009C1B0000}"/>
    <cellStyle name="20% - akcent 4 3 3 4 3 3" xfId="6938" xr:uid="{00000000-0005-0000-0000-00009D1B0000}"/>
    <cellStyle name="20% - akcent 4 3 3 4 3 3 2" xfId="6939" xr:uid="{00000000-0005-0000-0000-00009E1B0000}"/>
    <cellStyle name="20% - akcent 4 3 3 4 3 4" xfId="6940" xr:uid="{00000000-0005-0000-0000-00009F1B0000}"/>
    <cellStyle name="20% - akcent 4 3 3 4 3 4 2" xfId="6941" xr:uid="{00000000-0005-0000-0000-0000A01B0000}"/>
    <cellStyle name="20% - akcent 4 3 3 4 3 5" xfId="6942" xr:uid="{00000000-0005-0000-0000-0000A11B0000}"/>
    <cellStyle name="20% - akcent 4 3 3 4 4" xfId="6943" xr:uid="{00000000-0005-0000-0000-0000A21B0000}"/>
    <cellStyle name="20% - akcent 4 3 3 4 4 2" xfId="6944" xr:uid="{00000000-0005-0000-0000-0000A31B0000}"/>
    <cellStyle name="20% - akcent 4 3 3 4 4 2 2" xfId="6945" xr:uid="{00000000-0005-0000-0000-0000A41B0000}"/>
    <cellStyle name="20% - akcent 4 3 3 4 4 2 2 2" xfId="6946" xr:uid="{00000000-0005-0000-0000-0000A51B0000}"/>
    <cellStyle name="20% - akcent 4 3 3 4 4 2 3" xfId="6947" xr:uid="{00000000-0005-0000-0000-0000A61B0000}"/>
    <cellStyle name="20% - akcent 4 3 3 4 4 2 3 2" xfId="6948" xr:uid="{00000000-0005-0000-0000-0000A71B0000}"/>
    <cellStyle name="20% - akcent 4 3 3 4 4 2 4" xfId="6949" xr:uid="{00000000-0005-0000-0000-0000A81B0000}"/>
    <cellStyle name="20% - akcent 4 3 3 4 4 3" xfId="6950" xr:uid="{00000000-0005-0000-0000-0000A91B0000}"/>
    <cellStyle name="20% - akcent 4 3 3 4 4 3 2" xfId="6951" xr:uid="{00000000-0005-0000-0000-0000AA1B0000}"/>
    <cellStyle name="20% - akcent 4 3 3 4 4 4" xfId="6952" xr:uid="{00000000-0005-0000-0000-0000AB1B0000}"/>
    <cellStyle name="20% - akcent 4 3 3 4 4 4 2" xfId="6953" xr:uid="{00000000-0005-0000-0000-0000AC1B0000}"/>
    <cellStyle name="20% - akcent 4 3 3 4 4 5" xfId="6954" xr:uid="{00000000-0005-0000-0000-0000AD1B0000}"/>
    <cellStyle name="20% - akcent 4 3 3 4 5" xfId="6955" xr:uid="{00000000-0005-0000-0000-0000AE1B0000}"/>
    <cellStyle name="20% - akcent 4 3 3 4 5 2" xfId="6956" xr:uid="{00000000-0005-0000-0000-0000AF1B0000}"/>
    <cellStyle name="20% - akcent 4 3 3 4 5 2 2" xfId="6957" xr:uid="{00000000-0005-0000-0000-0000B01B0000}"/>
    <cellStyle name="20% - akcent 4 3 3 4 5 3" xfId="6958" xr:uid="{00000000-0005-0000-0000-0000B11B0000}"/>
    <cellStyle name="20% - akcent 4 3 3 4 5 3 2" xfId="6959" xr:uid="{00000000-0005-0000-0000-0000B21B0000}"/>
    <cellStyle name="20% - akcent 4 3 3 4 5 4" xfId="6960" xr:uid="{00000000-0005-0000-0000-0000B31B0000}"/>
    <cellStyle name="20% - akcent 4 3 3 4 6" xfId="6961" xr:uid="{00000000-0005-0000-0000-0000B41B0000}"/>
    <cellStyle name="20% - akcent 4 3 3 4 6 2" xfId="6962" xr:uid="{00000000-0005-0000-0000-0000B51B0000}"/>
    <cellStyle name="20% - akcent 4 3 3 4 7" xfId="6963" xr:uid="{00000000-0005-0000-0000-0000B61B0000}"/>
    <cellStyle name="20% - akcent 4 3 3 4 7 2" xfId="6964" xr:uid="{00000000-0005-0000-0000-0000B71B0000}"/>
    <cellStyle name="20% - akcent 4 3 3 4 8" xfId="6965" xr:uid="{00000000-0005-0000-0000-0000B81B0000}"/>
    <cellStyle name="20% - akcent 4 3 3 5" xfId="6966" xr:uid="{00000000-0005-0000-0000-0000B91B0000}"/>
    <cellStyle name="20% - akcent 4 3 3 5 2" xfId="6967" xr:uid="{00000000-0005-0000-0000-0000BA1B0000}"/>
    <cellStyle name="20% - akcent 4 3 3 5 2 2" xfId="6968" xr:uid="{00000000-0005-0000-0000-0000BB1B0000}"/>
    <cellStyle name="20% - akcent 4 3 3 5 2 2 2" xfId="6969" xr:uid="{00000000-0005-0000-0000-0000BC1B0000}"/>
    <cellStyle name="20% - akcent 4 3 3 5 2 2 2 2" xfId="6970" xr:uid="{00000000-0005-0000-0000-0000BD1B0000}"/>
    <cellStyle name="20% - akcent 4 3 3 5 2 2 3" xfId="6971" xr:uid="{00000000-0005-0000-0000-0000BE1B0000}"/>
    <cellStyle name="20% - akcent 4 3 3 5 2 2 3 2" xfId="6972" xr:uid="{00000000-0005-0000-0000-0000BF1B0000}"/>
    <cellStyle name="20% - akcent 4 3 3 5 2 2 4" xfId="6973" xr:uid="{00000000-0005-0000-0000-0000C01B0000}"/>
    <cellStyle name="20% - akcent 4 3 3 5 2 3" xfId="6974" xr:uid="{00000000-0005-0000-0000-0000C11B0000}"/>
    <cellStyle name="20% - akcent 4 3 3 5 2 3 2" xfId="6975" xr:uid="{00000000-0005-0000-0000-0000C21B0000}"/>
    <cellStyle name="20% - akcent 4 3 3 5 2 4" xfId="6976" xr:uid="{00000000-0005-0000-0000-0000C31B0000}"/>
    <cellStyle name="20% - akcent 4 3 3 5 2 4 2" xfId="6977" xr:uid="{00000000-0005-0000-0000-0000C41B0000}"/>
    <cellStyle name="20% - akcent 4 3 3 5 2 5" xfId="6978" xr:uid="{00000000-0005-0000-0000-0000C51B0000}"/>
    <cellStyle name="20% - akcent 4 3 3 5 3" xfId="6979" xr:uid="{00000000-0005-0000-0000-0000C61B0000}"/>
    <cellStyle name="20% - akcent 4 3 3 5 3 2" xfId="6980" xr:uid="{00000000-0005-0000-0000-0000C71B0000}"/>
    <cellStyle name="20% - akcent 4 3 3 5 3 2 2" xfId="6981" xr:uid="{00000000-0005-0000-0000-0000C81B0000}"/>
    <cellStyle name="20% - akcent 4 3 3 5 3 3" xfId="6982" xr:uid="{00000000-0005-0000-0000-0000C91B0000}"/>
    <cellStyle name="20% - akcent 4 3 3 5 3 3 2" xfId="6983" xr:uid="{00000000-0005-0000-0000-0000CA1B0000}"/>
    <cellStyle name="20% - akcent 4 3 3 5 3 4" xfId="6984" xr:uid="{00000000-0005-0000-0000-0000CB1B0000}"/>
    <cellStyle name="20% - akcent 4 3 3 5 4" xfId="6985" xr:uid="{00000000-0005-0000-0000-0000CC1B0000}"/>
    <cellStyle name="20% - akcent 4 3 3 5 4 2" xfId="6986" xr:uid="{00000000-0005-0000-0000-0000CD1B0000}"/>
    <cellStyle name="20% - akcent 4 3 3 5 5" xfId="6987" xr:uid="{00000000-0005-0000-0000-0000CE1B0000}"/>
    <cellStyle name="20% - akcent 4 3 3 5 5 2" xfId="6988" xr:uid="{00000000-0005-0000-0000-0000CF1B0000}"/>
    <cellStyle name="20% - akcent 4 3 3 5 6" xfId="6989" xr:uid="{00000000-0005-0000-0000-0000D01B0000}"/>
    <cellStyle name="20% - akcent 4 3 3 6" xfId="6990" xr:uid="{00000000-0005-0000-0000-0000D11B0000}"/>
    <cellStyle name="20% - akcent 4 3 3 6 2" xfId="6991" xr:uid="{00000000-0005-0000-0000-0000D21B0000}"/>
    <cellStyle name="20% - akcent 4 3 3 6 2 2" xfId="6992" xr:uid="{00000000-0005-0000-0000-0000D31B0000}"/>
    <cellStyle name="20% - akcent 4 3 3 6 2 2 2" xfId="6993" xr:uid="{00000000-0005-0000-0000-0000D41B0000}"/>
    <cellStyle name="20% - akcent 4 3 3 6 2 3" xfId="6994" xr:uid="{00000000-0005-0000-0000-0000D51B0000}"/>
    <cellStyle name="20% - akcent 4 3 3 6 2 3 2" xfId="6995" xr:uid="{00000000-0005-0000-0000-0000D61B0000}"/>
    <cellStyle name="20% - akcent 4 3 3 6 2 4" xfId="6996" xr:uid="{00000000-0005-0000-0000-0000D71B0000}"/>
    <cellStyle name="20% - akcent 4 3 3 6 3" xfId="6997" xr:uid="{00000000-0005-0000-0000-0000D81B0000}"/>
    <cellStyle name="20% - akcent 4 3 3 6 3 2" xfId="6998" xr:uid="{00000000-0005-0000-0000-0000D91B0000}"/>
    <cellStyle name="20% - akcent 4 3 3 6 4" xfId="6999" xr:uid="{00000000-0005-0000-0000-0000DA1B0000}"/>
    <cellStyle name="20% - akcent 4 3 3 6 4 2" xfId="7000" xr:uid="{00000000-0005-0000-0000-0000DB1B0000}"/>
    <cellStyle name="20% - akcent 4 3 3 6 5" xfId="7001" xr:uid="{00000000-0005-0000-0000-0000DC1B0000}"/>
    <cellStyle name="20% - akcent 4 3 3 7" xfId="7002" xr:uid="{00000000-0005-0000-0000-0000DD1B0000}"/>
    <cellStyle name="20% - akcent 4 3 3 7 2" xfId="7003" xr:uid="{00000000-0005-0000-0000-0000DE1B0000}"/>
    <cellStyle name="20% - akcent 4 3 3 7 2 2" xfId="7004" xr:uid="{00000000-0005-0000-0000-0000DF1B0000}"/>
    <cellStyle name="20% - akcent 4 3 3 7 2 2 2" xfId="7005" xr:uid="{00000000-0005-0000-0000-0000E01B0000}"/>
    <cellStyle name="20% - akcent 4 3 3 7 2 3" xfId="7006" xr:uid="{00000000-0005-0000-0000-0000E11B0000}"/>
    <cellStyle name="20% - akcent 4 3 3 7 2 3 2" xfId="7007" xr:uid="{00000000-0005-0000-0000-0000E21B0000}"/>
    <cellStyle name="20% - akcent 4 3 3 7 2 4" xfId="7008" xr:uid="{00000000-0005-0000-0000-0000E31B0000}"/>
    <cellStyle name="20% - akcent 4 3 3 7 3" xfId="7009" xr:uid="{00000000-0005-0000-0000-0000E41B0000}"/>
    <cellStyle name="20% - akcent 4 3 3 7 3 2" xfId="7010" xr:uid="{00000000-0005-0000-0000-0000E51B0000}"/>
    <cellStyle name="20% - akcent 4 3 3 7 4" xfId="7011" xr:uid="{00000000-0005-0000-0000-0000E61B0000}"/>
    <cellStyle name="20% - akcent 4 3 3 7 4 2" xfId="7012" xr:uid="{00000000-0005-0000-0000-0000E71B0000}"/>
    <cellStyle name="20% - akcent 4 3 3 7 5" xfId="7013" xr:uid="{00000000-0005-0000-0000-0000E81B0000}"/>
    <cellStyle name="20% - akcent 4 3 3 8" xfId="7014" xr:uid="{00000000-0005-0000-0000-0000E91B0000}"/>
    <cellStyle name="20% - akcent 4 3 3 8 2" xfId="7015" xr:uid="{00000000-0005-0000-0000-0000EA1B0000}"/>
    <cellStyle name="20% - akcent 4 3 3 8 2 2" xfId="7016" xr:uid="{00000000-0005-0000-0000-0000EB1B0000}"/>
    <cellStyle name="20% - akcent 4 3 3 8 2 2 2" xfId="7017" xr:uid="{00000000-0005-0000-0000-0000EC1B0000}"/>
    <cellStyle name="20% - akcent 4 3 3 8 2 3" xfId="7018" xr:uid="{00000000-0005-0000-0000-0000ED1B0000}"/>
    <cellStyle name="20% - akcent 4 3 3 8 2 3 2" xfId="7019" xr:uid="{00000000-0005-0000-0000-0000EE1B0000}"/>
    <cellStyle name="20% - akcent 4 3 3 8 2 4" xfId="7020" xr:uid="{00000000-0005-0000-0000-0000EF1B0000}"/>
    <cellStyle name="20% - akcent 4 3 3 8 3" xfId="7021" xr:uid="{00000000-0005-0000-0000-0000F01B0000}"/>
    <cellStyle name="20% - akcent 4 3 3 8 3 2" xfId="7022" xr:uid="{00000000-0005-0000-0000-0000F11B0000}"/>
    <cellStyle name="20% - akcent 4 3 3 8 4" xfId="7023" xr:uid="{00000000-0005-0000-0000-0000F21B0000}"/>
    <cellStyle name="20% - akcent 4 3 3 8 4 2" xfId="7024" xr:uid="{00000000-0005-0000-0000-0000F31B0000}"/>
    <cellStyle name="20% - akcent 4 3 3 8 5" xfId="7025" xr:uid="{00000000-0005-0000-0000-0000F41B0000}"/>
    <cellStyle name="20% - akcent 4 3 3 9" xfId="7026" xr:uid="{00000000-0005-0000-0000-0000F51B0000}"/>
    <cellStyle name="20% - akcent 4 3 3 9 2" xfId="7027" xr:uid="{00000000-0005-0000-0000-0000F61B0000}"/>
    <cellStyle name="20% - akcent 4 3 3 9 2 2" xfId="7028" xr:uid="{00000000-0005-0000-0000-0000F71B0000}"/>
    <cellStyle name="20% - akcent 4 3 3 9 3" xfId="7029" xr:uid="{00000000-0005-0000-0000-0000F81B0000}"/>
    <cellStyle name="20% - akcent 4 3 3 9 3 2" xfId="7030" xr:uid="{00000000-0005-0000-0000-0000F91B0000}"/>
    <cellStyle name="20% - akcent 4 3 3 9 4" xfId="7031" xr:uid="{00000000-0005-0000-0000-0000FA1B0000}"/>
    <cellStyle name="20% - akcent 4 3 4" xfId="7032" xr:uid="{00000000-0005-0000-0000-0000FB1B0000}"/>
    <cellStyle name="20% - akcent 4 3 4 10" xfId="7033" xr:uid="{00000000-0005-0000-0000-0000FC1B0000}"/>
    <cellStyle name="20% - akcent 4 3 4 10 2" xfId="7034" xr:uid="{00000000-0005-0000-0000-0000FD1B0000}"/>
    <cellStyle name="20% - akcent 4 3 4 11" xfId="7035" xr:uid="{00000000-0005-0000-0000-0000FE1B0000}"/>
    <cellStyle name="20% - akcent 4 3 4 2" xfId="7036" xr:uid="{00000000-0005-0000-0000-0000FF1B0000}"/>
    <cellStyle name="20% - akcent 4 3 4 2 2" xfId="7037" xr:uid="{00000000-0005-0000-0000-0000001C0000}"/>
    <cellStyle name="20% - akcent 4 3 4 2 2 2" xfId="7038" xr:uid="{00000000-0005-0000-0000-0000011C0000}"/>
    <cellStyle name="20% - akcent 4 3 4 2 2 2 2" xfId="7039" xr:uid="{00000000-0005-0000-0000-0000021C0000}"/>
    <cellStyle name="20% - akcent 4 3 4 2 2 2 2 2" xfId="7040" xr:uid="{00000000-0005-0000-0000-0000031C0000}"/>
    <cellStyle name="20% - akcent 4 3 4 2 2 2 3" xfId="7041" xr:uid="{00000000-0005-0000-0000-0000041C0000}"/>
    <cellStyle name="20% - akcent 4 3 4 2 2 2 3 2" xfId="7042" xr:uid="{00000000-0005-0000-0000-0000051C0000}"/>
    <cellStyle name="20% - akcent 4 3 4 2 2 2 4" xfId="7043" xr:uid="{00000000-0005-0000-0000-0000061C0000}"/>
    <cellStyle name="20% - akcent 4 3 4 2 2 3" xfId="7044" xr:uid="{00000000-0005-0000-0000-0000071C0000}"/>
    <cellStyle name="20% - akcent 4 3 4 2 2 3 2" xfId="7045" xr:uid="{00000000-0005-0000-0000-0000081C0000}"/>
    <cellStyle name="20% - akcent 4 3 4 2 2 4" xfId="7046" xr:uid="{00000000-0005-0000-0000-0000091C0000}"/>
    <cellStyle name="20% - akcent 4 3 4 2 2 4 2" xfId="7047" xr:uid="{00000000-0005-0000-0000-00000A1C0000}"/>
    <cellStyle name="20% - akcent 4 3 4 2 2 5" xfId="7048" xr:uid="{00000000-0005-0000-0000-00000B1C0000}"/>
    <cellStyle name="20% - akcent 4 3 4 2 3" xfId="7049" xr:uid="{00000000-0005-0000-0000-00000C1C0000}"/>
    <cellStyle name="20% - akcent 4 3 4 2 3 2" xfId="7050" xr:uid="{00000000-0005-0000-0000-00000D1C0000}"/>
    <cellStyle name="20% - akcent 4 3 4 2 3 2 2" xfId="7051" xr:uid="{00000000-0005-0000-0000-00000E1C0000}"/>
    <cellStyle name="20% - akcent 4 3 4 2 3 2 2 2" xfId="7052" xr:uid="{00000000-0005-0000-0000-00000F1C0000}"/>
    <cellStyle name="20% - akcent 4 3 4 2 3 2 3" xfId="7053" xr:uid="{00000000-0005-0000-0000-0000101C0000}"/>
    <cellStyle name="20% - akcent 4 3 4 2 3 2 3 2" xfId="7054" xr:uid="{00000000-0005-0000-0000-0000111C0000}"/>
    <cellStyle name="20% - akcent 4 3 4 2 3 2 4" xfId="7055" xr:uid="{00000000-0005-0000-0000-0000121C0000}"/>
    <cellStyle name="20% - akcent 4 3 4 2 3 3" xfId="7056" xr:uid="{00000000-0005-0000-0000-0000131C0000}"/>
    <cellStyle name="20% - akcent 4 3 4 2 3 3 2" xfId="7057" xr:uid="{00000000-0005-0000-0000-0000141C0000}"/>
    <cellStyle name="20% - akcent 4 3 4 2 3 4" xfId="7058" xr:uid="{00000000-0005-0000-0000-0000151C0000}"/>
    <cellStyle name="20% - akcent 4 3 4 2 3 4 2" xfId="7059" xr:uid="{00000000-0005-0000-0000-0000161C0000}"/>
    <cellStyle name="20% - akcent 4 3 4 2 3 5" xfId="7060" xr:uid="{00000000-0005-0000-0000-0000171C0000}"/>
    <cellStyle name="20% - akcent 4 3 4 2 4" xfId="7061" xr:uid="{00000000-0005-0000-0000-0000181C0000}"/>
    <cellStyle name="20% - akcent 4 3 4 2 4 2" xfId="7062" xr:uid="{00000000-0005-0000-0000-0000191C0000}"/>
    <cellStyle name="20% - akcent 4 3 4 2 4 2 2" xfId="7063" xr:uid="{00000000-0005-0000-0000-00001A1C0000}"/>
    <cellStyle name="20% - akcent 4 3 4 2 4 2 2 2" xfId="7064" xr:uid="{00000000-0005-0000-0000-00001B1C0000}"/>
    <cellStyle name="20% - akcent 4 3 4 2 4 2 3" xfId="7065" xr:uid="{00000000-0005-0000-0000-00001C1C0000}"/>
    <cellStyle name="20% - akcent 4 3 4 2 4 2 3 2" xfId="7066" xr:uid="{00000000-0005-0000-0000-00001D1C0000}"/>
    <cellStyle name="20% - akcent 4 3 4 2 4 2 4" xfId="7067" xr:uid="{00000000-0005-0000-0000-00001E1C0000}"/>
    <cellStyle name="20% - akcent 4 3 4 2 4 3" xfId="7068" xr:uid="{00000000-0005-0000-0000-00001F1C0000}"/>
    <cellStyle name="20% - akcent 4 3 4 2 4 3 2" xfId="7069" xr:uid="{00000000-0005-0000-0000-0000201C0000}"/>
    <cellStyle name="20% - akcent 4 3 4 2 4 4" xfId="7070" xr:uid="{00000000-0005-0000-0000-0000211C0000}"/>
    <cellStyle name="20% - akcent 4 3 4 2 4 4 2" xfId="7071" xr:uid="{00000000-0005-0000-0000-0000221C0000}"/>
    <cellStyle name="20% - akcent 4 3 4 2 4 5" xfId="7072" xr:uid="{00000000-0005-0000-0000-0000231C0000}"/>
    <cellStyle name="20% - akcent 4 3 4 2 5" xfId="7073" xr:uid="{00000000-0005-0000-0000-0000241C0000}"/>
    <cellStyle name="20% - akcent 4 3 4 2 5 2" xfId="7074" xr:uid="{00000000-0005-0000-0000-0000251C0000}"/>
    <cellStyle name="20% - akcent 4 3 4 2 5 2 2" xfId="7075" xr:uid="{00000000-0005-0000-0000-0000261C0000}"/>
    <cellStyle name="20% - akcent 4 3 4 2 5 3" xfId="7076" xr:uid="{00000000-0005-0000-0000-0000271C0000}"/>
    <cellStyle name="20% - akcent 4 3 4 2 5 3 2" xfId="7077" xr:uid="{00000000-0005-0000-0000-0000281C0000}"/>
    <cellStyle name="20% - akcent 4 3 4 2 5 4" xfId="7078" xr:uid="{00000000-0005-0000-0000-0000291C0000}"/>
    <cellStyle name="20% - akcent 4 3 4 2 6" xfId="7079" xr:uid="{00000000-0005-0000-0000-00002A1C0000}"/>
    <cellStyle name="20% - akcent 4 3 4 2 6 2" xfId="7080" xr:uid="{00000000-0005-0000-0000-00002B1C0000}"/>
    <cellStyle name="20% - akcent 4 3 4 2 7" xfId="7081" xr:uid="{00000000-0005-0000-0000-00002C1C0000}"/>
    <cellStyle name="20% - akcent 4 3 4 2 7 2" xfId="7082" xr:uid="{00000000-0005-0000-0000-00002D1C0000}"/>
    <cellStyle name="20% - akcent 4 3 4 2 8" xfId="7083" xr:uid="{00000000-0005-0000-0000-00002E1C0000}"/>
    <cellStyle name="20% - akcent 4 3 4 3" xfId="7084" xr:uid="{00000000-0005-0000-0000-00002F1C0000}"/>
    <cellStyle name="20% - akcent 4 3 4 3 2" xfId="7085" xr:uid="{00000000-0005-0000-0000-0000301C0000}"/>
    <cellStyle name="20% - akcent 4 3 4 3 2 2" xfId="7086" xr:uid="{00000000-0005-0000-0000-0000311C0000}"/>
    <cellStyle name="20% - akcent 4 3 4 3 2 2 2" xfId="7087" xr:uid="{00000000-0005-0000-0000-0000321C0000}"/>
    <cellStyle name="20% - akcent 4 3 4 3 2 2 2 2" xfId="7088" xr:uid="{00000000-0005-0000-0000-0000331C0000}"/>
    <cellStyle name="20% - akcent 4 3 4 3 2 2 3" xfId="7089" xr:uid="{00000000-0005-0000-0000-0000341C0000}"/>
    <cellStyle name="20% - akcent 4 3 4 3 2 2 3 2" xfId="7090" xr:uid="{00000000-0005-0000-0000-0000351C0000}"/>
    <cellStyle name="20% - akcent 4 3 4 3 2 2 4" xfId="7091" xr:uid="{00000000-0005-0000-0000-0000361C0000}"/>
    <cellStyle name="20% - akcent 4 3 4 3 2 3" xfId="7092" xr:uid="{00000000-0005-0000-0000-0000371C0000}"/>
    <cellStyle name="20% - akcent 4 3 4 3 2 3 2" xfId="7093" xr:uid="{00000000-0005-0000-0000-0000381C0000}"/>
    <cellStyle name="20% - akcent 4 3 4 3 2 4" xfId="7094" xr:uid="{00000000-0005-0000-0000-0000391C0000}"/>
    <cellStyle name="20% - akcent 4 3 4 3 2 4 2" xfId="7095" xr:uid="{00000000-0005-0000-0000-00003A1C0000}"/>
    <cellStyle name="20% - akcent 4 3 4 3 2 5" xfId="7096" xr:uid="{00000000-0005-0000-0000-00003B1C0000}"/>
    <cellStyle name="20% - akcent 4 3 4 3 3" xfId="7097" xr:uid="{00000000-0005-0000-0000-00003C1C0000}"/>
    <cellStyle name="20% - akcent 4 3 4 3 3 2" xfId="7098" xr:uid="{00000000-0005-0000-0000-00003D1C0000}"/>
    <cellStyle name="20% - akcent 4 3 4 3 3 2 2" xfId="7099" xr:uid="{00000000-0005-0000-0000-00003E1C0000}"/>
    <cellStyle name="20% - akcent 4 3 4 3 3 2 2 2" xfId="7100" xr:uid="{00000000-0005-0000-0000-00003F1C0000}"/>
    <cellStyle name="20% - akcent 4 3 4 3 3 2 3" xfId="7101" xr:uid="{00000000-0005-0000-0000-0000401C0000}"/>
    <cellStyle name="20% - akcent 4 3 4 3 3 2 3 2" xfId="7102" xr:uid="{00000000-0005-0000-0000-0000411C0000}"/>
    <cellStyle name="20% - akcent 4 3 4 3 3 2 4" xfId="7103" xr:uid="{00000000-0005-0000-0000-0000421C0000}"/>
    <cellStyle name="20% - akcent 4 3 4 3 3 3" xfId="7104" xr:uid="{00000000-0005-0000-0000-0000431C0000}"/>
    <cellStyle name="20% - akcent 4 3 4 3 3 3 2" xfId="7105" xr:uid="{00000000-0005-0000-0000-0000441C0000}"/>
    <cellStyle name="20% - akcent 4 3 4 3 3 4" xfId="7106" xr:uid="{00000000-0005-0000-0000-0000451C0000}"/>
    <cellStyle name="20% - akcent 4 3 4 3 3 4 2" xfId="7107" xr:uid="{00000000-0005-0000-0000-0000461C0000}"/>
    <cellStyle name="20% - akcent 4 3 4 3 3 5" xfId="7108" xr:uid="{00000000-0005-0000-0000-0000471C0000}"/>
    <cellStyle name="20% - akcent 4 3 4 3 4" xfId="7109" xr:uid="{00000000-0005-0000-0000-0000481C0000}"/>
    <cellStyle name="20% - akcent 4 3 4 3 4 2" xfId="7110" xr:uid="{00000000-0005-0000-0000-0000491C0000}"/>
    <cellStyle name="20% - akcent 4 3 4 3 4 2 2" xfId="7111" xr:uid="{00000000-0005-0000-0000-00004A1C0000}"/>
    <cellStyle name="20% - akcent 4 3 4 3 4 2 2 2" xfId="7112" xr:uid="{00000000-0005-0000-0000-00004B1C0000}"/>
    <cellStyle name="20% - akcent 4 3 4 3 4 2 3" xfId="7113" xr:uid="{00000000-0005-0000-0000-00004C1C0000}"/>
    <cellStyle name="20% - akcent 4 3 4 3 4 2 3 2" xfId="7114" xr:uid="{00000000-0005-0000-0000-00004D1C0000}"/>
    <cellStyle name="20% - akcent 4 3 4 3 4 2 4" xfId="7115" xr:uid="{00000000-0005-0000-0000-00004E1C0000}"/>
    <cellStyle name="20% - akcent 4 3 4 3 4 3" xfId="7116" xr:uid="{00000000-0005-0000-0000-00004F1C0000}"/>
    <cellStyle name="20% - akcent 4 3 4 3 4 3 2" xfId="7117" xr:uid="{00000000-0005-0000-0000-0000501C0000}"/>
    <cellStyle name="20% - akcent 4 3 4 3 4 4" xfId="7118" xr:uid="{00000000-0005-0000-0000-0000511C0000}"/>
    <cellStyle name="20% - akcent 4 3 4 3 4 4 2" xfId="7119" xr:uid="{00000000-0005-0000-0000-0000521C0000}"/>
    <cellStyle name="20% - akcent 4 3 4 3 4 5" xfId="7120" xr:uid="{00000000-0005-0000-0000-0000531C0000}"/>
    <cellStyle name="20% - akcent 4 3 4 3 5" xfId="7121" xr:uid="{00000000-0005-0000-0000-0000541C0000}"/>
    <cellStyle name="20% - akcent 4 3 4 3 5 2" xfId="7122" xr:uid="{00000000-0005-0000-0000-0000551C0000}"/>
    <cellStyle name="20% - akcent 4 3 4 3 5 2 2" xfId="7123" xr:uid="{00000000-0005-0000-0000-0000561C0000}"/>
    <cellStyle name="20% - akcent 4 3 4 3 5 3" xfId="7124" xr:uid="{00000000-0005-0000-0000-0000571C0000}"/>
    <cellStyle name="20% - akcent 4 3 4 3 5 3 2" xfId="7125" xr:uid="{00000000-0005-0000-0000-0000581C0000}"/>
    <cellStyle name="20% - akcent 4 3 4 3 5 4" xfId="7126" xr:uid="{00000000-0005-0000-0000-0000591C0000}"/>
    <cellStyle name="20% - akcent 4 3 4 3 6" xfId="7127" xr:uid="{00000000-0005-0000-0000-00005A1C0000}"/>
    <cellStyle name="20% - akcent 4 3 4 3 6 2" xfId="7128" xr:uid="{00000000-0005-0000-0000-00005B1C0000}"/>
    <cellStyle name="20% - akcent 4 3 4 3 7" xfId="7129" xr:uid="{00000000-0005-0000-0000-00005C1C0000}"/>
    <cellStyle name="20% - akcent 4 3 4 3 7 2" xfId="7130" xr:uid="{00000000-0005-0000-0000-00005D1C0000}"/>
    <cellStyle name="20% - akcent 4 3 4 3 8" xfId="7131" xr:uid="{00000000-0005-0000-0000-00005E1C0000}"/>
    <cellStyle name="20% - akcent 4 3 4 4" xfId="7132" xr:uid="{00000000-0005-0000-0000-00005F1C0000}"/>
    <cellStyle name="20% - akcent 4 3 4 4 2" xfId="7133" xr:uid="{00000000-0005-0000-0000-0000601C0000}"/>
    <cellStyle name="20% - akcent 4 3 4 4 2 2" xfId="7134" xr:uid="{00000000-0005-0000-0000-0000611C0000}"/>
    <cellStyle name="20% - akcent 4 3 4 4 2 2 2" xfId="7135" xr:uid="{00000000-0005-0000-0000-0000621C0000}"/>
    <cellStyle name="20% - akcent 4 3 4 4 2 2 2 2" xfId="7136" xr:uid="{00000000-0005-0000-0000-0000631C0000}"/>
    <cellStyle name="20% - akcent 4 3 4 4 2 2 3" xfId="7137" xr:uid="{00000000-0005-0000-0000-0000641C0000}"/>
    <cellStyle name="20% - akcent 4 3 4 4 2 2 3 2" xfId="7138" xr:uid="{00000000-0005-0000-0000-0000651C0000}"/>
    <cellStyle name="20% - akcent 4 3 4 4 2 2 4" xfId="7139" xr:uid="{00000000-0005-0000-0000-0000661C0000}"/>
    <cellStyle name="20% - akcent 4 3 4 4 2 3" xfId="7140" xr:uid="{00000000-0005-0000-0000-0000671C0000}"/>
    <cellStyle name="20% - akcent 4 3 4 4 2 3 2" xfId="7141" xr:uid="{00000000-0005-0000-0000-0000681C0000}"/>
    <cellStyle name="20% - akcent 4 3 4 4 2 4" xfId="7142" xr:uid="{00000000-0005-0000-0000-0000691C0000}"/>
    <cellStyle name="20% - akcent 4 3 4 4 2 4 2" xfId="7143" xr:uid="{00000000-0005-0000-0000-00006A1C0000}"/>
    <cellStyle name="20% - akcent 4 3 4 4 2 5" xfId="7144" xr:uid="{00000000-0005-0000-0000-00006B1C0000}"/>
    <cellStyle name="20% - akcent 4 3 4 4 3" xfId="7145" xr:uid="{00000000-0005-0000-0000-00006C1C0000}"/>
    <cellStyle name="20% - akcent 4 3 4 4 3 2" xfId="7146" xr:uid="{00000000-0005-0000-0000-00006D1C0000}"/>
    <cellStyle name="20% - akcent 4 3 4 4 3 2 2" xfId="7147" xr:uid="{00000000-0005-0000-0000-00006E1C0000}"/>
    <cellStyle name="20% - akcent 4 3 4 4 3 3" xfId="7148" xr:uid="{00000000-0005-0000-0000-00006F1C0000}"/>
    <cellStyle name="20% - akcent 4 3 4 4 3 3 2" xfId="7149" xr:uid="{00000000-0005-0000-0000-0000701C0000}"/>
    <cellStyle name="20% - akcent 4 3 4 4 3 4" xfId="7150" xr:uid="{00000000-0005-0000-0000-0000711C0000}"/>
    <cellStyle name="20% - akcent 4 3 4 4 4" xfId="7151" xr:uid="{00000000-0005-0000-0000-0000721C0000}"/>
    <cellStyle name="20% - akcent 4 3 4 4 4 2" xfId="7152" xr:uid="{00000000-0005-0000-0000-0000731C0000}"/>
    <cellStyle name="20% - akcent 4 3 4 4 5" xfId="7153" xr:uid="{00000000-0005-0000-0000-0000741C0000}"/>
    <cellStyle name="20% - akcent 4 3 4 4 5 2" xfId="7154" xr:uid="{00000000-0005-0000-0000-0000751C0000}"/>
    <cellStyle name="20% - akcent 4 3 4 4 6" xfId="7155" xr:uid="{00000000-0005-0000-0000-0000761C0000}"/>
    <cellStyle name="20% - akcent 4 3 4 5" xfId="7156" xr:uid="{00000000-0005-0000-0000-0000771C0000}"/>
    <cellStyle name="20% - akcent 4 3 4 5 2" xfId="7157" xr:uid="{00000000-0005-0000-0000-0000781C0000}"/>
    <cellStyle name="20% - akcent 4 3 4 5 2 2" xfId="7158" xr:uid="{00000000-0005-0000-0000-0000791C0000}"/>
    <cellStyle name="20% - akcent 4 3 4 5 2 2 2" xfId="7159" xr:uid="{00000000-0005-0000-0000-00007A1C0000}"/>
    <cellStyle name="20% - akcent 4 3 4 5 2 3" xfId="7160" xr:uid="{00000000-0005-0000-0000-00007B1C0000}"/>
    <cellStyle name="20% - akcent 4 3 4 5 2 3 2" xfId="7161" xr:uid="{00000000-0005-0000-0000-00007C1C0000}"/>
    <cellStyle name="20% - akcent 4 3 4 5 2 4" xfId="7162" xr:uid="{00000000-0005-0000-0000-00007D1C0000}"/>
    <cellStyle name="20% - akcent 4 3 4 5 3" xfId="7163" xr:uid="{00000000-0005-0000-0000-00007E1C0000}"/>
    <cellStyle name="20% - akcent 4 3 4 5 3 2" xfId="7164" xr:uid="{00000000-0005-0000-0000-00007F1C0000}"/>
    <cellStyle name="20% - akcent 4 3 4 5 4" xfId="7165" xr:uid="{00000000-0005-0000-0000-0000801C0000}"/>
    <cellStyle name="20% - akcent 4 3 4 5 4 2" xfId="7166" xr:uid="{00000000-0005-0000-0000-0000811C0000}"/>
    <cellStyle name="20% - akcent 4 3 4 5 5" xfId="7167" xr:uid="{00000000-0005-0000-0000-0000821C0000}"/>
    <cellStyle name="20% - akcent 4 3 4 6" xfId="7168" xr:uid="{00000000-0005-0000-0000-0000831C0000}"/>
    <cellStyle name="20% - akcent 4 3 4 6 2" xfId="7169" xr:uid="{00000000-0005-0000-0000-0000841C0000}"/>
    <cellStyle name="20% - akcent 4 3 4 6 2 2" xfId="7170" xr:uid="{00000000-0005-0000-0000-0000851C0000}"/>
    <cellStyle name="20% - akcent 4 3 4 6 2 2 2" xfId="7171" xr:uid="{00000000-0005-0000-0000-0000861C0000}"/>
    <cellStyle name="20% - akcent 4 3 4 6 2 3" xfId="7172" xr:uid="{00000000-0005-0000-0000-0000871C0000}"/>
    <cellStyle name="20% - akcent 4 3 4 6 2 3 2" xfId="7173" xr:uid="{00000000-0005-0000-0000-0000881C0000}"/>
    <cellStyle name="20% - akcent 4 3 4 6 2 4" xfId="7174" xr:uid="{00000000-0005-0000-0000-0000891C0000}"/>
    <cellStyle name="20% - akcent 4 3 4 6 3" xfId="7175" xr:uid="{00000000-0005-0000-0000-00008A1C0000}"/>
    <cellStyle name="20% - akcent 4 3 4 6 3 2" xfId="7176" xr:uid="{00000000-0005-0000-0000-00008B1C0000}"/>
    <cellStyle name="20% - akcent 4 3 4 6 4" xfId="7177" xr:uid="{00000000-0005-0000-0000-00008C1C0000}"/>
    <cellStyle name="20% - akcent 4 3 4 6 4 2" xfId="7178" xr:uid="{00000000-0005-0000-0000-00008D1C0000}"/>
    <cellStyle name="20% - akcent 4 3 4 6 5" xfId="7179" xr:uid="{00000000-0005-0000-0000-00008E1C0000}"/>
    <cellStyle name="20% - akcent 4 3 4 7" xfId="7180" xr:uid="{00000000-0005-0000-0000-00008F1C0000}"/>
    <cellStyle name="20% - akcent 4 3 4 7 2" xfId="7181" xr:uid="{00000000-0005-0000-0000-0000901C0000}"/>
    <cellStyle name="20% - akcent 4 3 4 7 2 2" xfId="7182" xr:uid="{00000000-0005-0000-0000-0000911C0000}"/>
    <cellStyle name="20% - akcent 4 3 4 7 2 2 2" xfId="7183" xr:uid="{00000000-0005-0000-0000-0000921C0000}"/>
    <cellStyle name="20% - akcent 4 3 4 7 2 3" xfId="7184" xr:uid="{00000000-0005-0000-0000-0000931C0000}"/>
    <cellStyle name="20% - akcent 4 3 4 7 2 3 2" xfId="7185" xr:uid="{00000000-0005-0000-0000-0000941C0000}"/>
    <cellStyle name="20% - akcent 4 3 4 7 2 4" xfId="7186" xr:uid="{00000000-0005-0000-0000-0000951C0000}"/>
    <cellStyle name="20% - akcent 4 3 4 7 3" xfId="7187" xr:uid="{00000000-0005-0000-0000-0000961C0000}"/>
    <cellStyle name="20% - akcent 4 3 4 7 3 2" xfId="7188" xr:uid="{00000000-0005-0000-0000-0000971C0000}"/>
    <cellStyle name="20% - akcent 4 3 4 7 4" xfId="7189" xr:uid="{00000000-0005-0000-0000-0000981C0000}"/>
    <cellStyle name="20% - akcent 4 3 4 7 4 2" xfId="7190" xr:uid="{00000000-0005-0000-0000-0000991C0000}"/>
    <cellStyle name="20% - akcent 4 3 4 7 5" xfId="7191" xr:uid="{00000000-0005-0000-0000-00009A1C0000}"/>
    <cellStyle name="20% - akcent 4 3 4 8" xfId="7192" xr:uid="{00000000-0005-0000-0000-00009B1C0000}"/>
    <cellStyle name="20% - akcent 4 3 4 8 2" xfId="7193" xr:uid="{00000000-0005-0000-0000-00009C1C0000}"/>
    <cellStyle name="20% - akcent 4 3 4 8 2 2" xfId="7194" xr:uid="{00000000-0005-0000-0000-00009D1C0000}"/>
    <cellStyle name="20% - akcent 4 3 4 8 3" xfId="7195" xr:uid="{00000000-0005-0000-0000-00009E1C0000}"/>
    <cellStyle name="20% - akcent 4 3 4 8 3 2" xfId="7196" xr:uid="{00000000-0005-0000-0000-00009F1C0000}"/>
    <cellStyle name="20% - akcent 4 3 4 8 4" xfId="7197" xr:uid="{00000000-0005-0000-0000-0000A01C0000}"/>
    <cellStyle name="20% - akcent 4 3 4 9" xfId="7198" xr:uid="{00000000-0005-0000-0000-0000A11C0000}"/>
    <cellStyle name="20% - akcent 4 3 4 9 2" xfId="7199" xr:uid="{00000000-0005-0000-0000-0000A21C0000}"/>
    <cellStyle name="20% - akcent 4 3 5" xfId="7200" xr:uid="{00000000-0005-0000-0000-0000A31C0000}"/>
    <cellStyle name="20% - akcent 4 3 5 10" xfId="7201" xr:uid="{00000000-0005-0000-0000-0000A41C0000}"/>
    <cellStyle name="20% - akcent 4 3 5 2" xfId="7202" xr:uid="{00000000-0005-0000-0000-0000A51C0000}"/>
    <cellStyle name="20% - akcent 4 3 5 2 2" xfId="7203" xr:uid="{00000000-0005-0000-0000-0000A61C0000}"/>
    <cellStyle name="20% - akcent 4 3 5 2 2 2" xfId="7204" xr:uid="{00000000-0005-0000-0000-0000A71C0000}"/>
    <cellStyle name="20% - akcent 4 3 5 2 2 2 2" xfId="7205" xr:uid="{00000000-0005-0000-0000-0000A81C0000}"/>
    <cellStyle name="20% - akcent 4 3 5 2 2 2 2 2" xfId="7206" xr:uid="{00000000-0005-0000-0000-0000A91C0000}"/>
    <cellStyle name="20% - akcent 4 3 5 2 2 2 3" xfId="7207" xr:uid="{00000000-0005-0000-0000-0000AA1C0000}"/>
    <cellStyle name="20% - akcent 4 3 5 2 2 2 3 2" xfId="7208" xr:uid="{00000000-0005-0000-0000-0000AB1C0000}"/>
    <cellStyle name="20% - akcent 4 3 5 2 2 2 4" xfId="7209" xr:uid="{00000000-0005-0000-0000-0000AC1C0000}"/>
    <cellStyle name="20% - akcent 4 3 5 2 2 3" xfId="7210" xr:uid="{00000000-0005-0000-0000-0000AD1C0000}"/>
    <cellStyle name="20% - akcent 4 3 5 2 2 3 2" xfId="7211" xr:uid="{00000000-0005-0000-0000-0000AE1C0000}"/>
    <cellStyle name="20% - akcent 4 3 5 2 2 4" xfId="7212" xr:uid="{00000000-0005-0000-0000-0000AF1C0000}"/>
    <cellStyle name="20% - akcent 4 3 5 2 2 4 2" xfId="7213" xr:uid="{00000000-0005-0000-0000-0000B01C0000}"/>
    <cellStyle name="20% - akcent 4 3 5 2 2 5" xfId="7214" xr:uid="{00000000-0005-0000-0000-0000B11C0000}"/>
    <cellStyle name="20% - akcent 4 3 5 2 3" xfId="7215" xr:uid="{00000000-0005-0000-0000-0000B21C0000}"/>
    <cellStyle name="20% - akcent 4 3 5 2 3 2" xfId="7216" xr:uid="{00000000-0005-0000-0000-0000B31C0000}"/>
    <cellStyle name="20% - akcent 4 3 5 2 3 2 2" xfId="7217" xr:uid="{00000000-0005-0000-0000-0000B41C0000}"/>
    <cellStyle name="20% - akcent 4 3 5 2 3 2 2 2" xfId="7218" xr:uid="{00000000-0005-0000-0000-0000B51C0000}"/>
    <cellStyle name="20% - akcent 4 3 5 2 3 2 3" xfId="7219" xr:uid="{00000000-0005-0000-0000-0000B61C0000}"/>
    <cellStyle name="20% - akcent 4 3 5 2 3 2 3 2" xfId="7220" xr:uid="{00000000-0005-0000-0000-0000B71C0000}"/>
    <cellStyle name="20% - akcent 4 3 5 2 3 2 4" xfId="7221" xr:uid="{00000000-0005-0000-0000-0000B81C0000}"/>
    <cellStyle name="20% - akcent 4 3 5 2 3 3" xfId="7222" xr:uid="{00000000-0005-0000-0000-0000B91C0000}"/>
    <cellStyle name="20% - akcent 4 3 5 2 3 3 2" xfId="7223" xr:uid="{00000000-0005-0000-0000-0000BA1C0000}"/>
    <cellStyle name="20% - akcent 4 3 5 2 3 4" xfId="7224" xr:uid="{00000000-0005-0000-0000-0000BB1C0000}"/>
    <cellStyle name="20% - akcent 4 3 5 2 3 4 2" xfId="7225" xr:uid="{00000000-0005-0000-0000-0000BC1C0000}"/>
    <cellStyle name="20% - akcent 4 3 5 2 3 5" xfId="7226" xr:uid="{00000000-0005-0000-0000-0000BD1C0000}"/>
    <cellStyle name="20% - akcent 4 3 5 2 4" xfId="7227" xr:uid="{00000000-0005-0000-0000-0000BE1C0000}"/>
    <cellStyle name="20% - akcent 4 3 5 2 4 2" xfId="7228" xr:uid="{00000000-0005-0000-0000-0000BF1C0000}"/>
    <cellStyle name="20% - akcent 4 3 5 2 4 2 2" xfId="7229" xr:uid="{00000000-0005-0000-0000-0000C01C0000}"/>
    <cellStyle name="20% - akcent 4 3 5 2 4 2 2 2" xfId="7230" xr:uid="{00000000-0005-0000-0000-0000C11C0000}"/>
    <cellStyle name="20% - akcent 4 3 5 2 4 2 3" xfId="7231" xr:uid="{00000000-0005-0000-0000-0000C21C0000}"/>
    <cellStyle name="20% - akcent 4 3 5 2 4 2 3 2" xfId="7232" xr:uid="{00000000-0005-0000-0000-0000C31C0000}"/>
    <cellStyle name="20% - akcent 4 3 5 2 4 2 4" xfId="7233" xr:uid="{00000000-0005-0000-0000-0000C41C0000}"/>
    <cellStyle name="20% - akcent 4 3 5 2 4 3" xfId="7234" xr:uid="{00000000-0005-0000-0000-0000C51C0000}"/>
    <cellStyle name="20% - akcent 4 3 5 2 4 3 2" xfId="7235" xr:uid="{00000000-0005-0000-0000-0000C61C0000}"/>
    <cellStyle name="20% - akcent 4 3 5 2 4 4" xfId="7236" xr:uid="{00000000-0005-0000-0000-0000C71C0000}"/>
    <cellStyle name="20% - akcent 4 3 5 2 4 4 2" xfId="7237" xr:uid="{00000000-0005-0000-0000-0000C81C0000}"/>
    <cellStyle name="20% - akcent 4 3 5 2 4 5" xfId="7238" xr:uid="{00000000-0005-0000-0000-0000C91C0000}"/>
    <cellStyle name="20% - akcent 4 3 5 2 5" xfId="7239" xr:uid="{00000000-0005-0000-0000-0000CA1C0000}"/>
    <cellStyle name="20% - akcent 4 3 5 2 5 2" xfId="7240" xr:uid="{00000000-0005-0000-0000-0000CB1C0000}"/>
    <cellStyle name="20% - akcent 4 3 5 2 5 2 2" xfId="7241" xr:uid="{00000000-0005-0000-0000-0000CC1C0000}"/>
    <cellStyle name="20% - akcent 4 3 5 2 5 3" xfId="7242" xr:uid="{00000000-0005-0000-0000-0000CD1C0000}"/>
    <cellStyle name="20% - akcent 4 3 5 2 5 3 2" xfId="7243" xr:uid="{00000000-0005-0000-0000-0000CE1C0000}"/>
    <cellStyle name="20% - akcent 4 3 5 2 5 4" xfId="7244" xr:uid="{00000000-0005-0000-0000-0000CF1C0000}"/>
    <cellStyle name="20% - akcent 4 3 5 2 6" xfId="7245" xr:uid="{00000000-0005-0000-0000-0000D01C0000}"/>
    <cellStyle name="20% - akcent 4 3 5 2 6 2" xfId="7246" xr:uid="{00000000-0005-0000-0000-0000D11C0000}"/>
    <cellStyle name="20% - akcent 4 3 5 2 7" xfId="7247" xr:uid="{00000000-0005-0000-0000-0000D21C0000}"/>
    <cellStyle name="20% - akcent 4 3 5 2 7 2" xfId="7248" xr:uid="{00000000-0005-0000-0000-0000D31C0000}"/>
    <cellStyle name="20% - akcent 4 3 5 2 8" xfId="7249" xr:uid="{00000000-0005-0000-0000-0000D41C0000}"/>
    <cellStyle name="20% - akcent 4 3 5 3" xfId="7250" xr:uid="{00000000-0005-0000-0000-0000D51C0000}"/>
    <cellStyle name="20% - akcent 4 3 5 3 2" xfId="7251" xr:uid="{00000000-0005-0000-0000-0000D61C0000}"/>
    <cellStyle name="20% - akcent 4 3 5 3 2 2" xfId="7252" xr:uid="{00000000-0005-0000-0000-0000D71C0000}"/>
    <cellStyle name="20% - akcent 4 3 5 3 2 2 2" xfId="7253" xr:uid="{00000000-0005-0000-0000-0000D81C0000}"/>
    <cellStyle name="20% - akcent 4 3 5 3 2 2 2 2" xfId="7254" xr:uid="{00000000-0005-0000-0000-0000D91C0000}"/>
    <cellStyle name="20% - akcent 4 3 5 3 2 2 3" xfId="7255" xr:uid="{00000000-0005-0000-0000-0000DA1C0000}"/>
    <cellStyle name="20% - akcent 4 3 5 3 2 2 3 2" xfId="7256" xr:uid="{00000000-0005-0000-0000-0000DB1C0000}"/>
    <cellStyle name="20% - akcent 4 3 5 3 2 2 4" xfId="7257" xr:uid="{00000000-0005-0000-0000-0000DC1C0000}"/>
    <cellStyle name="20% - akcent 4 3 5 3 2 3" xfId="7258" xr:uid="{00000000-0005-0000-0000-0000DD1C0000}"/>
    <cellStyle name="20% - akcent 4 3 5 3 2 3 2" xfId="7259" xr:uid="{00000000-0005-0000-0000-0000DE1C0000}"/>
    <cellStyle name="20% - akcent 4 3 5 3 2 4" xfId="7260" xr:uid="{00000000-0005-0000-0000-0000DF1C0000}"/>
    <cellStyle name="20% - akcent 4 3 5 3 2 4 2" xfId="7261" xr:uid="{00000000-0005-0000-0000-0000E01C0000}"/>
    <cellStyle name="20% - akcent 4 3 5 3 2 5" xfId="7262" xr:uid="{00000000-0005-0000-0000-0000E11C0000}"/>
    <cellStyle name="20% - akcent 4 3 5 3 3" xfId="7263" xr:uid="{00000000-0005-0000-0000-0000E21C0000}"/>
    <cellStyle name="20% - akcent 4 3 5 3 3 2" xfId="7264" xr:uid="{00000000-0005-0000-0000-0000E31C0000}"/>
    <cellStyle name="20% - akcent 4 3 5 3 3 2 2" xfId="7265" xr:uid="{00000000-0005-0000-0000-0000E41C0000}"/>
    <cellStyle name="20% - akcent 4 3 5 3 3 2 2 2" xfId="7266" xr:uid="{00000000-0005-0000-0000-0000E51C0000}"/>
    <cellStyle name="20% - akcent 4 3 5 3 3 2 3" xfId="7267" xr:uid="{00000000-0005-0000-0000-0000E61C0000}"/>
    <cellStyle name="20% - akcent 4 3 5 3 3 2 3 2" xfId="7268" xr:uid="{00000000-0005-0000-0000-0000E71C0000}"/>
    <cellStyle name="20% - akcent 4 3 5 3 3 2 4" xfId="7269" xr:uid="{00000000-0005-0000-0000-0000E81C0000}"/>
    <cellStyle name="20% - akcent 4 3 5 3 3 3" xfId="7270" xr:uid="{00000000-0005-0000-0000-0000E91C0000}"/>
    <cellStyle name="20% - akcent 4 3 5 3 3 3 2" xfId="7271" xr:uid="{00000000-0005-0000-0000-0000EA1C0000}"/>
    <cellStyle name="20% - akcent 4 3 5 3 3 4" xfId="7272" xr:uid="{00000000-0005-0000-0000-0000EB1C0000}"/>
    <cellStyle name="20% - akcent 4 3 5 3 3 4 2" xfId="7273" xr:uid="{00000000-0005-0000-0000-0000EC1C0000}"/>
    <cellStyle name="20% - akcent 4 3 5 3 3 5" xfId="7274" xr:uid="{00000000-0005-0000-0000-0000ED1C0000}"/>
    <cellStyle name="20% - akcent 4 3 5 3 4" xfId="7275" xr:uid="{00000000-0005-0000-0000-0000EE1C0000}"/>
    <cellStyle name="20% - akcent 4 3 5 3 4 2" xfId="7276" xr:uid="{00000000-0005-0000-0000-0000EF1C0000}"/>
    <cellStyle name="20% - akcent 4 3 5 3 4 2 2" xfId="7277" xr:uid="{00000000-0005-0000-0000-0000F01C0000}"/>
    <cellStyle name="20% - akcent 4 3 5 3 4 2 2 2" xfId="7278" xr:uid="{00000000-0005-0000-0000-0000F11C0000}"/>
    <cellStyle name="20% - akcent 4 3 5 3 4 2 3" xfId="7279" xr:uid="{00000000-0005-0000-0000-0000F21C0000}"/>
    <cellStyle name="20% - akcent 4 3 5 3 4 2 3 2" xfId="7280" xr:uid="{00000000-0005-0000-0000-0000F31C0000}"/>
    <cellStyle name="20% - akcent 4 3 5 3 4 2 4" xfId="7281" xr:uid="{00000000-0005-0000-0000-0000F41C0000}"/>
    <cellStyle name="20% - akcent 4 3 5 3 4 3" xfId="7282" xr:uid="{00000000-0005-0000-0000-0000F51C0000}"/>
    <cellStyle name="20% - akcent 4 3 5 3 4 3 2" xfId="7283" xr:uid="{00000000-0005-0000-0000-0000F61C0000}"/>
    <cellStyle name="20% - akcent 4 3 5 3 4 4" xfId="7284" xr:uid="{00000000-0005-0000-0000-0000F71C0000}"/>
    <cellStyle name="20% - akcent 4 3 5 3 4 4 2" xfId="7285" xr:uid="{00000000-0005-0000-0000-0000F81C0000}"/>
    <cellStyle name="20% - akcent 4 3 5 3 4 5" xfId="7286" xr:uid="{00000000-0005-0000-0000-0000F91C0000}"/>
    <cellStyle name="20% - akcent 4 3 5 3 5" xfId="7287" xr:uid="{00000000-0005-0000-0000-0000FA1C0000}"/>
    <cellStyle name="20% - akcent 4 3 5 3 5 2" xfId="7288" xr:uid="{00000000-0005-0000-0000-0000FB1C0000}"/>
    <cellStyle name="20% - akcent 4 3 5 3 5 2 2" xfId="7289" xr:uid="{00000000-0005-0000-0000-0000FC1C0000}"/>
    <cellStyle name="20% - akcent 4 3 5 3 5 3" xfId="7290" xr:uid="{00000000-0005-0000-0000-0000FD1C0000}"/>
    <cellStyle name="20% - akcent 4 3 5 3 5 3 2" xfId="7291" xr:uid="{00000000-0005-0000-0000-0000FE1C0000}"/>
    <cellStyle name="20% - akcent 4 3 5 3 5 4" xfId="7292" xr:uid="{00000000-0005-0000-0000-0000FF1C0000}"/>
    <cellStyle name="20% - akcent 4 3 5 3 6" xfId="7293" xr:uid="{00000000-0005-0000-0000-0000001D0000}"/>
    <cellStyle name="20% - akcent 4 3 5 3 6 2" xfId="7294" xr:uid="{00000000-0005-0000-0000-0000011D0000}"/>
    <cellStyle name="20% - akcent 4 3 5 3 7" xfId="7295" xr:uid="{00000000-0005-0000-0000-0000021D0000}"/>
    <cellStyle name="20% - akcent 4 3 5 3 7 2" xfId="7296" xr:uid="{00000000-0005-0000-0000-0000031D0000}"/>
    <cellStyle name="20% - akcent 4 3 5 3 8" xfId="7297" xr:uid="{00000000-0005-0000-0000-0000041D0000}"/>
    <cellStyle name="20% - akcent 4 3 5 4" xfId="7298" xr:uid="{00000000-0005-0000-0000-0000051D0000}"/>
    <cellStyle name="20% - akcent 4 3 5 4 2" xfId="7299" xr:uid="{00000000-0005-0000-0000-0000061D0000}"/>
    <cellStyle name="20% - akcent 4 3 5 4 2 2" xfId="7300" xr:uid="{00000000-0005-0000-0000-0000071D0000}"/>
    <cellStyle name="20% - akcent 4 3 5 4 2 2 2" xfId="7301" xr:uid="{00000000-0005-0000-0000-0000081D0000}"/>
    <cellStyle name="20% - akcent 4 3 5 4 2 3" xfId="7302" xr:uid="{00000000-0005-0000-0000-0000091D0000}"/>
    <cellStyle name="20% - akcent 4 3 5 4 2 3 2" xfId="7303" xr:uid="{00000000-0005-0000-0000-00000A1D0000}"/>
    <cellStyle name="20% - akcent 4 3 5 4 2 4" xfId="7304" xr:uid="{00000000-0005-0000-0000-00000B1D0000}"/>
    <cellStyle name="20% - akcent 4 3 5 4 3" xfId="7305" xr:uid="{00000000-0005-0000-0000-00000C1D0000}"/>
    <cellStyle name="20% - akcent 4 3 5 4 3 2" xfId="7306" xr:uid="{00000000-0005-0000-0000-00000D1D0000}"/>
    <cellStyle name="20% - akcent 4 3 5 4 4" xfId="7307" xr:uid="{00000000-0005-0000-0000-00000E1D0000}"/>
    <cellStyle name="20% - akcent 4 3 5 4 4 2" xfId="7308" xr:uid="{00000000-0005-0000-0000-00000F1D0000}"/>
    <cellStyle name="20% - akcent 4 3 5 4 5" xfId="7309" xr:uid="{00000000-0005-0000-0000-0000101D0000}"/>
    <cellStyle name="20% - akcent 4 3 5 5" xfId="7310" xr:uid="{00000000-0005-0000-0000-0000111D0000}"/>
    <cellStyle name="20% - akcent 4 3 5 5 2" xfId="7311" xr:uid="{00000000-0005-0000-0000-0000121D0000}"/>
    <cellStyle name="20% - akcent 4 3 5 5 2 2" xfId="7312" xr:uid="{00000000-0005-0000-0000-0000131D0000}"/>
    <cellStyle name="20% - akcent 4 3 5 5 2 2 2" xfId="7313" xr:uid="{00000000-0005-0000-0000-0000141D0000}"/>
    <cellStyle name="20% - akcent 4 3 5 5 2 3" xfId="7314" xr:uid="{00000000-0005-0000-0000-0000151D0000}"/>
    <cellStyle name="20% - akcent 4 3 5 5 2 3 2" xfId="7315" xr:uid="{00000000-0005-0000-0000-0000161D0000}"/>
    <cellStyle name="20% - akcent 4 3 5 5 2 4" xfId="7316" xr:uid="{00000000-0005-0000-0000-0000171D0000}"/>
    <cellStyle name="20% - akcent 4 3 5 5 3" xfId="7317" xr:uid="{00000000-0005-0000-0000-0000181D0000}"/>
    <cellStyle name="20% - akcent 4 3 5 5 3 2" xfId="7318" xr:uid="{00000000-0005-0000-0000-0000191D0000}"/>
    <cellStyle name="20% - akcent 4 3 5 5 4" xfId="7319" xr:uid="{00000000-0005-0000-0000-00001A1D0000}"/>
    <cellStyle name="20% - akcent 4 3 5 5 4 2" xfId="7320" xr:uid="{00000000-0005-0000-0000-00001B1D0000}"/>
    <cellStyle name="20% - akcent 4 3 5 5 5" xfId="7321" xr:uid="{00000000-0005-0000-0000-00001C1D0000}"/>
    <cellStyle name="20% - akcent 4 3 5 6" xfId="7322" xr:uid="{00000000-0005-0000-0000-00001D1D0000}"/>
    <cellStyle name="20% - akcent 4 3 5 6 2" xfId="7323" xr:uid="{00000000-0005-0000-0000-00001E1D0000}"/>
    <cellStyle name="20% - akcent 4 3 5 6 2 2" xfId="7324" xr:uid="{00000000-0005-0000-0000-00001F1D0000}"/>
    <cellStyle name="20% - akcent 4 3 5 6 2 2 2" xfId="7325" xr:uid="{00000000-0005-0000-0000-0000201D0000}"/>
    <cellStyle name="20% - akcent 4 3 5 6 2 3" xfId="7326" xr:uid="{00000000-0005-0000-0000-0000211D0000}"/>
    <cellStyle name="20% - akcent 4 3 5 6 2 3 2" xfId="7327" xr:uid="{00000000-0005-0000-0000-0000221D0000}"/>
    <cellStyle name="20% - akcent 4 3 5 6 2 4" xfId="7328" xr:uid="{00000000-0005-0000-0000-0000231D0000}"/>
    <cellStyle name="20% - akcent 4 3 5 6 3" xfId="7329" xr:uid="{00000000-0005-0000-0000-0000241D0000}"/>
    <cellStyle name="20% - akcent 4 3 5 6 3 2" xfId="7330" xr:uid="{00000000-0005-0000-0000-0000251D0000}"/>
    <cellStyle name="20% - akcent 4 3 5 6 4" xfId="7331" xr:uid="{00000000-0005-0000-0000-0000261D0000}"/>
    <cellStyle name="20% - akcent 4 3 5 6 4 2" xfId="7332" xr:uid="{00000000-0005-0000-0000-0000271D0000}"/>
    <cellStyle name="20% - akcent 4 3 5 6 5" xfId="7333" xr:uid="{00000000-0005-0000-0000-0000281D0000}"/>
    <cellStyle name="20% - akcent 4 3 5 7" xfId="7334" xr:uid="{00000000-0005-0000-0000-0000291D0000}"/>
    <cellStyle name="20% - akcent 4 3 5 7 2" xfId="7335" xr:uid="{00000000-0005-0000-0000-00002A1D0000}"/>
    <cellStyle name="20% - akcent 4 3 5 7 2 2" xfId="7336" xr:uid="{00000000-0005-0000-0000-00002B1D0000}"/>
    <cellStyle name="20% - akcent 4 3 5 7 3" xfId="7337" xr:uid="{00000000-0005-0000-0000-00002C1D0000}"/>
    <cellStyle name="20% - akcent 4 3 5 7 3 2" xfId="7338" xr:uid="{00000000-0005-0000-0000-00002D1D0000}"/>
    <cellStyle name="20% - akcent 4 3 5 7 4" xfId="7339" xr:uid="{00000000-0005-0000-0000-00002E1D0000}"/>
    <cellStyle name="20% - akcent 4 3 5 8" xfId="7340" xr:uid="{00000000-0005-0000-0000-00002F1D0000}"/>
    <cellStyle name="20% - akcent 4 3 5 8 2" xfId="7341" xr:uid="{00000000-0005-0000-0000-0000301D0000}"/>
    <cellStyle name="20% - akcent 4 3 5 9" xfId="7342" xr:uid="{00000000-0005-0000-0000-0000311D0000}"/>
    <cellStyle name="20% - akcent 4 3 5 9 2" xfId="7343" xr:uid="{00000000-0005-0000-0000-0000321D0000}"/>
    <cellStyle name="20% - akcent 4 3 6" xfId="7344" xr:uid="{00000000-0005-0000-0000-0000331D0000}"/>
    <cellStyle name="20% - akcent 4 3 6 10" xfId="7345" xr:uid="{00000000-0005-0000-0000-0000341D0000}"/>
    <cellStyle name="20% - akcent 4 3 6 2" xfId="7346" xr:uid="{00000000-0005-0000-0000-0000351D0000}"/>
    <cellStyle name="20% - akcent 4 3 6 2 2" xfId="7347" xr:uid="{00000000-0005-0000-0000-0000361D0000}"/>
    <cellStyle name="20% - akcent 4 3 6 2 2 2" xfId="7348" xr:uid="{00000000-0005-0000-0000-0000371D0000}"/>
    <cellStyle name="20% - akcent 4 3 6 2 2 2 2" xfId="7349" xr:uid="{00000000-0005-0000-0000-0000381D0000}"/>
    <cellStyle name="20% - akcent 4 3 6 2 2 2 2 2" xfId="7350" xr:uid="{00000000-0005-0000-0000-0000391D0000}"/>
    <cellStyle name="20% - akcent 4 3 6 2 2 2 3" xfId="7351" xr:uid="{00000000-0005-0000-0000-00003A1D0000}"/>
    <cellStyle name="20% - akcent 4 3 6 2 2 2 3 2" xfId="7352" xr:uid="{00000000-0005-0000-0000-00003B1D0000}"/>
    <cellStyle name="20% - akcent 4 3 6 2 2 2 4" xfId="7353" xr:uid="{00000000-0005-0000-0000-00003C1D0000}"/>
    <cellStyle name="20% - akcent 4 3 6 2 2 3" xfId="7354" xr:uid="{00000000-0005-0000-0000-00003D1D0000}"/>
    <cellStyle name="20% - akcent 4 3 6 2 2 3 2" xfId="7355" xr:uid="{00000000-0005-0000-0000-00003E1D0000}"/>
    <cellStyle name="20% - akcent 4 3 6 2 2 4" xfId="7356" xr:uid="{00000000-0005-0000-0000-00003F1D0000}"/>
    <cellStyle name="20% - akcent 4 3 6 2 2 4 2" xfId="7357" xr:uid="{00000000-0005-0000-0000-0000401D0000}"/>
    <cellStyle name="20% - akcent 4 3 6 2 2 5" xfId="7358" xr:uid="{00000000-0005-0000-0000-0000411D0000}"/>
    <cellStyle name="20% - akcent 4 3 6 2 3" xfId="7359" xr:uid="{00000000-0005-0000-0000-0000421D0000}"/>
    <cellStyle name="20% - akcent 4 3 6 2 3 2" xfId="7360" xr:uid="{00000000-0005-0000-0000-0000431D0000}"/>
    <cellStyle name="20% - akcent 4 3 6 2 3 2 2" xfId="7361" xr:uid="{00000000-0005-0000-0000-0000441D0000}"/>
    <cellStyle name="20% - akcent 4 3 6 2 3 2 2 2" xfId="7362" xr:uid="{00000000-0005-0000-0000-0000451D0000}"/>
    <cellStyle name="20% - akcent 4 3 6 2 3 2 3" xfId="7363" xr:uid="{00000000-0005-0000-0000-0000461D0000}"/>
    <cellStyle name="20% - akcent 4 3 6 2 3 2 3 2" xfId="7364" xr:uid="{00000000-0005-0000-0000-0000471D0000}"/>
    <cellStyle name="20% - akcent 4 3 6 2 3 2 4" xfId="7365" xr:uid="{00000000-0005-0000-0000-0000481D0000}"/>
    <cellStyle name="20% - akcent 4 3 6 2 3 3" xfId="7366" xr:uid="{00000000-0005-0000-0000-0000491D0000}"/>
    <cellStyle name="20% - akcent 4 3 6 2 3 3 2" xfId="7367" xr:uid="{00000000-0005-0000-0000-00004A1D0000}"/>
    <cellStyle name="20% - akcent 4 3 6 2 3 4" xfId="7368" xr:uid="{00000000-0005-0000-0000-00004B1D0000}"/>
    <cellStyle name="20% - akcent 4 3 6 2 3 4 2" xfId="7369" xr:uid="{00000000-0005-0000-0000-00004C1D0000}"/>
    <cellStyle name="20% - akcent 4 3 6 2 3 5" xfId="7370" xr:uid="{00000000-0005-0000-0000-00004D1D0000}"/>
    <cellStyle name="20% - akcent 4 3 6 2 4" xfId="7371" xr:uid="{00000000-0005-0000-0000-00004E1D0000}"/>
    <cellStyle name="20% - akcent 4 3 6 2 4 2" xfId="7372" xr:uid="{00000000-0005-0000-0000-00004F1D0000}"/>
    <cellStyle name="20% - akcent 4 3 6 2 4 2 2" xfId="7373" xr:uid="{00000000-0005-0000-0000-0000501D0000}"/>
    <cellStyle name="20% - akcent 4 3 6 2 4 2 2 2" xfId="7374" xr:uid="{00000000-0005-0000-0000-0000511D0000}"/>
    <cellStyle name="20% - akcent 4 3 6 2 4 2 3" xfId="7375" xr:uid="{00000000-0005-0000-0000-0000521D0000}"/>
    <cellStyle name="20% - akcent 4 3 6 2 4 2 3 2" xfId="7376" xr:uid="{00000000-0005-0000-0000-0000531D0000}"/>
    <cellStyle name="20% - akcent 4 3 6 2 4 2 4" xfId="7377" xr:uid="{00000000-0005-0000-0000-0000541D0000}"/>
    <cellStyle name="20% - akcent 4 3 6 2 4 3" xfId="7378" xr:uid="{00000000-0005-0000-0000-0000551D0000}"/>
    <cellStyle name="20% - akcent 4 3 6 2 4 3 2" xfId="7379" xr:uid="{00000000-0005-0000-0000-0000561D0000}"/>
    <cellStyle name="20% - akcent 4 3 6 2 4 4" xfId="7380" xr:uid="{00000000-0005-0000-0000-0000571D0000}"/>
    <cellStyle name="20% - akcent 4 3 6 2 4 4 2" xfId="7381" xr:uid="{00000000-0005-0000-0000-0000581D0000}"/>
    <cellStyle name="20% - akcent 4 3 6 2 4 5" xfId="7382" xr:uid="{00000000-0005-0000-0000-0000591D0000}"/>
    <cellStyle name="20% - akcent 4 3 6 2 5" xfId="7383" xr:uid="{00000000-0005-0000-0000-00005A1D0000}"/>
    <cellStyle name="20% - akcent 4 3 6 2 5 2" xfId="7384" xr:uid="{00000000-0005-0000-0000-00005B1D0000}"/>
    <cellStyle name="20% - akcent 4 3 6 2 5 2 2" xfId="7385" xr:uid="{00000000-0005-0000-0000-00005C1D0000}"/>
    <cellStyle name="20% - akcent 4 3 6 2 5 3" xfId="7386" xr:uid="{00000000-0005-0000-0000-00005D1D0000}"/>
    <cellStyle name="20% - akcent 4 3 6 2 5 3 2" xfId="7387" xr:uid="{00000000-0005-0000-0000-00005E1D0000}"/>
    <cellStyle name="20% - akcent 4 3 6 2 5 4" xfId="7388" xr:uid="{00000000-0005-0000-0000-00005F1D0000}"/>
    <cellStyle name="20% - akcent 4 3 6 2 6" xfId="7389" xr:uid="{00000000-0005-0000-0000-0000601D0000}"/>
    <cellStyle name="20% - akcent 4 3 6 2 6 2" xfId="7390" xr:uid="{00000000-0005-0000-0000-0000611D0000}"/>
    <cellStyle name="20% - akcent 4 3 6 2 7" xfId="7391" xr:uid="{00000000-0005-0000-0000-0000621D0000}"/>
    <cellStyle name="20% - akcent 4 3 6 2 7 2" xfId="7392" xr:uid="{00000000-0005-0000-0000-0000631D0000}"/>
    <cellStyle name="20% - akcent 4 3 6 2 8" xfId="7393" xr:uid="{00000000-0005-0000-0000-0000641D0000}"/>
    <cellStyle name="20% - akcent 4 3 6 3" xfId="7394" xr:uid="{00000000-0005-0000-0000-0000651D0000}"/>
    <cellStyle name="20% - akcent 4 3 6 3 2" xfId="7395" xr:uid="{00000000-0005-0000-0000-0000661D0000}"/>
    <cellStyle name="20% - akcent 4 3 6 3 2 2" xfId="7396" xr:uid="{00000000-0005-0000-0000-0000671D0000}"/>
    <cellStyle name="20% - akcent 4 3 6 3 2 2 2" xfId="7397" xr:uid="{00000000-0005-0000-0000-0000681D0000}"/>
    <cellStyle name="20% - akcent 4 3 6 3 2 2 2 2" xfId="7398" xr:uid="{00000000-0005-0000-0000-0000691D0000}"/>
    <cellStyle name="20% - akcent 4 3 6 3 2 2 3" xfId="7399" xr:uid="{00000000-0005-0000-0000-00006A1D0000}"/>
    <cellStyle name="20% - akcent 4 3 6 3 2 2 3 2" xfId="7400" xr:uid="{00000000-0005-0000-0000-00006B1D0000}"/>
    <cellStyle name="20% - akcent 4 3 6 3 2 2 4" xfId="7401" xr:uid="{00000000-0005-0000-0000-00006C1D0000}"/>
    <cellStyle name="20% - akcent 4 3 6 3 2 3" xfId="7402" xr:uid="{00000000-0005-0000-0000-00006D1D0000}"/>
    <cellStyle name="20% - akcent 4 3 6 3 2 3 2" xfId="7403" xr:uid="{00000000-0005-0000-0000-00006E1D0000}"/>
    <cellStyle name="20% - akcent 4 3 6 3 2 4" xfId="7404" xr:uid="{00000000-0005-0000-0000-00006F1D0000}"/>
    <cellStyle name="20% - akcent 4 3 6 3 2 4 2" xfId="7405" xr:uid="{00000000-0005-0000-0000-0000701D0000}"/>
    <cellStyle name="20% - akcent 4 3 6 3 2 5" xfId="7406" xr:uid="{00000000-0005-0000-0000-0000711D0000}"/>
    <cellStyle name="20% - akcent 4 3 6 3 3" xfId="7407" xr:uid="{00000000-0005-0000-0000-0000721D0000}"/>
    <cellStyle name="20% - akcent 4 3 6 3 3 2" xfId="7408" xr:uid="{00000000-0005-0000-0000-0000731D0000}"/>
    <cellStyle name="20% - akcent 4 3 6 3 3 2 2" xfId="7409" xr:uid="{00000000-0005-0000-0000-0000741D0000}"/>
    <cellStyle name="20% - akcent 4 3 6 3 3 2 2 2" xfId="7410" xr:uid="{00000000-0005-0000-0000-0000751D0000}"/>
    <cellStyle name="20% - akcent 4 3 6 3 3 2 3" xfId="7411" xr:uid="{00000000-0005-0000-0000-0000761D0000}"/>
    <cellStyle name="20% - akcent 4 3 6 3 3 2 3 2" xfId="7412" xr:uid="{00000000-0005-0000-0000-0000771D0000}"/>
    <cellStyle name="20% - akcent 4 3 6 3 3 2 4" xfId="7413" xr:uid="{00000000-0005-0000-0000-0000781D0000}"/>
    <cellStyle name="20% - akcent 4 3 6 3 3 3" xfId="7414" xr:uid="{00000000-0005-0000-0000-0000791D0000}"/>
    <cellStyle name="20% - akcent 4 3 6 3 3 3 2" xfId="7415" xr:uid="{00000000-0005-0000-0000-00007A1D0000}"/>
    <cellStyle name="20% - akcent 4 3 6 3 3 4" xfId="7416" xr:uid="{00000000-0005-0000-0000-00007B1D0000}"/>
    <cellStyle name="20% - akcent 4 3 6 3 3 4 2" xfId="7417" xr:uid="{00000000-0005-0000-0000-00007C1D0000}"/>
    <cellStyle name="20% - akcent 4 3 6 3 3 5" xfId="7418" xr:uid="{00000000-0005-0000-0000-00007D1D0000}"/>
    <cellStyle name="20% - akcent 4 3 6 3 4" xfId="7419" xr:uid="{00000000-0005-0000-0000-00007E1D0000}"/>
    <cellStyle name="20% - akcent 4 3 6 3 4 2" xfId="7420" xr:uid="{00000000-0005-0000-0000-00007F1D0000}"/>
    <cellStyle name="20% - akcent 4 3 6 3 4 2 2" xfId="7421" xr:uid="{00000000-0005-0000-0000-0000801D0000}"/>
    <cellStyle name="20% - akcent 4 3 6 3 4 2 2 2" xfId="7422" xr:uid="{00000000-0005-0000-0000-0000811D0000}"/>
    <cellStyle name="20% - akcent 4 3 6 3 4 2 3" xfId="7423" xr:uid="{00000000-0005-0000-0000-0000821D0000}"/>
    <cellStyle name="20% - akcent 4 3 6 3 4 2 3 2" xfId="7424" xr:uid="{00000000-0005-0000-0000-0000831D0000}"/>
    <cellStyle name="20% - akcent 4 3 6 3 4 2 4" xfId="7425" xr:uid="{00000000-0005-0000-0000-0000841D0000}"/>
    <cellStyle name="20% - akcent 4 3 6 3 4 3" xfId="7426" xr:uid="{00000000-0005-0000-0000-0000851D0000}"/>
    <cellStyle name="20% - akcent 4 3 6 3 4 3 2" xfId="7427" xr:uid="{00000000-0005-0000-0000-0000861D0000}"/>
    <cellStyle name="20% - akcent 4 3 6 3 4 4" xfId="7428" xr:uid="{00000000-0005-0000-0000-0000871D0000}"/>
    <cellStyle name="20% - akcent 4 3 6 3 4 4 2" xfId="7429" xr:uid="{00000000-0005-0000-0000-0000881D0000}"/>
    <cellStyle name="20% - akcent 4 3 6 3 4 5" xfId="7430" xr:uid="{00000000-0005-0000-0000-0000891D0000}"/>
    <cellStyle name="20% - akcent 4 3 6 3 5" xfId="7431" xr:uid="{00000000-0005-0000-0000-00008A1D0000}"/>
    <cellStyle name="20% - akcent 4 3 6 3 5 2" xfId="7432" xr:uid="{00000000-0005-0000-0000-00008B1D0000}"/>
    <cellStyle name="20% - akcent 4 3 6 3 5 2 2" xfId="7433" xr:uid="{00000000-0005-0000-0000-00008C1D0000}"/>
    <cellStyle name="20% - akcent 4 3 6 3 5 3" xfId="7434" xr:uid="{00000000-0005-0000-0000-00008D1D0000}"/>
    <cellStyle name="20% - akcent 4 3 6 3 5 3 2" xfId="7435" xr:uid="{00000000-0005-0000-0000-00008E1D0000}"/>
    <cellStyle name="20% - akcent 4 3 6 3 5 4" xfId="7436" xr:uid="{00000000-0005-0000-0000-00008F1D0000}"/>
    <cellStyle name="20% - akcent 4 3 6 3 6" xfId="7437" xr:uid="{00000000-0005-0000-0000-0000901D0000}"/>
    <cellStyle name="20% - akcent 4 3 6 3 6 2" xfId="7438" xr:uid="{00000000-0005-0000-0000-0000911D0000}"/>
    <cellStyle name="20% - akcent 4 3 6 3 7" xfId="7439" xr:uid="{00000000-0005-0000-0000-0000921D0000}"/>
    <cellStyle name="20% - akcent 4 3 6 3 7 2" xfId="7440" xr:uid="{00000000-0005-0000-0000-0000931D0000}"/>
    <cellStyle name="20% - akcent 4 3 6 3 8" xfId="7441" xr:uid="{00000000-0005-0000-0000-0000941D0000}"/>
    <cellStyle name="20% - akcent 4 3 6 4" xfId="7442" xr:uid="{00000000-0005-0000-0000-0000951D0000}"/>
    <cellStyle name="20% - akcent 4 3 6 4 2" xfId="7443" xr:uid="{00000000-0005-0000-0000-0000961D0000}"/>
    <cellStyle name="20% - akcent 4 3 6 4 2 2" xfId="7444" xr:uid="{00000000-0005-0000-0000-0000971D0000}"/>
    <cellStyle name="20% - akcent 4 3 6 4 2 2 2" xfId="7445" xr:uid="{00000000-0005-0000-0000-0000981D0000}"/>
    <cellStyle name="20% - akcent 4 3 6 4 2 3" xfId="7446" xr:uid="{00000000-0005-0000-0000-0000991D0000}"/>
    <cellStyle name="20% - akcent 4 3 6 4 2 3 2" xfId="7447" xr:uid="{00000000-0005-0000-0000-00009A1D0000}"/>
    <cellStyle name="20% - akcent 4 3 6 4 2 4" xfId="7448" xr:uid="{00000000-0005-0000-0000-00009B1D0000}"/>
    <cellStyle name="20% - akcent 4 3 6 4 3" xfId="7449" xr:uid="{00000000-0005-0000-0000-00009C1D0000}"/>
    <cellStyle name="20% - akcent 4 3 6 4 3 2" xfId="7450" xr:uid="{00000000-0005-0000-0000-00009D1D0000}"/>
    <cellStyle name="20% - akcent 4 3 6 4 4" xfId="7451" xr:uid="{00000000-0005-0000-0000-00009E1D0000}"/>
    <cellStyle name="20% - akcent 4 3 6 4 4 2" xfId="7452" xr:uid="{00000000-0005-0000-0000-00009F1D0000}"/>
    <cellStyle name="20% - akcent 4 3 6 4 5" xfId="7453" xr:uid="{00000000-0005-0000-0000-0000A01D0000}"/>
    <cellStyle name="20% - akcent 4 3 6 5" xfId="7454" xr:uid="{00000000-0005-0000-0000-0000A11D0000}"/>
    <cellStyle name="20% - akcent 4 3 6 5 2" xfId="7455" xr:uid="{00000000-0005-0000-0000-0000A21D0000}"/>
    <cellStyle name="20% - akcent 4 3 6 5 2 2" xfId="7456" xr:uid="{00000000-0005-0000-0000-0000A31D0000}"/>
    <cellStyle name="20% - akcent 4 3 6 5 2 2 2" xfId="7457" xr:uid="{00000000-0005-0000-0000-0000A41D0000}"/>
    <cellStyle name="20% - akcent 4 3 6 5 2 3" xfId="7458" xr:uid="{00000000-0005-0000-0000-0000A51D0000}"/>
    <cellStyle name="20% - akcent 4 3 6 5 2 3 2" xfId="7459" xr:uid="{00000000-0005-0000-0000-0000A61D0000}"/>
    <cellStyle name="20% - akcent 4 3 6 5 2 4" xfId="7460" xr:uid="{00000000-0005-0000-0000-0000A71D0000}"/>
    <cellStyle name="20% - akcent 4 3 6 5 3" xfId="7461" xr:uid="{00000000-0005-0000-0000-0000A81D0000}"/>
    <cellStyle name="20% - akcent 4 3 6 5 3 2" xfId="7462" xr:uid="{00000000-0005-0000-0000-0000A91D0000}"/>
    <cellStyle name="20% - akcent 4 3 6 5 4" xfId="7463" xr:uid="{00000000-0005-0000-0000-0000AA1D0000}"/>
    <cellStyle name="20% - akcent 4 3 6 5 4 2" xfId="7464" xr:uid="{00000000-0005-0000-0000-0000AB1D0000}"/>
    <cellStyle name="20% - akcent 4 3 6 5 5" xfId="7465" xr:uid="{00000000-0005-0000-0000-0000AC1D0000}"/>
    <cellStyle name="20% - akcent 4 3 6 6" xfId="7466" xr:uid="{00000000-0005-0000-0000-0000AD1D0000}"/>
    <cellStyle name="20% - akcent 4 3 6 6 2" xfId="7467" xr:uid="{00000000-0005-0000-0000-0000AE1D0000}"/>
    <cellStyle name="20% - akcent 4 3 6 6 2 2" xfId="7468" xr:uid="{00000000-0005-0000-0000-0000AF1D0000}"/>
    <cellStyle name="20% - akcent 4 3 6 6 2 2 2" xfId="7469" xr:uid="{00000000-0005-0000-0000-0000B01D0000}"/>
    <cellStyle name="20% - akcent 4 3 6 6 2 3" xfId="7470" xr:uid="{00000000-0005-0000-0000-0000B11D0000}"/>
    <cellStyle name="20% - akcent 4 3 6 6 2 3 2" xfId="7471" xr:uid="{00000000-0005-0000-0000-0000B21D0000}"/>
    <cellStyle name="20% - akcent 4 3 6 6 2 4" xfId="7472" xr:uid="{00000000-0005-0000-0000-0000B31D0000}"/>
    <cellStyle name="20% - akcent 4 3 6 6 3" xfId="7473" xr:uid="{00000000-0005-0000-0000-0000B41D0000}"/>
    <cellStyle name="20% - akcent 4 3 6 6 3 2" xfId="7474" xr:uid="{00000000-0005-0000-0000-0000B51D0000}"/>
    <cellStyle name="20% - akcent 4 3 6 6 4" xfId="7475" xr:uid="{00000000-0005-0000-0000-0000B61D0000}"/>
    <cellStyle name="20% - akcent 4 3 6 6 4 2" xfId="7476" xr:uid="{00000000-0005-0000-0000-0000B71D0000}"/>
    <cellStyle name="20% - akcent 4 3 6 6 5" xfId="7477" xr:uid="{00000000-0005-0000-0000-0000B81D0000}"/>
    <cellStyle name="20% - akcent 4 3 6 7" xfId="7478" xr:uid="{00000000-0005-0000-0000-0000B91D0000}"/>
    <cellStyle name="20% - akcent 4 3 6 7 2" xfId="7479" xr:uid="{00000000-0005-0000-0000-0000BA1D0000}"/>
    <cellStyle name="20% - akcent 4 3 6 7 2 2" xfId="7480" xr:uid="{00000000-0005-0000-0000-0000BB1D0000}"/>
    <cellStyle name="20% - akcent 4 3 6 7 3" xfId="7481" xr:uid="{00000000-0005-0000-0000-0000BC1D0000}"/>
    <cellStyle name="20% - akcent 4 3 6 7 3 2" xfId="7482" xr:uid="{00000000-0005-0000-0000-0000BD1D0000}"/>
    <cellStyle name="20% - akcent 4 3 6 7 4" xfId="7483" xr:uid="{00000000-0005-0000-0000-0000BE1D0000}"/>
    <cellStyle name="20% - akcent 4 3 6 8" xfId="7484" xr:uid="{00000000-0005-0000-0000-0000BF1D0000}"/>
    <cellStyle name="20% - akcent 4 3 6 8 2" xfId="7485" xr:uid="{00000000-0005-0000-0000-0000C01D0000}"/>
    <cellStyle name="20% - akcent 4 3 6 9" xfId="7486" xr:uid="{00000000-0005-0000-0000-0000C11D0000}"/>
    <cellStyle name="20% - akcent 4 3 6 9 2" xfId="7487" xr:uid="{00000000-0005-0000-0000-0000C21D0000}"/>
    <cellStyle name="20% - akcent 4 3 7" xfId="7488" xr:uid="{00000000-0005-0000-0000-0000C31D0000}"/>
    <cellStyle name="20% - akcent 4 3 7 2" xfId="7489" xr:uid="{00000000-0005-0000-0000-0000C41D0000}"/>
    <cellStyle name="20% - akcent 4 3 7 2 2" xfId="7490" xr:uid="{00000000-0005-0000-0000-0000C51D0000}"/>
    <cellStyle name="20% - akcent 4 3 7 2 2 2" xfId="7491" xr:uid="{00000000-0005-0000-0000-0000C61D0000}"/>
    <cellStyle name="20% - akcent 4 3 7 2 2 2 2" xfId="7492" xr:uid="{00000000-0005-0000-0000-0000C71D0000}"/>
    <cellStyle name="20% - akcent 4 3 7 2 2 2 2 2" xfId="7493" xr:uid="{00000000-0005-0000-0000-0000C81D0000}"/>
    <cellStyle name="20% - akcent 4 3 7 2 2 2 3" xfId="7494" xr:uid="{00000000-0005-0000-0000-0000C91D0000}"/>
    <cellStyle name="20% - akcent 4 3 7 2 2 2 3 2" xfId="7495" xr:uid="{00000000-0005-0000-0000-0000CA1D0000}"/>
    <cellStyle name="20% - akcent 4 3 7 2 2 2 4" xfId="7496" xr:uid="{00000000-0005-0000-0000-0000CB1D0000}"/>
    <cellStyle name="20% - akcent 4 3 7 2 2 3" xfId="7497" xr:uid="{00000000-0005-0000-0000-0000CC1D0000}"/>
    <cellStyle name="20% - akcent 4 3 7 2 2 3 2" xfId="7498" xr:uid="{00000000-0005-0000-0000-0000CD1D0000}"/>
    <cellStyle name="20% - akcent 4 3 7 2 2 4" xfId="7499" xr:uid="{00000000-0005-0000-0000-0000CE1D0000}"/>
    <cellStyle name="20% - akcent 4 3 7 2 2 4 2" xfId="7500" xr:uid="{00000000-0005-0000-0000-0000CF1D0000}"/>
    <cellStyle name="20% - akcent 4 3 7 2 2 5" xfId="7501" xr:uid="{00000000-0005-0000-0000-0000D01D0000}"/>
    <cellStyle name="20% - akcent 4 3 7 2 3" xfId="7502" xr:uid="{00000000-0005-0000-0000-0000D11D0000}"/>
    <cellStyle name="20% - akcent 4 3 7 2 3 2" xfId="7503" xr:uid="{00000000-0005-0000-0000-0000D21D0000}"/>
    <cellStyle name="20% - akcent 4 3 7 2 3 2 2" xfId="7504" xr:uid="{00000000-0005-0000-0000-0000D31D0000}"/>
    <cellStyle name="20% - akcent 4 3 7 2 3 2 2 2" xfId="7505" xr:uid="{00000000-0005-0000-0000-0000D41D0000}"/>
    <cellStyle name="20% - akcent 4 3 7 2 3 2 3" xfId="7506" xr:uid="{00000000-0005-0000-0000-0000D51D0000}"/>
    <cellStyle name="20% - akcent 4 3 7 2 3 2 3 2" xfId="7507" xr:uid="{00000000-0005-0000-0000-0000D61D0000}"/>
    <cellStyle name="20% - akcent 4 3 7 2 3 2 4" xfId="7508" xr:uid="{00000000-0005-0000-0000-0000D71D0000}"/>
    <cellStyle name="20% - akcent 4 3 7 2 3 3" xfId="7509" xr:uid="{00000000-0005-0000-0000-0000D81D0000}"/>
    <cellStyle name="20% - akcent 4 3 7 2 3 3 2" xfId="7510" xr:uid="{00000000-0005-0000-0000-0000D91D0000}"/>
    <cellStyle name="20% - akcent 4 3 7 2 3 4" xfId="7511" xr:uid="{00000000-0005-0000-0000-0000DA1D0000}"/>
    <cellStyle name="20% - akcent 4 3 7 2 3 4 2" xfId="7512" xr:uid="{00000000-0005-0000-0000-0000DB1D0000}"/>
    <cellStyle name="20% - akcent 4 3 7 2 3 5" xfId="7513" xr:uid="{00000000-0005-0000-0000-0000DC1D0000}"/>
    <cellStyle name="20% - akcent 4 3 7 2 4" xfId="7514" xr:uid="{00000000-0005-0000-0000-0000DD1D0000}"/>
    <cellStyle name="20% - akcent 4 3 7 2 4 2" xfId="7515" xr:uid="{00000000-0005-0000-0000-0000DE1D0000}"/>
    <cellStyle name="20% - akcent 4 3 7 2 4 2 2" xfId="7516" xr:uid="{00000000-0005-0000-0000-0000DF1D0000}"/>
    <cellStyle name="20% - akcent 4 3 7 2 4 2 2 2" xfId="7517" xr:uid="{00000000-0005-0000-0000-0000E01D0000}"/>
    <cellStyle name="20% - akcent 4 3 7 2 4 2 3" xfId="7518" xr:uid="{00000000-0005-0000-0000-0000E11D0000}"/>
    <cellStyle name="20% - akcent 4 3 7 2 4 2 3 2" xfId="7519" xr:uid="{00000000-0005-0000-0000-0000E21D0000}"/>
    <cellStyle name="20% - akcent 4 3 7 2 4 2 4" xfId="7520" xr:uid="{00000000-0005-0000-0000-0000E31D0000}"/>
    <cellStyle name="20% - akcent 4 3 7 2 4 3" xfId="7521" xr:uid="{00000000-0005-0000-0000-0000E41D0000}"/>
    <cellStyle name="20% - akcent 4 3 7 2 4 3 2" xfId="7522" xr:uid="{00000000-0005-0000-0000-0000E51D0000}"/>
    <cellStyle name="20% - akcent 4 3 7 2 4 4" xfId="7523" xr:uid="{00000000-0005-0000-0000-0000E61D0000}"/>
    <cellStyle name="20% - akcent 4 3 7 2 4 4 2" xfId="7524" xr:uid="{00000000-0005-0000-0000-0000E71D0000}"/>
    <cellStyle name="20% - akcent 4 3 7 2 4 5" xfId="7525" xr:uid="{00000000-0005-0000-0000-0000E81D0000}"/>
    <cellStyle name="20% - akcent 4 3 7 2 5" xfId="7526" xr:uid="{00000000-0005-0000-0000-0000E91D0000}"/>
    <cellStyle name="20% - akcent 4 3 7 2 5 2" xfId="7527" xr:uid="{00000000-0005-0000-0000-0000EA1D0000}"/>
    <cellStyle name="20% - akcent 4 3 7 2 5 2 2" xfId="7528" xr:uid="{00000000-0005-0000-0000-0000EB1D0000}"/>
    <cellStyle name="20% - akcent 4 3 7 2 5 3" xfId="7529" xr:uid="{00000000-0005-0000-0000-0000EC1D0000}"/>
    <cellStyle name="20% - akcent 4 3 7 2 5 3 2" xfId="7530" xr:uid="{00000000-0005-0000-0000-0000ED1D0000}"/>
    <cellStyle name="20% - akcent 4 3 7 2 5 4" xfId="7531" xr:uid="{00000000-0005-0000-0000-0000EE1D0000}"/>
    <cellStyle name="20% - akcent 4 3 7 2 6" xfId="7532" xr:uid="{00000000-0005-0000-0000-0000EF1D0000}"/>
    <cellStyle name="20% - akcent 4 3 7 2 6 2" xfId="7533" xr:uid="{00000000-0005-0000-0000-0000F01D0000}"/>
    <cellStyle name="20% - akcent 4 3 7 2 7" xfId="7534" xr:uid="{00000000-0005-0000-0000-0000F11D0000}"/>
    <cellStyle name="20% - akcent 4 3 7 2 7 2" xfId="7535" xr:uid="{00000000-0005-0000-0000-0000F21D0000}"/>
    <cellStyle name="20% - akcent 4 3 7 2 8" xfId="7536" xr:uid="{00000000-0005-0000-0000-0000F31D0000}"/>
    <cellStyle name="20% - akcent 4 3 7 3" xfId="7537" xr:uid="{00000000-0005-0000-0000-0000F41D0000}"/>
    <cellStyle name="20% - akcent 4 3 7 3 2" xfId="7538" xr:uid="{00000000-0005-0000-0000-0000F51D0000}"/>
    <cellStyle name="20% - akcent 4 3 7 3 2 2" xfId="7539" xr:uid="{00000000-0005-0000-0000-0000F61D0000}"/>
    <cellStyle name="20% - akcent 4 3 7 3 2 2 2" xfId="7540" xr:uid="{00000000-0005-0000-0000-0000F71D0000}"/>
    <cellStyle name="20% - akcent 4 3 7 3 2 3" xfId="7541" xr:uid="{00000000-0005-0000-0000-0000F81D0000}"/>
    <cellStyle name="20% - akcent 4 3 7 3 2 3 2" xfId="7542" xr:uid="{00000000-0005-0000-0000-0000F91D0000}"/>
    <cellStyle name="20% - akcent 4 3 7 3 2 4" xfId="7543" xr:uid="{00000000-0005-0000-0000-0000FA1D0000}"/>
    <cellStyle name="20% - akcent 4 3 7 3 3" xfId="7544" xr:uid="{00000000-0005-0000-0000-0000FB1D0000}"/>
    <cellStyle name="20% - akcent 4 3 7 3 3 2" xfId="7545" xr:uid="{00000000-0005-0000-0000-0000FC1D0000}"/>
    <cellStyle name="20% - akcent 4 3 7 3 4" xfId="7546" xr:uid="{00000000-0005-0000-0000-0000FD1D0000}"/>
    <cellStyle name="20% - akcent 4 3 7 3 4 2" xfId="7547" xr:uid="{00000000-0005-0000-0000-0000FE1D0000}"/>
    <cellStyle name="20% - akcent 4 3 7 3 5" xfId="7548" xr:uid="{00000000-0005-0000-0000-0000FF1D0000}"/>
    <cellStyle name="20% - akcent 4 3 7 4" xfId="7549" xr:uid="{00000000-0005-0000-0000-0000001E0000}"/>
    <cellStyle name="20% - akcent 4 3 7 4 2" xfId="7550" xr:uid="{00000000-0005-0000-0000-0000011E0000}"/>
    <cellStyle name="20% - akcent 4 3 7 4 2 2" xfId="7551" xr:uid="{00000000-0005-0000-0000-0000021E0000}"/>
    <cellStyle name="20% - akcent 4 3 7 4 2 2 2" xfId="7552" xr:uid="{00000000-0005-0000-0000-0000031E0000}"/>
    <cellStyle name="20% - akcent 4 3 7 4 2 3" xfId="7553" xr:uid="{00000000-0005-0000-0000-0000041E0000}"/>
    <cellStyle name="20% - akcent 4 3 7 4 2 3 2" xfId="7554" xr:uid="{00000000-0005-0000-0000-0000051E0000}"/>
    <cellStyle name="20% - akcent 4 3 7 4 2 4" xfId="7555" xr:uid="{00000000-0005-0000-0000-0000061E0000}"/>
    <cellStyle name="20% - akcent 4 3 7 4 3" xfId="7556" xr:uid="{00000000-0005-0000-0000-0000071E0000}"/>
    <cellStyle name="20% - akcent 4 3 7 4 3 2" xfId="7557" xr:uid="{00000000-0005-0000-0000-0000081E0000}"/>
    <cellStyle name="20% - akcent 4 3 7 4 4" xfId="7558" xr:uid="{00000000-0005-0000-0000-0000091E0000}"/>
    <cellStyle name="20% - akcent 4 3 7 4 4 2" xfId="7559" xr:uid="{00000000-0005-0000-0000-00000A1E0000}"/>
    <cellStyle name="20% - akcent 4 3 7 4 5" xfId="7560" xr:uid="{00000000-0005-0000-0000-00000B1E0000}"/>
    <cellStyle name="20% - akcent 4 3 7 5" xfId="7561" xr:uid="{00000000-0005-0000-0000-00000C1E0000}"/>
    <cellStyle name="20% - akcent 4 3 7 5 2" xfId="7562" xr:uid="{00000000-0005-0000-0000-00000D1E0000}"/>
    <cellStyle name="20% - akcent 4 3 7 5 2 2" xfId="7563" xr:uid="{00000000-0005-0000-0000-00000E1E0000}"/>
    <cellStyle name="20% - akcent 4 3 7 5 2 2 2" xfId="7564" xr:uid="{00000000-0005-0000-0000-00000F1E0000}"/>
    <cellStyle name="20% - akcent 4 3 7 5 2 3" xfId="7565" xr:uid="{00000000-0005-0000-0000-0000101E0000}"/>
    <cellStyle name="20% - akcent 4 3 7 5 2 3 2" xfId="7566" xr:uid="{00000000-0005-0000-0000-0000111E0000}"/>
    <cellStyle name="20% - akcent 4 3 7 5 2 4" xfId="7567" xr:uid="{00000000-0005-0000-0000-0000121E0000}"/>
    <cellStyle name="20% - akcent 4 3 7 5 3" xfId="7568" xr:uid="{00000000-0005-0000-0000-0000131E0000}"/>
    <cellStyle name="20% - akcent 4 3 7 5 3 2" xfId="7569" xr:uid="{00000000-0005-0000-0000-0000141E0000}"/>
    <cellStyle name="20% - akcent 4 3 7 5 4" xfId="7570" xr:uid="{00000000-0005-0000-0000-0000151E0000}"/>
    <cellStyle name="20% - akcent 4 3 7 5 4 2" xfId="7571" xr:uid="{00000000-0005-0000-0000-0000161E0000}"/>
    <cellStyle name="20% - akcent 4 3 7 5 5" xfId="7572" xr:uid="{00000000-0005-0000-0000-0000171E0000}"/>
    <cellStyle name="20% - akcent 4 3 7 6" xfId="7573" xr:uid="{00000000-0005-0000-0000-0000181E0000}"/>
    <cellStyle name="20% - akcent 4 3 7 6 2" xfId="7574" xr:uid="{00000000-0005-0000-0000-0000191E0000}"/>
    <cellStyle name="20% - akcent 4 3 7 6 2 2" xfId="7575" xr:uid="{00000000-0005-0000-0000-00001A1E0000}"/>
    <cellStyle name="20% - akcent 4 3 7 6 3" xfId="7576" xr:uid="{00000000-0005-0000-0000-00001B1E0000}"/>
    <cellStyle name="20% - akcent 4 3 7 6 3 2" xfId="7577" xr:uid="{00000000-0005-0000-0000-00001C1E0000}"/>
    <cellStyle name="20% - akcent 4 3 7 6 4" xfId="7578" xr:uid="{00000000-0005-0000-0000-00001D1E0000}"/>
    <cellStyle name="20% - akcent 4 3 7 7" xfId="7579" xr:uid="{00000000-0005-0000-0000-00001E1E0000}"/>
    <cellStyle name="20% - akcent 4 3 7 7 2" xfId="7580" xr:uid="{00000000-0005-0000-0000-00001F1E0000}"/>
    <cellStyle name="20% - akcent 4 3 7 8" xfId="7581" xr:uid="{00000000-0005-0000-0000-0000201E0000}"/>
    <cellStyle name="20% - akcent 4 3 7 8 2" xfId="7582" xr:uid="{00000000-0005-0000-0000-0000211E0000}"/>
    <cellStyle name="20% - akcent 4 3 7 9" xfId="7583" xr:uid="{00000000-0005-0000-0000-0000221E0000}"/>
    <cellStyle name="20% - akcent 4 3 8" xfId="7584" xr:uid="{00000000-0005-0000-0000-0000231E0000}"/>
    <cellStyle name="20% - akcent 4 3 8 2" xfId="7585" xr:uid="{00000000-0005-0000-0000-0000241E0000}"/>
    <cellStyle name="20% - akcent 4 3 8 2 2" xfId="7586" xr:uid="{00000000-0005-0000-0000-0000251E0000}"/>
    <cellStyle name="20% - akcent 4 3 8 2 2 2" xfId="7587" xr:uid="{00000000-0005-0000-0000-0000261E0000}"/>
    <cellStyle name="20% - akcent 4 3 8 2 2 2 2" xfId="7588" xr:uid="{00000000-0005-0000-0000-0000271E0000}"/>
    <cellStyle name="20% - akcent 4 3 8 2 2 2 2 2" xfId="7589" xr:uid="{00000000-0005-0000-0000-0000281E0000}"/>
    <cellStyle name="20% - akcent 4 3 8 2 2 2 3" xfId="7590" xr:uid="{00000000-0005-0000-0000-0000291E0000}"/>
    <cellStyle name="20% - akcent 4 3 8 2 2 2 3 2" xfId="7591" xr:uid="{00000000-0005-0000-0000-00002A1E0000}"/>
    <cellStyle name="20% - akcent 4 3 8 2 2 2 4" xfId="7592" xr:uid="{00000000-0005-0000-0000-00002B1E0000}"/>
    <cellStyle name="20% - akcent 4 3 8 2 2 3" xfId="7593" xr:uid="{00000000-0005-0000-0000-00002C1E0000}"/>
    <cellStyle name="20% - akcent 4 3 8 2 2 3 2" xfId="7594" xr:uid="{00000000-0005-0000-0000-00002D1E0000}"/>
    <cellStyle name="20% - akcent 4 3 8 2 2 4" xfId="7595" xr:uid="{00000000-0005-0000-0000-00002E1E0000}"/>
    <cellStyle name="20% - akcent 4 3 8 2 2 4 2" xfId="7596" xr:uid="{00000000-0005-0000-0000-00002F1E0000}"/>
    <cellStyle name="20% - akcent 4 3 8 2 2 5" xfId="7597" xr:uid="{00000000-0005-0000-0000-0000301E0000}"/>
    <cellStyle name="20% - akcent 4 3 8 2 3" xfId="7598" xr:uid="{00000000-0005-0000-0000-0000311E0000}"/>
    <cellStyle name="20% - akcent 4 3 8 2 3 2" xfId="7599" xr:uid="{00000000-0005-0000-0000-0000321E0000}"/>
    <cellStyle name="20% - akcent 4 3 8 2 3 2 2" xfId="7600" xr:uid="{00000000-0005-0000-0000-0000331E0000}"/>
    <cellStyle name="20% - akcent 4 3 8 2 3 2 2 2" xfId="7601" xr:uid="{00000000-0005-0000-0000-0000341E0000}"/>
    <cellStyle name="20% - akcent 4 3 8 2 3 2 3" xfId="7602" xr:uid="{00000000-0005-0000-0000-0000351E0000}"/>
    <cellStyle name="20% - akcent 4 3 8 2 3 2 3 2" xfId="7603" xr:uid="{00000000-0005-0000-0000-0000361E0000}"/>
    <cellStyle name="20% - akcent 4 3 8 2 3 2 4" xfId="7604" xr:uid="{00000000-0005-0000-0000-0000371E0000}"/>
    <cellStyle name="20% - akcent 4 3 8 2 3 3" xfId="7605" xr:uid="{00000000-0005-0000-0000-0000381E0000}"/>
    <cellStyle name="20% - akcent 4 3 8 2 3 3 2" xfId="7606" xr:uid="{00000000-0005-0000-0000-0000391E0000}"/>
    <cellStyle name="20% - akcent 4 3 8 2 3 4" xfId="7607" xr:uid="{00000000-0005-0000-0000-00003A1E0000}"/>
    <cellStyle name="20% - akcent 4 3 8 2 3 4 2" xfId="7608" xr:uid="{00000000-0005-0000-0000-00003B1E0000}"/>
    <cellStyle name="20% - akcent 4 3 8 2 3 5" xfId="7609" xr:uid="{00000000-0005-0000-0000-00003C1E0000}"/>
    <cellStyle name="20% - akcent 4 3 8 2 4" xfId="7610" xr:uid="{00000000-0005-0000-0000-00003D1E0000}"/>
    <cellStyle name="20% - akcent 4 3 8 2 4 2" xfId="7611" xr:uid="{00000000-0005-0000-0000-00003E1E0000}"/>
    <cellStyle name="20% - akcent 4 3 8 2 4 2 2" xfId="7612" xr:uid="{00000000-0005-0000-0000-00003F1E0000}"/>
    <cellStyle name="20% - akcent 4 3 8 2 4 2 2 2" xfId="7613" xr:uid="{00000000-0005-0000-0000-0000401E0000}"/>
    <cellStyle name="20% - akcent 4 3 8 2 4 2 3" xfId="7614" xr:uid="{00000000-0005-0000-0000-0000411E0000}"/>
    <cellStyle name="20% - akcent 4 3 8 2 4 2 3 2" xfId="7615" xr:uid="{00000000-0005-0000-0000-0000421E0000}"/>
    <cellStyle name="20% - akcent 4 3 8 2 4 2 4" xfId="7616" xr:uid="{00000000-0005-0000-0000-0000431E0000}"/>
    <cellStyle name="20% - akcent 4 3 8 2 4 3" xfId="7617" xr:uid="{00000000-0005-0000-0000-0000441E0000}"/>
    <cellStyle name="20% - akcent 4 3 8 2 4 3 2" xfId="7618" xr:uid="{00000000-0005-0000-0000-0000451E0000}"/>
    <cellStyle name="20% - akcent 4 3 8 2 4 4" xfId="7619" xr:uid="{00000000-0005-0000-0000-0000461E0000}"/>
    <cellStyle name="20% - akcent 4 3 8 2 4 4 2" xfId="7620" xr:uid="{00000000-0005-0000-0000-0000471E0000}"/>
    <cellStyle name="20% - akcent 4 3 8 2 4 5" xfId="7621" xr:uid="{00000000-0005-0000-0000-0000481E0000}"/>
    <cellStyle name="20% - akcent 4 3 8 2 5" xfId="7622" xr:uid="{00000000-0005-0000-0000-0000491E0000}"/>
    <cellStyle name="20% - akcent 4 3 8 2 5 2" xfId="7623" xr:uid="{00000000-0005-0000-0000-00004A1E0000}"/>
    <cellStyle name="20% - akcent 4 3 8 2 5 2 2" xfId="7624" xr:uid="{00000000-0005-0000-0000-00004B1E0000}"/>
    <cellStyle name="20% - akcent 4 3 8 2 5 3" xfId="7625" xr:uid="{00000000-0005-0000-0000-00004C1E0000}"/>
    <cellStyle name="20% - akcent 4 3 8 2 5 3 2" xfId="7626" xr:uid="{00000000-0005-0000-0000-00004D1E0000}"/>
    <cellStyle name="20% - akcent 4 3 8 2 5 4" xfId="7627" xr:uid="{00000000-0005-0000-0000-00004E1E0000}"/>
    <cellStyle name="20% - akcent 4 3 8 2 6" xfId="7628" xr:uid="{00000000-0005-0000-0000-00004F1E0000}"/>
    <cellStyle name="20% - akcent 4 3 8 2 6 2" xfId="7629" xr:uid="{00000000-0005-0000-0000-0000501E0000}"/>
    <cellStyle name="20% - akcent 4 3 8 2 7" xfId="7630" xr:uid="{00000000-0005-0000-0000-0000511E0000}"/>
    <cellStyle name="20% - akcent 4 3 8 2 7 2" xfId="7631" xr:uid="{00000000-0005-0000-0000-0000521E0000}"/>
    <cellStyle name="20% - akcent 4 3 8 2 8" xfId="7632" xr:uid="{00000000-0005-0000-0000-0000531E0000}"/>
    <cellStyle name="20% - akcent 4 3 8 3" xfId="7633" xr:uid="{00000000-0005-0000-0000-0000541E0000}"/>
    <cellStyle name="20% - akcent 4 3 8 3 2" xfId="7634" xr:uid="{00000000-0005-0000-0000-0000551E0000}"/>
    <cellStyle name="20% - akcent 4 3 8 3 2 2" xfId="7635" xr:uid="{00000000-0005-0000-0000-0000561E0000}"/>
    <cellStyle name="20% - akcent 4 3 8 3 2 2 2" xfId="7636" xr:uid="{00000000-0005-0000-0000-0000571E0000}"/>
    <cellStyle name="20% - akcent 4 3 8 3 2 3" xfId="7637" xr:uid="{00000000-0005-0000-0000-0000581E0000}"/>
    <cellStyle name="20% - akcent 4 3 8 3 2 3 2" xfId="7638" xr:uid="{00000000-0005-0000-0000-0000591E0000}"/>
    <cellStyle name="20% - akcent 4 3 8 3 2 4" xfId="7639" xr:uid="{00000000-0005-0000-0000-00005A1E0000}"/>
    <cellStyle name="20% - akcent 4 3 8 3 3" xfId="7640" xr:uid="{00000000-0005-0000-0000-00005B1E0000}"/>
    <cellStyle name="20% - akcent 4 3 8 3 3 2" xfId="7641" xr:uid="{00000000-0005-0000-0000-00005C1E0000}"/>
    <cellStyle name="20% - akcent 4 3 8 3 4" xfId="7642" xr:uid="{00000000-0005-0000-0000-00005D1E0000}"/>
    <cellStyle name="20% - akcent 4 3 8 3 4 2" xfId="7643" xr:uid="{00000000-0005-0000-0000-00005E1E0000}"/>
    <cellStyle name="20% - akcent 4 3 8 3 5" xfId="7644" xr:uid="{00000000-0005-0000-0000-00005F1E0000}"/>
    <cellStyle name="20% - akcent 4 3 8 4" xfId="7645" xr:uid="{00000000-0005-0000-0000-0000601E0000}"/>
    <cellStyle name="20% - akcent 4 3 8 4 2" xfId="7646" xr:uid="{00000000-0005-0000-0000-0000611E0000}"/>
    <cellStyle name="20% - akcent 4 3 8 4 2 2" xfId="7647" xr:uid="{00000000-0005-0000-0000-0000621E0000}"/>
    <cellStyle name="20% - akcent 4 3 8 4 2 2 2" xfId="7648" xr:uid="{00000000-0005-0000-0000-0000631E0000}"/>
    <cellStyle name="20% - akcent 4 3 8 4 2 3" xfId="7649" xr:uid="{00000000-0005-0000-0000-0000641E0000}"/>
    <cellStyle name="20% - akcent 4 3 8 4 2 3 2" xfId="7650" xr:uid="{00000000-0005-0000-0000-0000651E0000}"/>
    <cellStyle name="20% - akcent 4 3 8 4 2 4" xfId="7651" xr:uid="{00000000-0005-0000-0000-0000661E0000}"/>
    <cellStyle name="20% - akcent 4 3 8 4 3" xfId="7652" xr:uid="{00000000-0005-0000-0000-0000671E0000}"/>
    <cellStyle name="20% - akcent 4 3 8 4 3 2" xfId="7653" xr:uid="{00000000-0005-0000-0000-0000681E0000}"/>
    <cellStyle name="20% - akcent 4 3 8 4 4" xfId="7654" xr:uid="{00000000-0005-0000-0000-0000691E0000}"/>
    <cellStyle name="20% - akcent 4 3 8 4 4 2" xfId="7655" xr:uid="{00000000-0005-0000-0000-00006A1E0000}"/>
    <cellStyle name="20% - akcent 4 3 8 4 5" xfId="7656" xr:uid="{00000000-0005-0000-0000-00006B1E0000}"/>
    <cellStyle name="20% - akcent 4 3 8 5" xfId="7657" xr:uid="{00000000-0005-0000-0000-00006C1E0000}"/>
    <cellStyle name="20% - akcent 4 3 8 5 2" xfId="7658" xr:uid="{00000000-0005-0000-0000-00006D1E0000}"/>
    <cellStyle name="20% - akcent 4 3 8 5 2 2" xfId="7659" xr:uid="{00000000-0005-0000-0000-00006E1E0000}"/>
    <cellStyle name="20% - akcent 4 3 8 5 2 2 2" xfId="7660" xr:uid="{00000000-0005-0000-0000-00006F1E0000}"/>
    <cellStyle name="20% - akcent 4 3 8 5 2 3" xfId="7661" xr:uid="{00000000-0005-0000-0000-0000701E0000}"/>
    <cellStyle name="20% - akcent 4 3 8 5 2 3 2" xfId="7662" xr:uid="{00000000-0005-0000-0000-0000711E0000}"/>
    <cellStyle name="20% - akcent 4 3 8 5 2 4" xfId="7663" xr:uid="{00000000-0005-0000-0000-0000721E0000}"/>
    <cellStyle name="20% - akcent 4 3 8 5 3" xfId="7664" xr:uid="{00000000-0005-0000-0000-0000731E0000}"/>
    <cellStyle name="20% - akcent 4 3 8 5 3 2" xfId="7665" xr:uid="{00000000-0005-0000-0000-0000741E0000}"/>
    <cellStyle name="20% - akcent 4 3 8 5 4" xfId="7666" xr:uid="{00000000-0005-0000-0000-0000751E0000}"/>
    <cellStyle name="20% - akcent 4 3 8 5 4 2" xfId="7667" xr:uid="{00000000-0005-0000-0000-0000761E0000}"/>
    <cellStyle name="20% - akcent 4 3 8 5 5" xfId="7668" xr:uid="{00000000-0005-0000-0000-0000771E0000}"/>
    <cellStyle name="20% - akcent 4 3 8 6" xfId="7669" xr:uid="{00000000-0005-0000-0000-0000781E0000}"/>
    <cellStyle name="20% - akcent 4 3 8 6 2" xfId="7670" xr:uid="{00000000-0005-0000-0000-0000791E0000}"/>
    <cellStyle name="20% - akcent 4 3 8 6 2 2" xfId="7671" xr:uid="{00000000-0005-0000-0000-00007A1E0000}"/>
    <cellStyle name="20% - akcent 4 3 8 6 3" xfId="7672" xr:uid="{00000000-0005-0000-0000-00007B1E0000}"/>
    <cellStyle name="20% - akcent 4 3 8 6 3 2" xfId="7673" xr:uid="{00000000-0005-0000-0000-00007C1E0000}"/>
    <cellStyle name="20% - akcent 4 3 8 6 4" xfId="7674" xr:uid="{00000000-0005-0000-0000-00007D1E0000}"/>
    <cellStyle name="20% - akcent 4 3 8 7" xfId="7675" xr:uid="{00000000-0005-0000-0000-00007E1E0000}"/>
    <cellStyle name="20% - akcent 4 3 8 7 2" xfId="7676" xr:uid="{00000000-0005-0000-0000-00007F1E0000}"/>
    <cellStyle name="20% - akcent 4 3 8 8" xfId="7677" xr:uid="{00000000-0005-0000-0000-0000801E0000}"/>
    <cellStyle name="20% - akcent 4 3 8 8 2" xfId="7678" xr:uid="{00000000-0005-0000-0000-0000811E0000}"/>
    <cellStyle name="20% - akcent 4 3 8 9" xfId="7679" xr:uid="{00000000-0005-0000-0000-0000821E0000}"/>
    <cellStyle name="20% - akcent 4 3 9" xfId="7680" xr:uid="{00000000-0005-0000-0000-0000831E0000}"/>
    <cellStyle name="20% - akcent 4 3 9 2" xfId="7681" xr:uid="{00000000-0005-0000-0000-0000841E0000}"/>
    <cellStyle name="20% - akcent 4 3 9 2 2" xfId="7682" xr:uid="{00000000-0005-0000-0000-0000851E0000}"/>
    <cellStyle name="20% - akcent 4 3 9 2 2 2" xfId="7683" xr:uid="{00000000-0005-0000-0000-0000861E0000}"/>
    <cellStyle name="20% - akcent 4 3 9 2 2 2 2" xfId="7684" xr:uid="{00000000-0005-0000-0000-0000871E0000}"/>
    <cellStyle name="20% - akcent 4 3 9 2 2 3" xfId="7685" xr:uid="{00000000-0005-0000-0000-0000881E0000}"/>
    <cellStyle name="20% - akcent 4 3 9 2 2 3 2" xfId="7686" xr:uid="{00000000-0005-0000-0000-0000891E0000}"/>
    <cellStyle name="20% - akcent 4 3 9 2 2 4" xfId="7687" xr:uid="{00000000-0005-0000-0000-00008A1E0000}"/>
    <cellStyle name="20% - akcent 4 3 9 2 3" xfId="7688" xr:uid="{00000000-0005-0000-0000-00008B1E0000}"/>
    <cellStyle name="20% - akcent 4 3 9 2 3 2" xfId="7689" xr:uid="{00000000-0005-0000-0000-00008C1E0000}"/>
    <cellStyle name="20% - akcent 4 3 9 2 4" xfId="7690" xr:uid="{00000000-0005-0000-0000-00008D1E0000}"/>
    <cellStyle name="20% - akcent 4 3 9 2 4 2" xfId="7691" xr:uid="{00000000-0005-0000-0000-00008E1E0000}"/>
    <cellStyle name="20% - akcent 4 3 9 2 5" xfId="7692" xr:uid="{00000000-0005-0000-0000-00008F1E0000}"/>
    <cellStyle name="20% - akcent 4 3 9 3" xfId="7693" xr:uid="{00000000-0005-0000-0000-0000901E0000}"/>
    <cellStyle name="20% - akcent 4 3 9 3 2" xfId="7694" xr:uid="{00000000-0005-0000-0000-0000911E0000}"/>
    <cellStyle name="20% - akcent 4 3 9 3 2 2" xfId="7695" xr:uid="{00000000-0005-0000-0000-0000921E0000}"/>
    <cellStyle name="20% - akcent 4 3 9 3 2 2 2" xfId="7696" xr:uid="{00000000-0005-0000-0000-0000931E0000}"/>
    <cellStyle name="20% - akcent 4 3 9 3 2 3" xfId="7697" xr:uid="{00000000-0005-0000-0000-0000941E0000}"/>
    <cellStyle name="20% - akcent 4 3 9 3 2 3 2" xfId="7698" xr:uid="{00000000-0005-0000-0000-0000951E0000}"/>
    <cellStyle name="20% - akcent 4 3 9 3 2 4" xfId="7699" xr:uid="{00000000-0005-0000-0000-0000961E0000}"/>
    <cellStyle name="20% - akcent 4 3 9 3 3" xfId="7700" xr:uid="{00000000-0005-0000-0000-0000971E0000}"/>
    <cellStyle name="20% - akcent 4 3 9 3 3 2" xfId="7701" xr:uid="{00000000-0005-0000-0000-0000981E0000}"/>
    <cellStyle name="20% - akcent 4 3 9 3 4" xfId="7702" xr:uid="{00000000-0005-0000-0000-0000991E0000}"/>
    <cellStyle name="20% - akcent 4 3 9 3 4 2" xfId="7703" xr:uid="{00000000-0005-0000-0000-00009A1E0000}"/>
    <cellStyle name="20% - akcent 4 3 9 3 5" xfId="7704" xr:uid="{00000000-0005-0000-0000-00009B1E0000}"/>
    <cellStyle name="20% - akcent 4 3 9 4" xfId="7705" xr:uid="{00000000-0005-0000-0000-00009C1E0000}"/>
    <cellStyle name="20% - akcent 4 3 9 4 2" xfId="7706" xr:uid="{00000000-0005-0000-0000-00009D1E0000}"/>
    <cellStyle name="20% - akcent 4 3 9 4 2 2" xfId="7707" xr:uid="{00000000-0005-0000-0000-00009E1E0000}"/>
    <cellStyle name="20% - akcent 4 3 9 4 2 2 2" xfId="7708" xr:uid="{00000000-0005-0000-0000-00009F1E0000}"/>
    <cellStyle name="20% - akcent 4 3 9 4 2 3" xfId="7709" xr:uid="{00000000-0005-0000-0000-0000A01E0000}"/>
    <cellStyle name="20% - akcent 4 3 9 4 2 3 2" xfId="7710" xr:uid="{00000000-0005-0000-0000-0000A11E0000}"/>
    <cellStyle name="20% - akcent 4 3 9 4 2 4" xfId="7711" xr:uid="{00000000-0005-0000-0000-0000A21E0000}"/>
    <cellStyle name="20% - akcent 4 3 9 4 3" xfId="7712" xr:uid="{00000000-0005-0000-0000-0000A31E0000}"/>
    <cellStyle name="20% - akcent 4 3 9 4 3 2" xfId="7713" xr:uid="{00000000-0005-0000-0000-0000A41E0000}"/>
    <cellStyle name="20% - akcent 4 3 9 4 4" xfId="7714" xr:uid="{00000000-0005-0000-0000-0000A51E0000}"/>
    <cellStyle name="20% - akcent 4 3 9 4 4 2" xfId="7715" xr:uid="{00000000-0005-0000-0000-0000A61E0000}"/>
    <cellStyle name="20% - akcent 4 3 9 4 5" xfId="7716" xr:uid="{00000000-0005-0000-0000-0000A71E0000}"/>
    <cellStyle name="20% - akcent 4 3 9 5" xfId="7717" xr:uid="{00000000-0005-0000-0000-0000A81E0000}"/>
    <cellStyle name="20% - akcent 4 3 9 5 2" xfId="7718" xr:uid="{00000000-0005-0000-0000-0000A91E0000}"/>
    <cellStyle name="20% - akcent 4 3 9 5 2 2" xfId="7719" xr:uid="{00000000-0005-0000-0000-0000AA1E0000}"/>
    <cellStyle name="20% - akcent 4 3 9 5 3" xfId="7720" xr:uid="{00000000-0005-0000-0000-0000AB1E0000}"/>
    <cellStyle name="20% - akcent 4 3 9 5 3 2" xfId="7721" xr:uid="{00000000-0005-0000-0000-0000AC1E0000}"/>
    <cellStyle name="20% - akcent 4 3 9 5 4" xfId="7722" xr:uid="{00000000-0005-0000-0000-0000AD1E0000}"/>
    <cellStyle name="20% - akcent 4 3 9 6" xfId="7723" xr:uid="{00000000-0005-0000-0000-0000AE1E0000}"/>
    <cellStyle name="20% - akcent 4 3 9 6 2" xfId="7724" xr:uid="{00000000-0005-0000-0000-0000AF1E0000}"/>
    <cellStyle name="20% - akcent 4 3 9 7" xfId="7725" xr:uid="{00000000-0005-0000-0000-0000B01E0000}"/>
    <cellStyle name="20% - akcent 4 3 9 7 2" xfId="7726" xr:uid="{00000000-0005-0000-0000-0000B11E0000}"/>
    <cellStyle name="20% - akcent 4 3 9 8" xfId="7727" xr:uid="{00000000-0005-0000-0000-0000B21E0000}"/>
    <cellStyle name="20% - akcent 4 4" xfId="7728" xr:uid="{00000000-0005-0000-0000-0000B31E0000}"/>
    <cellStyle name="20% - akcent 4 5" xfId="7729" xr:uid="{00000000-0005-0000-0000-0000B41E0000}"/>
    <cellStyle name="20% - akcent 4 6" xfId="7730" xr:uid="{00000000-0005-0000-0000-0000B51E0000}"/>
    <cellStyle name="20% - akcent 5 2" xfId="7731" xr:uid="{00000000-0005-0000-0000-0000B61E0000}"/>
    <cellStyle name="20% - akcent 5 2 2" xfId="7732" xr:uid="{00000000-0005-0000-0000-0000B71E0000}"/>
    <cellStyle name="20% - akcent 5 2 3" xfId="7733" xr:uid="{00000000-0005-0000-0000-0000B81E0000}"/>
    <cellStyle name="20% - akcent 5 2 4" xfId="22012" xr:uid="{00000000-0005-0000-0000-0000B91E0000}"/>
    <cellStyle name="20% - akcent 5 3" xfId="7734" xr:uid="{00000000-0005-0000-0000-0000BA1E0000}"/>
    <cellStyle name="20% - akcent 5 3 10" xfId="7735" xr:uid="{00000000-0005-0000-0000-0000BB1E0000}"/>
    <cellStyle name="20% - akcent 5 3 10 2" xfId="7736" xr:uid="{00000000-0005-0000-0000-0000BC1E0000}"/>
    <cellStyle name="20% - akcent 5 3 10 2 2" xfId="7737" xr:uid="{00000000-0005-0000-0000-0000BD1E0000}"/>
    <cellStyle name="20% - akcent 5 3 10 2 2 2" xfId="7738" xr:uid="{00000000-0005-0000-0000-0000BE1E0000}"/>
    <cellStyle name="20% - akcent 5 3 10 2 2 2 2" xfId="7739" xr:uid="{00000000-0005-0000-0000-0000BF1E0000}"/>
    <cellStyle name="20% - akcent 5 3 10 2 2 3" xfId="7740" xr:uid="{00000000-0005-0000-0000-0000C01E0000}"/>
    <cellStyle name="20% - akcent 5 3 10 2 2 3 2" xfId="7741" xr:uid="{00000000-0005-0000-0000-0000C11E0000}"/>
    <cellStyle name="20% - akcent 5 3 10 2 2 4" xfId="7742" xr:uid="{00000000-0005-0000-0000-0000C21E0000}"/>
    <cellStyle name="20% - akcent 5 3 10 2 3" xfId="7743" xr:uid="{00000000-0005-0000-0000-0000C31E0000}"/>
    <cellStyle name="20% - akcent 5 3 10 2 3 2" xfId="7744" xr:uid="{00000000-0005-0000-0000-0000C41E0000}"/>
    <cellStyle name="20% - akcent 5 3 10 2 4" xfId="7745" xr:uid="{00000000-0005-0000-0000-0000C51E0000}"/>
    <cellStyle name="20% - akcent 5 3 10 2 4 2" xfId="7746" xr:uid="{00000000-0005-0000-0000-0000C61E0000}"/>
    <cellStyle name="20% - akcent 5 3 10 2 5" xfId="7747" xr:uid="{00000000-0005-0000-0000-0000C71E0000}"/>
    <cellStyle name="20% - akcent 5 3 10 3" xfId="7748" xr:uid="{00000000-0005-0000-0000-0000C81E0000}"/>
    <cellStyle name="20% - akcent 5 3 10 3 2" xfId="7749" xr:uid="{00000000-0005-0000-0000-0000C91E0000}"/>
    <cellStyle name="20% - akcent 5 3 10 3 2 2" xfId="7750" xr:uid="{00000000-0005-0000-0000-0000CA1E0000}"/>
    <cellStyle name="20% - akcent 5 3 10 3 3" xfId="7751" xr:uid="{00000000-0005-0000-0000-0000CB1E0000}"/>
    <cellStyle name="20% - akcent 5 3 10 3 3 2" xfId="7752" xr:uid="{00000000-0005-0000-0000-0000CC1E0000}"/>
    <cellStyle name="20% - akcent 5 3 10 3 4" xfId="7753" xr:uid="{00000000-0005-0000-0000-0000CD1E0000}"/>
    <cellStyle name="20% - akcent 5 3 10 4" xfId="7754" xr:uid="{00000000-0005-0000-0000-0000CE1E0000}"/>
    <cellStyle name="20% - akcent 5 3 10 4 2" xfId="7755" xr:uid="{00000000-0005-0000-0000-0000CF1E0000}"/>
    <cellStyle name="20% - akcent 5 3 10 5" xfId="7756" xr:uid="{00000000-0005-0000-0000-0000D01E0000}"/>
    <cellStyle name="20% - akcent 5 3 10 5 2" xfId="7757" xr:uid="{00000000-0005-0000-0000-0000D11E0000}"/>
    <cellStyle name="20% - akcent 5 3 10 6" xfId="7758" xr:uid="{00000000-0005-0000-0000-0000D21E0000}"/>
    <cellStyle name="20% - akcent 5 3 11" xfId="7759" xr:uid="{00000000-0005-0000-0000-0000D31E0000}"/>
    <cellStyle name="20% - akcent 5 3 11 2" xfId="7760" xr:uid="{00000000-0005-0000-0000-0000D41E0000}"/>
    <cellStyle name="20% - akcent 5 3 11 2 2" xfId="7761" xr:uid="{00000000-0005-0000-0000-0000D51E0000}"/>
    <cellStyle name="20% - akcent 5 3 11 2 2 2" xfId="7762" xr:uid="{00000000-0005-0000-0000-0000D61E0000}"/>
    <cellStyle name="20% - akcent 5 3 11 2 3" xfId="7763" xr:uid="{00000000-0005-0000-0000-0000D71E0000}"/>
    <cellStyle name="20% - akcent 5 3 11 2 3 2" xfId="7764" xr:uid="{00000000-0005-0000-0000-0000D81E0000}"/>
    <cellStyle name="20% - akcent 5 3 11 2 4" xfId="7765" xr:uid="{00000000-0005-0000-0000-0000D91E0000}"/>
    <cellStyle name="20% - akcent 5 3 11 3" xfId="7766" xr:uid="{00000000-0005-0000-0000-0000DA1E0000}"/>
    <cellStyle name="20% - akcent 5 3 11 3 2" xfId="7767" xr:uid="{00000000-0005-0000-0000-0000DB1E0000}"/>
    <cellStyle name="20% - akcent 5 3 11 4" xfId="7768" xr:uid="{00000000-0005-0000-0000-0000DC1E0000}"/>
    <cellStyle name="20% - akcent 5 3 11 4 2" xfId="7769" xr:uid="{00000000-0005-0000-0000-0000DD1E0000}"/>
    <cellStyle name="20% - akcent 5 3 11 5" xfId="7770" xr:uid="{00000000-0005-0000-0000-0000DE1E0000}"/>
    <cellStyle name="20% - akcent 5 3 12" xfId="7771" xr:uid="{00000000-0005-0000-0000-0000DF1E0000}"/>
    <cellStyle name="20% - akcent 5 3 12 2" xfId="7772" xr:uid="{00000000-0005-0000-0000-0000E01E0000}"/>
    <cellStyle name="20% - akcent 5 3 12 2 2" xfId="7773" xr:uid="{00000000-0005-0000-0000-0000E11E0000}"/>
    <cellStyle name="20% - akcent 5 3 12 2 2 2" xfId="7774" xr:uid="{00000000-0005-0000-0000-0000E21E0000}"/>
    <cellStyle name="20% - akcent 5 3 12 2 3" xfId="7775" xr:uid="{00000000-0005-0000-0000-0000E31E0000}"/>
    <cellStyle name="20% - akcent 5 3 12 2 3 2" xfId="7776" xr:uid="{00000000-0005-0000-0000-0000E41E0000}"/>
    <cellStyle name="20% - akcent 5 3 12 2 4" xfId="7777" xr:uid="{00000000-0005-0000-0000-0000E51E0000}"/>
    <cellStyle name="20% - akcent 5 3 12 3" xfId="7778" xr:uid="{00000000-0005-0000-0000-0000E61E0000}"/>
    <cellStyle name="20% - akcent 5 3 12 3 2" xfId="7779" xr:uid="{00000000-0005-0000-0000-0000E71E0000}"/>
    <cellStyle name="20% - akcent 5 3 12 4" xfId="7780" xr:uid="{00000000-0005-0000-0000-0000E81E0000}"/>
    <cellStyle name="20% - akcent 5 3 12 4 2" xfId="7781" xr:uid="{00000000-0005-0000-0000-0000E91E0000}"/>
    <cellStyle name="20% - akcent 5 3 12 5" xfId="7782" xr:uid="{00000000-0005-0000-0000-0000EA1E0000}"/>
    <cellStyle name="20% - akcent 5 3 13" xfId="7783" xr:uid="{00000000-0005-0000-0000-0000EB1E0000}"/>
    <cellStyle name="20% - akcent 5 3 13 2" xfId="7784" xr:uid="{00000000-0005-0000-0000-0000EC1E0000}"/>
    <cellStyle name="20% - akcent 5 3 13 2 2" xfId="7785" xr:uid="{00000000-0005-0000-0000-0000ED1E0000}"/>
    <cellStyle name="20% - akcent 5 3 13 2 2 2" xfId="7786" xr:uid="{00000000-0005-0000-0000-0000EE1E0000}"/>
    <cellStyle name="20% - akcent 5 3 13 2 3" xfId="7787" xr:uid="{00000000-0005-0000-0000-0000EF1E0000}"/>
    <cellStyle name="20% - akcent 5 3 13 2 3 2" xfId="7788" xr:uid="{00000000-0005-0000-0000-0000F01E0000}"/>
    <cellStyle name="20% - akcent 5 3 13 2 4" xfId="7789" xr:uid="{00000000-0005-0000-0000-0000F11E0000}"/>
    <cellStyle name="20% - akcent 5 3 13 3" xfId="7790" xr:uid="{00000000-0005-0000-0000-0000F21E0000}"/>
    <cellStyle name="20% - akcent 5 3 13 3 2" xfId="7791" xr:uid="{00000000-0005-0000-0000-0000F31E0000}"/>
    <cellStyle name="20% - akcent 5 3 13 4" xfId="7792" xr:uid="{00000000-0005-0000-0000-0000F41E0000}"/>
    <cellStyle name="20% - akcent 5 3 13 4 2" xfId="7793" xr:uid="{00000000-0005-0000-0000-0000F51E0000}"/>
    <cellStyle name="20% - akcent 5 3 13 5" xfId="7794" xr:uid="{00000000-0005-0000-0000-0000F61E0000}"/>
    <cellStyle name="20% - akcent 5 3 14" xfId="7795" xr:uid="{00000000-0005-0000-0000-0000F71E0000}"/>
    <cellStyle name="20% - akcent 5 3 14 2" xfId="7796" xr:uid="{00000000-0005-0000-0000-0000F81E0000}"/>
    <cellStyle name="20% - akcent 5 3 14 2 2" xfId="7797" xr:uid="{00000000-0005-0000-0000-0000F91E0000}"/>
    <cellStyle name="20% - akcent 5 3 14 3" xfId="7798" xr:uid="{00000000-0005-0000-0000-0000FA1E0000}"/>
    <cellStyle name="20% - akcent 5 3 14 3 2" xfId="7799" xr:uid="{00000000-0005-0000-0000-0000FB1E0000}"/>
    <cellStyle name="20% - akcent 5 3 14 4" xfId="7800" xr:uid="{00000000-0005-0000-0000-0000FC1E0000}"/>
    <cellStyle name="20% - akcent 5 3 15" xfId="7801" xr:uid="{00000000-0005-0000-0000-0000FD1E0000}"/>
    <cellStyle name="20% - akcent 5 3 15 2" xfId="7802" xr:uid="{00000000-0005-0000-0000-0000FE1E0000}"/>
    <cellStyle name="20% - akcent 5 3 15 2 2" xfId="7803" xr:uid="{00000000-0005-0000-0000-0000FF1E0000}"/>
    <cellStyle name="20% - akcent 5 3 15 3" xfId="7804" xr:uid="{00000000-0005-0000-0000-0000001F0000}"/>
    <cellStyle name="20% - akcent 5 3 15 3 2" xfId="7805" xr:uid="{00000000-0005-0000-0000-0000011F0000}"/>
    <cellStyle name="20% - akcent 5 3 15 4" xfId="7806" xr:uid="{00000000-0005-0000-0000-0000021F0000}"/>
    <cellStyle name="20% - akcent 5 3 16" xfId="7807" xr:uid="{00000000-0005-0000-0000-0000031F0000}"/>
    <cellStyle name="20% - akcent 5 3 16 2" xfId="7808" xr:uid="{00000000-0005-0000-0000-0000041F0000}"/>
    <cellStyle name="20% - akcent 5 3 17" xfId="7809" xr:uid="{00000000-0005-0000-0000-0000051F0000}"/>
    <cellStyle name="20% - akcent 5 3 17 2" xfId="7810" xr:uid="{00000000-0005-0000-0000-0000061F0000}"/>
    <cellStyle name="20% - akcent 5 3 18" xfId="7811" xr:uid="{00000000-0005-0000-0000-0000071F0000}"/>
    <cellStyle name="20% - akcent 5 3 18 2" xfId="7812" xr:uid="{00000000-0005-0000-0000-0000081F0000}"/>
    <cellStyle name="20% - akcent 5 3 19" xfId="7813" xr:uid="{00000000-0005-0000-0000-0000091F0000}"/>
    <cellStyle name="20% - akcent 5 3 2" xfId="7814" xr:uid="{00000000-0005-0000-0000-00000A1F0000}"/>
    <cellStyle name="20% - akcent 5 3 2 10" xfId="7815" xr:uid="{00000000-0005-0000-0000-00000B1F0000}"/>
    <cellStyle name="20% - akcent 5 3 2 10 2" xfId="7816" xr:uid="{00000000-0005-0000-0000-00000C1F0000}"/>
    <cellStyle name="20% - akcent 5 3 2 10 2 2" xfId="7817" xr:uid="{00000000-0005-0000-0000-00000D1F0000}"/>
    <cellStyle name="20% - akcent 5 3 2 10 2 2 2" xfId="7818" xr:uid="{00000000-0005-0000-0000-00000E1F0000}"/>
    <cellStyle name="20% - akcent 5 3 2 10 2 3" xfId="7819" xr:uid="{00000000-0005-0000-0000-00000F1F0000}"/>
    <cellStyle name="20% - akcent 5 3 2 10 2 3 2" xfId="7820" xr:uid="{00000000-0005-0000-0000-0000101F0000}"/>
    <cellStyle name="20% - akcent 5 3 2 10 2 4" xfId="7821" xr:uid="{00000000-0005-0000-0000-0000111F0000}"/>
    <cellStyle name="20% - akcent 5 3 2 10 3" xfId="7822" xr:uid="{00000000-0005-0000-0000-0000121F0000}"/>
    <cellStyle name="20% - akcent 5 3 2 10 3 2" xfId="7823" xr:uid="{00000000-0005-0000-0000-0000131F0000}"/>
    <cellStyle name="20% - akcent 5 3 2 10 4" xfId="7824" xr:uid="{00000000-0005-0000-0000-0000141F0000}"/>
    <cellStyle name="20% - akcent 5 3 2 10 4 2" xfId="7825" xr:uid="{00000000-0005-0000-0000-0000151F0000}"/>
    <cellStyle name="20% - akcent 5 3 2 10 5" xfId="7826" xr:uid="{00000000-0005-0000-0000-0000161F0000}"/>
    <cellStyle name="20% - akcent 5 3 2 11" xfId="7827" xr:uid="{00000000-0005-0000-0000-0000171F0000}"/>
    <cellStyle name="20% - akcent 5 3 2 11 2" xfId="7828" xr:uid="{00000000-0005-0000-0000-0000181F0000}"/>
    <cellStyle name="20% - akcent 5 3 2 11 2 2" xfId="7829" xr:uid="{00000000-0005-0000-0000-0000191F0000}"/>
    <cellStyle name="20% - akcent 5 3 2 11 3" xfId="7830" xr:uid="{00000000-0005-0000-0000-00001A1F0000}"/>
    <cellStyle name="20% - akcent 5 3 2 11 3 2" xfId="7831" xr:uid="{00000000-0005-0000-0000-00001B1F0000}"/>
    <cellStyle name="20% - akcent 5 3 2 11 4" xfId="7832" xr:uid="{00000000-0005-0000-0000-00001C1F0000}"/>
    <cellStyle name="20% - akcent 5 3 2 12" xfId="7833" xr:uid="{00000000-0005-0000-0000-00001D1F0000}"/>
    <cellStyle name="20% - akcent 5 3 2 12 2" xfId="7834" xr:uid="{00000000-0005-0000-0000-00001E1F0000}"/>
    <cellStyle name="20% - akcent 5 3 2 12 2 2" xfId="7835" xr:uid="{00000000-0005-0000-0000-00001F1F0000}"/>
    <cellStyle name="20% - akcent 5 3 2 12 3" xfId="7836" xr:uid="{00000000-0005-0000-0000-0000201F0000}"/>
    <cellStyle name="20% - akcent 5 3 2 12 3 2" xfId="7837" xr:uid="{00000000-0005-0000-0000-0000211F0000}"/>
    <cellStyle name="20% - akcent 5 3 2 12 4" xfId="7838" xr:uid="{00000000-0005-0000-0000-0000221F0000}"/>
    <cellStyle name="20% - akcent 5 3 2 13" xfId="7839" xr:uid="{00000000-0005-0000-0000-0000231F0000}"/>
    <cellStyle name="20% - akcent 5 3 2 13 2" xfId="7840" xr:uid="{00000000-0005-0000-0000-0000241F0000}"/>
    <cellStyle name="20% - akcent 5 3 2 14" xfId="7841" xr:uid="{00000000-0005-0000-0000-0000251F0000}"/>
    <cellStyle name="20% - akcent 5 3 2 14 2" xfId="7842" xr:uid="{00000000-0005-0000-0000-0000261F0000}"/>
    <cellStyle name="20% - akcent 5 3 2 15" xfId="7843" xr:uid="{00000000-0005-0000-0000-0000271F0000}"/>
    <cellStyle name="20% - akcent 5 3 2 15 2" xfId="7844" xr:uid="{00000000-0005-0000-0000-0000281F0000}"/>
    <cellStyle name="20% - akcent 5 3 2 16" xfId="7845" xr:uid="{00000000-0005-0000-0000-0000291F0000}"/>
    <cellStyle name="20% - akcent 5 3 2 2" xfId="7846" xr:uid="{00000000-0005-0000-0000-00002A1F0000}"/>
    <cellStyle name="20% - akcent 5 3 2 2 10" xfId="7847" xr:uid="{00000000-0005-0000-0000-00002B1F0000}"/>
    <cellStyle name="20% - akcent 5 3 2 2 10 2" xfId="7848" xr:uid="{00000000-0005-0000-0000-00002C1F0000}"/>
    <cellStyle name="20% - akcent 5 3 2 2 11" xfId="7849" xr:uid="{00000000-0005-0000-0000-00002D1F0000}"/>
    <cellStyle name="20% - akcent 5 3 2 2 11 2" xfId="7850" xr:uid="{00000000-0005-0000-0000-00002E1F0000}"/>
    <cellStyle name="20% - akcent 5 3 2 2 12" xfId="7851" xr:uid="{00000000-0005-0000-0000-00002F1F0000}"/>
    <cellStyle name="20% - akcent 5 3 2 2 2" xfId="7852" xr:uid="{00000000-0005-0000-0000-0000301F0000}"/>
    <cellStyle name="20% - akcent 5 3 2 2 2 10" xfId="7853" xr:uid="{00000000-0005-0000-0000-0000311F0000}"/>
    <cellStyle name="20% - akcent 5 3 2 2 2 2" xfId="7854" xr:uid="{00000000-0005-0000-0000-0000321F0000}"/>
    <cellStyle name="20% - akcent 5 3 2 2 2 2 2" xfId="7855" xr:uid="{00000000-0005-0000-0000-0000331F0000}"/>
    <cellStyle name="20% - akcent 5 3 2 2 2 2 2 2" xfId="7856" xr:uid="{00000000-0005-0000-0000-0000341F0000}"/>
    <cellStyle name="20% - akcent 5 3 2 2 2 2 2 2 2" xfId="7857" xr:uid="{00000000-0005-0000-0000-0000351F0000}"/>
    <cellStyle name="20% - akcent 5 3 2 2 2 2 2 2 2 2" xfId="7858" xr:uid="{00000000-0005-0000-0000-0000361F0000}"/>
    <cellStyle name="20% - akcent 5 3 2 2 2 2 2 2 3" xfId="7859" xr:uid="{00000000-0005-0000-0000-0000371F0000}"/>
    <cellStyle name="20% - akcent 5 3 2 2 2 2 2 2 3 2" xfId="7860" xr:uid="{00000000-0005-0000-0000-0000381F0000}"/>
    <cellStyle name="20% - akcent 5 3 2 2 2 2 2 2 4" xfId="7861" xr:uid="{00000000-0005-0000-0000-0000391F0000}"/>
    <cellStyle name="20% - akcent 5 3 2 2 2 2 2 3" xfId="7862" xr:uid="{00000000-0005-0000-0000-00003A1F0000}"/>
    <cellStyle name="20% - akcent 5 3 2 2 2 2 2 3 2" xfId="7863" xr:uid="{00000000-0005-0000-0000-00003B1F0000}"/>
    <cellStyle name="20% - akcent 5 3 2 2 2 2 2 4" xfId="7864" xr:uid="{00000000-0005-0000-0000-00003C1F0000}"/>
    <cellStyle name="20% - akcent 5 3 2 2 2 2 2 4 2" xfId="7865" xr:uid="{00000000-0005-0000-0000-00003D1F0000}"/>
    <cellStyle name="20% - akcent 5 3 2 2 2 2 2 5" xfId="7866" xr:uid="{00000000-0005-0000-0000-00003E1F0000}"/>
    <cellStyle name="20% - akcent 5 3 2 2 2 2 3" xfId="7867" xr:uid="{00000000-0005-0000-0000-00003F1F0000}"/>
    <cellStyle name="20% - akcent 5 3 2 2 2 2 3 2" xfId="7868" xr:uid="{00000000-0005-0000-0000-0000401F0000}"/>
    <cellStyle name="20% - akcent 5 3 2 2 2 2 3 2 2" xfId="7869" xr:uid="{00000000-0005-0000-0000-0000411F0000}"/>
    <cellStyle name="20% - akcent 5 3 2 2 2 2 3 2 2 2" xfId="7870" xr:uid="{00000000-0005-0000-0000-0000421F0000}"/>
    <cellStyle name="20% - akcent 5 3 2 2 2 2 3 2 3" xfId="7871" xr:uid="{00000000-0005-0000-0000-0000431F0000}"/>
    <cellStyle name="20% - akcent 5 3 2 2 2 2 3 2 3 2" xfId="7872" xr:uid="{00000000-0005-0000-0000-0000441F0000}"/>
    <cellStyle name="20% - akcent 5 3 2 2 2 2 3 2 4" xfId="7873" xr:uid="{00000000-0005-0000-0000-0000451F0000}"/>
    <cellStyle name="20% - akcent 5 3 2 2 2 2 3 3" xfId="7874" xr:uid="{00000000-0005-0000-0000-0000461F0000}"/>
    <cellStyle name="20% - akcent 5 3 2 2 2 2 3 3 2" xfId="7875" xr:uid="{00000000-0005-0000-0000-0000471F0000}"/>
    <cellStyle name="20% - akcent 5 3 2 2 2 2 3 4" xfId="7876" xr:uid="{00000000-0005-0000-0000-0000481F0000}"/>
    <cellStyle name="20% - akcent 5 3 2 2 2 2 3 4 2" xfId="7877" xr:uid="{00000000-0005-0000-0000-0000491F0000}"/>
    <cellStyle name="20% - akcent 5 3 2 2 2 2 3 5" xfId="7878" xr:uid="{00000000-0005-0000-0000-00004A1F0000}"/>
    <cellStyle name="20% - akcent 5 3 2 2 2 2 4" xfId="7879" xr:uid="{00000000-0005-0000-0000-00004B1F0000}"/>
    <cellStyle name="20% - akcent 5 3 2 2 2 2 4 2" xfId="7880" xr:uid="{00000000-0005-0000-0000-00004C1F0000}"/>
    <cellStyle name="20% - akcent 5 3 2 2 2 2 4 2 2" xfId="7881" xr:uid="{00000000-0005-0000-0000-00004D1F0000}"/>
    <cellStyle name="20% - akcent 5 3 2 2 2 2 4 2 2 2" xfId="7882" xr:uid="{00000000-0005-0000-0000-00004E1F0000}"/>
    <cellStyle name="20% - akcent 5 3 2 2 2 2 4 2 3" xfId="7883" xr:uid="{00000000-0005-0000-0000-00004F1F0000}"/>
    <cellStyle name="20% - akcent 5 3 2 2 2 2 4 2 3 2" xfId="7884" xr:uid="{00000000-0005-0000-0000-0000501F0000}"/>
    <cellStyle name="20% - akcent 5 3 2 2 2 2 4 2 4" xfId="7885" xr:uid="{00000000-0005-0000-0000-0000511F0000}"/>
    <cellStyle name="20% - akcent 5 3 2 2 2 2 4 3" xfId="7886" xr:uid="{00000000-0005-0000-0000-0000521F0000}"/>
    <cellStyle name="20% - akcent 5 3 2 2 2 2 4 3 2" xfId="7887" xr:uid="{00000000-0005-0000-0000-0000531F0000}"/>
    <cellStyle name="20% - akcent 5 3 2 2 2 2 4 4" xfId="7888" xr:uid="{00000000-0005-0000-0000-0000541F0000}"/>
    <cellStyle name="20% - akcent 5 3 2 2 2 2 4 4 2" xfId="7889" xr:uid="{00000000-0005-0000-0000-0000551F0000}"/>
    <cellStyle name="20% - akcent 5 3 2 2 2 2 4 5" xfId="7890" xr:uid="{00000000-0005-0000-0000-0000561F0000}"/>
    <cellStyle name="20% - akcent 5 3 2 2 2 2 5" xfId="7891" xr:uid="{00000000-0005-0000-0000-0000571F0000}"/>
    <cellStyle name="20% - akcent 5 3 2 2 2 2 5 2" xfId="7892" xr:uid="{00000000-0005-0000-0000-0000581F0000}"/>
    <cellStyle name="20% - akcent 5 3 2 2 2 2 5 2 2" xfId="7893" xr:uid="{00000000-0005-0000-0000-0000591F0000}"/>
    <cellStyle name="20% - akcent 5 3 2 2 2 2 5 3" xfId="7894" xr:uid="{00000000-0005-0000-0000-00005A1F0000}"/>
    <cellStyle name="20% - akcent 5 3 2 2 2 2 5 3 2" xfId="7895" xr:uid="{00000000-0005-0000-0000-00005B1F0000}"/>
    <cellStyle name="20% - akcent 5 3 2 2 2 2 5 4" xfId="7896" xr:uid="{00000000-0005-0000-0000-00005C1F0000}"/>
    <cellStyle name="20% - akcent 5 3 2 2 2 2 6" xfId="7897" xr:uid="{00000000-0005-0000-0000-00005D1F0000}"/>
    <cellStyle name="20% - akcent 5 3 2 2 2 2 6 2" xfId="7898" xr:uid="{00000000-0005-0000-0000-00005E1F0000}"/>
    <cellStyle name="20% - akcent 5 3 2 2 2 2 7" xfId="7899" xr:uid="{00000000-0005-0000-0000-00005F1F0000}"/>
    <cellStyle name="20% - akcent 5 3 2 2 2 2 7 2" xfId="7900" xr:uid="{00000000-0005-0000-0000-0000601F0000}"/>
    <cellStyle name="20% - akcent 5 3 2 2 2 2 8" xfId="7901" xr:uid="{00000000-0005-0000-0000-0000611F0000}"/>
    <cellStyle name="20% - akcent 5 3 2 2 2 3" xfId="7902" xr:uid="{00000000-0005-0000-0000-0000621F0000}"/>
    <cellStyle name="20% - akcent 5 3 2 2 2 3 2" xfId="7903" xr:uid="{00000000-0005-0000-0000-0000631F0000}"/>
    <cellStyle name="20% - akcent 5 3 2 2 2 3 2 2" xfId="7904" xr:uid="{00000000-0005-0000-0000-0000641F0000}"/>
    <cellStyle name="20% - akcent 5 3 2 2 2 3 2 2 2" xfId="7905" xr:uid="{00000000-0005-0000-0000-0000651F0000}"/>
    <cellStyle name="20% - akcent 5 3 2 2 2 3 2 2 2 2" xfId="7906" xr:uid="{00000000-0005-0000-0000-0000661F0000}"/>
    <cellStyle name="20% - akcent 5 3 2 2 2 3 2 2 3" xfId="7907" xr:uid="{00000000-0005-0000-0000-0000671F0000}"/>
    <cellStyle name="20% - akcent 5 3 2 2 2 3 2 2 3 2" xfId="7908" xr:uid="{00000000-0005-0000-0000-0000681F0000}"/>
    <cellStyle name="20% - akcent 5 3 2 2 2 3 2 2 4" xfId="7909" xr:uid="{00000000-0005-0000-0000-0000691F0000}"/>
    <cellStyle name="20% - akcent 5 3 2 2 2 3 2 3" xfId="7910" xr:uid="{00000000-0005-0000-0000-00006A1F0000}"/>
    <cellStyle name="20% - akcent 5 3 2 2 2 3 2 3 2" xfId="7911" xr:uid="{00000000-0005-0000-0000-00006B1F0000}"/>
    <cellStyle name="20% - akcent 5 3 2 2 2 3 2 4" xfId="7912" xr:uid="{00000000-0005-0000-0000-00006C1F0000}"/>
    <cellStyle name="20% - akcent 5 3 2 2 2 3 2 4 2" xfId="7913" xr:uid="{00000000-0005-0000-0000-00006D1F0000}"/>
    <cellStyle name="20% - akcent 5 3 2 2 2 3 2 5" xfId="7914" xr:uid="{00000000-0005-0000-0000-00006E1F0000}"/>
    <cellStyle name="20% - akcent 5 3 2 2 2 3 3" xfId="7915" xr:uid="{00000000-0005-0000-0000-00006F1F0000}"/>
    <cellStyle name="20% - akcent 5 3 2 2 2 3 3 2" xfId="7916" xr:uid="{00000000-0005-0000-0000-0000701F0000}"/>
    <cellStyle name="20% - akcent 5 3 2 2 2 3 3 2 2" xfId="7917" xr:uid="{00000000-0005-0000-0000-0000711F0000}"/>
    <cellStyle name="20% - akcent 5 3 2 2 2 3 3 2 2 2" xfId="7918" xr:uid="{00000000-0005-0000-0000-0000721F0000}"/>
    <cellStyle name="20% - akcent 5 3 2 2 2 3 3 2 3" xfId="7919" xr:uid="{00000000-0005-0000-0000-0000731F0000}"/>
    <cellStyle name="20% - akcent 5 3 2 2 2 3 3 2 3 2" xfId="7920" xr:uid="{00000000-0005-0000-0000-0000741F0000}"/>
    <cellStyle name="20% - akcent 5 3 2 2 2 3 3 2 4" xfId="7921" xr:uid="{00000000-0005-0000-0000-0000751F0000}"/>
    <cellStyle name="20% - akcent 5 3 2 2 2 3 3 3" xfId="7922" xr:uid="{00000000-0005-0000-0000-0000761F0000}"/>
    <cellStyle name="20% - akcent 5 3 2 2 2 3 3 3 2" xfId="7923" xr:uid="{00000000-0005-0000-0000-0000771F0000}"/>
    <cellStyle name="20% - akcent 5 3 2 2 2 3 3 4" xfId="7924" xr:uid="{00000000-0005-0000-0000-0000781F0000}"/>
    <cellStyle name="20% - akcent 5 3 2 2 2 3 3 4 2" xfId="7925" xr:uid="{00000000-0005-0000-0000-0000791F0000}"/>
    <cellStyle name="20% - akcent 5 3 2 2 2 3 3 5" xfId="7926" xr:uid="{00000000-0005-0000-0000-00007A1F0000}"/>
    <cellStyle name="20% - akcent 5 3 2 2 2 3 4" xfId="7927" xr:uid="{00000000-0005-0000-0000-00007B1F0000}"/>
    <cellStyle name="20% - akcent 5 3 2 2 2 3 4 2" xfId="7928" xr:uid="{00000000-0005-0000-0000-00007C1F0000}"/>
    <cellStyle name="20% - akcent 5 3 2 2 2 3 4 2 2" xfId="7929" xr:uid="{00000000-0005-0000-0000-00007D1F0000}"/>
    <cellStyle name="20% - akcent 5 3 2 2 2 3 4 2 2 2" xfId="7930" xr:uid="{00000000-0005-0000-0000-00007E1F0000}"/>
    <cellStyle name="20% - akcent 5 3 2 2 2 3 4 2 3" xfId="7931" xr:uid="{00000000-0005-0000-0000-00007F1F0000}"/>
    <cellStyle name="20% - akcent 5 3 2 2 2 3 4 2 3 2" xfId="7932" xr:uid="{00000000-0005-0000-0000-0000801F0000}"/>
    <cellStyle name="20% - akcent 5 3 2 2 2 3 4 2 4" xfId="7933" xr:uid="{00000000-0005-0000-0000-0000811F0000}"/>
    <cellStyle name="20% - akcent 5 3 2 2 2 3 4 3" xfId="7934" xr:uid="{00000000-0005-0000-0000-0000821F0000}"/>
    <cellStyle name="20% - akcent 5 3 2 2 2 3 4 3 2" xfId="7935" xr:uid="{00000000-0005-0000-0000-0000831F0000}"/>
    <cellStyle name="20% - akcent 5 3 2 2 2 3 4 4" xfId="7936" xr:uid="{00000000-0005-0000-0000-0000841F0000}"/>
    <cellStyle name="20% - akcent 5 3 2 2 2 3 4 4 2" xfId="7937" xr:uid="{00000000-0005-0000-0000-0000851F0000}"/>
    <cellStyle name="20% - akcent 5 3 2 2 2 3 4 5" xfId="7938" xr:uid="{00000000-0005-0000-0000-0000861F0000}"/>
    <cellStyle name="20% - akcent 5 3 2 2 2 3 5" xfId="7939" xr:uid="{00000000-0005-0000-0000-0000871F0000}"/>
    <cellStyle name="20% - akcent 5 3 2 2 2 3 5 2" xfId="7940" xr:uid="{00000000-0005-0000-0000-0000881F0000}"/>
    <cellStyle name="20% - akcent 5 3 2 2 2 3 5 2 2" xfId="7941" xr:uid="{00000000-0005-0000-0000-0000891F0000}"/>
    <cellStyle name="20% - akcent 5 3 2 2 2 3 5 3" xfId="7942" xr:uid="{00000000-0005-0000-0000-00008A1F0000}"/>
    <cellStyle name="20% - akcent 5 3 2 2 2 3 5 3 2" xfId="7943" xr:uid="{00000000-0005-0000-0000-00008B1F0000}"/>
    <cellStyle name="20% - akcent 5 3 2 2 2 3 5 4" xfId="7944" xr:uid="{00000000-0005-0000-0000-00008C1F0000}"/>
    <cellStyle name="20% - akcent 5 3 2 2 2 3 6" xfId="7945" xr:uid="{00000000-0005-0000-0000-00008D1F0000}"/>
    <cellStyle name="20% - akcent 5 3 2 2 2 3 6 2" xfId="7946" xr:uid="{00000000-0005-0000-0000-00008E1F0000}"/>
    <cellStyle name="20% - akcent 5 3 2 2 2 3 7" xfId="7947" xr:uid="{00000000-0005-0000-0000-00008F1F0000}"/>
    <cellStyle name="20% - akcent 5 3 2 2 2 3 7 2" xfId="7948" xr:uid="{00000000-0005-0000-0000-0000901F0000}"/>
    <cellStyle name="20% - akcent 5 3 2 2 2 3 8" xfId="7949" xr:uid="{00000000-0005-0000-0000-0000911F0000}"/>
    <cellStyle name="20% - akcent 5 3 2 2 2 4" xfId="7950" xr:uid="{00000000-0005-0000-0000-0000921F0000}"/>
    <cellStyle name="20% - akcent 5 3 2 2 2 4 2" xfId="7951" xr:uid="{00000000-0005-0000-0000-0000931F0000}"/>
    <cellStyle name="20% - akcent 5 3 2 2 2 4 2 2" xfId="7952" xr:uid="{00000000-0005-0000-0000-0000941F0000}"/>
    <cellStyle name="20% - akcent 5 3 2 2 2 4 2 2 2" xfId="7953" xr:uid="{00000000-0005-0000-0000-0000951F0000}"/>
    <cellStyle name="20% - akcent 5 3 2 2 2 4 2 3" xfId="7954" xr:uid="{00000000-0005-0000-0000-0000961F0000}"/>
    <cellStyle name="20% - akcent 5 3 2 2 2 4 2 3 2" xfId="7955" xr:uid="{00000000-0005-0000-0000-0000971F0000}"/>
    <cellStyle name="20% - akcent 5 3 2 2 2 4 2 4" xfId="7956" xr:uid="{00000000-0005-0000-0000-0000981F0000}"/>
    <cellStyle name="20% - akcent 5 3 2 2 2 4 3" xfId="7957" xr:uid="{00000000-0005-0000-0000-0000991F0000}"/>
    <cellStyle name="20% - akcent 5 3 2 2 2 4 3 2" xfId="7958" xr:uid="{00000000-0005-0000-0000-00009A1F0000}"/>
    <cellStyle name="20% - akcent 5 3 2 2 2 4 4" xfId="7959" xr:uid="{00000000-0005-0000-0000-00009B1F0000}"/>
    <cellStyle name="20% - akcent 5 3 2 2 2 4 4 2" xfId="7960" xr:uid="{00000000-0005-0000-0000-00009C1F0000}"/>
    <cellStyle name="20% - akcent 5 3 2 2 2 4 5" xfId="7961" xr:uid="{00000000-0005-0000-0000-00009D1F0000}"/>
    <cellStyle name="20% - akcent 5 3 2 2 2 5" xfId="7962" xr:uid="{00000000-0005-0000-0000-00009E1F0000}"/>
    <cellStyle name="20% - akcent 5 3 2 2 2 5 2" xfId="7963" xr:uid="{00000000-0005-0000-0000-00009F1F0000}"/>
    <cellStyle name="20% - akcent 5 3 2 2 2 5 2 2" xfId="7964" xr:uid="{00000000-0005-0000-0000-0000A01F0000}"/>
    <cellStyle name="20% - akcent 5 3 2 2 2 5 2 2 2" xfId="7965" xr:uid="{00000000-0005-0000-0000-0000A11F0000}"/>
    <cellStyle name="20% - akcent 5 3 2 2 2 5 2 3" xfId="7966" xr:uid="{00000000-0005-0000-0000-0000A21F0000}"/>
    <cellStyle name="20% - akcent 5 3 2 2 2 5 2 3 2" xfId="7967" xr:uid="{00000000-0005-0000-0000-0000A31F0000}"/>
    <cellStyle name="20% - akcent 5 3 2 2 2 5 2 4" xfId="7968" xr:uid="{00000000-0005-0000-0000-0000A41F0000}"/>
    <cellStyle name="20% - akcent 5 3 2 2 2 5 3" xfId="7969" xr:uid="{00000000-0005-0000-0000-0000A51F0000}"/>
    <cellStyle name="20% - akcent 5 3 2 2 2 5 3 2" xfId="7970" xr:uid="{00000000-0005-0000-0000-0000A61F0000}"/>
    <cellStyle name="20% - akcent 5 3 2 2 2 5 4" xfId="7971" xr:uid="{00000000-0005-0000-0000-0000A71F0000}"/>
    <cellStyle name="20% - akcent 5 3 2 2 2 5 4 2" xfId="7972" xr:uid="{00000000-0005-0000-0000-0000A81F0000}"/>
    <cellStyle name="20% - akcent 5 3 2 2 2 5 5" xfId="7973" xr:uid="{00000000-0005-0000-0000-0000A91F0000}"/>
    <cellStyle name="20% - akcent 5 3 2 2 2 6" xfId="7974" xr:uid="{00000000-0005-0000-0000-0000AA1F0000}"/>
    <cellStyle name="20% - akcent 5 3 2 2 2 6 2" xfId="7975" xr:uid="{00000000-0005-0000-0000-0000AB1F0000}"/>
    <cellStyle name="20% - akcent 5 3 2 2 2 6 2 2" xfId="7976" xr:uid="{00000000-0005-0000-0000-0000AC1F0000}"/>
    <cellStyle name="20% - akcent 5 3 2 2 2 6 2 2 2" xfId="7977" xr:uid="{00000000-0005-0000-0000-0000AD1F0000}"/>
    <cellStyle name="20% - akcent 5 3 2 2 2 6 2 3" xfId="7978" xr:uid="{00000000-0005-0000-0000-0000AE1F0000}"/>
    <cellStyle name="20% - akcent 5 3 2 2 2 6 2 3 2" xfId="7979" xr:uid="{00000000-0005-0000-0000-0000AF1F0000}"/>
    <cellStyle name="20% - akcent 5 3 2 2 2 6 2 4" xfId="7980" xr:uid="{00000000-0005-0000-0000-0000B01F0000}"/>
    <cellStyle name="20% - akcent 5 3 2 2 2 6 3" xfId="7981" xr:uid="{00000000-0005-0000-0000-0000B11F0000}"/>
    <cellStyle name="20% - akcent 5 3 2 2 2 6 3 2" xfId="7982" xr:uid="{00000000-0005-0000-0000-0000B21F0000}"/>
    <cellStyle name="20% - akcent 5 3 2 2 2 6 4" xfId="7983" xr:uid="{00000000-0005-0000-0000-0000B31F0000}"/>
    <cellStyle name="20% - akcent 5 3 2 2 2 6 4 2" xfId="7984" xr:uid="{00000000-0005-0000-0000-0000B41F0000}"/>
    <cellStyle name="20% - akcent 5 3 2 2 2 6 5" xfId="7985" xr:uid="{00000000-0005-0000-0000-0000B51F0000}"/>
    <cellStyle name="20% - akcent 5 3 2 2 2 7" xfId="7986" xr:uid="{00000000-0005-0000-0000-0000B61F0000}"/>
    <cellStyle name="20% - akcent 5 3 2 2 2 7 2" xfId="7987" xr:uid="{00000000-0005-0000-0000-0000B71F0000}"/>
    <cellStyle name="20% - akcent 5 3 2 2 2 7 2 2" xfId="7988" xr:uid="{00000000-0005-0000-0000-0000B81F0000}"/>
    <cellStyle name="20% - akcent 5 3 2 2 2 7 3" xfId="7989" xr:uid="{00000000-0005-0000-0000-0000B91F0000}"/>
    <cellStyle name="20% - akcent 5 3 2 2 2 7 3 2" xfId="7990" xr:uid="{00000000-0005-0000-0000-0000BA1F0000}"/>
    <cellStyle name="20% - akcent 5 3 2 2 2 7 4" xfId="7991" xr:uid="{00000000-0005-0000-0000-0000BB1F0000}"/>
    <cellStyle name="20% - akcent 5 3 2 2 2 8" xfId="7992" xr:uid="{00000000-0005-0000-0000-0000BC1F0000}"/>
    <cellStyle name="20% - akcent 5 3 2 2 2 8 2" xfId="7993" xr:uid="{00000000-0005-0000-0000-0000BD1F0000}"/>
    <cellStyle name="20% - akcent 5 3 2 2 2 9" xfId="7994" xr:uid="{00000000-0005-0000-0000-0000BE1F0000}"/>
    <cellStyle name="20% - akcent 5 3 2 2 2 9 2" xfId="7995" xr:uid="{00000000-0005-0000-0000-0000BF1F0000}"/>
    <cellStyle name="20% - akcent 5 3 2 2 3" xfId="7996" xr:uid="{00000000-0005-0000-0000-0000C01F0000}"/>
    <cellStyle name="20% - akcent 5 3 2 2 3 2" xfId="7997" xr:uid="{00000000-0005-0000-0000-0000C11F0000}"/>
    <cellStyle name="20% - akcent 5 3 2 2 3 2 2" xfId="7998" xr:uid="{00000000-0005-0000-0000-0000C21F0000}"/>
    <cellStyle name="20% - akcent 5 3 2 2 3 2 2 2" xfId="7999" xr:uid="{00000000-0005-0000-0000-0000C31F0000}"/>
    <cellStyle name="20% - akcent 5 3 2 2 3 2 2 2 2" xfId="8000" xr:uid="{00000000-0005-0000-0000-0000C41F0000}"/>
    <cellStyle name="20% - akcent 5 3 2 2 3 2 2 3" xfId="8001" xr:uid="{00000000-0005-0000-0000-0000C51F0000}"/>
    <cellStyle name="20% - akcent 5 3 2 2 3 2 2 3 2" xfId="8002" xr:uid="{00000000-0005-0000-0000-0000C61F0000}"/>
    <cellStyle name="20% - akcent 5 3 2 2 3 2 2 4" xfId="8003" xr:uid="{00000000-0005-0000-0000-0000C71F0000}"/>
    <cellStyle name="20% - akcent 5 3 2 2 3 2 3" xfId="8004" xr:uid="{00000000-0005-0000-0000-0000C81F0000}"/>
    <cellStyle name="20% - akcent 5 3 2 2 3 2 3 2" xfId="8005" xr:uid="{00000000-0005-0000-0000-0000C91F0000}"/>
    <cellStyle name="20% - akcent 5 3 2 2 3 2 4" xfId="8006" xr:uid="{00000000-0005-0000-0000-0000CA1F0000}"/>
    <cellStyle name="20% - akcent 5 3 2 2 3 2 4 2" xfId="8007" xr:uid="{00000000-0005-0000-0000-0000CB1F0000}"/>
    <cellStyle name="20% - akcent 5 3 2 2 3 2 5" xfId="8008" xr:uid="{00000000-0005-0000-0000-0000CC1F0000}"/>
    <cellStyle name="20% - akcent 5 3 2 2 3 3" xfId="8009" xr:uid="{00000000-0005-0000-0000-0000CD1F0000}"/>
    <cellStyle name="20% - akcent 5 3 2 2 3 3 2" xfId="8010" xr:uid="{00000000-0005-0000-0000-0000CE1F0000}"/>
    <cellStyle name="20% - akcent 5 3 2 2 3 3 2 2" xfId="8011" xr:uid="{00000000-0005-0000-0000-0000CF1F0000}"/>
    <cellStyle name="20% - akcent 5 3 2 2 3 3 2 2 2" xfId="8012" xr:uid="{00000000-0005-0000-0000-0000D01F0000}"/>
    <cellStyle name="20% - akcent 5 3 2 2 3 3 2 3" xfId="8013" xr:uid="{00000000-0005-0000-0000-0000D11F0000}"/>
    <cellStyle name="20% - akcent 5 3 2 2 3 3 2 3 2" xfId="8014" xr:uid="{00000000-0005-0000-0000-0000D21F0000}"/>
    <cellStyle name="20% - akcent 5 3 2 2 3 3 2 4" xfId="8015" xr:uid="{00000000-0005-0000-0000-0000D31F0000}"/>
    <cellStyle name="20% - akcent 5 3 2 2 3 3 3" xfId="8016" xr:uid="{00000000-0005-0000-0000-0000D41F0000}"/>
    <cellStyle name="20% - akcent 5 3 2 2 3 3 3 2" xfId="8017" xr:uid="{00000000-0005-0000-0000-0000D51F0000}"/>
    <cellStyle name="20% - akcent 5 3 2 2 3 3 4" xfId="8018" xr:uid="{00000000-0005-0000-0000-0000D61F0000}"/>
    <cellStyle name="20% - akcent 5 3 2 2 3 3 4 2" xfId="8019" xr:uid="{00000000-0005-0000-0000-0000D71F0000}"/>
    <cellStyle name="20% - akcent 5 3 2 2 3 3 5" xfId="8020" xr:uid="{00000000-0005-0000-0000-0000D81F0000}"/>
    <cellStyle name="20% - akcent 5 3 2 2 3 4" xfId="8021" xr:uid="{00000000-0005-0000-0000-0000D91F0000}"/>
    <cellStyle name="20% - akcent 5 3 2 2 3 4 2" xfId="8022" xr:uid="{00000000-0005-0000-0000-0000DA1F0000}"/>
    <cellStyle name="20% - akcent 5 3 2 2 3 4 2 2" xfId="8023" xr:uid="{00000000-0005-0000-0000-0000DB1F0000}"/>
    <cellStyle name="20% - akcent 5 3 2 2 3 4 2 2 2" xfId="8024" xr:uid="{00000000-0005-0000-0000-0000DC1F0000}"/>
    <cellStyle name="20% - akcent 5 3 2 2 3 4 2 3" xfId="8025" xr:uid="{00000000-0005-0000-0000-0000DD1F0000}"/>
    <cellStyle name="20% - akcent 5 3 2 2 3 4 2 3 2" xfId="8026" xr:uid="{00000000-0005-0000-0000-0000DE1F0000}"/>
    <cellStyle name="20% - akcent 5 3 2 2 3 4 2 4" xfId="8027" xr:uid="{00000000-0005-0000-0000-0000DF1F0000}"/>
    <cellStyle name="20% - akcent 5 3 2 2 3 4 3" xfId="8028" xr:uid="{00000000-0005-0000-0000-0000E01F0000}"/>
    <cellStyle name="20% - akcent 5 3 2 2 3 4 3 2" xfId="8029" xr:uid="{00000000-0005-0000-0000-0000E11F0000}"/>
    <cellStyle name="20% - akcent 5 3 2 2 3 4 4" xfId="8030" xr:uid="{00000000-0005-0000-0000-0000E21F0000}"/>
    <cellStyle name="20% - akcent 5 3 2 2 3 4 4 2" xfId="8031" xr:uid="{00000000-0005-0000-0000-0000E31F0000}"/>
    <cellStyle name="20% - akcent 5 3 2 2 3 4 5" xfId="8032" xr:uid="{00000000-0005-0000-0000-0000E41F0000}"/>
    <cellStyle name="20% - akcent 5 3 2 2 3 5" xfId="8033" xr:uid="{00000000-0005-0000-0000-0000E51F0000}"/>
    <cellStyle name="20% - akcent 5 3 2 2 3 5 2" xfId="8034" xr:uid="{00000000-0005-0000-0000-0000E61F0000}"/>
    <cellStyle name="20% - akcent 5 3 2 2 3 5 2 2" xfId="8035" xr:uid="{00000000-0005-0000-0000-0000E71F0000}"/>
    <cellStyle name="20% - akcent 5 3 2 2 3 5 3" xfId="8036" xr:uid="{00000000-0005-0000-0000-0000E81F0000}"/>
    <cellStyle name="20% - akcent 5 3 2 2 3 5 3 2" xfId="8037" xr:uid="{00000000-0005-0000-0000-0000E91F0000}"/>
    <cellStyle name="20% - akcent 5 3 2 2 3 5 4" xfId="8038" xr:uid="{00000000-0005-0000-0000-0000EA1F0000}"/>
    <cellStyle name="20% - akcent 5 3 2 2 3 6" xfId="8039" xr:uid="{00000000-0005-0000-0000-0000EB1F0000}"/>
    <cellStyle name="20% - akcent 5 3 2 2 3 6 2" xfId="8040" xr:uid="{00000000-0005-0000-0000-0000EC1F0000}"/>
    <cellStyle name="20% - akcent 5 3 2 2 3 7" xfId="8041" xr:uid="{00000000-0005-0000-0000-0000ED1F0000}"/>
    <cellStyle name="20% - akcent 5 3 2 2 3 7 2" xfId="8042" xr:uid="{00000000-0005-0000-0000-0000EE1F0000}"/>
    <cellStyle name="20% - akcent 5 3 2 2 3 8" xfId="8043" xr:uid="{00000000-0005-0000-0000-0000EF1F0000}"/>
    <cellStyle name="20% - akcent 5 3 2 2 4" xfId="8044" xr:uid="{00000000-0005-0000-0000-0000F01F0000}"/>
    <cellStyle name="20% - akcent 5 3 2 2 4 2" xfId="8045" xr:uid="{00000000-0005-0000-0000-0000F11F0000}"/>
    <cellStyle name="20% - akcent 5 3 2 2 4 2 2" xfId="8046" xr:uid="{00000000-0005-0000-0000-0000F21F0000}"/>
    <cellStyle name="20% - akcent 5 3 2 2 4 2 2 2" xfId="8047" xr:uid="{00000000-0005-0000-0000-0000F31F0000}"/>
    <cellStyle name="20% - akcent 5 3 2 2 4 2 2 2 2" xfId="8048" xr:uid="{00000000-0005-0000-0000-0000F41F0000}"/>
    <cellStyle name="20% - akcent 5 3 2 2 4 2 2 3" xfId="8049" xr:uid="{00000000-0005-0000-0000-0000F51F0000}"/>
    <cellStyle name="20% - akcent 5 3 2 2 4 2 2 3 2" xfId="8050" xr:uid="{00000000-0005-0000-0000-0000F61F0000}"/>
    <cellStyle name="20% - akcent 5 3 2 2 4 2 2 4" xfId="8051" xr:uid="{00000000-0005-0000-0000-0000F71F0000}"/>
    <cellStyle name="20% - akcent 5 3 2 2 4 2 3" xfId="8052" xr:uid="{00000000-0005-0000-0000-0000F81F0000}"/>
    <cellStyle name="20% - akcent 5 3 2 2 4 2 3 2" xfId="8053" xr:uid="{00000000-0005-0000-0000-0000F91F0000}"/>
    <cellStyle name="20% - akcent 5 3 2 2 4 2 4" xfId="8054" xr:uid="{00000000-0005-0000-0000-0000FA1F0000}"/>
    <cellStyle name="20% - akcent 5 3 2 2 4 2 4 2" xfId="8055" xr:uid="{00000000-0005-0000-0000-0000FB1F0000}"/>
    <cellStyle name="20% - akcent 5 3 2 2 4 2 5" xfId="8056" xr:uid="{00000000-0005-0000-0000-0000FC1F0000}"/>
    <cellStyle name="20% - akcent 5 3 2 2 4 3" xfId="8057" xr:uid="{00000000-0005-0000-0000-0000FD1F0000}"/>
    <cellStyle name="20% - akcent 5 3 2 2 4 3 2" xfId="8058" xr:uid="{00000000-0005-0000-0000-0000FE1F0000}"/>
    <cellStyle name="20% - akcent 5 3 2 2 4 3 2 2" xfId="8059" xr:uid="{00000000-0005-0000-0000-0000FF1F0000}"/>
    <cellStyle name="20% - akcent 5 3 2 2 4 3 2 2 2" xfId="8060" xr:uid="{00000000-0005-0000-0000-000000200000}"/>
    <cellStyle name="20% - akcent 5 3 2 2 4 3 2 3" xfId="8061" xr:uid="{00000000-0005-0000-0000-000001200000}"/>
    <cellStyle name="20% - akcent 5 3 2 2 4 3 2 3 2" xfId="8062" xr:uid="{00000000-0005-0000-0000-000002200000}"/>
    <cellStyle name="20% - akcent 5 3 2 2 4 3 2 4" xfId="8063" xr:uid="{00000000-0005-0000-0000-000003200000}"/>
    <cellStyle name="20% - akcent 5 3 2 2 4 3 3" xfId="8064" xr:uid="{00000000-0005-0000-0000-000004200000}"/>
    <cellStyle name="20% - akcent 5 3 2 2 4 3 3 2" xfId="8065" xr:uid="{00000000-0005-0000-0000-000005200000}"/>
    <cellStyle name="20% - akcent 5 3 2 2 4 3 4" xfId="8066" xr:uid="{00000000-0005-0000-0000-000006200000}"/>
    <cellStyle name="20% - akcent 5 3 2 2 4 3 4 2" xfId="8067" xr:uid="{00000000-0005-0000-0000-000007200000}"/>
    <cellStyle name="20% - akcent 5 3 2 2 4 3 5" xfId="8068" xr:uid="{00000000-0005-0000-0000-000008200000}"/>
    <cellStyle name="20% - akcent 5 3 2 2 4 4" xfId="8069" xr:uid="{00000000-0005-0000-0000-000009200000}"/>
    <cellStyle name="20% - akcent 5 3 2 2 4 4 2" xfId="8070" xr:uid="{00000000-0005-0000-0000-00000A200000}"/>
    <cellStyle name="20% - akcent 5 3 2 2 4 4 2 2" xfId="8071" xr:uid="{00000000-0005-0000-0000-00000B200000}"/>
    <cellStyle name="20% - akcent 5 3 2 2 4 4 2 2 2" xfId="8072" xr:uid="{00000000-0005-0000-0000-00000C200000}"/>
    <cellStyle name="20% - akcent 5 3 2 2 4 4 2 3" xfId="8073" xr:uid="{00000000-0005-0000-0000-00000D200000}"/>
    <cellStyle name="20% - akcent 5 3 2 2 4 4 2 4" xfId="8074" xr:uid="{00000000-0005-0000-0000-00000E200000}"/>
    <cellStyle name="20% - akcent 5 3 2 2 4 4 3" xfId="8075" xr:uid="{00000000-0005-0000-0000-00000F200000}"/>
    <cellStyle name="20% - akcent 5 3 2 2 4 4 4" xfId="8076" xr:uid="{00000000-0005-0000-0000-000010200000}"/>
    <cellStyle name="20% - akcent 5 3 2 2 4 4 5" xfId="8077" xr:uid="{00000000-0005-0000-0000-000011200000}"/>
    <cellStyle name="20% - akcent 5 3 2 2 4 5" xfId="8078" xr:uid="{00000000-0005-0000-0000-000012200000}"/>
    <cellStyle name="20% - akcent 5 3 2 2 4 5 2" xfId="8079" xr:uid="{00000000-0005-0000-0000-000013200000}"/>
    <cellStyle name="20% - akcent 5 3 2 2 4 5 3" xfId="8080" xr:uid="{00000000-0005-0000-0000-000014200000}"/>
    <cellStyle name="20% - akcent 5 3 2 2 4 6" xfId="8081" xr:uid="{00000000-0005-0000-0000-000015200000}"/>
    <cellStyle name="20% - akcent 5 3 2 2 4 7" xfId="8082" xr:uid="{00000000-0005-0000-0000-000016200000}"/>
    <cellStyle name="20% - akcent 5 3 2 2 4 8" xfId="8083" xr:uid="{00000000-0005-0000-0000-000017200000}"/>
    <cellStyle name="20% - akcent 5 3 2 2 5" xfId="8084" xr:uid="{00000000-0005-0000-0000-000018200000}"/>
    <cellStyle name="20% - akcent 5 3 2 2 5 2" xfId="8085" xr:uid="{00000000-0005-0000-0000-000019200000}"/>
    <cellStyle name="20% - akcent 5 3 2 2 5 2 2" xfId="8086" xr:uid="{00000000-0005-0000-0000-00001A200000}"/>
    <cellStyle name="20% - akcent 5 3 2 2 5 2 2 2" xfId="8087" xr:uid="{00000000-0005-0000-0000-00001B200000}"/>
    <cellStyle name="20% - akcent 5 3 2 2 5 2 2 3" xfId="8088" xr:uid="{00000000-0005-0000-0000-00001C200000}"/>
    <cellStyle name="20% - akcent 5 3 2 2 5 2 3" xfId="8089" xr:uid="{00000000-0005-0000-0000-00001D200000}"/>
    <cellStyle name="20% - akcent 5 3 2 2 5 2 4" xfId="8090" xr:uid="{00000000-0005-0000-0000-00001E200000}"/>
    <cellStyle name="20% - akcent 5 3 2 2 5 3" xfId="8091" xr:uid="{00000000-0005-0000-0000-00001F200000}"/>
    <cellStyle name="20% - akcent 5 3 2 2 5 3 2" xfId="8092" xr:uid="{00000000-0005-0000-0000-000020200000}"/>
    <cellStyle name="20% - akcent 5 3 2 2 5 3 3" xfId="8093" xr:uid="{00000000-0005-0000-0000-000021200000}"/>
    <cellStyle name="20% - akcent 5 3 2 2 5 4" xfId="8094" xr:uid="{00000000-0005-0000-0000-000022200000}"/>
    <cellStyle name="20% - akcent 5 3 2 2 5 5" xfId="8095" xr:uid="{00000000-0005-0000-0000-000023200000}"/>
    <cellStyle name="20% - akcent 5 3 2 2 6" xfId="8096" xr:uid="{00000000-0005-0000-0000-000024200000}"/>
    <cellStyle name="20% - akcent 5 3 2 2 6 2" xfId="8097" xr:uid="{00000000-0005-0000-0000-000025200000}"/>
    <cellStyle name="20% - akcent 5 3 2 2 6 2 2" xfId="8098" xr:uid="{00000000-0005-0000-0000-000026200000}"/>
    <cellStyle name="20% - akcent 5 3 2 2 6 2 3" xfId="8099" xr:uid="{00000000-0005-0000-0000-000027200000}"/>
    <cellStyle name="20% - akcent 5 3 2 2 6 3" xfId="8100" xr:uid="{00000000-0005-0000-0000-000028200000}"/>
    <cellStyle name="20% - akcent 5 3 2 2 6 4" xfId="8101" xr:uid="{00000000-0005-0000-0000-000029200000}"/>
    <cellStyle name="20% - akcent 5 3 2 2 7" xfId="8102" xr:uid="{00000000-0005-0000-0000-00002A200000}"/>
    <cellStyle name="20% - akcent 5 3 2 2 7 2" xfId="8103" xr:uid="{00000000-0005-0000-0000-00002B200000}"/>
    <cellStyle name="20% - akcent 5 3 2 2 7 2 2" xfId="8104" xr:uid="{00000000-0005-0000-0000-00002C200000}"/>
    <cellStyle name="20% - akcent 5 3 2 2 7 2 3" xfId="8105" xr:uid="{00000000-0005-0000-0000-00002D200000}"/>
    <cellStyle name="20% - akcent 5 3 2 2 7 3" xfId="8106" xr:uid="{00000000-0005-0000-0000-00002E200000}"/>
    <cellStyle name="20% - akcent 5 3 2 2 7 4" xfId="8107" xr:uid="{00000000-0005-0000-0000-00002F200000}"/>
    <cellStyle name="20% - akcent 5 3 2 2 8" xfId="8108" xr:uid="{00000000-0005-0000-0000-000030200000}"/>
    <cellStyle name="20% - akcent 5 3 2 2 8 2" xfId="8109" xr:uid="{00000000-0005-0000-0000-000031200000}"/>
    <cellStyle name="20% - akcent 5 3 2 2 8 2 2" xfId="8110" xr:uid="{00000000-0005-0000-0000-000032200000}"/>
    <cellStyle name="20% - akcent 5 3 2 2 8 2 3" xfId="8111" xr:uid="{00000000-0005-0000-0000-000033200000}"/>
    <cellStyle name="20% - akcent 5 3 2 2 8 3" xfId="8112" xr:uid="{00000000-0005-0000-0000-000034200000}"/>
    <cellStyle name="20% - akcent 5 3 2 2 8 4" xfId="8113" xr:uid="{00000000-0005-0000-0000-000035200000}"/>
    <cellStyle name="20% - akcent 5 3 2 2 9" xfId="8114" xr:uid="{00000000-0005-0000-0000-000036200000}"/>
    <cellStyle name="20% - akcent 5 3 2 2 9 2" xfId="8115" xr:uid="{00000000-0005-0000-0000-000037200000}"/>
    <cellStyle name="20% - akcent 5 3 2 2 9 3" xfId="8116" xr:uid="{00000000-0005-0000-0000-000038200000}"/>
    <cellStyle name="20% - akcent 5 3 2 3" xfId="8117" xr:uid="{00000000-0005-0000-0000-000039200000}"/>
    <cellStyle name="20% - akcent 5 3 2 3 10" xfId="8118" xr:uid="{00000000-0005-0000-0000-00003A200000}"/>
    <cellStyle name="20% - akcent 5 3 2 3 2" xfId="8119" xr:uid="{00000000-0005-0000-0000-00003B200000}"/>
    <cellStyle name="20% - akcent 5 3 2 3 2 2" xfId="8120" xr:uid="{00000000-0005-0000-0000-00003C200000}"/>
    <cellStyle name="20% - akcent 5 3 2 3 2 2 2" xfId="8121" xr:uid="{00000000-0005-0000-0000-00003D200000}"/>
    <cellStyle name="20% - akcent 5 3 2 3 2 2 2 2" xfId="8122" xr:uid="{00000000-0005-0000-0000-00003E200000}"/>
    <cellStyle name="20% - akcent 5 3 2 3 2 2 2 3" xfId="8123" xr:uid="{00000000-0005-0000-0000-00003F200000}"/>
    <cellStyle name="20% - akcent 5 3 2 3 2 2 3" xfId="8124" xr:uid="{00000000-0005-0000-0000-000040200000}"/>
    <cellStyle name="20% - akcent 5 3 2 3 2 2 4" xfId="8125" xr:uid="{00000000-0005-0000-0000-000041200000}"/>
    <cellStyle name="20% - akcent 5 3 2 3 2 3" xfId="8126" xr:uid="{00000000-0005-0000-0000-000042200000}"/>
    <cellStyle name="20% - akcent 5 3 2 3 2 3 2" xfId="8127" xr:uid="{00000000-0005-0000-0000-000043200000}"/>
    <cellStyle name="20% - akcent 5 3 2 3 2 3 2 2" xfId="8128" xr:uid="{00000000-0005-0000-0000-000044200000}"/>
    <cellStyle name="20% - akcent 5 3 2 3 2 3 2 3" xfId="8129" xr:uid="{00000000-0005-0000-0000-000045200000}"/>
    <cellStyle name="20% - akcent 5 3 2 3 2 3 3" xfId="8130" xr:uid="{00000000-0005-0000-0000-000046200000}"/>
    <cellStyle name="20% - akcent 5 3 2 3 2 3 4" xfId="8131" xr:uid="{00000000-0005-0000-0000-000047200000}"/>
    <cellStyle name="20% - akcent 5 3 2 3 2 4" xfId="8132" xr:uid="{00000000-0005-0000-0000-000048200000}"/>
    <cellStyle name="20% - akcent 5 3 2 3 2 4 2" xfId="8133" xr:uid="{00000000-0005-0000-0000-000049200000}"/>
    <cellStyle name="20% - akcent 5 3 2 3 2 4 2 2" xfId="8134" xr:uid="{00000000-0005-0000-0000-00004A200000}"/>
    <cellStyle name="20% - akcent 5 3 2 3 2 4 2 3" xfId="8135" xr:uid="{00000000-0005-0000-0000-00004B200000}"/>
    <cellStyle name="20% - akcent 5 3 2 3 2 4 3" xfId="8136" xr:uid="{00000000-0005-0000-0000-00004C200000}"/>
    <cellStyle name="20% - akcent 5 3 2 3 2 4 4" xfId="8137" xr:uid="{00000000-0005-0000-0000-00004D200000}"/>
    <cellStyle name="20% - akcent 5 3 2 3 2 5" xfId="8138" xr:uid="{00000000-0005-0000-0000-00004E200000}"/>
    <cellStyle name="20% - akcent 5 3 2 3 2 5 2" xfId="8139" xr:uid="{00000000-0005-0000-0000-00004F200000}"/>
    <cellStyle name="20% - akcent 5 3 2 3 2 5 3" xfId="8140" xr:uid="{00000000-0005-0000-0000-000050200000}"/>
    <cellStyle name="20% - akcent 5 3 2 3 2 6" xfId="8141" xr:uid="{00000000-0005-0000-0000-000051200000}"/>
    <cellStyle name="20% - akcent 5 3 2 3 2 7" xfId="8142" xr:uid="{00000000-0005-0000-0000-000052200000}"/>
    <cellStyle name="20% - akcent 5 3 2 3 3" xfId="8143" xr:uid="{00000000-0005-0000-0000-000053200000}"/>
    <cellStyle name="20% - akcent 5 3 2 3 3 2" xfId="8144" xr:uid="{00000000-0005-0000-0000-000054200000}"/>
    <cellStyle name="20% - akcent 5 3 2 3 3 2 2" xfId="8145" xr:uid="{00000000-0005-0000-0000-000055200000}"/>
    <cellStyle name="20% - akcent 5 3 2 3 3 2 2 2" xfId="8146" xr:uid="{00000000-0005-0000-0000-000056200000}"/>
    <cellStyle name="20% - akcent 5 3 2 3 3 2 2 3" xfId="8147" xr:uid="{00000000-0005-0000-0000-000057200000}"/>
    <cellStyle name="20% - akcent 5 3 2 3 3 2 3" xfId="8148" xr:uid="{00000000-0005-0000-0000-000058200000}"/>
    <cellStyle name="20% - akcent 5 3 2 3 3 2 4" xfId="8149" xr:uid="{00000000-0005-0000-0000-000059200000}"/>
    <cellStyle name="20% - akcent 5 3 2 3 3 3" xfId="8150" xr:uid="{00000000-0005-0000-0000-00005A200000}"/>
    <cellStyle name="20% - akcent 5 3 2 3 3 3 2" xfId="8151" xr:uid="{00000000-0005-0000-0000-00005B200000}"/>
    <cellStyle name="20% - akcent 5 3 2 3 3 3 2 2" xfId="8152" xr:uid="{00000000-0005-0000-0000-00005C200000}"/>
    <cellStyle name="20% - akcent 5 3 2 3 3 3 2 3" xfId="8153" xr:uid="{00000000-0005-0000-0000-00005D200000}"/>
    <cellStyle name="20% - akcent 5 3 2 3 3 3 3" xfId="8154" xr:uid="{00000000-0005-0000-0000-00005E200000}"/>
    <cellStyle name="20% - akcent 5 3 2 3 3 3 4" xfId="8155" xr:uid="{00000000-0005-0000-0000-00005F200000}"/>
    <cellStyle name="20% - akcent 5 3 2 3 3 4" xfId="8156" xr:uid="{00000000-0005-0000-0000-000060200000}"/>
    <cellStyle name="20% - akcent 5 3 2 3 3 4 2" xfId="8157" xr:uid="{00000000-0005-0000-0000-000061200000}"/>
    <cellStyle name="20% - akcent 5 3 2 3 3 4 2 2" xfId="8158" xr:uid="{00000000-0005-0000-0000-000062200000}"/>
    <cellStyle name="20% - akcent 5 3 2 3 3 4 2 3" xfId="8159" xr:uid="{00000000-0005-0000-0000-000063200000}"/>
    <cellStyle name="20% - akcent 5 3 2 3 3 4 3" xfId="8160" xr:uid="{00000000-0005-0000-0000-000064200000}"/>
    <cellStyle name="20% - akcent 5 3 2 3 3 4 4" xfId="8161" xr:uid="{00000000-0005-0000-0000-000065200000}"/>
    <cellStyle name="20% - akcent 5 3 2 3 3 5" xfId="8162" xr:uid="{00000000-0005-0000-0000-000066200000}"/>
    <cellStyle name="20% - akcent 5 3 2 3 3 5 2" xfId="8163" xr:uid="{00000000-0005-0000-0000-000067200000}"/>
    <cellStyle name="20% - akcent 5 3 2 3 3 5 3" xfId="8164" xr:uid="{00000000-0005-0000-0000-000068200000}"/>
    <cellStyle name="20% - akcent 5 3 2 3 3 6" xfId="8165" xr:uid="{00000000-0005-0000-0000-000069200000}"/>
    <cellStyle name="20% - akcent 5 3 2 3 3 7" xfId="8166" xr:uid="{00000000-0005-0000-0000-00006A200000}"/>
    <cellStyle name="20% - akcent 5 3 2 3 4" xfId="8167" xr:uid="{00000000-0005-0000-0000-00006B200000}"/>
    <cellStyle name="20% - akcent 5 3 2 3 4 2" xfId="8168" xr:uid="{00000000-0005-0000-0000-00006C200000}"/>
    <cellStyle name="20% - akcent 5 3 2 3 4 2 2" xfId="8169" xr:uid="{00000000-0005-0000-0000-00006D200000}"/>
    <cellStyle name="20% - akcent 5 3 2 3 4 2 2 2" xfId="8170" xr:uid="{00000000-0005-0000-0000-00006E200000}"/>
    <cellStyle name="20% - akcent 5 3 2 3 4 2 2 3" xfId="8171" xr:uid="{00000000-0005-0000-0000-00006F200000}"/>
    <cellStyle name="20% - akcent 5 3 2 3 4 2 3" xfId="8172" xr:uid="{00000000-0005-0000-0000-000070200000}"/>
    <cellStyle name="20% - akcent 5 3 2 3 4 2 4" xfId="8173" xr:uid="{00000000-0005-0000-0000-000071200000}"/>
    <cellStyle name="20% - akcent 5 3 2 3 4 3" xfId="8174" xr:uid="{00000000-0005-0000-0000-000072200000}"/>
    <cellStyle name="20% - akcent 5 3 2 3 4 3 2" xfId="8175" xr:uid="{00000000-0005-0000-0000-000073200000}"/>
    <cellStyle name="20% - akcent 5 3 2 3 4 3 3" xfId="8176" xr:uid="{00000000-0005-0000-0000-000074200000}"/>
    <cellStyle name="20% - akcent 5 3 2 3 4 4" xfId="8177" xr:uid="{00000000-0005-0000-0000-000075200000}"/>
    <cellStyle name="20% - akcent 5 3 2 3 4 5" xfId="8178" xr:uid="{00000000-0005-0000-0000-000076200000}"/>
    <cellStyle name="20% - akcent 5 3 2 3 5" xfId="8179" xr:uid="{00000000-0005-0000-0000-000077200000}"/>
    <cellStyle name="20% - akcent 5 3 2 3 5 2" xfId="8180" xr:uid="{00000000-0005-0000-0000-000078200000}"/>
    <cellStyle name="20% - akcent 5 3 2 3 5 2 2" xfId="8181" xr:uid="{00000000-0005-0000-0000-000079200000}"/>
    <cellStyle name="20% - akcent 5 3 2 3 5 2 3" xfId="8182" xr:uid="{00000000-0005-0000-0000-00007A200000}"/>
    <cellStyle name="20% - akcent 5 3 2 3 5 3" xfId="8183" xr:uid="{00000000-0005-0000-0000-00007B200000}"/>
    <cellStyle name="20% - akcent 5 3 2 3 5 4" xfId="8184" xr:uid="{00000000-0005-0000-0000-00007C200000}"/>
    <cellStyle name="20% - akcent 5 3 2 3 6" xfId="8185" xr:uid="{00000000-0005-0000-0000-00007D200000}"/>
    <cellStyle name="20% - akcent 5 3 2 3 6 2" xfId="8186" xr:uid="{00000000-0005-0000-0000-00007E200000}"/>
    <cellStyle name="20% - akcent 5 3 2 3 6 2 2" xfId="8187" xr:uid="{00000000-0005-0000-0000-00007F200000}"/>
    <cellStyle name="20% - akcent 5 3 2 3 6 2 3" xfId="8188" xr:uid="{00000000-0005-0000-0000-000080200000}"/>
    <cellStyle name="20% - akcent 5 3 2 3 6 3" xfId="8189" xr:uid="{00000000-0005-0000-0000-000081200000}"/>
    <cellStyle name="20% - akcent 5 3 2 3 6 4" xfId="8190" xr:uid="{00000000-0005-0000-0000-000082200000}"/>
    <cellStyle name="20% - akcent 5 3 2 3 7" xfId="8191" xr:uid="{00000000-0005-0000-0000-000083200000}"/>
    <cellStyle name="20% - akcent 5 3 2 3 7 2" xfId="8192" xr:uid="{00000000-0005-0000-0000-000084200000}"/>
    <cellStyle name="20% - akcent 5 3 2 3 7 2 2" xfId="8193" xr:uid="{00000000-0005-0000-0000-000085200000}"/>
    <cellStyle name="20% - akcent 5 3 2 3 7 2 3" xfId="8194" xr:uid="{00000000-0005-0000-0000-000086200000}"/>
    <cellStyle name="20% - akcent 5 3 2 3 7 3" xfId="8195" xr:uid="{00000000-0005-0000-0000-000087200000}"/>
    <cellStyle name="20% - akcent 5 3 2 3 7 4" xfId="8196" xr:uid="{00000000-0005-0000-0000-000088200000}"/>
    <cellStyle name="20% - akcent 5 3 2 3 8" xfId="8197" xr:uid="{00000000-0005-0000-0000-000089200000}"/>
    <cellStyle name="20% - akcent 5 3 2 3 8 2" xfId="8198" xr:uid="{00000000-0005-0000-0000-00008A200000}"/>
    <cellStyle name="20% - akcent 5 3 2 3 8 3" xfId="8199" xr:uid="{00000000-0005-0000-0000-00008B200000}"/>
    <cellStyle name="20% - akcent 5 3 2 3 9" xfId="8200" xr:uid="{00000000-0005-0000-0000-00008C200000}"/>
    <cellStyle name="20% - akcent 5 3 2 4" xfId="8201" xr:uid="{00000000-0005-0000-0000-00008D200000}"/>
    <cellStyle name="20% - akcent 5 3 2 4 2" xfId="8202" xr:uid="{00000000-0005-0000-0000-00008E200000}"/>
    <cellStyle name="20% - akcent 5 3 2 4 2 2" xfId="8203" xr:uid="{00000000-0005-0000-0000-00008F200000}"/>
    <cellStyle name="20% - akcent 5 3 2 4 2 2 2" xfId="8204" xr:uid="{00000000-0005-0000-0000-000090200000}"/>
    <cellStyle name="20% - akcent 5 3 2 4 2 2 2 2" xfId="8205" xr:uid="{00000000-0005-0000-0000-000091200000}"/>
    <cellStyle name="20% - akcent 5 3 2 4 2 2 2 3" xfId="8206" xr:uid="{00000000-0005-0000-0000-000092200000}"/>
    <cellStyle name="20% - akcent 5 3 2 4 2 2 3" xfId="8207" xr:uid="{00000000-0005-0000-0000-000093200000}"/>
    <cellStyle name="20% - akcent 5 3 2 4 2 2 4" xfId="8208" xr:uid="{00000000-0005-0000-0000-000094200000}"/>
    <cellStyle name="20% - akcent 5 3 2 4 2 3" xfId="8209" xr:uid="{00000000-0005-0000-0000-000095200000}"/>
    <cellStyle name="20% - akcent 5 3 2 4 2 3 2" xfId="8210" xr:uid="{00000000-0005-0000-0000-000096200000}"/>
    <cellStyle name="20% - akcent 5 3 2 4 2 3 2 2" xfId="8211" xr:uid="{00000000-0005-0000-0000-000097200000}"/>
    <cellStyle name="20% - akcent 5 3 2 4 2 3 2 3" xfId="8212" xr:uid="{00000000-0005-0000-0000-000098200000}"/>
    <cellStyle name="20% - akcent 5 3 2 4 2 3 3" xfId="8213" xr:uid="{00000000-0005-0000-0000-000099200000}"/>
    <cellStyle name="20% - akcent 5 3 2 4 2 3 4" xfId="8214" xr:uid="{00000000-0005-0000-0000-00009A200000}"/>
    <cellStyle name="20% - akcent 5 3 2 4 2 4" xfId="8215" xr:uid="{00000000-0005-0000-0000-00009B200000}"/>
    <cellStyle name="20% - akcent 5 3 2 4 2 4 2" xfId="8216" xr:uid="{00000000-0005-0000-0000-00009C200000}"/>
    <cellStyle name="20% - akcent 5 3 2 4 2 4 2 2" xfId="8217" xr:uid="{00000000-0005-0000-0000-00009D200000}"/>
    <cellStyle name="20% - akcent 5 3 2 4 2 4 2 3" xfId="8218" xr:uid="{00000000-0005-0000-0000-00009E200000}"/>
    <cellStyle name="20% - akcent 5 3 2 4 2 4 3" xfId="8219" xr:uid="{00000000-0005-0000-0000-00009F200000}"/>
    <cellStyle name="20% - akcent 5 3 2 4 2 4 4" xfId="8220" xr:uid="{00000000-0005-0000-0000-0000A0200000}"/>
    <cellStyle name="20% - akcent 5 3 2 4 2 5" xfId="8221" xr:uid="{00000000-0005-0000-0000-0000A1200000}"/>
    <cellStyle name="20% - akcent 5 3 2 4 2 5 2" xfId="8222" xr:uid="{00000000-0005-0000-0000-0000A2200000}"/>
    <cellStyle name="20% - akcent 5 3 2 4 2 5 3" xfId="8223" xr:uid="{00000000-0005-0000-0000-0000A3200000}"/>
    <cellStyle name="20% - akcent 5 3 2 4 2 6" xfId="8224" xr:uid="{00000000-0005-0000-0000-0000A4200000}"/>
    <cellStyle name="20% - akcent 5 3 2 4 2 7" xfId="8225" xr:uid="{00000000-0005-0000-0000-0000A5200000}"/>
    <cellStyle name="20% - akcent 5 3 2 4 3" xfId="8226" xr:uid="{00000000-0005-0000-0000-0000A6200000}"/>
    <cellStyle name="20% - akcent 5 3 2 4 3 2" xfId="8227" xr:uid="{00000000-0005-0000-0000-0000A7200000}"/>
    <cellStyle name="20% - akcent 5 3 2 4 3 2 2" xfId="8228" xr:uid="{00000000-0005-0000-0000-0000A8200000}"/>
    <cellStyle name="20% - akcent 5 3 2 4 3 2 2 2" xfId="8229" xr:uid="{00000000-0005-0000-0000-0000A9200000}"/>
    <cellStyle name="20% - akcent 5 3 2 4 3 2 2 3" xfId="8230" xr:uid="{00000000-0005-0000-0000-0000AA200000}"/>
    <cellStyle name="20% - akcent 5 3 2 4 3 2 3" xfId="8231" xr:uid="{00000000-0005-0000-0000-0000AB200000}"/>
    <cellStyle name="20% - akcent 5 3 2 4 3 2 4" xfId="8232" xr:uid="{00000000-0005-0000-0000-0000AC200000}"/>
    <cellStyle name="20% - akcent 5 3 2 4 3 3" xfId="8233" xr:uid="{00000000-0005-0000-0000-0000AD200000}"/>
    <cellStyle name="20% - akcent 5 3 2 4 3 3 2" xfId="8234" xr:uid="{00000000-0005-0000-0000-0000AE200000}"/>
    <cellStyle name="20% - akcent 5 3 2 4 3 3 2 2" xfId="8235" xr:uid="{00000000-0005-0000-0000-0000AF200000}"/>
    <cellStyle name="20% - akcent 5 3 2 4 3 3 2 3" xfId="8236" xr:uid="{00000000-0005-0000-0000-0000B0200000}"/>
    <cellStyle name="20% - akcent 5 3 2 4 3 3 3" xfId="8237" xr:uid="{00000000-0005-0000-0000-0000B1200000}"/>
    <cellStyle name="20% - akcent 5 3 2 4 3 3 4" xfId="8238" xr:uid="{00000000-0005-0000-0000-0000B2200000}"/>
    <cellStyle name="20% - akcent 5 3 2 4 3 4" xfId="8239" xr:uid="{00000000-0005-0000-0000-0000B3200000}"/>
    <cellStyle name="20% - akcent 5 3 2 4 3 4 2" xfId="8240" xr:uid="{00000000-0005-0000-0000-0000B4200000}"/>
    <cellStyle name="20% - akcent 5 3 2 4 3 4 2 2" xfId="8241" xr:uid="{00000000-0005-0000-0000-0000B5200000}"/>
    <cellStyle name="20% - akcent 5 3 2 4 3 4 2 3" xfId="8242" xr:uid="{00000000-0005-0000-0000-0000B6200000}"/>
    <cellStyle name="20% - akcent 5 3 2 4 3 4 3" xfId="8243" xr:uid="{00000000-0005-0000-0000-0000B7200000}"/>
    <cellStyle name="20% - akcent 5 3 2 4 3 4 4" xfId="8244" xr:uid="{00000000-0005-0000-0000-0000B8200000}"/>
    <cellStyle name="20% - akcent 5 3 2 4 3 5" xfId="8245" xr:uid="{00000000-0005-0000-0000-0000B9200000}"/>
    <cellStyle name="20% - akcent 5 3 2 4 3 5 2" xfId="8246" xr:uid="{00000000-0005-0000-0000-0000BA200000}"/>
    <cellStyle name="20% - akcent 5 3 2 4 3 5 3" xfId="8247" xr:uid="{00000000-0005-0000-0000-0000BB200000}"/>
    <cellStyle name="20% - akcent 5 3 2 4 3 6" xfId="8248" xr:uid="{00000000-0005-0000-0000-0000BC200000}"/>
    <cellStyle name="20% - akcent 5 3 2 4 3 7" xfId="8249" xr:uid="{00000000-0005-0000-0000-0000BD200000}"/>
    <cellStyle name="20% - akcent 5 3 2 4 4" xfId="8250" xr:uid="{00000000-0005-0000-0000-0000BE200000}"/>
    <cellStyle name="20% - akcent 5 3 2 4 4 2" xfId="8251" xr:uid="{00000000-0005-0000-0000-0000BF200000}"/>
    <cellStyle name="20% - akcent 5 3 2 4 4 2 2" xfId="8252" xr:uid="{00000000-0005-0000-0000-0000C0200000}"/>
    <cellStyle name="20% - akcent 5 3 2 4 4 2 3" xfId="8253" xr:uid="{00000000-0005-0000-0000-0000C1200000}"/>
    <cellStyle name="20% - akcent 5 3 2 4 4 3" xfId="8254" xr:uid="{00000000-0005-0000-0000-0000C2200000}"/>
    <cellStyle name="20% - akcent 5 3 2 4 4 4" xfId="8255" xr:uid="{00000000-0005-0000-0000-0000C3200000}"/>
    <cellStyle name="20% - akcent 5 3 2 4 5" xfId="8256" xr:uid="{00000000-0005-0000-0000-0000C4200000}"/>
    <cellStyle name="20% - akcent 5 3 2 4 5 2" xfId="8257" xr:uid="{00000000-0005-0000-0000-0000C5200000}"/>
    <cellStyle name="20% - akcent 5 3 2 4 5 2 2" xfId="8258" xr:uid="{00000000-0005-0000-0000-0000C6200000}"/>
    <cellStyle name="20% - akcent 5 3 2 4 5 2 3" xfId="8259" xr:uid="{00000000-0005-0000-0000-0000C7200000}"/>
    <cellStyle name="20% - akcent 5 3 2 4 5 3" xfId="8260" xr:uid="{00000000-0005-0000-0000-0000C8200000}"/>
    <cellStyle name="20% - akcent 5 3 2 4 5 4" xfId="8261" xr:uid="{00000000-0005-0000-0000-0000C9200000}"/>
    <cellStyle name="20% - akcent 5 3 2 4 6" xfId="8262" xr:uid="{00000000-0005-0000-0000-0000CA200000}"/>
    <cellStyle name="20% - akcent 5 3 2 4 6 2" xfId="8263" xr:uid="{00000000-0005-0000-0000-0000CB200000}"/>
    <cellStyle name="20% - akcent 5 3 2 4 6 2 2" xfId="8264" xr:uid="{00000000-0005-0000-0000-0000CC200000}"/>
    <cellStyle name="20% - akcent 5 3 2 4 6 2 3" xfId="8265" xr:uid="{00000000-0005-0000-0000-0000CD200000}"/>
    <cellStyle name="20% - akcent 5 3 2 4 6 3" xfId="8266" xr:uid="{00000000-0005-0000-0000-0000CE200000}"/>
    <cellStyle name="20% - akcent 5 3 2 4 6 4" xfId="8267" xr:uid="{00000000-0005-0000-0000-0000CF200000}"/>
    <cellStyle name="20% - akcent 5 3 2 4 7" xfId="8268" xr:uid="{00000000-0005-0000-0000-0000D0200000}"/>
    <cellStyle name="20% - akcent 5 3 2 4 7 2" xfId="8269" xr:uid="{00000000-0005-0000-0000-0000D1200000}"/>
    <cellStyle name="20% - akcent 5 3 2 4 7 3" xfId="8270" xr:uid="{00000000-0005-0000-0000-0000D2200000}"/>
    <cellStyle name="20% - akcent 5 3 2 4 8" xfId="8271" xr:uid="{00000000-0005-0000-0000-0000D3200000}"/>
    <cellStyle name="20% - akcent 5 3 2 4 9" xfId="8272" xr:uid="{00000000-0005-0000-0000-0000D4200000}"/>
    <cellStyle name="20% - akcent 5 3 2 5" xfId="8273" xr:uid="{00000000-0005-0000-0000-0000D5200000}"/>
    <cellStyle name="20% - akcent 5 3 2 5 2" xfId="8274" xr:uid="{00000000-0005-0000-0000-0000D6200000}"/>
    <cellStyle name="20% - akcent 5 3 2 5 2 2" xfId="8275" xr:uid="{00000000-0005-0000-0000-0000D7200000}"/>
    <cellStyle name="20% - akcent 5 3 2 5 2 2 2" xfId="8276" xr:uid="{00000000-0005-0000-0000-0000D8200000}"/>
    <cellStyle name="20% - akcent 5 3 2 5 2 2 3" xfId="8277" xr:uid="{00000000-0005-0000-0000-0000D9200000}"/>
    <cellStyle name="20% - akcent 5 3 2 5 2 3" xfId="8278" xr:uid="{00000000-0005-0000-0000-0000DA200000}"/>
    <cellStyle name="20% - akcent 5 3 2 5 2 4" xfId="8279" xr:uid="{00000000-0005-0000-0000-0000DB200000}"/>
    <cellStyle name="20% - akcent 5 3 2 5 3" xfId="8280" xr:uid="{00000000-0005-0000-0000-0000DC200000}"/>
    <cellStyle name="20% - akcent 5 3 2 5 3 2" xfId="8281" xr:uid="{00000000-0005-0000-0000-0000DD200000}"/>
    <cellStyle name="20% - akcent 5 3 2 5 3 2 2" xfId="8282" xr:uid="{00000000-0005-0000-0000-0000DE200000}"/>
    <cellStyle name="20% - akcent 5 3 2 5 3 2 3" xfId="8283" xr:uid="{00000000-0005-0000-0000-0000DF200000}"/>
    <cellStyle name="20% - akcent 5 3 2 5 3 3" xfId="8284" xr:uid="{00000000-0005-0000-0000-0000E0200000}"/>
    <cellStyle name="20% - akcent 5 3 2 5 3 4" xfId="8285" xr:uid="{00000000-0005-0000-0000-0000E1200000}"/>
    <cellStyle name="20% - akcent 5 3 2 5 4" xfId="8286" xr:uid="{00000000-0005-0000-0000-0000E2200000}"/>
    <cellStyle name="20% - akcent 5 3 2 5 4 2" xfId="8287" xr:uid="{00000000-0005-0000-0000-0000E3200000}"/>
    <cellStyle name="20% - akcent 5 3 2 5 4 2 2" xfId="8288" xr:uid="{00000000-0005-0000-0000-0000E4200000}"/>
    <cellStyle name="20% - akcent 5 3 2 5 4 2 3" xfId="8289" xr:uid="{00000000-0005-0000-0000-0000E5200000}"/>
    <cellStyle name="20% - akcent 5 3 2 5 4 3" xfId="8290" xr:uid="{00000000-0005-0000-0000-0000E6200000}"/>
    <cellStyle name="20% - akcent 5 3 2 5 4 4" xfId="8291" xr:uid="{00000000-0005-0000-0000-0000E7200000}"/>
    <cellStyle name="20% - akcent 5 3 2 5 5" xfId="8292" xr:uid="{00000000-0005-0000-0000-0000E8200000}"/>
    <cellStyle name="20% - akcent 5 3 2 5 5 2" xfId="8293" xr:uid="{00000000-0005-0000-0000-0000E9200000}"/>
    <cellStyle name="20% - akcent 5 3 2 5 5 3" xfId="8294" xr:uid="{00000000-0005-0000-0000-0000EA200000}"/>
    <cellStyle name="20% - akcent 5 3 2 5 6" xfId="8295" xr:uid="{00000000-0005-0000-0000-0000EB200000}"/>
    <cellStyle name="20% - akcent 5 3 2 5 7" xfId="8296" xr:uid="{00000000-0005-0000-0000-0000EC200000}"/>
    <cellStyle name="20% - akcent 5 3 2 6" xfId="8297" xr:uid="{00000000-0005-0000-0000-0000ED200000}"/>
    <cellStyle name="20% - akcent 5 3 2 6 2" xfId="8298" xr:uid="{00000000-0005-0000-0000-0000EE200000}"/>
    <cellStyle name="20% - akcent 5 3 2 6 2 2" xfId="8299" xr:uid="{00000000-0005-0000-0000-0000EF200000}"/>
    <cellStyle name="20% - akcent 5 3 2 6 2 2 2" xfId="8300" xr:uid="{00000000-0005-0000-0000-0000F0200000}"/>
    <cellStyle name="20% - akcent 5 3 2 6 2 2 3" xfId="8301" xr:uid="{00000000-0005-0000-0000-0000F1200000}"/>
    <cellStyle name="20% - akcent 5 3 2 6 2 3" xfId="8302" xr:uid="{00000000-0005-0000-0000-0000F2200000}"/>
    <cellStyle name="20% - akcent 5 3 2 6 2 4" xfId="8303" xr:uid="{00000000-0005-0000-0000-0000F3200000}"/>
    <cellStyle name="20% - akcent 5 3 2 6 3" xfId="8304" xr:uid="{00000000-0005-0000-0000-0000F4200000}"/>
    <cellStyle name="20% - akcent 5 3 2 6 3 2" xfId="8305" xr:uid="{00000000-0005-0000-0000-0000F5200000}"/>
    <cellStyle name="20% - akcent 5 3 2 6 3 2 2" xfId="8306" xr:uid="{00000000-0005-0000-0000-0000F6200000}"/>
    <cellStyle name="20% - akcent 5 3 2 6 3 2 3" xfId="8307" xr:uid="{00000000-0005-0000-0000-0000F7200000}"/>
    <cellStyle name="20% - akcent 5 3 2 6 3 3" xfId="8308" xr:uid="{00000000-0005-0000-0000-0000F8200000}"/>
    <cellStyle name="20% - akcent 5 3 2 6 3 4" xfId="8309" xr:uid="{00000000-0005-0000-0000-0000F9200000}"/>
    <cellStyle name="20% - akcent 5 3 2 6 4" xfId="8310" xr:uid="{00000000-0005-0000-0000-0000FA200000}"/>
    <cellStyle name="20% - akcent 5 3 2 6 4 2" xfId="8311" xr:uid="{00000000-0005-0000-0000-0000FB200000}"/>
    <cellStyle name="20% - akcent 5 3 2 6 4 2 2" xfId="8312" xr:uid="{00000000-0005-0000-0000-0000FC200000}"/>
    <cellStyle name="20% - akcent 5 3 2 6 4 2 3" xfId="8313" xr:uid="{00000000-0005-0000-0000-0000FD200000}"/>
    <cellStyle name="20% - akcent 5 3 2 6 4 3" xfId="8314" xr:uid="{00000000-0005-0000-0000-0000FE200000}"/>
    <cellStyle name="20% - akcent 5 3 2 6 4 4" xfId="8315" xr:uid="{00000000-0005-0000-0000-0000FF200000}"/>
    <cellStyle name="20% - akcent 5 3 2 6 5" xfId="8316" xr:uid="{00000000-0005-0000-0000-000000210000}"/>
    <cellStyle name="20% - akcent 5 3 2 6 5 2" xfId="8317" xr:uid="{00000000-0005-0000-0000-000001210000}"/>
    <cellStyle name="20% - akcent 5 3 2 6 5 3" xfId="8318" xr:uid="{00000000-0005-0000-0000-000002210000}"/>
    <cellStyle name="20% - akcent 5 3 2 6 6" xfId="8319" xr:uid="{00000000-0005-0000-0000-000003210000}"/>
    <cellStyle name="20% - akcent 5 3 2 6 7" xfId="8320" xr:uid="{00000000-0005-0000-0000-000004210000}"/>
    <cellStyle name="20% - akcent 5 3 2 7" xfId="8321" xr:uid="{00000000-0005-0000-0000-000005210000}"/>
    <cellStyle name="20% - akcent 5 3 2 7 2" xfId="8322" xr:uid="{00000000-0005-0000-0000-000006210000}"/>
    <cellStyle name="20% - akcent 5 3 2 7 2 2" xfId="8323" xr:uid="{00000000-0005-0000-0000-000007210000}"/>
    <cellStyle name="20% - akcent 5 3 2 7 2 2 2" xfId="8324" xr:uid="{00000000-0005-0000-0000-000008210000}"/>
    <cellStyle name="20% - akcent 5 3 2 7 2 2 3" xfId="8325" xr:uid="{00000000-0005-0000-0000-000009210000}"/>
    <cellStyle name="20% - akcent 5 3 2 7 2 3" xfId="8326" xr:uid="{00000000-0005-0000-0000-00000A210000}"/>
    <cellStyle name="20% - akcent 5 3 2 7 2 4" xfId="8327" xr:uid="{00000000-0005-0000-0000-00000B210000}"/>
    <cellStyle name="20% - akcent 5 3 2 7 3" xfId="8328" xr:uid="{00000000-0005-0000-0000-00000C210000}"/>
    <cellStyle name="20% - akcent 5 3 2 7 3 2" xfId="8329" xr:uid="{00000000-0005-0000-0000-00000D210000}"/>
    <cellStyle name="20% - akcent 5 3 2 7 3 3" xfId="8330" xr:uid="{00000000-0005-0000-0000-00000E210000}"/>
    <cellStyle name="20% - akcent 5 3 2 7 4" xfId="8331" xr:uid="{00000000-0005-0000-0000-00000F210000}"/>
    <cellStyle name="20% - akcent 5 3 2 7 5" xfId="8332" xr:uid="{00000000-0005-0000-0000-000010210000}"/>
    <cellStyle name="20% - akcent 5 3 2 8" xfId="8333" xr:uid="{00000000-0005-0000-0000-000011210000}"/>
    <cellStyle name="20% - akcent 5 3 2 8 2" xfId="8334" xr:uid="{00000000-0005-0000-0000-000012210000}"/>
    <cellStyle name="20% - akcent 5 3 2 8 2 2" xfId="8335" xr:uid="{00000000-0005-0000-0000-000013210000}"/>
    <cellStyle name="20% - akcent 5 3 2 8 2 3" xfId="8336" xr:uid="{00000000-0005-0000-0000-000014210000}"/>
    <cellStyle name="20% - akcent 5 3 2 8 3" xfId="8337" xr:uid="{00000000-0005-0000-0000-000015210000}"/>
    <cellStyle name="20% - akcent 5 3 2 8 4" xfId="8338" xr:uid="{00000000-0005-0000-0000-000016210000}"/>
    <cellStyle name="20% - akcent 5 3 2 9" xfId="8339" xr:uid="{00000000-0005-0000-0000-000017210000}"/>
    <cellStyle name="20% - akcent 5 3 2 9 2" xfId="8340" xr:uid="{00000000-0005-0000-0000-000018210000}"/>
    <cellStyle name="20% - akcent 5 3 2 9 2 2" xfId="8341" xr:uid="{00000000-0005-0000-0000-000019210000}"/>
    <cellStyle name="20% - akcent 5 3 2 9 2 3" xfId="8342" xr:uid="{00000000-0005-0000-0000-00001A210000}"/>
    <cellStyle name="20% - akcent 5 3 2 9 3" xfId="8343" xr:uid="{00000000-0005-0000-0000-00001B210000}"/>
    <cellStyle name="20% - akcent 5 3 2 9 4" xfId="8344" xr:uid="{00000000-0005-0000-0000-00001C210000}"/>
    <cellStyle name="20% - akcent 5 3 20" xfId="22013" xr:uid="{00000000-0005-0000-0000-00001D210000}"/>
    <cellStyle name="20% - akcent 5 3 3" xfId="8345" xr:uid="{00000000-0005-0000-0000-00001E210000}"/>
    <cellStyle name="20% - akcent 5 3 3 10" xfId="8346" xr:uid="{00000000-0005-0000-0000-00001F210000}"/>
    <cellStyle name="20% - akcent 5 3 3 11" xfId="8347" xr:uid="{00000000-0005-0000-0000-000020210000}"/>
    <cellStyle name="20% - akcent 5 3 3 2" xfId="8348" xr:uid="{00000000-0005-0000-0000-000021210000}"/>
    <cellStyle name="20% - akcent 5 3 3 2 10" xfId="8349" xr:uid="{00000000-0005-0000-0000-000022210000}"/>
    <cellStyle name="20% - akcent 5 3 3 2 2" xfId="8350" xr:uid="{00000000-0005-0000-0000-000023210000}"/>
    <cellStyle name="20% - akcent 5 3 3 2 2 2" xfId="8351" xr:uid="{00000000-0005-0000-0000-000024210000}"/>
    <cellStyle name="20% - akcent 5 3 3 2 2 2 2" xfId="8352" xr:uid="{00000000-0005-0000-0000-000025210000}"/>
    <cellStyle name="20% - akcent 5 3 3 2 2 2 2 2" xfId="8353" xr:uid="{00000000-0005-0000-0000-000026210000}"/>
    <cellStyle name="20% - akcent 5 3 3 2 2 2 2 3" xfId="8354" xr:uid="{00000000-0005-0000-0000-000027210000}"/>
    <cellStyle name="20% - akcent 5 3 3 2 2 2 3" xfId="8355" xr:uid="{00000000-0005-0000-0000-000028210000}"/>
    <cellStyle name="20% - akcent 5 3 3 2 2 2 4" xfId="8356" xr:uid="{00000000-0005-0000-0000-000029210000}"/>
    <cellStyle name="20% - akcent 5 3 3 2 2 3" xfId="8357" xr:uid="{00000000-0005-0000-0000-00002A210000}"/>
    <cellStyle name="20% - akcent 5 3 3 2 2 3 2" xfId="8358" xr:uid="{00000000-0005-0000-0000-00002B210000}"/>
    <cellStyle name="20% - akcent 5 3 3 2 2 3 2 2" xfId="8359" xr:uid="{00000000-0005-0000-0000-00002C210000}"/>
    <cellStyle name="20% - akcent 5 3 3 2 2 3 2 3" xfId="8360" xr:uid="{00000000-0005-0000-0000-00002D210000}"/>
    <cellStyle name="20% - akcent 5 3 3 2 2 3 3" xfId="8361" xr:uid="{00000000-0005-0000-0000-00002E210000}"/>
    <cellStyle name="20% - akcent 5 3 3 2 2 3 4" xfId="8362" xr:uid="{00000000-0005-0000-0000-00002F210000}"/>
    <cellStyle name="20% - akcent 5 3 3 2 2 4" xfId="8363" xr:uid="{00000000-0005-0000-0000-000030210000}"/>
    <cellStyle name="20% - akcent 5 3 3 2 2 4 2" xfId="8364" xr:uid="{00000000-0005-0000-0000-000031210000}"/>
    <cellStyle name="20% - akcent 5 3 3 2 2 4 2 2" xfId="8365" xr:uid="{00000000-0005-0000-0000-000032210000}"/>
    <cellStyle name="20% - akcent 5 3 3 2 2 4 2 3" xfId="8366" xr:uid="{00000000-0005-0000-0000-000033210000}"/>
    <cellStyle name="20% - akcent 5 3 3 2 2 4 3" xfId="8367" xr:uid="{00000000-0005-0000-0000-000034210000}"/>
    <cellStyle name="20% - akcent 5 3 3 2 2 4 4" xfId="8368" xr:uid="{00000000-0005-0000-0000-000035210000}"/>
    <cellStyle name="20% - akcent 5 3 3 2 2 5" xfId="8369" xr:uid="{00000000-0005-0000-0000-000036210000}"/>
    <cellStyle name="20% - akcent 5 3 3 2 2 5 2" xfId="8370" xr:uid="{00000000-0005-0000-0000-000037210000}"/>
    <cellStyle name="20% - akcent 5 3 3 2 2 5 3" xfId="8371" xr:uid="{00000000-0005-0000-0000-000038210000}"/>
    <cellStyle name="20% - akcent 5 3 3 2 2 6" xfId="8372" xr:uid="{00000000-0005-0000-0000-000039210000}"/>
    <cellStyle name="20% - akcent 5 3 3 2 2 7" xfId="8373" xr:uid="{00000000-0005-0000-0000-00003A210000}"/>
    <cellStyle name="20% - akcent 5 3 3 2 3" xfId="8374" xr:uid="{00000000-0005-0000-0000-00003B210000}"/>
    <cellStyle name="20% - akcent 5 3 3 2 3 2" xfId="8375" xr:uid="{00000000-0005-0000-0000-00003C210000}"/>
    <cellStyle name="20% - akcent 5 3 3 2 3 2 2" xfId="8376" xr:uid="{00000000-0005-0000-0000-00003D210000}"/>
    <cellStyle name="20% - akcent 5 3 3 2 3 2 2 2" xfId="8377" xr:uid="{00000000-0005-0000-0000-00003E210000}"/>
    <cellStyle name="20% - akcent 5 3 3 2 3 2 2 3" xfId="8378" xr:uid="{00000000-0005-0000-0000-00003F210000}"/>
    <cellStyle name="20% - akcent 5 3 3 2 3 2 3" xfId="8379" xr:uid="{00000000-0005-0000-0000-000040210000}"/>
    <cellStyle name="20% - akcent 5 3 3 2 3 2 4" xfId="8380" xr:uid="{00000000-0005-0000-0000-000041210000}"/>
    <cellStyle name="20% - akcent 5 3 3 2 3 3" xfId="8381" xr:uid="{00000000-0005-0000-0000-000042210000}"/>
    <cellStyle name="20% - akcent 5 3 3 2 3 3 2" xfId="8382" xr:uid="{00000000-0005-0000-0000-000043210000}"/>
    <cellStyle name="20% - akcent 5 3 3 2 3 3 2 2" xfId="8383" xr:uid="{00000000-0005-0000-0000-000044210000}"/>
    <cellStyle name="20% - akcent 5 3 3 2 3 3 2 3" xfId="8384" xr:uid="{00000000-0005-0000-0000-000045210000}"/>
    <cellStyle name="20% - akcent 5 3 3 2 3 3 3" xfId="8385" xr:uid="{00000000-0005-0000-0000-000046210000}"/>
    <cellStyle name="20% - akcent 5 3 3 2 3 3 4" xfId="8386" xr:uid="{00000000-0005-0000-0000-000047210000}"/>
    <cellStyle name="20% - akcent 5 3 3 2 3 4" xfId="8387" xr:uid="{00000000-0005-0000-0000-000048210000}"/>
    <cellStyle name="20% - akcent 5 3 3 2 3 4 2" xfId="8388" xr:uid="{00000000-0005-0000-0000-000049210000}"/>
    <cellStyle name="20% - akcent 5 3 3 2 3 4 2 2" xfId="8389" xr:uid="{00000000-0005-0000-0000-00004A210000}"/>
    <cellStyle name="20% - akcent 5 3 3 2 3 4 2 3" xfId="8390" xr:uid="{00000000-0005-0000-0000-00004B210000}"/>
    <cellStyle name="20% - akcent 5 3 3 2 3 4 3" xfId="8391" xr:uid="{00000000-0005-0000-0000-00004C210000}"/>
    <cellStyle name="20% - akcent 5 3 3 2 3 4 4" xfId="8392" xr:uid="{00000000-0005-0000-0000-00004D210000}"/>
    <cellStyle name="20% - akcent 5 3 3 2 3 5" xfId="8393" xr:uid="{00000000-0005-0000-0000-00004E210000}"/>
    <cellStyle name="20% - akcent 5 3 3 2 3 5 2" xfId="8394" xr:uid="{00000000-0005-0000-0000-00004F210000}"/>
    <cellStyle name="20% - akcent 5 3 3 2 3 5 3" xfId="8395" xr:uid="{00000000-0005-0000-0000-000050210000}"/>
    <cellStyle name="20% - akcent 5 3 3 2 3 6" xfId="8396" xr:uid="{00000000-0005-0000-0000-000051210000}"/>
    <cellStyle name="20% - akcent 5 3 3 2 3 7" xfId="8397" xr:uid="{00000000-0005-0000-0000-000052210000}"/>
    <cellStyle name="20% - akcent 5 3 3 2 4" xfId="8398" xr:uid="{00000000-0005-0000-0000-000053210000}"/>
    <cellStyle name="20% - akcent 5 3 3 2 4 2" xfId="8399" xr:uid="{00000000-0005-0000-0000-000054210000}"/>
    <cellStyle name="20% - akcent 5 3 3 2 4 2 2" xfId="8400" xr:uid="{00000000-0005-0000-0000-000055210000}"/>
    <cellStyle name="20% - akcent 5 3 3 2 4 2 2 2" xfId="8401" xr:uid="{00000000-0005-0000-0000-000056210000}"/>
    <cellStyle name="20% - akcent 5 3 3 2 4 2 2 3" xfId="8402" xr:uid="{00000000-0005-0000-0000-000057210000}"/>
    <cellStyle name="20% - akcent 5 3 3 2 4 2 3" xfId="8403" xr:uid="{00000000-0005-0000-0000-000058210000}"/>
    <cellStyle name="20% - akcent 5 3 3 2 4 2 4" xfId="8404" xr:uid="{00000000-0005-0000-0000-000059210000}"/>
    <cellStyle name="20% - akcent 5 3 3 2 4 3" xfId="8405" xr:uid="{00000000-0005-0000-0000-00005A210000}"/>
    <cellStyle name="20% - akcent 5 3 3 2 4 3 2" xfId="8406" xr:uid="{00000000-0005-0000-0000-00005B210000}"/>
    <cellStyle name="20% - akcent 5 3 3 2 4 3 3" xfId="8407" xr:uid="{00000000-0005-0000-0000-00005C210000}"/>
    <cellStyle name="20% - akcent 5 3 3 2 4 4" xfId="8408" xr:uid="{00000000-0005-0000-0000-00005D210000}"/>
    <cellStyle name="20% - akcent 5 3 3 2 4 5" xfId="8409" xr:uid="{00000000-0005-0000-0000-00005E210000}"/>
    <cellStyle name="20% - akcent 5 3 3 2 5" xfId="8410" xr:uid="{00000000-0005-0000-0000-00005F210000}"/>
    <cellStyle name="20% - akcent 5 3 3 2 5 2" xfId="8411" xr:uid="{00000000-0005-0000-0000-000060210000}"/>
    <cellStyle name="20% - akcent 5 3 3 2 5 2 2" xfId="8412" xr:uid="{00000000-0005-0000-0000-000061210000}"/>
    <cellStyle name="20% - akcent 5 3 3 2 5 2 3" xfId="8413" xr:uid="{00000000-0005-0000-0000-000062210000}"/>
    <cellStyle name="20% - akcent 5 3 3 2 5 3" xfId="8414" xr:uid="{00000000-0005-0000-0000-000063210000}"/>
    <cellStyle name="20% - akcent 5 3 3 2 5 4" xfId="8415" xr:uid="{00000000-0005-0000-0000-000064210000}"/>
    <cellStyle name="20% - akcent 5 3 3 2 6" xfId="8416" xr:uid="{00000000-0005-0000-0000-000065210000}"/>
    <cellStyle name="20% - akcent 5 3 3 2 6 2" xfId="8417" xr:uid="{00000000-0005-0000-0000-000066210000}"/>
    <cellStyle name="20% - akcent 5 3 3 2 6 2 2" xfId="8418" xr:uid="{00000000-0005-0000-0000-000067210000}"/>
    <cellStyle name="20% - akcent 5 3 3 2 6 2 3" xfId="8419" xr:uid="{00000000-0005-0000-0000-000068210000}"/>
    <cellStyle name="20% - akcent 5 3 3 2 6 3" xfId="8420" xr:uid="{00000000-0005-0000-0000-000069210000}"/>
    <cellStyle name="20% - akcent 5 3 3 2 6 4" xfId="8421" xr:uid="{00000000-0005-0000-0000-00006A210000}"/>
    <cellStyle name="20% - akcent 5 3 3 2 7" xfId="8422" xr:uid="{00000000-0005-0000-0000-00006B210000}"/>
    <cellStyle name="20% - akcent 5 3 3 2 7 2" xfId="8423" xr:uid="{00000000-0005-0000-0000-00006C210000}"/>
    <cellStyle name="20% - akcent 5 3 3 2 7 2 2" xfId="8424" xr:uid="{00000000-0005-0000-0000-00006D210000}"/>
    <cellStyle name="20% - akcent 5 3 3 2 7 2 3" xfId="8425" xr:uid="{00000000-0005-0000-0000-00006E210000}"/>
    <cellStyle name="20% - akcent 5 3 3 2 7 3" xfId="8426" xr:uid="{00000000-0005-0000-0000-00006F210000}"/>
    <cellStyle name="20% - akcent 5 3 3 2 7 4" xfId="8427" xr:uid="{00000000-0005-0000-0000-000070210000}"/>
    <cellStyle name="20% - akcent 5 3 3 2 8" xfId="8428" xr:uid="{00000000-0005-0000-0000-000071210000}"/>
    <cellStyle name="20% - akcent 5 3 3 2 8 2" xfId="8429" xr:uid="{00000000-0005-0000-0000-000072210000}"/>
    <cellStyle name="20% - akcent 5 3 3 2 8 3" xfId="8430" xr:uid="{00000000-0005-0000-0000-000073210000}"/>
    <cellStyle name="20% - akcent 5 3 3 2 9" xfId="8431" xr:uid="{00000000-0005-0000-0000-000074210000}"/>
    <cellStyle name="20% - akcent 5 3 3 3" xfId="8432" xr:uid="{00000000-0005-0000-0000-000075210000}"/>
    <cellStyle name="20% - akcent 5 3 3 3 2" xfId="8433" xr:uid="{00000000-0005-0000-0000-000076210000}"/>
    <cellStyle name="20% - akcent 5 3 3 3 2 2" xfId="8434" xr:uid="{00000000-0005-0000-0000-000077210000}"/>
    <cellStyle name="20% - akcent 5 3 3 3 2 2 2" xfId="8435" xr:uid="{00000000-0005-0000-0000-000078210000}"/>
    <cellStyle name="20% - akcent 5 3 3 3 2 2 3" xfId="8436" xr:uid="{00000000-0005-0000-0000-000079210000}"/>
    <cellStyle name="20% - akcent 5 3 3 3 2 3" xfId="8437" xr:uid="{00000000-0005-0000-0000-00007A210000}"/>
    <cellStyle name="20% - akcent 5 3 3 3 2 4" xfId="8438" xr:uid="{00000000-0005-0000-0000-00007B210000}"/>
    <cellStyle name="20% - akcent 5 3 3 3 3" xfId="8439" xr:uid="{00000000-0005-0000-0000-00007C210000}"/>
    <cellStyle name="20% - akcent 5 3 3 3 3 2" xfId="8440" xr:uid="{00000000-0005-0000-0000-00007D210000}"/>
    <cellStyle name="20% - akcent 5 3 3 3 3 2 2" xfId="8441" xr:uid="{00000000-0005-0000-0000-00007E210000}"/>
    <cellStyle name="20% - akcent 5 3 3 3 3 2 3" xfId="8442" xr:uid="{00000000-0005-0000-0000-00007F210000}"/>
    <cellStyle name="20% - akcent 5 3 3 3 3 3" xfId="8443" xr:uid="{00000000-0005-0000-0000-000080210000}"/>
    <cellStyle name="20% - akcent 5 3 3 3 3 4" xfId="8444" xr:uid="{00000000-0005-0000-0000-000081210000}"/>
    <cellStyle name="20% - akcent 5 3 3 3 4" xfId="8445" xr:uid="{00000000-0005-0000-0000-000082210000}"/>
    <cellStyle name="20% - akcent 5 3 3 3 4 2" xfId="8446" xr:uid="{00000000-0005-0000-0000-000083210000}"/>
    <cellStyle name="20% - akcent 5 3 3 3 4 2 2" xfId="8447" xr:uid="{00000000-0005-0000-0000-000084210000}"/>
    <cellStyle name="20% - akcent 5 3 3 3 4 2 3" xfId="8448" xr:uid="{00000000-0005-0000-0000-000085210000}"/>
    <cellStyle name="20% - akcent 5 3 3 3 4 3" xfId="8449" xr:uid="{00000000-0005-0000-0000-000086210000}"/>
    <cellStyle name="20% - akcent 5 3 3 3 4 4" xfId="8450" xr:uid="{00000000-0005-0000-0000-000087210000}"/>
    <cellStyle name="20% - akcent 5 3 3 3 5" xfId="8451" xr:uid="{00000000-0005-0000-0000-000088210000}"/>
    <cellStyle name="20% - akcent 5 3 3 3 5 2" xfId="8452" xr:uid="{00000000-0005-0000-0000-000089210000}"/>
    <cellStyle name="20% - akcent 5 3 3 3 5 3" xfId="8453" xr:uid="{00000000-0005-0000-0000-00008A210000}"/>
    <cellStyle name="20% - akcent 5 3 3 3 6" xfId="8454" xr:uid="{00000000-0005-0000-0000-00008B210000}"/>
    <cellStyle name="20% - akcent 5 3 3 3 7" xfId="8455" xr:uid="{00000000-0005-0000-0000-00008C210000}"/>
    <cellStyle name="20% - akcent 5 3 3 4" xfId="8456" xr:uid="{00000000-0005-0000-0000-00008D210000}"/>
    <cellStyle name="20% - akcent 5 3 3 4 2" xfId="8457" xr:uid="{00000000-0005-0000-0000-00008E210000}"/>
    <cellStyle name="20% - akcent 5 3 3 4 2 2" xfId="8458" xr:uid="{00000000-0005-0000-0000-00008F210000}"/>
    <cellStyle name="20% - akcent 5 3 3 4 2 2 2" xfId="8459" xr:uid="{00000000-0005-0000-0000-000090210000}"/>
    <cellStyle name="20% - akcent 5 3 3 4 2 2 3" xfId="8460" xr:uid="{00000000-0005-0000-0000-000091210000}"/>
    <cellStyle name="20% - akcent 5 3 3 4 2 3" xfId="8461" xr:uid="{00000000-0005-0000-0000-000092210000}"/>
    <cellStyle name="20% - akcent 5 3 3 4 2 4" xfId="8462" xr:uid="{00000000-0005-0000-0000-000093210000}"/>
    <cellStyle name="20% - akcent 5 3 3 4 3" xfId="8463" xr:uid="{00000000-0005-0000-0000-000094210000}"/>
    <cellStyle name="20% - akcent 5 3 3 4 3 2" xfId="8464" xr:uid="{00000000-0005-0000-0000-000095210000}"/>
    <cellStyle name="20% - akcent 5 3 3 4 3 2 2" xfId="8465" xr:uid="{00000000-0005-0000-0000-000096210000}"/>
    <cellStyle name="20% - akcent 5 3 3 4 3 2 3" xfId="8466" xr:uid="{00000000-0005-0000-0000-000097210000}"/>
    <cellStyle name="20% - akcent 5 3 3 4 3 3" xfId="8467" xr:uid="{00000000-0005-0000-0000-000098210000}"/>
    <cellStyle name="20% - akcent 5 3 3 4 3 4" xfId="8468" xr:uid="{00000000-0005-0000-0000-000099210000}"/>
    <cellStyle name="20% - akcent 5 3 3 4 4" xfId="8469" xr:uid="{00000000-0005-0000-0000-00009A210000}"/>
    <cellStyle name="20% - akcent 5 3 3 4 4 2" xfId="8470" xr:uid="{00000000-0005-0000-0000-00009B210000}"/>
    <cellStyle name="20% - akcent 5 3 3 4 4 2 2" xfId="8471" xr:uid="{00000000-0005-0000-0000-00009C210000}"/>
    <cellStyle name="20% - akcent 5 3 3 4 4 2 3" xfId="8472" xr:uid="{00000000-0005-0000-0000-00009D210000}"/>
    <cellStyle name="20% - akcent 5 3 3 4 4 3" xfId="8473" xr:uid="{00000000-0005-0000-0000-00009E210000}"/>
    <cellStyle name="20% - akcent 5 3 3 4 4 4" xfId="8474" xr:uid="{00000000-0005-0000-0000-00009F210000}"/>
    <cellStyle name="20% - akcent 5 3 3 4 5" xfId="8475" xr:uid="{00000000-0005-0000-0000-0000A0210000}"/>
    <cellStyle name="20% - akcent 5 3 3 4 5 2" xfId="8476" xr:uid="{00000000-0005-0000-0000-0000A1210000}"/>
    <cellStyle name="20% - akcent 5 3 3 4 5 3" xfId="8477" xr:uid="{00000000-0005-0000-0000-0000A2210000}"/>
    <cellStyle name="20% - akcent 5 3 3 4 6" xfId="8478" xr:uid="{00000000-0005-0000-0000-0000A3210000}"/>
    <cellStyle name="20% - akcent 5 3 3 4 7" xfId="8479" xr:uid="{00000000-0005-0000-0000-0000A4210000}"/>
    <cellStyle name="20% - akcent 5 3 3 5" xfId="8480" xr:uid="{00000000-0005-0000-0000-0000A5210000}"/>
    <cellStyle name="20% - akcent 5 3 3 5 2" xfId="8481" xr:uid="{00000000-0005-0000-0000-0000A6210000}"/>
    <cellStyle name="20% - akcent 5 3 3 5 2 2" xfId="8482" xr:uid="{00000000-0005-0000-0000-0000A7210000}"/>
    <cellStyle name="20% - akcent 5 3 3 5 2 2 2" xfId="8483" xr:uid="{00000000-0005-0000-0000-0000A8210000}"/>
    <cellStyle name="20% - akcent 5 3 3 5 2 2 3" xfId="8484" xr:uid="{00000000-0005-0000-0000-0000A9210000}"/>
    <cellStyle name="20% - akcent 5 3 3 5 2 3" xfId="8485" xr:uid="{00000000-0005-0000-0000-0000AA210000}"/>
    <cellStyle name="20% - akcent 5 3 3 5 2 4" xfId="8486" xr:uid="{00000000-0005-0000-0000-0000AB210000}"/>
    <cellStyle name="20% - akcent 5 3 3 5 3" xfId="8487" xr:uid="{00000000-0005-0000-0000-0000AC210000}"/>
    <cellStyle name="20% - akcent 5 3 3 5 3 2" xfId="8488" xr:uid="{00000000-0005-0000-0000-0000AD210000}"/>
    <cellStyle name="20% - akcent 5 3 3 5 3 3" xfId="8489" xr:uid="{00000000-0005-0000-0000-0000AE210000}"/>
    <cellStyle name="20% - akcent 5 3 3 5 4" xfId="8490" xr:uid="{00000000-0005-0000-0000-0000AF210000}"/>
    <cellStyle name="20% - akcent 5 3 3 5 5" xfId="8491" xr:uid="{00000000-0005-0000-0000-0000B0210000}"/>
    <cellStyle name="20% - akcent 5 3 3 6" xfId="8492" xr:uid="{00000000-0005-0000-0000-0000B1210000}"/>
    <cellStyle name="20% - akcent 5 3 3 6 2" xfId="8493" xr:uid="{00000000-0005-0000-0000-0000B2210000}"/>
    <cellStyle name="20% - akcent 5 3 3 6 2 2" xfId="8494" xr:uid="{00000000-0005-0000-0000-0000B3210000}"/>
    <cellStyle name="20% - akcent 5 3 3 6 2 3" xfId="8495" xr:uid="{00000000-0005-0000-0000-0000B4210000}"/>
    <cellStyle name="20% - akcent 5 3 3 6 3" xfId="8496" xr:uid="{00000000-0005-0000-0000-0000B5210000}"/>
    <cellStyle name="20% - akcent 5 3 3 6 4" xfId="8497" xr:uid="{00000000-0005-0000-0000-0000B6210000}"/>
    <cellStyle name="20% - akcent 5 3 3 7" xfId="8498" xr:uid="{00000000-0005-0000-0000-0000B7210000}"/>
    <cellStyle name="20% - akcent 5 3 3 7 2" xfId="8499" xr:uid="{00000000-0005-0000-0000-0000B8210000}"/>
    <cellStyle name="20% - akcent 5 3 3 7 2 2" xfId="8500" xr:uid="{00000000-0005-0000-0000-0000B9210000}"/>
    <cellStyle name="20% - akcent 5 3 3 7 2 3" xfId="8501" xr:uid="{00000000-0005-0000-0000-0000BA210000}"/>
    <cellStyle name="20% - akcent 5 3 3 7 3" xfId="8502" xr:uid="{00000000-0005-0000-0000-0000BB210000}"/>
    <cellStyle name="20% - akcent 5 3 3 7 4" xfId="8503" xr:uid="{00000000-0005-0000-0000-0000BC210000}"/>
    <cellStyle name="20% - akcent 5 3 3 8" xfId="8504" xr:uid="{00000000-0005-0000-0000-0000BD210000}"/>
    <cellStyle name="20% - akcent 5 3 3 8 2" xfId="8505" xr:uid="{00000000-0005-0000-0000-0000BE210000}"/>
    <cellStyle name="20% - akcent 5 3 3 8 2 2" xfId="8506" xr:uid="{00000000-0005-0000-0000-0000BF210000}"/>
    <cellStyle name="20% - akcent 5 3 3 8 2 3" xfId="8507" xr:uid="{00000000-0005-0000-0000-0000C0210000}"/>
    <cellStyle name="20% - akcent 5 3 3 8 3" xfId="8508" xr:uid="{00000000-0005-0000-0000-0000C1210000}"/>
    <cellStyle name="20% - akcent 5 3 3 8 4" xfId="8509" xr:uid="{00000000-0005-0000-0000-0000C2210000}"/>
    <cellStyle name="20% - akcent 5 3 3 9" xfId="8510" xr:uid="{00000000-0005-0000-0000-0000C3210000}"/>
    <cellStyle name="20% - akcent 5 3 3 9 2" xfId="8511" xr:uid="{00000000-0005-0000-0000-0000C4210000}"/>
    <cellStyle name="20% - akcent 5 3 3 9 3" xfId="8512" xr:uid="{00000000-0005-0000-0000-0000C5210000}"/>
    <cellStyle name="20% - akcent 5 3 4" xfId="8513" xr:uid="{00000000-0005-0000-0000-0000C6210000}"/>
    <cellStyle name="20% - akcent 5 3 4 10" xfId="8514" xr:uid="{00000000-0005-0000-0000-0000C7210000}"/>
    <cellStyle name="20% - akcent 5 3 4 2" xfId="8515" xr:uid="{00000000-0005-0000-0000-0000C8210000}"/>
    <cellStyle name="20% - akcent 5 3 4 2 2" xfId="8516" xr:uid="{00000000-0005-0000-0000-0000C9210000}"/>
    <cellStyle name="20% - akcent 5 3 4 2 2 2" xfId="8517" xr:uid="{00000000-0005-0000-0000-0000CA210000}"/>
    <cellStyle name="20% - akcent 5 3 4 2 2 2 2" xfId="8518" xr:uid="{00000000-0005-0000-0000-0000CB210000}"/>
    <cellStyle name="20% - akcent 5 3 4 2 2 2 3" xfId="8519" xr:uid="{00000000-0005-0000-0000-0000CC210000}"/>
    <cellStyle name="20% - akcent 5 3 4 2 2 3" xfId="8520" xr:uid="{00000000-0005-0000-0000-0000CD210000}"/>
    <cellStyle name="20% - akcent 5 3 4 2 2 4" xfId="8521" xr:uid="{00000000-0005-0000-0000-0000CE210000}"/>
    <cellStyle name="20% - akcent 5 3 4 2 3" xfId="8522" xr:uid="{00000000-0005-0000-0000-0000CF210000}"/>
    <cellStyle name="20% - akcent 5 3 4 2 3 2" xfId="8523" xr:uid="{00000000-0005-0000-0000-0000D0210000}"/>
    <cellStyle name="20% - akcent 5 3 4 2 3 2 2" xfId="8524" xr:uid="{00000000-0005-0000-0000-0000D1210000}"/>
    <cellStyle name="20% - akcent 5 3 4 2 3 2 3" xfId="8525" xr:uid="{00000000-0005-0000-0000-0000D2210000}"/>
    <cellStyle name="20% - akcent 5 3 4 2 3 3" xfId="8526" xr:uid="{00000000-0005-0000-0000-0000D3210000}"/>
    <cellStyle name="20% - akcent 5 3 4 2 3 4" xfId="8527" xr:uid="{00000000-0005-0000-0000-0000D4210000}"/>
    <cellStyle name="20% - akcent 5 3 4 2 4" xfId="8528" xr:uid="{00000000-0005-0000-0000-0000D5210000}"/>
    <cellStyle name="20% - akcent 5 3 4 2 4 2" xfId="8529" xr:uid="{00000000-0005-0000-0000-0000D6210000}"/>
    <cellStyle name="20% - akcent 5 3 4 2 4 2 2" xfId="8530" xr:uid="{00000000-0005-0000-0000-0000D7210000}"/>
    <cellStyle name="20% - akcent 5 3 4 2 4 2 3" xfId="8531" xr:uid="{00000000-0005-0000-0000-0000D8210000}"/>
    <cellStyle name="20% - akcent 5 3 4 2 4 3" xfId="8532" xr:uid="{00000000-0005-0000-0000-0000D9210000}"/>
    <cellStyle name="20% - akcent 5 3 4 2 4 4" xfId="8533" xr:uid="{00000000-0005-0000-0000-0000DA210000}"/>
    <cellStyle name="20% - akcent 5 3 4 2 5" xfId="8534" xr:uid="{00000000-0005-0000-0000-0000DB210000}"/>
    <cellStyle name="20% - akcent 5 3 4 2 5 2" xfId="8535" xr:uid="{00000000-0005-0000-0000-0000DC210000}"/>
    <cellStyle name="20% - akcent 5 3 4 2 5 3" xfId="8536" xr:uid="{00000000-0005-0000-0000-0000DD210000}"/>
    <cellStyle name="20% - akcent 5 3 4 2 6" xfId="8537" xr:uid="{00000000-0005-0000-0000-0000DE210000}"/>
    <cellStyle name="20% - akcent 5 3 4 2 7" xfId="8538" xr:uid="{00000000-0005-0000-0000-0000DF210000}"/>
    <cellStyle name="20% - akcent 5 3 4 3" xfId="8539" xr:uid="{00000000-0005-0000-0000-0000E0210000}"/>
    <cellStyle name="20% - akcent 5 3 4 3 2" xfId="8540" xr:uid="{00000000-0005-0000-0000-0000E1210000}"/>
    <cellStyle name="20% - akcent 5 3 4 3 2 2" xfId="8541" xr:uid="{00000000-0005-0000-0000-0000E2210000}"/>
    <cellStyle name="20% - akcent 5 3 4 3 2 2 2" xfId="8542" xr:uid="{00000000-0005-0000-0000-0000E3210000}"/>
    <cellStyle name="20% - akcent 5 3 4 3 2 2 3" xfId="8543" xr:uid="{00000000-0005-0000-0000-0000E4210000}"/>
    <cellStyle name="20% - akcent 5 3 4 3 2 3" xfId="8544" xr:uid="{00000000-0005-0000-0000-0000E5210000}"/>
    <cellStyle name="20% - akcent 5 3 4 3 2 4" xfId="8545" xr:uid="{00000000-0005-0000-0000-0000E6210000}"/>
    <cellStyle name="20% - akcent 5 3 4 3 3" xfId="8546" xr:uid="{00000000-0005-0000-0000-0000E7210000}"/>
    <cellStyle name="20% - akcent 5 3 4 3 3 2" xfId="8547" xr:uid="{00000000-0005-0000-0000-0000E8210000}"/>
    <cellStyle name="20% - akcent 5 3 4 3 3 2 2" xfId="8548" xr:uid="{00000000-0005-0000-0000-0000E9210000}"/>
    <cellStyle name="20% - akcent 5 3 4 3 3 2 3" xfId="8549" xr:uid="{00000000-0005-0000-0000-0000EA210000}"/>
    <cellStyle name="20% - akcent 5 3 4 3 3 3" xfId="8550" xr:uid="{00000000-0005-0000-0000-0000EB210000}"/>
    <cellStyle name="20% - akcent 5 3 4 3 3 4" xfId="8551" xr:uid="{00000000-0005-0000-0000-0000EC210000}"/>
    <cellStyle name="20% - akcent 5 3 4 3 4" xfId="8552" xr:uid="{00000000-0005-0000-0000-0000ED210000}"/>
    <cellStyle name="20% - akcent 5 3 4 3 4 2" xfId="8553" xr:uid="{00000000-0005-0000-0000-0000EE210000}"/>
    <cellStyle name="20% - akcent 5 3 4 3 4 2 2" xfId="8554" xr:uid="{00000000-0005-0000-0000-0000EF210000}"/>
    <cellStyle name="20% - akcent 5 3 4 3 4 2 3" xfId="8555" xr:uid="{00000000-0005-0000-0000-0000F0210000}"/>
    <cellStyle name="20% - akcent 5 3 4 3 4 3" xfId="8556" xr:uid="{00000000-0005-0000-0000-0000F1210000}"/>
    <cellStyle name="20% - akcent 5 3 4 3 4 4" xfId="8557" xr:uid="{00000000-0005-0000-0000-0000F2210000}"/>
    <cellStyle name="20% - akcent 5 3 4 3 5" xfId="8558" xr:uid="{00000000-0005-0000-0000-0000F3210000}"/>
    <cellStyle name="20% - akcent 5 3 4 3 5 2" xfId="8559" xr:uid="{00000000-0005-0000-0000-0000F4210000}"/>
    <cellStyle name="20% - akcent 5 3 4 3 5 3" xfId="8560" xr:uid="{00000000-0005-0000-0000-0000F5210000}"/>
    <cellStyle name="20% - akcent 5 3 4 3 6" xfId="8561" xr:uid="{00000000-0005-0000-0000-0000F6210000}"/>
    <cellStyle name="20% - akcent 5 3 4 3 7" xfId="8562" xr:uid="{00000000-0005-0000-0000-0000F7210000}"/>
    <cellStyle name="20% - akcent 5 3 4 4" xfId="8563" xr:uid="{00000000-0005-0000-0000-0000F8210000}"/>
    <cellStyle name="20% - akcent 5 3 4 4 2" xfId="8564" xr:uid="{00000000-0005-0000-0000-0000F9210000}"/>
    <cellStyle name="20% - akcent 5 3 4 4 2 2" xfId="8565" xr:uid="{00000000-0005-0000-0000-0000FA210000}"/>
    <cellStyle name="20% - akcent 5 3 4 4 2 2 2" xfId="8566" xr:uid="{00000000-0005-0000-0000-0000FB210000}"/>
    <cellStyle name="20% - akcent 5 3 4 4 2 2 3" xfId="8567" xr:uid="{00000000-0005-0000-0000-0000FC210000}"/>
    <cellStyle name="20% - akcent 5 3 4 4 2 3" xfId="8568" xr:uid="{00000000-0005-0000-0000-0000FD210000}"/>
    <cellStyle name="20% - akcent 5 3 4 4 2 4" xfId="8569" xr:uid="{00000000-0005-0000-0000-0000FE210000}"/>
    <cellStyle name="20% - akcent 5 3 4 4 3" xfId="8570" xr:uid="{00000000-0005-0000-0000-0000FF210000}"/>
    <cellStyle name="20% - akcent 5 3 4 4 3 2" xfId="8571" xr:uid="{00000000-0005-0000-0000-000000220000}"/>
    <cellStyle name="20% - akcent 5 3 4 4 3 3" xfId="8572" xr:uid="{00000000-0005-0000-0000-000001220000}"/>
    <cellStyle name="20% - akcent 5 3 4 4 4" xfId="8573" xr:uid="{00000000-0005-0000-0000-000002220000}"/>
    <cellStyle name="20% - akcent 5 3 4 4 5" xfId="8574" xr:uid="{00000000-0005-0000-0000-000003220000}"/>
    <cellStyle name="20% - akcent 5 3 4 5" xfId="8575" xr:uid="{00000000-0005-0000-0000-000004220000}"/>
    <cellStyle name="20% - akcent 5 3 4 5 2" xfId="8576" xr:uid="{00000000-0005-0000-0000-000005220000}"/>
    <cellStyle name="20% - akcent 5 3 4 5 2 2" xfId="8577" xr:uid="{00000000-0005-0000-0000-000006220000}"/>
    <cellStyle name="20% - akcent 5 3 4 5 2 3" xfId="8578" xr:uid="{00000000-0005-0000-0000-000007220000}"/>
    <cellStyle name="20% - akcent 5 3 4 5 3" xfId="8579" xr:uid="{00000000-0005-0000-0000-000008220000}"/>
    <cellStyle name="20% - akcent 5 3 4 5 4" xfId="8580" xr:uid="{00000000-0005-0000-0000-000009220000}"/>
    <cellStyle name="20% - akcent 5 3 4 6" xfId="8581" xr:uid="{00000000-0005-0000-0000-00000A220000}"/>
    <cellStyle name="20% - akcent 5 3 4 6 2" xfId="8582" xr:uid="{00000000-0005-0000-0000-00000B220000}"/>
    <cellStyle name="20% - akcent 5 3 4 6 2 2" xfId="8583" xr:uid="{00000000-0005-0000-0000-00000C220000}"/>
    <cellStyle name="20% - akcent 5 3 4 6 2 3" xfId="8584" xr:uid="{00000000-0005-0000-0000-00000D220000}"/>
    <cellStyle name="20% - akcent 5 3 4 6 3" xfId="8585" xr:uid="{00000000-0005-0000-0000-00000E220000}"/>
    <cellStyle name="20% - akcent 5 3 4 6 4" xfId="8586" xr:uid="{00000000-0005-0000-0000-00000F220000}"/>
    <cellStyle name="20% - akcent 5 3 4 7" xfId="8587" xr:uid="{00000000-0005-0000-0000-000010220000}"/>
    <cellStyle name="20% - akcent 5 3 4 7 2" xfId="8588" xr:uid="{00000000-0005-0000-0000-000011220000}"/>
    <cellStyle name="20% - akcent 5 3 4 7 2 2" xfId="8589" xr:uid="{00000000-0005-0000-0000-000012220000}"/>
    <cellStyle name="20% - akcent 5 3 4 7 2 3" xfId="8590" xr:uid="{00000000-0005-0000-0000-000013220000}"/>
    <cellStyle name="20% - akcent 5 3 4 7 3" xfId="8591" xr:uid="{00000000-0005-0000-0000-000014220000}"/>
    <cellStyle name="20% - akcent 5 3 4 7 4" xfId="8592" xr:uid="{00000000-0005-0000-0000-000015220000}"/>
    <cellStyle name="20% - akcent 5 3 4 8" xfId="8593" xr:uid="{00000000-0005-0000-0000-000016220000}"/>
    <cellStyle name="20% - akcent 5 3 4 8 2" xfId="8594" xr:uid="{00000000-0005-0000-0000-000017220000}"/>
    <cellStyle name="20% - akcent 5 3 4 8 3" xfId="8595" xr:uid="{00000000-0005-0000-0000-000018220000}"/>
    <cellStyle name="20% - akcent 5 3 4 9" xfId="8596" xr:uid="{00000000-0005-0000-0000-000019220000}"/>
    <cellStyle name="20% - akcent 5 3 5" xfId="8597" xr:uid="{00000000-0005-0000-0000-00001A220000}"/>
    <cellStyle name="20% - akcent 5 3 5 2" xfId="8598" xr:uid="{00000000-0005-0000-0000-00001B220000}"/>
    <cellStyle name="20% - akcent 5 3 5 2 2" xfId="8599" xr:uid="{00000000-0005-0000-0000-00001C220000}"/>
    <cellStyle name="20% - akcent 5 3 5 2 2 2" xfId="8600" xr:uid="{00000000-0005-0000-0000-00001D220000}"/>
    <cellStyle name="20% - akcent 5 3 5 2 2 2 2" xfId="8601" xr:uid="{00000000-0005-0000-0000-00001E220000}"/>
    <cellStyle name="20% - akcent 5 3 5 2 2 2 3" xfId="8602" xr:uid="{00000000-0005-0000-0000-00001F220000}"/>
    <cellStyle name="20% - akcent 5 3 5 2 2 3" xfId="8603" xr:uid="{00000000-0005-0000-0000-000020220000}"/>
    <cellStyle name="20% - akcent 5 3 5 2 2 4" xfId="8604" xr:uid="{00000000-0005-0000-0000-000021220000}"/>
    <cellStyle name="20% - akcent 5 3 5 2 3" xfId="8605" xr:uid="{00000000-0005-0000-0000-000022220000}"/>
    <cellStyle name="20% - akcent 5 3 5 2 3 2" xfId="8606" xr:uid="{00000000-0005-0000-0000-000023220000}"/>
    <cellStyle name="20% - akcent 5 3 5 2 3 2 2" xfId="8607" xr:uid="{00000000-0005-0000-0000-000024220000}"/>
    <cellStyle name="20% - akcent 5 3 5 2 3 2 3" xfId="8608" xr:uid="{00000000-0005-0000-0000-000025220000}"/>
    <cellStyle name="20% - akcent 5 3 5 2 3 3" xfId="8609" xr:uid="{00000000-0005-0000-0000-000026220000}"/>
    <cellStyle name="20% - akcent 5 3 5 2 3 4" xfId="8610" xr:uid="{00000000-0005-0000-0000-000027220000}"/>
    <cellStyle name="20% - akcent 5 3 5 2 4" xfId="8611" xr:uid="{00000000-0005-0000-0000-000028220000}"/>
    <cellStyle name="20% - akcent 5 3 5 2 4 2" xfId="8612" xr:uid="{00000000-0005-0000-0000-000029220000}"/>
    <cellStyle name="20% - akcent 5 3 5 2 4 2 2" xfId="8613" xr:uid="{00000000-0005-0000-0000-00002A220000}"/>
    <cellStyle name="20% - akcent 5 3 5 2 4 2 3" xfId="8614" xr:uid="{00000000-0005-0000-0000-00002B220000}"/>
    <cellStyle name="20% - akcent 5 3 5 2 4 3" xfId="8615" xr:uid="{00000000-0005-0000-0000-00002C220000}"/>
    <cellStyle name="20% - akcent 5 3 5 2 4 4" xfId="8616" xr:uid="{00000000-0005-0000-0000-00002D220000}"/>
    <cellStyle name="20% - akcent 5 3 5 2 5" xfId="8617" xr:uid="{00000000-0005-0000-0000-00002E220000}"/>
    <cellStyle name="20% - akcent 5 3 5 2 5 2" xfId="8618" xr:uid="{00000000-0005-0000-0000-00002F220000}"/>
    <cellStyle name="20% - akcent 5 3 5 2 5 3" xfId="8619" xr:uid="{00000000-0005-0000-0000-000030220000}"/>
    <cellStyle name="20% - akcent 5 3 5 2 6" xfId="8620" xr:uid="{00000000-0005-0000-0000-000031220000}"/>
    <cellStyle name="20% - akcent 5 3 5 2 7" xfId="8621" xr:uid="{00000000-0005-0000-0000-000032220000}"/>
    <cellStyle name="20% - akcent 5 3 5 3" xfId="8622" xr:uid="{00000000-0005-0000-0000-000033220000}"/>
    <cellStyle name="20% - akcent 5 3 5 3 2" xfId="8623" xr:uid="{00000000-0005-0000-0000-000034220000}"/>
    <cellStyle name="20% - akcent 5 3 5 3 2 2" xfId="8624" xr:uid="{00000000-0005-0000-0000-000035220000}"/>
    <cellStyle name="20% - akcent 5 3 5 3 2 2 2" xfId="8625" xr:uid="{00000000-0005-0000-0000-000036220000}"/>
    <cellStyle name="20% - akcent 5 3 5 3 2 2 3" xfId="8626" xr:uid="{00000000-0005-0000-0000-000037220000}"/>
    <cellStyle name="20% - akcent 5 3 5 3 2 3" xfId="8627" xr:uid="{00000000-0005-0000-0000-000038220000}"/>
    <cellStyle name="20% - akcent 5 3 5 3 2 4" xfId="8628" xr:uid="{00000000-0005-0000-0000-000039220000}"/>
    <cellStyle name="20% - akcent 5 3 5 3 3" xfId="8629" xr:uid="{00000000-0005-0000-0000-00003A220000}"/>
    <cellStyle name="20% - akcent 5 3 5 3 3 2" xfId="8630" xr:uid="{00000000-0005-0000-0000-00003B220000}"/>
    <cellStyle name="20% - akcent 5 3 5 3 3 2 2" xfId="8631" xr:uid="{00000000-0005-0000-0000-00003C220000}"/>
    <cellStyle name="20% - akcent 5 3 5 3 3 2 3" xfId="8632" xr:uid="{00000000-0005-0000-0000-00003D220000}"/>
    <cellStyle name="20% - akcent 5 3 5 3 3 3" xfId="8633" xr:uid="{00000000-0005-0000-0000-00003E220000}"/>
    <cellStyle name="20% - akcent 5 3 5 3 3 4" xfId="8634" xr:uid="{00000000-0005-0000-0000-00003F220000}"/>
    <cellStyle name="20% - akcent 5 3 5 3 4" xfId="8635" xr:uid="{00000000-0005-0000-0000-000040220000}"/>
    <cellStyle name="20% - akcent 5 3 5 3 4 2" xfId="8636" xr:uid="{00000000-0005-0000-0000-000041220000}"/>
    <cellStyle name="20% - akcent 5 3 5 3 4 2 2" xfId="8637" xr:uid="{00000000-0005-0000-0000-000042220000}"/>
    <cellStyle name="20% - akcent 5 3 5 3 4 2 3" xfId="8638" xr:uid="{00000000-0005-0000-0000-000043220000}"/>
    <cellStyle name="20% - akcent 5 3 5 3 4 3" xfId="8639" xr:uid="{00000000-0005-0000-0000-000044220000}"/>
    <cellStyle name="20% - akcent 5 3 5 3 4 4" xfId="8640" xr:uid="{00000000-0005-0000-0000-000045220000}"/>
    <cellStyle name="20% - akcent 5 3 5 3 5" xfId="8641" xr:uid="{00000000-0005-0000-0000-000046220000}"/>
    <cellStyle name="20% - akcent 5 3 5 3 5 2" xfId="8642" xr:uid="{00000000-0005-0000-0000-000047220000}"/>
    <cellStyle name="20% - akcent 5 3 5 3 5 3" xfId="8643" xr:uid="{00000000-0005-0000-0000-000048220000}"/>
    <cellStyle name="20% - akcent 5 3 5 3 6" xfId="8644" xr:uid="{00000000-0005-0000-0000-000049220000}"/>
    <cellStyle name="20% - akcent 5 3 5 3 7" xfId="8645" xr:uid="{00000000-0005-0000-0000-00004A220000}"/>
    <cellStyle name="20% - akcent 5 3 5 4" xfId="8646" xr:uid="{00000000-0005-0000-0000-00004B220000}"/>
    <cellStyle name="20% - akcent 5 3 5 4 2" xfId="8647" xr:uid="{00000000-0005-0000-0000-00004C220000}"/>
    <cellStyle name="20% - akcent 5 3 5 4 2 2" xfId="8648" xr:uid="{00000000-0005-0000-0000-00004D220000}"/>
    <cellStyle name="20% - akcent 5 3 5 4 2 3" xfId="8649" xr:uid="{00000000-0005-0000-0000-00004E220000}"/>
    <cellStyle name="20% - akcent 5 3 5 4 3" xfId="8650" xr:uid="{00000000-0005-0000-0000-00004F220000}"/>
    <cellStyle name="20% - akcent 5 3 5 4 4" xfId="8651" xr:uid="{00000000-0005-0000-0000-000050220000}"/>
    <cellStyle name="20% - akcent 5 3 5 5" xfId="8652" xr:uid="{00000000-0005-0000-0000-000051220000}"/>
    <cellStyle name="20% - akcent 5 3 5 5 2" xfId="8653" xr:uid="{00000000-0005-0000-0000-000052220000}"/>
    <cellStyle name="20% - akcent 5 3 5 5 2 2" xfId="8654" xr:uid="{00000000-0005-0000-0000-000053220000}"/>
    <cellStyle name="20% - akcent 5 3 5 5 2 3" xfId="8655" xr:uid="{00000000-0005-0000-0000-000054220000}"/>
    <cellStyle name="20% - akcent 5 3 5 5 3" xfId="8656" xr:uid="{00000000-0005-0000-0000-000055220000}"/>
    <cellStyle name="20% - akcent 5 3 5 5 4" xfId="8657" xr:uid="{00000000-0005-0000-0000-000056220000}"/>
    <cellStyle name="20% - akcent 5 3 5 6" xfId="8658" xr:uid="{00000000-0005-0000-0000-000057220000}"/>
    <cellStyle name="20% - akcent 5 3 5 6 2" xfId="8659" xr:uid="{00000000-0005-0000-0000-000058220000}"/>
    <cellStyle name="20% - akcent 5 3 5 6 2 2" xfId="8660" xr:uid="{00000000-0005-0000-0000-000059220000}"/>
    <cellStyle name="20% - akcent 5 3 5 6 2 3" xfId="8661" xr:uid="{00000000-0005-0000-0000-00005A220000}"/>
    <cellStyle name="20% - akcent 5 3 5 6 3" xfId="8662" xr:uid="{00000000-0005-0000-0000-00005B220000}"/>
    <cellStyle name="20% - akcent 5 3 5 6 4" xfId="8663" xr:uid="{00000000-0005-0000-0000-00005C220000}"/>
    <cellStyle name="20% - akcent 5 3 5 7" xfId="8664" xr:uid="{00000000-0005-0000-0000-00005D220000}"/>
    <cellStyle name="20% - akcent 5 3 5 7 2" xfId="8665" xr:uid="{00000000-0005-0000-0000-00005E220000}"/>
    <cellStyle name="20% - akcent 5 3 5 7 3" xfId="8666" xr:uid="{00000000-0005-0000-0000-00005F220000}"/>
    <cellStyle name="20% - akcent 5 3 5 8" xfId="8667" xr:uid="{00000000-0005-0000-0000-000060220000}"/>
    <cellStyle name="20% - akcent 5 3 5 9" xfId="8668" xr:uid="{00000000-0005-0000-0000-000061220000}"/>
    <cellStyle name="20% - akcent 5 3 6" xfId="8669" xr:uid="{00000000-0005-0000-0000-000062220000}"/>
    <cellStyle name="20% - akcent 5 3 6 2" xfId="8670" xr:uid="{00000000-0005-0000-0000-000063220000}"/>
    <cellStyle name="20% - akcent 5 3 6 2 2" xfId="8671" xr:uid="{00000000-0005-0000-0000-000064220000}"/>
    <cellStyle name="20% - akcent 5 3 6 2 2 2" xfId="8672" xr:uid="{00000000-0005-0000-0000-000065220000}"/>
    <cellStyle name="20% - akcent 5 3 6 2 2 2 2" xfId="8673" xr:uid="{00000000-0005-0000-0000-000066220000}"/>
    <cellStyle name="20% - akcent 5 3 6 2 2 2 3" xfId="8674" xr:uid="{00000000-0005-0000-0000-000067220000}"/>
    <cellStyle name="20% - akcent 5 3 6 2 2 3" xfId="8675" xr:uid="{00000000-0005-0000-0000-000068220000}"/>
    <cellStyle name="20% - akcent 5 3 6 2 2 4" xfId="8676" xr:uid="{00000000-0005-0000-0000-000069220000}"/>
    <cellStyle name="20% - akcent 5 3 6 2 3" xfId="8677" xr:uid="{00000000-0005-0000-0000-00006A220000}"/>
    <cellStyle name="20% - akcent 5 3 6 2 3 2" xfId="8678" xr:uid="{00000000-0005-0000-0000-00006B220000}"/>
    <cellStyle name="20% - akcent 5 3 6 2 3 2 2" xfId="8679" xr:uid="{00000000-0005-0000-0000-00006C220000}"/>
    <cellStyle name="20% - akcent 5 3 6 2 3 2 3" xfId="8680" xr:uid="{00000000-0005-0000-0000-00006D220000}"/>
    <cellStyle name="20% - akcent 5 3 6 2 3 3" xfId="8681" xr:uid="{00000000-0005-0000-0000-00006E220000}"/>
    <cellStyle name="20% - akcent 5 3 6 2 3 4" xfId="8682" xr:uid="{00000000-0005-0000-0000-00006F220000}"/>
    <cellStyle name="20% - akcent 5 3 6 2 4" xfId="8683" xr:uid="{00000000-0005-0000-0000-000070220000}"/>
    <cellStyle name="20% - akcent 5 3 6 2 4 2" xfId="8684" xr:uid="{00000000-0005-0000-0000-000071220000}"/>
    <cellStyle name="20% - akcent 5 3 6 2 4 2 2" xfId="8685" xr:uid="{00000000-0005-0000-0000-000072220000}"/>
    <cellStyle name="20% - akcent 5 3 6 2 4 2 3" xfId="8686" xr:uid="{00000000-0005-0000-0000-000073220000}"/>
    <cellStyle name="20% - akcent 5 3 6 2 4 3" xfId="8687" xr:uid="{00000000-0005-0000-0000-000074220000}"/>
    <cellStyle name="20% - akcent 5 3 6 2 4 4" xfId="8688" xr:uid="{00000000-0005-0000-0000-000075220000}"/>
    <cellStyle name="20% - akcent 5 3 6 2 5" xfId="8689" xr:uid="{00000000-0005-0000-0000-000076220000}"/>
    <cellStyle name="20% - akcent 5 3 6 2 5 2" xfId="8690" xr:uid="{00000000-0005-0000-0000-000077220000}"/>
    <cellStyle name="20% - akcent 5 3 6 2 5 3" xfId="8691" xr:uid="{00000000-0005-0000-0000-000078220000}"/>
    <cellStyle name="20% - akcent 5 3 6 2 6" xfId="8692" xr:uid="{00000000-0005-0000-0000-000079220000}"/>
    <cellStyle name="20% - akcent 5 3 6 2 7" xfId="8693" xr:uid="{00000000-0005-0000-0000-00007A220000}"/>
    <cellStyle name="20% - akcent 5 3 6 3" xfId="8694" xr:uid="{00000000-0005-0000-0000-00007B220000}"/>
    <cellStyle name="20% - akcent 5 3 6 3 2" xfId="8695" xr:uid="{00000000-0005-0000-0000-00007C220000}"/>
    <cellStyle name="20% - akcent 5 3 6 3 2 2" xfId="8696" xr:uid="{00000000-0005-0000-0000-00007D220000}"/>
    <cellStyle name="20% - akcent 5 3 6 3 2 2 2" xfId="8697" xr:uid="{00000000-0005-0000-0000-00007E220000}"/>
    <cellStyle name="20% - akcent 5 3 6 3 2 2 3" xfId="8698" xr:uid="{00000000-0005-0000-0000-00007F220000}"/>
    <cellStyle name="20% - akcent 5 3 6 3 2 3" xfId="8699" xr:uid="{00000000-0005-0000-0000-000080220000}"/>
    <cellStyle name="20% - akcent 5 3 6 3 2 4" xfId="8700" xr:uid="{00000000-0005-0000-0000-000081220000}"/>
    <cellStyle name="20% - akcent 5 3 6 3 3" xfId="8701" xr:uid="{00000000-0005-0000-0000-000082220000}"/>
    <cellStyle name="20% - akcent 5 3 6 3 3 2" xfId="8702" xr:uid="{00000000-0005-0000-0000-000083220000}"/>
    <cellStyle name="20% - akcent 5 3 6 3 3 2 2" xfId="8703" xr:uid="{00000000-0005-0000-0000-000084220000}"/>
    <cellStyle name="20% - akcent 5 3 6 3 3 2 3" xfId="8704" xr:uid="{00000000-0005-0000-0000-000085220000}"/>
    <cellStyle name="20% - akcent 5 3 6 3 3 3" xfId="8705" xr:uid="{00000000-0005-0000-0000-000086220000}"/>
    <cellStyle name="20% - akcent 5 3 6 3 3 4" xfId="8706" xr:uid="{00000000-0005-0000-0000-000087220000}"/>
    <cellStyle name="20% - akcent 5 3 6 3 4" xfId="8707" xr:uid="{00000000-0005-0000-0000-000088220000}"/>
    <cellStyle name="20% - akcent 5 3 6 3 4 2" xfId="8708" xr:uid="{00000000-0005-0000-0000-000089220000}"/>
    <cellStyle name="20% - akcent 5 3 6 3 4 2 2" xfId="8709" xr:uid="{00000000-0005-0000-0000-00008A220000}"/>
    <cellStyle name="20% - akcent 5 3 6 3 4 2 3" xfId="8710" xr:uid="{00000000-0005-0000-0000-00008B220000}"/>
    <cellStyle name="20% - akcent 5 3 6 3 4 3" xfId="8711" xr:uid="{00000000-0005-0000-0000-00008C220000}"/>
    <cellStyle name="20% - akcent 5 3 6 3 4 4" xfId="8712" xr:uid="{00000000-0005-0000-0000-00008D220000}"/>
    <cellStyle name="20% - akcent 5 3 6 3 5" xfId="8713" xr:uid="{00000000-0005-0000-0000-00008E220000}"/>
    <cellStyle name="20% - akcent 5 3 6 3 5 2" xfId="8714" xr:uid="{00000000-0005-0000-0000-00008F220000}"/>
    <cellStyle name="20% - akcent 5 3 6 3 5 3" xfId="8715" xr:uid="{00000000-0005-0000-0000-000090220000}"/>
    <cellStyle name="20% - akcent 5 3 6 3 6" xfId="8716" xr:uid="{00000000-0005-0000-0000-000091220000}"/>
    <cellStyle name="20% - akcent 5 3 6 3 7" xfId="8717" xr:uid="{00000000-0005-0000-0000-000092220000}"/>
    <cellStyle name="20% - akcent 5 3 6 4" xfId="8718" xr:uid="{00000000-0005-0000-0000-000093220000}"/>
    <cellStyle name="20% - akcent 5 3 6 4 2" xfId="8719" xr:uid="{00000000-0005-0000-0000-000094220000}"/>
    <cellStyle name="20% - akcent 5 3 6 4 2 2" xfId="8720" xr:uid="{00000000-0005-0000-0000-000095220000}"/>
    <cellStyle name="20% - akcent 5 3 6 4 2 3" xfId="8721" xr:uid="{00000000-0005-0000-0000-000096220000}"/>
    <cellStyle name="20% - akcent 5 3 6 4 3" xfId="8722" xr:uid="{00000000-0005-0000-0000-000097220000}"/>
    <cellStyle name="20% - akcent 5 3 6 4 4" xfId="8723" xr:uid="{00000000-0005-0000-0000-000098220000}"/>
    <cellStyle name="20% - akcent 5 3 6 5" xfId="8724" xr:uid="{00000000-0005-0000-0000-000099220000}"/>
    <cellStyle name="20% - akcent 5 3 6 5 2" xfId="8725" xr:uid="{00000000-0005-0000-0000-00009A220000}"/>
    <cellStyle name="20% - akcent 5 3 6 5 2 2" xfId="8726" xr:uid="{00000000-0005-0000-0000-00009B220000}"/>
    <cellStyle name="20% - akcent 5 3 6 5 2 3" xfId="8727" xr:uid="{00000000-0005-0000-0000-00009C220000}"/>
    <cellStyle name="20% - akcent 5 3 6 5 3" xfId="8728" xr:uid="{00000000-0005-0000-0000-00009D220000}"/>
    <cellStyle name="20% - akcent 5 3 6 5 4" xfId="8729" xr:uid="{00000000-0005-0000-0000-00009E220000}"/>
    <cellStyle name="20% - akcent 5 3 6 6" xfId="8730" xr:uid="{00000000-0005-0000-0000-00009F220000}"/>
    <cellStyle name="20% - akcent 5 3 6 6 2" xfId="8731" xr:uid="{00000000-0005-0000-0000-0000A0220000}"/>
    <cellStyle name="20% - akcent 5 3 6 6 2 2" xfId="8732" xr:uid="{00000000-0005-0000-0000-0000A1220000}"/>
    <cellStyle name="20% - akcent 5 3 6 6 2 3" xfId="8733" xr:uid="{00000000-0005-0000-0000-0000A2220000}"/>
    <cellStyle name="20% - akcent 5 3 6 6 3" xfId="8734" xr:uid="{00000000-0005-0000-0000-0000A3220000}"/>
    <cellStyle name="20% - akcent 5 3 6 6 4" xfId="8735" xr:uid="{00000000-0005-0000-0000-0000A4220000}"/>
    <cellStyle name="20% - akcent 5 3 6 7" xfId="8736" xr:uid="{00000000-0005-0000-0000-0000A5220000}"/>
    <cellStyle name="20% - akcent 5 3 6 7 2" xfId="8737" xr:uid="{00000000-0005-0000-0000-0000A6220000}"/>
    <cellStyle name="20% - akcent 5 3 6 7 3" xfId="8738" xr:uid="{00000000-0005-0000-0000-0000A7220000}"/>
    <cellStyle name="20% - akcent 5 3 6 8" xfId="8739" xr:uid="{00000000-0005-0000-0000-0000A8220000}"/>
    <cellStyle name="20% - akcent 5 3 6 9" xfId="8740" xr:uid="{00000000-0005-0000-0000-0000A9220000}"/>
    <cellStyle name="20% - akcent 5 3 7" xfId="8741" xr:uid="{00000000-0005-0000-0000-0000AA220000}"/>
    <cellStyle name="20% - akcent 5 3 7 2" xfId="8742" xr:uid="{00000000-0005-0000-0000-0000AB220000}"/>
    <cellStyle name="20% - akcent 5 3 7 2 2" xfId="8743" xr:uid="{00000000-0005-0000-0000-0000AC220000}"/>
    <cellStyle name="20% - akcent 5 3 7 2 2 2" xfId="8744" xr:uid="{00000000-0005-0000-0000-0000AD220000}"/>
    <cellStyle name="20% - akcent 5 3 7 2 2 2 2" xfId="8745" xr:uid="{00000000-0005-0000-0000-0000AE220000}"/>
    <cellStyle name="20% - akcent 5 3 7 2 2 2 3" xfId="8746" xr:uid="{00000000-0005-0000-0000-0000AF220000}"/>
    <cellStyle name="20% - akcent 5 3 7 2 2 3" xfId="8747" xr:uid="{00000000-0005-0000-0000-0000B0220000}"/>
    <cellStyle name="20% - akcent 5 3 7 2 2 4" xfId="8748" xr:uid="{00000000-0005-0000-0000-0000B1220000}"/>
    <cellStyle name="20% - akcent 5 3 7 2 3" xfId="8749" xr:uid="{00000000-0005-0000-0000-0000B2220000}"/>
    <cellStyle name="20% - akcent 5 3 7 2 3 2" xfId="8750" xr:uid="{00000000-0005-0000-0000-0000B3220000}"/>
    <cellStyle name="20% - akcent 5 3 7 2 3 2 2" xfId="8751" xr:uid="{00000000-0005-0000-0000-0000B4220000}"/>
    <cellStyle name="20% - akcent 5 3 7 2 3 2 3" xfId="8752" xr:uid="{00000000-0005-0000-0000-0000B5220000}"/>
    <cellStyle name="20% - akcent 5 3 7 2 3 3" xfId="8753" xr:uid="{00000000-0005-0000-0000-0000B6220000}"/>
    <cellStyle name="20% - akcent 5 3 7 2 3 4" xfId="8754" xr:uid="{00000000-0005-0000-0000-0000B7220000}"/>
    <cellStyle name="20% - akcent 5 3 7 2 4" xfId="8755" xr:uid="{00000000-0005-0000-0000-0000B8220000}"/>
    <cellStyle name="20% - akcent 5 3 7 2 4 2" xfId="8756" xr:uid="{00000000-0005-0000-0000-0000B9220000}"/>
    <cellStyle name="20% - akcent 5 3 7 2 4 2 2" xfId="8757" xr:uid="{00000000-0005-0000-0000-0000BA220000}"/>
    <cellStyle name="20% - akcent 5 3 7 2 4 2 3" xfId="8758" xr:uid="{00000000-0005-0000-0000-0000BB220000}"/>
    <cellStyle name="20% - akcent 5 3 7 2 4 3" xfId="8759" xr:uid="{00000000-0005-0000-0000-0000BC220000}"/>
    <cellStyle name="20% - akcent 5 3 7 2 4 4" xfId="8760" xr:uid="{00000000-0005-0000-0000-0000BD220000}"/>
    <cellStyle name="20% - akcent 5 3 7 2 5" xfId="8761" xr:uid="{00000000-0005-0000-0000-0000BE220000}"/>
    <cellStyle name="20% - akcent 5 3 7 2 5 2" xfId="8762" xr:uid="{00000000-0005-0000-0000-0000BF220000}"/>
    <cellStyle name="20% - akcent 5 3 7 2 5 3" xfId="8763" xr:uid="{00000000-0005-0000-0000-0000C0220000}"/>
    <cellStyle name="20% - akcent 5 3 7 2 6" xfId="8764" xr:uid="{00000000-0005-0000-0000-0000C1220000}"/>
    <cellStyle name="20% - akcent 5 3 7 2 7" xfId="8765" xr:uid="{00000000-0005-0000-0000-0000C2220000}"/>
    <cellStyle name="20% - akcent 5 3 7 3" xfId="8766" xr:uid="{00000000-0005-0000-0000-0000C3220000}"/>
    <cellStyle name="20% - akcent 5 3 7 3 2" xfId="8767" xr:uid="{00000000-0005-0000-0000-0000C4220000}"/>
    <cellStyle name="20% - akcent 5 3 7 3 2 2" xfId="8768" xr:uid="{00000000-0005-0000-0000-0000C5220000}"/>
    <cellStyle name="20% - akcent 5 3 7 3 2 3" xfId="8769" xr:uid="{00000000-0005-0000-0000-0000C6220000}"/>
    <cellStyle name="20% - akcent 5 3 7 3 3" xfId="8770" xr:uid="{00000000-0005-0000-0000-0000C7220000}"/>
    <cellStyle name="20% - akcent 5 3 7 3 4" xfId="8771" xr:uid="{00000000-0005-0000-0000-0000C8220000}"/>
    <cellStyle name="20% - akcent 5 3 7 4" xfId="8772" xr:uid="{00000000-0005-0000-0000-0000C9220000}"/>
    <cellStyle name="20% - akcent 5 3 7 4 2" xfId="8773" xr:uid="{00000000-0005-0000-0000-0000CA220000}"/>
    <cellStyle name="20% - akcent 5 3 7 4 2 2" xfId="8774" xr:uid="{00000000-0005-0000-0000-0000CB220000}"/>
    <cellStyle name="20% - akcent 5 3 7 4 2 3" xfId="8775" xr:uid="{00000000-0005-0000-0000-0000CC220000}"/>
    <cellStyle name="20% - akcent 5 3 7 4 3" xfId="8776" xr:uid="{00000000-0005-0000-0000-0000CD220000}"/>
    <cellStyle name="20% - akcent 5 3 7 4 4" xfId="8777" xr:uid="{00000000-0005-0000-0000-0000CE220000}"/>
    <cellStyle name="20% - akcent 5 3 7 5" xfId="8778" xr:uid="{00000000-0005-0000-0000-0000CF220000}"/>
    <cellStyle name="20% - akcent 5 3 7 5 2" xfId="8779" xr:uid="{00000000-0005-0000-0000-0000D0220000}"/>
    <cellStyle name="20% - akcent 5 3 7 5 2 2" xfId="8780" xr:uid="{00000000-0005-0000-0000-0000D1220000}"/>
    <cellStyle name="20% - akcent 5 3 7 5 2 3" xfId="8781" xr:uid="{00000000-0005-0000-0000-0000D2220000}"/>
    <cellStyle name="20% - akcent 5 3 7 5 3" xfId="8782" xr:uid="{00000000-0005-0000-0000-0000D3220000}"/>
    <cellStyle name="20% - akcent 5 3 7 5 4" xfId="8783" xr:uid="{00000000-0005-0000-0000-0000D4220000}"/>
    <cellStyle name="20% - akcent 5 3 7 6" xfId="8784" xr:uid="{00000000-0005-0000-0000-0000D5220000}"/>
    <cellStyle name="20% - akcent 5 3 7 6 2" xfId="8785" xr:uid="{00000000-0005-0000-0000-0000D6220000}"/>
    <cellStyle name="20% - akcent 5 3 7 6 3" xfId="8786" xr:uid="{00000000-0005-0000-0000-0000D7220000}"/>
    <cellStyle name="20% - akcent 5 3 7 7" xfId="8787" xr:uid="{00000000-0005-0000-0000-0000D8220000}"/>
    <cellStyle name="20% - akcent 5 3 7 8" xfId="8788" xr:uid="{00000000-0005-0000-0000-0000D9220000}"/>
    <cellStyle name="20% - akcent 5 3 8" xfId="8789" xr:uid="{00000000-0005-0000-0000-0000DA220000}"/>
    <cellStyle name="20% - akcent 5 3 8 2" xfId="8790" xr:uid="{00000000-0005-0000-0000-0000DB220000}"/>
    <cellStyle name="20% - akcent 5 3 8 2 2" xfId="8791" xr:uid="{00000000-0005-0000-0000-0000DC220000}"/>
    <cellStyle name="20% - akcent 5 3 8 2 2 2" xfId="8792" xr:uid="{00000000-0005-0000-0000-0000DD220000}"/>
    <cellStyle name="20% - akcent 5 3 8 2 2 2 2" xfId="8793" xr:uid="{00000000-0005-0000-0000-0000DE220000}"/>
    <cellStyle name="20% - akcent 5 3 8 2 2 2 3" xfId="8794" xr:uid="{00000000-0005-0000-0000-0000DF220000}"/>
    <cellStyle name="20% - akcent 5 3 8 2 2 3" xfId="8795" xr:uid="{00000000-0005-0000-0000-0000E0220000}"/>
    <cellStyle name="20% - akcent 5 3 8 2 2 4" xfId="8796" xr:uid="{00000000-0005-0000-0000-0000E1220000}"/>
    <cellStyle name="20% - akcent 5 3 8 2 3" xfId="8797" xr:uid="{00000000-0005-0000-0000-0000E2220000}"/>
    <cellStyle name="20% - akcent 5 3 8 2 3 2" xfId="8798" xr:uid="{00000000-0005-0000-0000-0000E3220000}"/>
    <cellStyle name="20% - akcent 5 3 8 2 3 2 2" xfId="8799" xr:uid="{00000000-0005-0000-0000-0000E4220000}"/>
    <cellStyle name="20% - akcent 5 3 8 2 3 2 3" xfId="8800" xr:uid="{00000000-0005-0000-0000-0000E5220000}"/>
    <cellStyle name="20% - akcent 5 3 8 2 3 3" xfId="8801" xr:uid="{00000000-0005-0000-0000-0000E6220000}"/>
    <cellStyle name="20% - akcent 5 3 8 2 3 4" xfId="8802" xr:uid="{00000000-0005-0000-0000-0000E7220000}"/>
    <cellStyle name="20% - akcent 5 3 8 2 4" xfId="8803" xr:uid="{00000000-0005-0000-0000-0000E8220000}"/>
    <cellStyle name="20% - akcent 5 3 8 2 4 2" xfId="8804" xr:uid="{00000000-0005-0000-0000-0000E9220000}"/>
    <cellStyle name="20% - akcent 5 3 8 2 4 2 2" xfId="8805" xr:uid="{00000000-0005-0000-0000-0000EA220000}"/>
    <cellStyle name="20% - akcent 5 3 8 2 4 2 3" xfId="8806" xr:uid="{00000000-0005-0000-0000-0000EB220000}"/>
    <cellStyle name="20% - akcent 5 3 8 2 4 3" xfId="8807" xr:uid="{00000000-0005-0000-0000-0000EC220000}"/>
    <cellStyle name="20% - akcent 5 3 8 2 4 4" xfId="8808" xr:uid="{00000000-0005-0000-0000-0000ED220000}"/>
    <cellStyle name="20% - akcent 5 3 8 2 5" xfId="8809" xr:uid="{00000000-0005-0000-0000-0000EE220000}"/>
    <cellStyle name="20% - akcent 5 3 8 2 5 2" xfId="8810" xr:uid="{00000000-0005-0000-0000-0000EF220000}"/>
    <cellStyle name="20% - akcent 5 3 8 2 5 3" xfId="8811" xr:uid="{00000000-0005-0000-0000-0000F0220000}"/>
    <cellStyle name="20% - akcent 5 3 8 2 6" xfId="8812" xr:uid="{00000000-0005-0000-0000-0000F1220000}"/>
    <cellStyle name="20% - akcent 5 3 8 2 7" xfId="8813" xr:uid="{00000000-0005-0000-0000-0000F2220000}"/>
    <cellStyle name="20% - akcent 5 3 8 3" xfId="8814" xr:uid="{00000000-0005-0000-0000-0000F3220000}"/>
    <cellStyle name="20% - akcent 5 3 8 3 2" xfId="8815" xr:uid="{00000000-0005-0000-0000-0000F4220000}"/>
    <cellStyle name="20% - akcent 5 3 8 3 2 2" xfId="8816" xr:uid="{00000000-0005-0000-0000-0000F5220000}"/>
    <cellStyle name="20% - akcent 5 3 8 3 2 3" xfId="8817" xr:uid="{00000000-0005-0000-0000-0000F6220000}"/>
    <cellStyle name="20% - akcent 5 3 8 3 3" xfId="8818" xr:uid="{00000000-0005-0000-0000-0000F7220000}"/>
    <cellStyle name="20% - akcent 5 3 8 3 4" xfId="8819" xr:uid="{00000000-0005-0000-0000-0000F8220000}"/>
    <cellStyle name="20% - akcent 5 3 8 4" xfId="8820" xr:uid="{00000000-0005-0000-0000-0000F9220000}"/>
    <cellStyle name="20% - akcent 5 3 8 4 2" xfId="8821" xr:uid="{00000000-0005-0000-0000-0000FA220000}"/>
    <cellStyle name="20% - akcent 5 3 8 4 2 2" xfId="8822" xr:uid="{00000000-0005-0000-0000-0000FB220000}"/>
    <cellStyle name="20% - akcent 5 3 8 4 2 3" xfId="8823" xr:uid="{00000000-0005-0000-0000-0000FC220000}"/>
    <cellStyle name="20% - akcent 5 3 8 4 3" xfId="8824" xr:uid="{00000000-0005-0000-0000-0000FD220000}"/>
    <cellStyle name="20% - akcent 5 3 8 4 4" xfId="8825" xr:uid="{00000000-0005-0000-0000-0000FE220000}"/>
    <cellStyle name="20% - akcent 5 3 8 5" xfId="8826" xr:uid="{00000000-0005-0000-0000-0000FF220000}"/>
    <cellStyle name="20% - akcent 5 3 8 5 2" xfId="8827" xr:uid="{00000000-0005-0000-0000-000000230000}"/>
    <cellStyle name="20% - akcent 5 3 8 5 2 2" xfId="8828" xr:uid="{00000000-0005-0000-0000-000001230000}"/>
    <cellStyle name="20% - akcent 5 3 8 5 2 3" xfId="8829" xr:uid="{00000000-0005-0000-0000-000002230000}"/>
    <cellStyle name="20% - akcent 5 3 8 5 3" xfId="8830" xr:uid="{00000000-0005-0000-0000-000003230000}"/>
    <cellStyle name="20% - akcent 5 3 8 5 4" xfId="8831" xr:uid="{00000000-0005-0000-0000-000004230000}"/>
    <cellStyle name="20% - akcent 5 3 8 6" xfId="8832" xr:uid="{00000000-0005-0000-0000-000005230000}"/>
    <cellStyle name="20% - akcent 5 3 8 6 2" xfId="8833" xr:uid="{00000000-0005-0000-0000-000006230000}"/>
    <cellStyle name="20% - akcent 5 3 8 6 3" xfId="8834" xr:uid="{00000000-0005-0000-0000-000007230000}"/>
    <cellStyle name="20% - akcent 5 3 8 7" xfId="8835" xr:uid="{00000000-0005-0000-0000-000008230000}"/>
    <cellStyle name="20% - akcent 5 3 8 8" xfId="8836" xr:uid="{00000000-0005-0000-0000-000009230000}"/>
    <cellStyle name="20% - akcent 5 3 9" xfId="8837" xr:uid="{00000000-0005-0000-0000-00000A230000}"/>
    <cellStyle name="20% - akcent 5 3 9 2" xfId="8838" xr:uid="{00000000-0005-0000-0000-00000B230000}"/>
    <cellStyle name="20% - akcent 5 3 9 2 2" xfId="8839" xr:uid="{00000000-0005-0000-0000-00000C230000}"/>
    <cellStyle name="20% - akcent 5 3 9 2 2 2" xfId="8840" xr:uid="{00000000-0005-0000-0000-00000D230000}"/>
    <cellStyle name="20% - akcent 5 3 9 2 2 3" xfId="8841" xr:uid="{00000000-0005-0000-0000-00000E230000}"/>
    <cellStyle name="20% - akcent 5 3 9 2 3" xfId="8842" xr:uid="{00000000-0005-0000-0000-00000F230000}"/>
    <cellStyle name="20% - akcent 5 3 9 2 4" xfId="8843" xr:uid="{00000000-0005-0000-0000-000010230000}"/>
    <cellStyle name="20% - akcent 5 3 9 3" xfId="8844" xr:uid="{00000000-0005-0000-0000-000011230000}"/>
    <cellStyle name="20% - akcent 5 3 9 3 2" xfId="8845" xr:uid="{00000000-0005-0000-0000-000012230000}"/>
    <cellStyle name="20% - akcent 5 3 9 3 2 2" xfId="8846" xr:uid="{00000000-0005-0000-0000-000013230000}"/>
    <cellStyle name="20% - akcent 5 3 9 3 2 3" xfId="8847" xr:uid="{00000000-0005-0000-0000-000014230000}"/>
    <cellStyle name="20% - akcent 5 3 9 3 3" xfId="8848" xr:uid="{00000000-0005-0000-0000-000015230000}"/>
    <cellStyle name="20% - akcent 5 3 9 3 4" xfId="8849" xr:uid="{00000000-0005-0000-0000-000016230000}"/>
    <cellStyle name="20% - akcent 5 3 9 4" xfId="8850" xr:uid="{00000000-0005-0000-0000-000017230000}"/>
    <cellStyle name="20% - akcent 5 3 9 4 2" xfId="8851" xr:uid="{00000000-0005-0000-0000-000018230000}"/>
    <cellStyle name="20% - akcent 5 3 9 4 2 2" xfId="8852" xr:uid="{00000000-0005-0000-0000-000019230000}"/>
    <cellStyle name="20% - akcent 5 3 9 4 2 3" xfId="8853" xr:uid="{00000000-0005-0000-0000-00001A230000}"/>
    <cellStyle name="20% - akcent 5 3 9 4 3" xfId="8854" xr:uid="{00000000-0005-0000-0000-00001B230000}"/>
    <cellStyle name="20% - akcent 5 3 9 4 4" xfId="8855" xr:uid="{00000000-0005-0000-0000-00001C230000}"/>
    <cellStyle name="20% - akcent 5 3 9 5" xfId="8856" xr:uid="{00000000-0005-0000-0000-00001D230000}"/>
    <cellStyle name="20% - akcent 5 3 9 5 2" xfId="8857" xr:uid="{00000000-0005-0000-0000-00001E230000}"/>
    <cellStyle name="20% - akcent 5 3 9 5 3" xfId="8858" xr:uid="{00000000-0005-0000-0000-00001F230000}"/>
    <cellStyle name="20% - akcent 5 3 9 6" xfId="8859" xr:uid="{00000000-0005-0000-0000-000020230000}"/>
    <cellStyle name="20% - akcent 5 3 9 7" xfId="8860" xr:uid="{00000000-0005-0000-0000-000021230000}"/>
    <cellStyle name="20% - akcent 5 4" xfId="8861" xr:uid="{00000000-0005-0000-0000-000022230000}"/>
    <cellStyle name="20% - akcent 5 5" xfId="8862" xr:uid="{00000000-0005-0000-0000-000023230000}"/>
    <cellStyle name="20% - akcent 5 6" xfId="8863" xr:uid="{00000000-0005-0000-0000-000024230000}"/>
    <cellStyle name="20% - akcent 6 2" xfId="8864" xr:uid="{00000000-0005-0000-0000-000025230000}"/>
    <cellStyle name="20% - akcent 6 2 2" xfId="8865" xr:uid="{00000000-0005-0000-0000-000026230000}"/>
    <cellStyle name="20% - akcent 6 2 3" xfId="8866" xr:uid="{00000000-0005-0000-0000-000027230000}"/>
    <cellStyle name="20% - akcent 6 2 4" xfId="8867" xr:uid="{00000000-0005-0000-0000-000028230000}"/>
    <cellStyle name="20% - akcent 6 2 5" xfId="22014" xr:uid="{00000000-0005-0000-0000-000029230000}"/>
    <cellStyle name="20% - akcent 6 3" xfId="8868" xr:uid="{00000000-0005-0000-0000-00002A230000}"/>
    <cellStyle name="20% - akcent 6 3 10" xfId="8869" xr:uid="{00000000-0005-0000-0000-00002B230000}"/>
    <cellStyle name="20% - akcent 6 3 10 2" xfId="8870" xr:uid="{00000000-0005-0000-0000-00002C230000}"/>
    <cellStyle name="20% - akcent 6 3 10 2 2" xfId="8871" xr:uid="{00000000-0005-0000-0000-00002D230000}"/>
    <cellStyle name="20% - akcent 6 3 10 2 2 2" xfId="8872" xr:uid="{00000000-0005-0000-0000-00002E230000}"/>
    <cellStyle name="20% - akcent 6 3 10 2 2 3" xfId="8873" xr:uid="{00000000-0005-0000-0000-00002F230000}"/>
    <cellStyle name="20% - akcent 6 3 10 2 3" xfId="8874" xr:uid="{00000000-0005-0000-0000-000030230000}"/>
    <cellStyle name="20% - akcent 6 3 10 2 4" xfId="8875" xr:uid="{00000000-0005-0000-0000-000031230000}"/>
    <cellStyle name="20% - akcent 6 3 10 3" xfId="8876" xr:uid="{00000000-0005-0000-0000-000032230000}"/>
    <cellStyle name="20% - akcent 6 3 10 3 2" xfId="8877" xr:uid="{00000000-0005-0000-0000-000033230000}"/>
    <cellStyle name="20% - akcent 6 3 10 3 3" xfId="8878" xr:uid="{00000000-0005-0000-0000-000034230000}"/>
    <cellStyle name="20% - akcent 6 3 10 4" xfId="8879" xr:uid="{00000000-0005-0000-0000-000035230000}"/>
    <cellStyle name="20% - akcent 6 3 10 5" xfId="8880" xr:uid="{00000000-0005-0000-0000-000036230000}"/>
    <cellStyle name="20% - akcent 6 3 11" xfId="8881" xr:uid="{00000000-0005-0000-0000-000037230000}"/>
    <cellStyle name="20% - akcent 6 3 11 2" xfId="8882" xr:uid="{00000000-0005-0000-0000-000038230000}"/>
    <cellStyle name="20% - akcent 6 3 11 2 2" xfId="8883" xr:uid="{00000000-0005-0000-0000-000039230000}"/>
    <cellStyle name="20% - akcent 6 3 11 2 3" xfId="8884" xr:uid="{00000000-0005-0000-0000-00003A230000}"/>
    <cellStyle name="20% - akcent 6 3 11 3" xfId="8885" xr:uid="{00000000-0005-0000-0000-00003B230000}"/>
    <cellStyle name="20% - akcent 6 3 11 4" xfId="8886" xr:uid="{00000000-0005-0000-0000-00003C230000}"/>
    <cellStyle name="20% - akcent 6 3 12" xfId="8887" xr:uid="{00000000-0005-0000-0000-00003D230000}"/>
    <cellStyle name="20% - akcent 6 3 12 2" xfId="8888" xr:uid="{00000000-0005-0000-0000-00003E230000}"/>
    <cellStyle name="20% - akcent 6 3 12 2 2" xfId="8889" xr:uid="{00000000-0005-0000-0000-00003F230000}"/>
    <cellStyle name="20% - akcent 6 3 12 2 3" xfId="8890" xr:uid="{00000000-0005-0000-0000-000040230000}"/>
    <cellStyle name="20% - akcent 6 3 12 3" xfId="8891" xr:uid="{00000000-0005-0000-0000-000041230000}"/>
    <cellStyle name="20% - akcent 6 3 12 4" xfId="8892" xr:uid="{00000000-0005-0000-0000-000042230000}"/>
    <cellStyle name="20% - akcent 6 3 13" xfId="8893" xr:uid="{00000000-0005-0000-0000-000043230000}"/>
    <cellStyle name="20% - akcent 6 3 13 2" xfId="8894" xr:uid="{00000000-0005-0000-0000-000044230000}"/>
    <cellStyle name="20% - akcent 6 3 13 2 2" xfId="8895" xr:uid="{00000000-0005-0000-0000-000045230000}"/>
    <cellStyle name="20% - akcent 6 3 13 2 3" xfId="8896" xr:uid="{00000000-0005-0000-0000-000046230000}"/>
    <cellStyle name="20% - akcent 6 3 13 3" xfId="8897" xr:uid="{00000000-0005-0000-0000-000047230000}"/>
    <cellStyle name="20% - akcent 6 3 13 4" xfId="8898" xr:uid="{00000000-0005-0000-0000-000048230000}"/>
    <cellStyle name="20% - akcent 6 3 14" xfId="8899" xr:uid="{00000000-0005-0000-0000-000049230000}"/>
    <cellStyle name="20% - akcent 6 3 14 2" xfId="8900" xr:uid="{00000000-0005-0000-0000-00004A230000}"/>
    <cellStyle name="20% - akcent 6 3 14 3" xfId="8901" xr:uid="{00000000-0005-0000-0000-00004B230000}"/>
    <cellStyle name="20% - akcent 6 3 15" xfId="8902" xr:uid="{00000000-0005-0000-0000-00004C230000}"/>
    <cellStyle name="20% - akcent 6 3 15 2" xfId="8903" xr:uid="{00000000-0005-0000-0000-00004D230000}"/>
    <cellStyle name="20% - akcent 6 3 15 3" xfId="8904" xr:uid="{00000000-0005-0000-0000-00004E230000}"/>
    <cellStyle name="20% - akcent 6 3 16" xfId="8905" xr:uid="{00000000-0005-0000-0000-00004F230000}"/>
    <cellStyle name="20% - akcent 6 3 17" xfId="8906" xr:uid="{00000000-0005-0000-0000-000050230000}"/>
    <cellStyle name="20% - akcent 6 3 18" xfId="8907" xr:uid="{00000000-0005-0000-0000-000051230000}"/>
    <cellStyle name="20% - akcent 6 3 19" xfId="22015" xr:uid="{00000000-0005-0000-0000-000052230000}"/>
    <cellStyle name="20% - akcent 6 3 2" xfId="8908" xr:uid="{00000000-0005-0000-0000-000053230000}"/>
    <cellStyle name="20% - akcent 6 3 2 10" xfId="8909" xr:uid="{00000000-0005-0000-0000-000054230000}"/>
    <cellStyle name="20% - akcent 6 3 2 10 2" xfId="8910" xr:uid="{00000000-0005-0000-0000-000055230000}"/>
    <cellStyle name="20% - akcent 6 3 2 10 2 2" xfId="8911" xr:uid="{00000000-0005-0000-0000-000056230000}"/>
    <cellStyle name="20% - akcent 6 3 2 10 2 3" xfId="8912" xr:uid="{00000000-0005-0000-0000-000057230000}"/>
    <cellStyle name="20% - akcent 6 3 2 10 3" xfId="8913" xr:uid="{00000000-0005-0000-0000-000058230000}"/>
    <cellStyle name="20% - akcent 6 3 2 10 4" xfId="8914" xr:uid="{00000000-0005-0000-0000-000059230000}"/>
    <cellStyle name="20% - akcent 6 3 2 11" xfId="8915" xr:uid="{00000000-0005-0000-0000-00005A230000}"/>
    <cellStyle name="20% - akcent 6 3 2 11 2" xfId="8916" xr:uid="{00000000-0005-0000-0000-00005B230000}"/>
    <cellStyle name="20% - akcent 6 3 2 11 3" xfId="8917" xr:uid="{00000000-0005-0000-0000-00005C230000}"/>
    <cellStyle name="20% - akcent 6 3 2 12" xfId="8918" xr:uid="{00000000-0005-0000-0000-00005D230000}"/>
    <cellStyle name="20% - akcent 6 3 2 12 2" xfId="8919" xr:uid="{00000000-0005-0000-0000-00005E230000}"/>
    <cellStyle name="20% - akcent 6 3 2 12 3" xfId="8920" xr:uid="{00000000-0005-0000-0000-00005F230000}"/>
    <cellStyle name="20% - akcent 6 3 2 13" xfId="8921" xr:uid="{00000000-0005-0000-0000-000060230000}"/>
    <cellStyle name="20% - akcent 6 3 2 14" xfId="8922" xr:uid="{00000000-0005-0000-0000-000061230000}"/>
    <cellStyle name="20% - akcent 6 3 2 15" xfId="8923" xr:uid="{00000000-0005-0000-0000-000062230000}"/>
    <cellStyle name="20% - akcent 6 3 2 2" xfId="8924" xr:uid="{00000000-0005-0000-0000-000063230000}"/>
    <cellStyle name="20% - akcent 6 3 2 2 10" xfId="8925" xr:uid="{00000000-0005-0000-0000-000064230000}"/>
    <cellStyle name="20% - akcent 6 3 2 2 11" xfId="8926" xr:uid="{00000000-0005-0000-0000-000065230000}"/>
    <cellStyle name="20% - akcent 6 3 2 2 2" xfId="8927" xr:uid="{00000000-0005-0000-0000-000066230000}"/>
    <cellStyle name="20% - akcent 6 3 2 2 2 2" xfId="8928" xr:uid="{00000000-0005-0000-0000-000067230000}"/>
    <cellStyle name="20% - akcent 6 3 2 2 2 2 2" xfId="8929" xr:uid="{00000000-0005-0000-0000-000068230000}"/>
    <cellStyle name="20% - akcent 6 3 2 2 2 2 2 2" xfId="8930" xr:uid="{00000000-0005-0000-0000-000069230000}"/>
    <cellStyle name="20% - akcent 6 3 2 2 2 2 2 2 2" xfId="8931" xr:uid="{00000000-0005-0000-0000-00006A230000}"/>
    <cellStyle name="20% - akcent 6 3 2 2 2 2 2 2 3" xfId="8932" xr:uid="{00000000-0005-0000-0000-00006B230000}"/>
    <cellStyle name="20% - akcent 6 3 2 2 2 2 2 3" xfId="8933" xr:uid="{00000000-0005-0000-0000-00006C230000}"/>
    <cellStyle name="20% - akcent 6 3 2 2 2 2 2 4" xfId="8934" xr:uid="{00000000-0005-0000-0000-00006D230000}"/>
    <cellStyle name="20% - akcent 6 3 2 2 2 2 3" xfId="8935" xr:uid="{00000000-0005-0000-0000-00006E230000}"/>
    <cellStyle name="20% - akcent 6 3 2 2 2 2 3 2" xfId="8936" xr:uid="{00000000-0005-0000-0000-00006F230000}"/>
    <cellStyle name="20% - akcent 6 3 2 2 2 2 3 2 2" xfId="8937" xr:uid="{00000000-0005-0000-0000-000070230000}"/>
    <cellStyle name="20% - akcent 6 3 2 2 2 2 3 2 3" xfId="8938" xr:uid="{00000000-0005-0000-0000-000071230000}"/>
    <cellStyle name="20% - akcent 6 3 2 2 2 2 3 3" xfId="8939" xr:uid="{00000000-0005-0000-0000-000072230000}"/>
    <cellStyle name="20% - akcent 6 3 2 2 2 2 3 4" xfId="8940" xr:uid="{00000000-0005-0000-0000-000073230000}"/>
    <cellStyle name="20% - akcent 6 3 2 2 2 2 4" xfId="8941" xr:uid="{00000000-0005-0000-0000-000074230000}"/>
    <cellStyle name="20% - akcent 6 3 2 2 2 2 4 2" xfId="8942" xr:uid="{00000000-0005-0000-0000-000075230000}"/>
    <cellStyle name="20% - akcent 6 3 2 2 2 2 4 2 2" xfId="8943" xr:uid="{00000000-0005-0000-0000-000076230000}"/>
    <cellStyle name="20% - akcent 6 3 2 2 2 2 4 2 3" xfId="8944" xr:uid="{00000000-0005-0000-0000-000077230000}"/>
    <cellStyle name="20% - akcent 6 3 2 2 2 2 4 3" xfId="8945" xr:uid="{00000000-0005-0000-0000-000078230000}"/>
    <cellStyle name="20% - akcent 6 3 2 2 2 2 4 4" xfId="8946" xr:uid="{00000000-0005-0000-0000-000079230000}"/>
    <cellStyle name="20% - akcent 6 3 2 2 2 2 5" xfId="8947" xr:uid="{00000000-0005-0000-0000-00007A230000}"/>
    <cellStyle name="20% - akcent 6 3 2 2 2 2 5 2" xfId="8948" xr:uid="{00000000-0005-0000-0000-00007B230000}"/>
    <cellStyle name="20% - akcent 6 3 2 2 2 2 5 3" xfId="8949" xr:uid="{00000000-0005-0000-0000-00007C230000}"/>
    <cellStyle name="20% - akcent 6 3 2 2 2 2 6" xfId="8950" xr:uid="{00000000-0005-0000-0000-00007D230000}"/>
    <cellStyle name="20% - akcent 6 3 2 2 2 2 7" xfId="8951" xr:uid="{00000000-0005-0000-0000-00007E230000}"/>
    <cellStyle name="20% - akcent 6 3 2 2 2 3" xfId="8952" xr:uid="{00000000-0005-0000-0000-00007F230000}"/>
    <cellStyle name="20% - akcent 6 3 2 2 2 3 2" xfId="8953" xr:uid="{00000000-0005-0000-0000-000080230000}"/>
    <cellStyle name="20% - akcent 6 3 2 2 2 3 2 2" xfId="8954" xr:uid="{00000000-0005-0000-0000-000081230000}"/>
    <cellStyle name="20% - akcent 6 3 2 2 2 3 2 2 2" xfId="8955" xr:uid="{00000000-0005-0000-0000-000082230000}"/>
    <cellStyle name="20% - akcent 6 3 2 2 2 3 2 2 3" xfId="8956" xr:uid="{00000000-0005-0000-0000-000083230000}"/>
    <cellStyle name="20% - akcent 6 3 2 2 2 3 2 3" xfId="8957" xr:uid="{00000000-0005-0000-0000-000084230000}"/>
    <cellStyle name="20% - akcent 6 3 2 2 2 3 2 4" xfId="8958" xr:uid="{00000000-0005-0000-0000-000085230000}"/>
    <cellStyle name="20% - akcent 6 3 2 2 2 3 3" xfId="8959" xr:uid="{00000000-0005-0000-0000-000086230000}"/>
    <cellStyle name="20% - akcent 6 3 2 2 2 3 3 2" xfId="8960" xr:uid="{00000000-0005-0000-0000-000087230000}"/>
    <cellStyle name="20% - akcent 6 3 2 2 2 3 3 2 2" xfId="8961" xr:uid="{00000000-0005-0000-0000-000088230000}"/>
    <cellStyle name="20% - akcent 6 3 2 2 2 3 3 2 3" xfId="8962" xr:uid="{00000000-0005-0000-0000-000089230000}"/>
    <cellStyle name="20% - akcent 6 3 2 2 2 3 3 3" xfId="8963" xr:uid="{00000000-0005-0000-0000-00008A230000}"/>
    <cellStyle name="20% - akcent 6 3 2 2 2 3 3 4" xfId="8964" xr:uid="{00000000-0005-0000-0000-00008B230000}"/>
    <cellStyle name="20% - akcent 6 3 2 2 2 3 4" xfId="8965" xr:uid="{00000000-0005-0000-0000-00008C230000}"/>
    <cellStyle name="20% - akcent 6 3 2 2 2 3 4 2" xfId="8966" xr:uid="{00000000-0005-0000-0000-00008D230000}"/>
    <cellStyle name="20% - akcent 6 3 2 2 2 3 4 2 2" xfId="8967" xr:uid="{00000000-0005-0000-0000-00008E230000}"/>
    <cellStyle name="20% - akcent 6 3 2 2 2 3 4 2 3" xfId="8968" xr:uid="{00000000-0005-0000-0000-00008F230000}"/>
    <cellStyle name="20% - akcent 6 3 2 2 2 3 4 3" xfId="8969" xr:uid="{00000000-0005-0000-0000-000090230000}"/>
    <cellStyle name="20% - akcent 6 3 2 2 2 3 4 4" xfId="8970" xr:uid="{00000000-0005-0000-0000-000091230000}"/>
    <cellStyle name="20% - akcent 6 3 2 2 2 3 5" xfId="8971" xr:uid="{00000000-0005-0000-0000-000092230000}"/>
    <cellStyle name="20% - akcent 6 3 2 2 2 3 5 2" xfId="8972" xr:uid="{00000000-0005-0000-0000-000093230000}"/>
    <cellStyle name="20% - akcent 6 3 2 2 2 3 5 3" xfId="8973" xr:uid="{00000000-0005-0000-0000-000094230000}"/>
    <cellStyle name="20% - akcent 6 3 2 2 2 3 6" xfId="8974" xr:uid="{00000000-0005-0000-0000-000095230000}"/>
    <cellStyle name="20% - akcent 6 3 2 2 2 3 7" xfId="8975" xr:uid="{00000000-0005-0000-0000-000096230000}"/>
    <cellStyle name="20% - akcent 6 3 2 2 2 4" xfId="8976" xr:uid="{00000000-0005-0000-0000-000097230000}"/>
    <cellStyle name="20% - akcent 6 3 2 2 2 4 2" xfId="8977" xr:uid="{00000000-0005-0000-0000-000098230000}"/>
    <cellStyle name="20% - akcent 6 3 2 2 2 4 2 2" xfId="8978" xr:uid="{00000000-0005-0000-0000-000099230000}"/>
    <cellStyle name="20% - akcent 6 3 2 2 2 4 2 3" xfId="8979" xr:uid="{00000000-0005-0000-0000-00009A230000}"/>
    <cellStyle name="20% - akcent 6 3 2 2 2 4 3" xfId="8980" xr:uid="{00000000-0005-0000-0000-00009B230000}"/>
    <cellStyle name="20% - akcent 6 3 2 2 2 4 4" xfId="8981" xr:uid="{00000000-0005-0000-0000-00009C230000}"/>
    <cellStyle name="20% - akcent 6 3 2 2 2 5" xfId="8982" xr:uid="{00000000-0005-0000-0000-00009D230000}"/>
    <cellStyle name="20% - akcent 6 3 2 2 2 5 2" xfId="8983" xr:uid="{00000000-0005-0000-0000-00009E230000}"/>
    <cellStyle name="20% - akcent 6 3 2 2 2 5 2 2" xfId="8984" xr:uid="{00000000-0005-0000-0000-00009F230000}"/>
    <cellStyle name="20% - akcent 6 3 2 2 2 5 2 3" xfId="8985" xr:uid="{00000000-0005-0000-0000-0000A0230000}"/>
    <cellStyle name="20% - akcent 6 3 2 2 2 5 3" xfId="8986" xr:uid="{00000000-0005-0000-0000-0000A1230000}"/>
    <cellStyle name="20% - akcent 6 3 2 2 2 5 4" xfId="8987" xr:uid="{00000000-0005-0000-0000-0000A2230000}"/>
    <cellStyle name="20% - akcent 6 3 2 2 2 6" xfId="8988" xr:uid="{00000000-0005-0000-0000-0000A3230000}"/>
    <cellStyle name="20% - akcent 6 3 2 2 2 6 2" xfId="8989" xr:uid="{00000000-0005-0000-0000-0000A4230000}"/>
    <cellStyle name="20% - akcent 6 3 2 2 2 6 2 2" xfId="8990" xr:uid="{00000000-0005-0000-0000-0000A5230000}"/>
    <cellStyle name="20% - akcent 6 3 2 2 2 6 2 3" xfId="8991" xr:uid="{00000000-0005-0000-0000-0000A6230000}"/>
    <cellStyle name="20% - akcent 6 3 2 2 2 6 3" xfId="8992" xr:uid="{00000000-0005-0000-0000-0000A7230000}"/>
    <cellStyle name="20% - akcent 6 3 2 2 2 6 4" xfId="8993" xr:uid="{00000000-0005-0000-0000-0000A8230000}"/>
    <cellStyle name="20% - akcent 6 3 2 2 2 7" xfId="8994" xr:uid="{00000000-0005-0000-0000-0000A9230000}"/>
    <cellStyle name="20% - akcent 6 3 2 2 2 7 2" xfId="8995" xr:uid="{00000000-0005-0000-0000-0000AA230000}"/>
    <cellStyle name="20% - akcent 6 3 2 2 2 7 3" xfId="8996" xr:uid="{00000000-0005-0000-0000-0000AB230000}"/>
    <cellStyle name="20% - akcent 6 3 2 2 2 8" xfId="8997" xr:uid="{00000000-0005-0000-0000-0000AC230000}"/>
    <cellStyle name="20% - akcent 6 3 2 2 2 9" xfId="8998" xr:uid="{00000000-0005-0000-0000-0000AD230000}"/>
    <cellStyle name="20% - akcent 6 3 2 2 3" xfId="8999" xr:uid="{00000000-0005-0000-0000-0000AE230000}"/>
    <cellStyle name="20% - akcent 6 3 2 2 3 2" xfId="9000" xr:uid="{00000000-0005-0000-0000-0000AF230000}"/>
    <cellStyle name="20% - akcent 6 3 2 2 3 2 2" xfId="9001" xr:uid="{00000000-0005-0000-0000-0000B0230000}"/>
    <cellStyle name="20% - akcent 6 3 2 2 3 2 2 2" xfId="9002" xr:uid="{00000000-0005-0000-0000-0000B1230000}"/>
    <cellStyle name="20% - akcent 6 3 2 2 3 2 2 3" xfId="9003" xr:uid="{00000000-0005-0000-0000-0000B2230000}"/>
    <cellStyle name="20% - akcent 6 3 2 2 3 2 3" xfId="9004" xr:uid="{00000000-0005-0000-0000-0000B3230000}"/>
    <cellStyle name="20% - akcent 6 3 2 2 3 2 4" xfId="9005" xr:uid="{00000000-0005-0000-0000-0000B4230000}"/>
    <cellStyle name="20% - akcent 6 3 2 2 3 3" xfId="9006" xr:uid="{00000000-0005-0000-0000-0000B5230000}"/>
    <cellStyle name="20% - akcent 6 3 2 2 3 3 2" xfId="9007" xr:uid="{00000000-0005-0000-0000-0000B6230000}"/>
    <cellStyle name="20% - akcent 6 3 2 2 3 3 2 2" xfId="9008" xr:uid="{00000000-0005-0000-0000-0000B7230000}"/>
    <cellStyle name="20% - akcent 6 3 2 2 3 3 2 3" xfId="9009" xr:uid="{00000000-0005-0000-0000-0000B8230000}"/>
    <cellStyle name="20% - akcent 6 3 2 2 3 3 3" xfId="9010" xr:uid="{00000000-0005-0000-0000-0000B9230000}"/>
    <cellStyle name="20% - akcent 6 3 2 2 3 3 4" xfId="9011" xr:uid="{00000000-0005-0000-0000-0000BA230000}"/>
    <cellStyle name="20% - akcent 6 3 2 2 3 4" xfId="9012" xr:uid="{00000000-0005-0000-0000-0000BB230000}"/>
    <cellStyle name="20% - akcent 6 3 2 2 3 4 2" xfId="9013" xr:uid="{00000000-0005-0000-0000-0000BC230000}"/>
    <cellStyle name="20% - akcent 6 3 2 2 3 4 2 2" xfId="9014" xr:uid="{00000000-0005-0000-0000-0000BD230000}"/>
    <cellStyle name="20% - akcent 6 3 2 2 3 4 2 3" xfId="9015" xr:uid="{00000000-0005-0000-0000-0000BE230000}"/>
    <cellStyle name="20% - akcent 6 3 2 2 3 4 3" xfId="9016" xr:uid="{00000000-0005-0000-0000-0000BF230000}"/>
    <cellStyle name="20% - akcent 6 3 2 2 3 4 4" xfId="9017" xr:uid="{00000000-0005-0000-0000-0000C0230000}"/>
    <cellStyle name="20% - akcent 6 3 2 2 3 5" xfId="9018" xr:uid="{00000000-0005-0000-0000-0000C1230000}"/>
    <cellStyle name="20% - akcent 6 3 2 2 3 5 2" xfId="9019" xr:uid="{00000000-0005-0000-0000-0000C2230000}"/>
    <cellStyle name="20% - akcent 6 3 2 2 3 5 3" xfId="9020" xr:uid="{00000000-0005-0000-0000-0000C3230000}"/>
    <cellStyle name="20% - akcent 6 3 2 2 3 6" xfId="9021" xr:uid="{00000000-0005-0000-0000-0000C4230000}"/>
    <cellStyle name="20% - akcent 6 3 2 2 3 7" xfId="9022" xr:uid="{00000000-0005-0000-0000-0000C5230000}"/>
    <cellStyle name="20% - akcent 6 3 2 2 4" xfId="9023" xr:uid="{00000000-0005-0000-0000-0000C6230000}"/>
    <cellStyle name="20% - akcent 6 3 2 2 4 2" xfId="9024" xr:uid="{00000000-0005-0000-0000-0000C7230000}"/>
    <cellStyle name="20% - akcent 6 3 2 2 4 2 2" xfId="9025" xr:uid="{00000000-0005-0000-0000-0000C8230000}"/>
    <cellStyle name="20% - akcent 6 3 2 2 4 2 2 2" xfId="9026" xr:uid="{00000000-0005-0000-0000-0000C9230000}"/>
    <cellStyle name="20% - akcent 6 3 2 2 4 2 2 3" xfId="9027" xr:uid="{00000000-0005-0000-0000-0000CA230000}"/>
    <cellStyle name="20% - akcent 6 3 2 2 4 2 3" xfId="9028" xr:uid="{00000000-0005-0000-0000-0000CB230000}"/>
    <cellStyle name="20% - akcent 6 3 2 2 4 2 4" xfId="9029" xr:uid="{00000000-0005-0000-0000-0000CC230000}"/>
    <cellStyle name="20% - akcent 6 3 2 2 4 3" xfId="9030" xr:uid="{00000000-0005-0000-0000-0000CD230000}"/>
    <cellStyle name="20% - akcent 6 3 2 2 4 3 2" xfId="9031" xr:uid="{00000000-0005-0000-0000-0000CE230000}"/>
    <cellStyle name="20% - akcent 6 3 2 2 4 3 2 2" xfId="9032" xr:uid="{00000000-0005-0000-0000-0000CF230000}"/>
    <cellStyle name="20% - akcent 6 3 2 2 4 3 2 3" xfId="9033" xr:uid="{00000000-0005-0000-0000-0000D0230000}"/>
    <cellStyle name="20% - akcent 6 3 2 2 4 3 3" xfId="9034" xr:uid="{00000000-0005-0000-0000-0000D1230000}"/>
    <cellStyle name="20% - akcent 6 3 2 2 4 3 4" xfId="9035" xr:uid="{00000000-0005-0000-0000-0000D2230000}"/>
    <cellStyle name="20% - akcent 6 3 2 2 4 4" xfId="9036" xr:uid="{00000000-0005-0000-0000-0000D3230000}"/>
    <cellStyle name="20% - akcent 6 3 2 2 4 4 2" xfId="9037" xr:uid="{00000000-0005-0000-0000-0000D4230000}"/>
    <cellStyle name="20% - akcent 6 3 2 2 4 4 2 2" xfId="9038" xr:uid="{00000000-0005-0000-0000-0000D5230000}"/>
    <cellStyle name="20% - akcent 6 3 2 2 4 4 2 3" xfId="9039" xr:uid="{00000000-0005-0000-0000-0000D6230000}"/>
    <cellStyle name="20% - akcent 6 3 2 2 4 4 3" xfId="9040" xr:uid="{00000000-0005-0000-0000-0000D7230000}"/>
    <cellStyle name="20% - akcent 6 3 2 2 4 4 4" xfId="9041" xr:uid="{00000000-0005-0000-0000-0000D8230000}"/>
    <cellStyle name="20% - akcent 6 3 2 2 4 5" xfId="9042" xr:uid="{00000000-0005-0000-0000-0000D9230000}"/>
    <cellStyle name="20% - akcent 6 3 2 2 4 5 2" xfId="9043" xr:uid="{00000000-0005-0000-0000-0000DA230000}"/>
    <cellStyle name="20% - akcent 6 3 2 2 4 5 3" xfId="9044" xr:uid="{00000000-0005-0000-0000-0000DB230000}"/>
    <cellStyle name="20% - akcent 6 3 2 2 4 6" xfId="9045" xr:uid="{00000000-0005-0000-0000-0000DC230000}"/>
    <cellStyle name="20% - akcent 6 3 2 2 4 7" xfId="9046" xr:uid="{00000000-0005-0000-0000-0000DD230000}"/>
    <cellStyle name="20% - akcent 6 3 2 2 5" xfId="9047" xr:uid="{00000000-0005-0000-0000-0000DE230000}"/>
    <cellStyle name="20% - akcent 6 3 2 2 5 2" xfId="9048" xr:uid="{00000000-0005-0000-0000-0000DF230000}"/>
    <cellStyle name="20% - akcent 6 3 2 2 5 2 2" xfId="9049" xr:uid="{00000000-0005-0000-0000-0000E0230000}"/>
    <cellStyle name="20% - akcent 6 3 2 2 5 2 2 2" xfId="9050" xr:uid="{00000000-0005-0000-0000-0000E1230000}"/>
    <cellStyle name="20% - akcent 6 3 2 2 5 2 2 3" xfId="9051" xr:uid="{00000000-0005-0000-0000-0000E2230000}"/>
    <cellStyle name="20% - akcent 6 3 2 2 5 2 3" xfId="9052" xr:uid="{00000000-0005-0000-0000-0000E3230000}"/>
    <cellStyle name="20% - akcent 6 3 2 2 5 2 4" xfId="9053" xr:uid="{00000000-0005-0000-0000-0000E4230000}"/>
    <cellStyle name="20% - akcent 6 3 2 2 5 3" xfId="9054" xr:uid="{00000000-0005-0000-0000-0000E5230000}"/>
    <cellStyle name="20% - akcent 6 3 2 2 5 3 2" xfId="9055" xr:uid="{00000000-0005-0000-0000-0000E6230000}"/>
    <cellStyle name="20% - akcent 6 3 2 2 5 3 3" xfId="9056" xr:uid="{00000000-0005-0000-0000-0000E7230000}"/>
    <cellStyle name="20% - akcent 6 3 2 2 5 4" xfId="9057" xr:uid="{00000000-0005-0000-0000-0000E8230000}"/>
    <cellStyle name="20% - akcent 6 3 2 2 5 5" xfId="9058" xr:uid="{00000000-0005-0000-0000-0000E9230000}"/>
    <cellStyle name="20% - akcent 6 3 2 2 6" xfId="9059" xr:uid="{00000000-0005-0000-0000-0000EA230000}"/>
    <cellStyle name="20% - akcent 6 3 2 2 6 2" xfId="9060" xr:uid="{00000000-0005-0000-0000-0000EB230000}"/>
    <cellStyle name="20% - akcent 6 3 2 2 6 2 2" xfId="9061" xr:uid="{00000000-0005-0000-0000-0000EC230000}"/>
    <cellStyle name="20% - akcent 6 3 2 2 6 2 3" xfId="9062" xr:uid="{00000000-0005-0000-0000-0000ED230000}"/>
    <cellStyle name="20% - akcent 6 3 2 2 6 3" xfId="9063" xr:uid="{00000000-0005-0000-0000-0000EE230000}"/>
    <cellStyle name="20% - akcent 6 3 2 2 6 4" xfId="9064" xr:uid="{00000000-0005-0000-0000-0000EF230000}"/>
    <cellStyle name="20% - akcent 6 3 2 2 7" xfId="9065" xr:uid="{00000000-0005-0000-0000-0000F0230000}"/>
    <cellStyle name="20% - akcent 6 3 2 2 7 2" xfId="9066" xr:uid="{00000000-0005-0000-0000-0000F1230000}"/>
    <cellStyle name="20% - akcent 6 3 2 2 7 2 2" xfId="9067" xr:uid="{00000000-0005-0000-0000-0000F2230000}"/>
    <cellStyle name="20% - akcent 6 3 2 2 7 2 3" xfId="9068" xr:uid="{00000000-0005-0000-0000-0000F3230000}"/>
    <cellStyle name="20% - akcent 6 3 2 2 7 3" xfId="9069" xr:uid="{00000000-0005-0000-0000-0000F4230000}"/>
    <cellStyle name="20% - akcent 6 3 2 2 7 4" xfId="9070" xr:uid="{00000000-0005-0000-0000-0000F5230000}"/>
    <cellStyle name="20% - akcent 6 3 2 2 8" xfId="9071" xr:uid="{00000000-0005-0000-0000-0000F6230000}"/>
    <cellStyle name="20% - akcent 6 3 2 2 8 2" xfId="9072" xr:uid="{00000000-0005-0000-0000-0000F7230000}"/>
    <cellStyle name="20% - akcent 6 3 2 2 8 2 2" xfId="9073" xr:uid="{00000000-0005-0000-0000-0000F8230000}"/>
    <cellStyle name="20% - akcent 6 3 2 2 8 2 3" xfId="9074" xr:uid="{00000000-0005-0000-0000-0000F9230000}"/>
    <cellStyle name="20% - akcent 6 3 2 2 8 3" xfId="9075" xr:uid="{00000000-0005-0000-0000-0000FA230000}"/>
    <cellStyle name="20% - akcent 6 3 2 2 8 4" xfId="9076" xr:uid="{00000000-0005-0000-0000-0000FB230000}"/>
    <cellStyle name="20% - akcent 6 3 2 2 9" xfId="9077" xr:uid="{00000000-0005-0000-0000-0000FC230000}"/>
    <cellStyle name="20% - akcent 6 3 2 2 9 2" xfId="9078" xr:uid="{00000000-0005-0000-0000-0000FD230000}"/>
    <cellStyle name="20% - akcent 6 3 2 2 9 3" xfId="9079" xr:uid="{00000000-0005-0000-0000-0000FE230000}"/>
    <cellStyle name="20% - akcent 6 3 2 3" xfId="9080" xr:uid="{00000000-0005-0000-0000-0000FF230000}"/>
    <cellStyle name="20% - akcent 6 3 2 3 10" xfId="9081" xr:uid="{00000000-0005-0000-0000-000000240000}"/>
    <cellStyle name="20% - akcent 6 3 2 3 2" xfId="9082" xr:uid="{00000000-0005-0000-0000-000001240000}"/>
    <cellStyle name="20% - akcent 6 3 2 3 2 2" xfId="9083" xr:uid="{00000000-0005-0000-0000-000002240000}"/>
    <cellStyle name="20% - akcent 6 3 2 3 2 2 2" xfId="9084" xr:uid="{00000000-0005-0000-0000-000003240000}"/>
    <cellStyle name="20% - akcent 6 3 2 3 2 2 2 2" xfId="9085" xr:uid="{00000000-0005-0000-0000-000004240000}"/>
    <cellStyle name="20% - akcent 6 3 2 3 2 2 2 3" xfId="9086" xr:uid="{00000000-0005-0000-0000-000005240000}"/>
    <cellStyle name="20% - akcent 6 3 2 3 2 2 3" xfId="9087" xr:uid="{00000000-0005-0000-0000-000006240000}"/>
    <cellStyle name="20% - akcent 6 3 2 3 2 2 4" xfId="9088" xr:uid="{00000000-0005-0000-0000-000007240000}"/>
    <cellStyle name="20% - akcent 6 3 2 3 2 3" xfId="9089" xr:uid="{00000000-0005-0000-0000-000008240000}"/>
    <cellStyle name="20% - akcent 6 3 2 3 2 3 2" xfId="9090" xr:uid="{00000000-0005-0000-0000-000009240000}"/>
    <cellStyle name="20% - akcent 6 3 2 3 2 3 2 2" xfId="9091" xr:uid="{00000000-0005-0000-0000-00000A240000}"/>
    <cellStyle name="20% - akcent 6 3 2 3 2 3 2 3" xfId="9092" xr:uid="{00000000-0005-0000-0000-00000B240000}"/>
    <cellStyle name="20% - akcent 6 3 2 3 2 3 3" xfId="9093" xr:uid="{00000000-0005-0000-0000-00000C240000}"/>
    <cellStyle name="20% - akcent 6 3 2 3 2 3 4" xfId="9094" xr:uid="{00000000-0005-0000-0000-00000D240000}"/>
    <cellStyle name="20% - akcent 6 3 2 3 2 4" xfId="9095" xr:uid="{00000000-0005-0000-0000-00000E240000}"/>
    <cellStyle name="20% - akcent 6 3 2 3 2 4 2" xfId="9096" xr:uid="{00000000-0005-0000-0000-00000F240000}"/>
    <cellStyle name="20% - akcent 6 3 2 3 2 4 2 2" xfId="9097" xr:uid="{00000000-0005-0000-0000-000010240000}"/>
    <cellStyle name="20% - akcent 6 3 2 3 2 4 2 3" xfId="9098" xr:uid="{00000000-0005-0000-0000-000011240000}"/>
    <cellStyle name="20% - akcent 6 3 2 3 2 4 3" xfId="9099" xr:uid="{00000000-0005-0000-0000-000012240000}"/>
    <cellStyle name="20% - akcent 6 3 2 3 2 4 4" xfId="9100" xr:uid="{00000000-0005-0000-0000-000013240000}"/>
    <cellStyle name="20% - akcent 6 3 2 3 2 5" xfId="9101" xr:uid="{00000000-0005-0000-0000-000014240000}"/>
    <cellStyle name="20% - akcent 6 3 2 3 2 5 2" xfId="9102" xr:uid="{00000000-0005-0000-0000-000015240000}"/>
    <cellStyle name="20% - akcent 6 3 2 3 2 5 3" xfId="9103" xr:uid="{00000000-0005-0000-0000-000016240000}"/>
    <cellStyle name="20% - akcent 6 3 2 3 2 6" xfId="9104" xr:uid="{00000000-0005-0000-0000-000017240000}"/>
    <cellStyle name="20% - akcent 6 3 2 3 2 7" xfId="9105" xr:uid="{00000000-0005-0000-0000-000018240000}"/>
    <cellStyle name="20% - akcent 6 3 2 3 3" xfId="9106" xr:uid="{00000000-0005-0000-0000-000019240000}"/>
    <cellStyle name="20% - akcent 6 3 2 3 3 2" xfId="9107" xr:uid="{00000000-0005-0000-0000-00001A240000}"/>
    <cellStyle name="20% - akcent 6 3 2 3 3 2 2" xfId="9108" xr:uid="{00000000-0005-0000-0000-00001B240000}"/>
    <cellStyle name="20% - akcent 6 3 2 3 3 2 2 2" xfId="9109" xr:uid="{00000000-0005-0000-0000-00001C240000}"/>
    <cellStyle name="20% - akcent 6 3 2 3 3 2 2 3" xfId="9110" xr:uid="{00000000-0005-0000-0000-00001D240000}"/>
    <cellStyle name="20% - akcent 6 3 2 3 3 2 3" xfId="9111" xr:uid="{00000000-0005-0000-0000-00001E240000}"/>
    <cellStyle name="20% - akcent 6 3 2 3 3 2 4" xfId="9112" xr:uid="{00000000-0005-0000-0000-00001F240000}"/>
    <cellStyle name="20% - akcent 6 3 2 3 3 3" xfId="9113" xr:uid="{00000000-0005-0000-0000-000020240000}"/>
    <cellStyle name="20% - akcent 6 3 2 3 3 3 2" xfId="9114" xr:uid="{00000000-0005-0000-0000-000021240000}"/>
    <cellStyle name="20% - akcent 6 3 2 3 3 3 2 2" xfId="9115" xr:uid="{00000000-0005-0000-0000-000022240000}"/>
    <cellStyle name="20% - akcent 6 3 2 3 3 3 2 3" xfId="9116" xr:uid="{00000000-0005-0000-0000-000023240000}"/>
    <cellStyle name="20% - akcent 6 3 2 3 3 3 3" xfId="9117" xr:uid="{00000000-0005-0000-0000-000024240000}"/>
    <cellStyle name="20% - akcent 6 3 2 3 3 3 4" xfId="9118" xr:uid="{00000000-0005-0000-0000-000025240000}"/>
    <cellStyle name="20% - akcent 6 3 2 3 3 4" xfId="9119" xr:uid="{00000000-0005-0000-0000-000026240000}"/>
    <cellStyle name="20% - akcent 6 3 2 3 3 4 2" xfId="9120" xr:uid="{00000000-0005-0000-0000-000027240000}"/>
    <cellStyle name="20% - akcent 6 3 2 3 3 4 2 2" xfId="9121" xr:uid="{00000000-0005-0000-0000-000028240000}"/>
    <cellStyle name="20% - akcent 6 3 2 3 3 4 2 3" xfId="9122" xr:uid="{00000000-0005-0000-0000-000029240000}"/>
    <cellStyle name="20% - akcent 6 3 2 3 3 4 3" xfId="9123" xr:uid="{00000000-0005-0000-0000-00002A240000}"/>
    <cellStyle name="20% - akcent 6 3 2 3 3 4 4" xfId="9124" xr:uid="{00000000-0005-0000-0000-00002B240000}"/>
    <cellStyle name="20% - akcent 6 3 2 3 3 5" xfId="9125" xr:uid="{00000000-0005-0000-0000-00002C240000}"/>
    <cellStyle name="20% - akcent 6 3 2 3 3 5 2" xfId="9126" xr:uid="{00000000-0005-0000-0000-00002D240000}"/>
    <cellStyle name="20% - akcent 6 3 2 3 3 5 3" xfId="9127" xr:uid="{00000000-0005-0000-0000-00002E240000}"/>
    <cellStyle name="20% - akcent 6 3 2 3 3 6" xfId="9128" xr:uid="{00000000-0005-0000-0000-00002F240000}"/>
    <cellStyle name="20% - akcent 6 3 2 3 3 7" xfId="9129" xr:uid="{00000000-0005-0000-0000-000030240000}"/>
    <cellStyle name="20% - akcent 6 3 2 3 4" xfId="9130" xr:uid="{00000000-0005-0000-0000-000031240000}"/>
    <cellStyle name="20% - akcent 6 3 2 3 4 2" xfId="9131" xr:uid="{00000000-0005-0000-0000-000032240000}"/>
    <cellStyle name="20% - akcent 6 3 2 3 4 2 2" xfId="9132" xr:uid="{00000000-0005-0000-0000-000033240000}"/>
    <cellStyle name="20% - akcent 6 3 2 3 4 2 2 2" xfId="9133" xr:uid="{00000000-0005-0000-0000-000034240000}"/>
    <cellStyle name="20% - akcent 6 3 2 3 4 2 2 3" xfId="9134" xr:uid="{00000000-0005-0000-0000-000035240000}"/>
    <cellStyle name="20% - akcent 6 3 2 3 4 2 3" xfId="9135" xr:uid="{00000000-0005-0000-0000-000036240000}"/>
    <cellStyle name="20% - akcent 6 3 2 3 4 2 4" xfId="9136" xr:uid="{00000000-0005-0000-0000-000037240000}"/>
    <cellStyle name="20% - akcent 6 3 2 3 4 3" xfId="9137" xr:uid="{00000000-0005-0000-0000-000038240000}"/>
    <cellStyle name="20% - akcent 6 3 2 3 4 3 2" xfId="9138" xr:uid="{00000000-0005-0000-0000-000039240000}"/>
    <cellStyle name="20% - akcent 6 3 2 3 4 3 3" xfId="9139" xr:uid="{00000000-0005-0000-0000-00003A240000}"/>
    <cellStyle name="20% - akcent 6 3 2 3 4 4" xfId="9140" xr:uid="{00000000-0005-0000-0000-00003B240000}"/>
    <cellStyle name="20% - akcent 6 3 2 3 4 5" xfId="9141" xr:uid="{00000000-0005-0000-0000-00003C240000}"/>
    <cellStyle name="20% - akcent 6 3 2 3 5" xfId="9142" xr:uid="{00000000-0005-0000-0000-00003D240000}"/>
    <cellStyle name="20% - akcent 6 3 2 3 5 2" xfId="9143" xr:uid="{00000000-0005-0000-0000-00003E240000}"/>
    <cellStyle name="20% - akcent 6 3 2 3 5 2 2" xfId="9144" xr:uid="{00000000-0005-0000-0000-00003F240000}"/>
    <cellStyle name="20% - akcent 6 3 2 3 5 2 3" xfId="9145" xr:uid="{00000000-0005-0000-0000-000040240000}"/>
    <cellStyle name="20% - akcent 6 3 2 3 5 3" xfId="9146" xr:uid="{00000000-0005-0000-0000-000041240000}"/>
    <cellStyle name="20% - akcent 6 3 2 3 5 4" xfId="9147" xr:uid="{00000000-0005-0000-0000-000042240000}"/>
    <cellStyle name="20% - akcent 6 3 2 3 6" xfId="9148" xr:uid="{00000000-0005-0000-0000-000043240000}"/>
    <cellStyle name="20% - akcent 6 3 2 3 6 2" xfId="9149" xr:uid="{00000000-0005-0000-0000-000044240000}"/>
    <cellStyle name="20% - akcent 6 3 2 3 6 2 2" xfId="9150" xr:uid="{00000000-0005-0000-0000-000045240000}"/>
    <cellStyle name="20% - akcent 6 3 2 3 6 2 3" xfId="9151" xr:uid="{00000000-0005-0000-0000-000046240000}"/>
    <cellStyle name="20% - akcent 6 3 2 3 6 3" xfId="9152" xr:uid="{00000000-0005-0000-0000-000047240000}"/>
    <cellStyle name="20% - akcent 6 3 2 3 6 4" xfId="9153" xr:uid="{00000000-0005-0000-0000-000048240000}"/>
    <cellStyle name="20% - akcent 6 3 2 3 7" xfId="9154" xr:uid="{00000000-0005-0000-0000-000049240000}"/>
    <cellStyle name="20% - akcent 6 3 2 3 7 2" xfId="9155" xr:uid="{00000000-0005-0000-0000-00004A240000}"/>
    <cellStyle name="20% - akcent 6 3 2 3 7 2 2" xfId="9156" xr:uid="{00000000-0005-0000-0000-00004B240000}"/>
    <cellStyle name="20% - akcent 6 3 2 3 7 2 3" xfId="9157" xr:uid="{00000000-0005-0000-0000-00004C240000}"/>
    <cellStyle name="20% - akcent 6 3 2 3 7 3" xfId="9158" xr:uid="{00000000-0005-0000-0000-00004D240000}"/>
    <cellStyle name="20% - akcent 6 3 2 3 7 4" xfId="9159" xr:uid="{00000000-0005-0000-0000-00004E240000}"/>
    <cellStyle name="20% - akcent 6 3 2 3 8" xfId="9160" xr:uid="{00000000-0005-0000-0000-00004F240000}"/>
    <cellStyle name="20% - akcent 6 3 2 3 8 2" xfId="9161" xr:uid="{00000000-0005-0000-0000-000050240000}"/>
    <cellStyle name="20% - akcent 6 3 2 3 8 3" xfId="9162" xr:uid="{00000000-0005-0000-0000-000051240000}"/>
    <cellStyle name="20% - akcent 6 3 2 3 9" xfId="9163" xr:uid="{00000000-0005-0000-0000-000052240000}"/>
    <cellStyle name="20% - akcent 6 3 2 4" xfId="9164" xr:uid="{00000000-0005-0000-0000-000053240000}"/>
    <cellStyle name="20% - akcent 6 3 2 4 2" xfId="9165" xr:uid="{00000000-0005-0000-0000-000054240000}"/>
    <cellStyle name="20% - akcent 6 3 2 4 2 2" xfId="9166" xr:uid="{00000000-0005-0000-0000-000055240000}"/>
    <cellStyle name="20% - akcent 6 3 2 4 2 2 2" xfId="9167" xr:uid="{00000000-0005-0000-0000-000056240000}"/>
    <cellStyle name="20% - akcent 6 3 2 4 2 2 2 2" xfId="9168" xr:uid="{00000000-0005-0000-0000-000057240000}"/>
    <cellStyle name="20% - akcent 6 3 2 4 2 2 2 3" xfId="9169" xr:uid="{00000000-0005-0000-0000-000058240000}"/>
    <cellStyle name="20% - akcent 6 3 2 4 2 2 3" xfId="9170" xr:uid="{00000000-0005-0000-0000-000059240000}"/>
    <cellStyle name="20% - akcent 6 3 2 4 2 2 4" xfId="9171" xr:uid="{00000000-0005-0000-0000-00005A240000}"/>
    <cellStyle name="20% - akcent 6 3 2 4 2 3" xfId="9172" xr:uid="{00000000-0005-0000-0000-00005B240000}"/>
    <cellStyle name="20% - akcent 6 3 2 4 2 3 2" xfId="9173" xr:uid="{00000000-0005-0000-0000-00005C240000}"/>
    <cellStyle name="20% - akcent 6 3 2 4 2 3 2 2" xfId="9174" xr:uid="{00000000-0005-0000-0000-00005D240000}"/>
    <cellStyle name="20% - akcent 6 3 2 4 2 3 2 3" xfId="9175" xr:uid="{00000000-0005-0000-0000-00005E240000}"/>
    <cellStyle name="20% - akcent 6 3 2 4 2 3 3" xfId="9176" xr:uid="{00000000-0005-0000-0000-00005F240000}"/>
    <cellStyle name="20% - akcent 6 3 2 4 2 3 4" xfId="9177" xr:uid="{00000000-0005-0000-0000-000060240000}"/>
    <cellStyle name="20% - akcent 6 3 2 4 2 4" xfId="9178" xr:uid="{00000000-0005-0000-0000-000061240000}"/>
    <cellStyle name="20% - akcent 6 3 2 4 2 4 2" xfId="9179" xr:uid="{00000000-0005-0000-0000-000062240000}"/>
    <cellStyle name="20% - akcent 6 3 2 4 2 4 2 2" xfId="9180" xr:uid="{00000000-0005-0000-0000-000063240000}"/>
    <cellStyle name="20% - akcent 6 3 2 4 2 4 2 3" xfId="9181" xr:uid="{00000000-0005-0000-0000-000064240000}"/>
    <cellStyle name="20% - akcent 6 3 2 4 2 4 3" xfId="9182" xr:uid="{00000000-0005-0000-0000-000065240000}"/>
    <cellStyle name="20% - akcent 6 3 2 4 2 4 4" xfId="9183" xr:uid="{00000000-0005-0000-0000-000066240000}"/>
    <cellStyle name="20% - akcent 6 3 2 4 2 5" xfId="9184" xr:uid="{00000000-0005-0000-0000-000067240000}"/>
    <cellStyle name="20% - akcent 6 3 2 4 2 5 2" xfId="9185" xr:uid="{00000000-0005-0000-0000-000068240000}"/>
    <cellStyle name="20% - akcent 6 3 2 4 2 5 3" xfId="9186" xr:uid="{00000000-0005-0000-0000-000069240000}"/>
    <cellStyle name="20% - akcent 6 3 2 4 2 6" xfId="9187" xr:uid="{00000000-0005-0000-0000-00006A240000}"/>
    <cellStyle name="20% - akcent 6 3 2 4 2 7" xfId="9188" xr:uid="{00000000-0005-0000-0000-00006B240000}"/>
    <cellStyle name="20% - akcent 6 3 2 4 3" xfId="9189" xr:uid="{00000000-0005-0000-0000-00006C240000}"/>
    <cellStyle name="20% - akcent 6 3 2 4 3 2" xfId="9190" xr:uid="{00000000-0005-0000-0000-00006D240000}"/>
    <cellStyle name="20% - akcent 6 3 2 4 3 2 2" xfId="9191" xr:uid="{00000000-0005-0000-0000-00006E240000}"/>
    <cellStyle name="20% - akcent 6 3 2 4 3 2 2 2" xfId="9192" xr:uid="{00000000-0005-0000-0000-00006F240000}"/>
    <cellStyle name="20% - akcent 6 3 2 4 3 2 2 3" xfId="9193" xr:uid="{00000000-0005-0000-0000-000070240000}"/>
    <cellStyle name="20% - akcent 6 3 2 4 3 2 3" xfId="9194" xr:uid="{00000000-0005-0000-0000-000071240000}"/>
    <cellStyle name="20% - akcent 6 3 2 4 3 2 4" xfId="9195" xr:uid="{00000000-0005-0000-0000-000072240000}"/>
    <cellStyle name="20% - akcent 6 3 2 4 3 3" xfId="9196" xr:uid="{00000000-0005-0000-0000-000073240000}"/>
    <cellStyle name="20% - akcent 6 3 2 4 3 3 2" xfId="9197" xr:uid="{00000000-0005-0000-0000-000074240000}"/>
    <cellStyle name="20% - akcent 6 3 2 4 3 3 2 2" xfId="9198" xr:uid="{00000000-0005-0000-0000-000075240000}"/>
    <cellStyle name="20% - akcent 6 3 2 4 3 3 2 3" xfId="9199" xr:uid="{00000000-0005-0000-0000-000076240000}"/>
    <cellStyle name="20% - akcent 6 3 2 4 3 3 3" xfId="9200" xr:uid="{00000000-0005-0000-0000-000077240000}"/>
    <cellStyle name="20% - akcent 6 3 2 4 3 3 4" xfId="9201" xr:uid="{00000000-0005-0000-0000-000078240000}"/>
    <cellStyle name="20% - akcent 6 3 2 4 3 4" xfId="9202" xr:uid="{00000000-0005-0000-0000-000079240000}"/>
    <cellStyle name="20% - akcent 6 3 2 4 3 4 2" xfId="9203" xr:uid="{00000000-0005-0000-0000-00007A240000}"/>
    <cellStyle name="20% - akcent 6 3 2 4 3 4 2 2" xfId="9204" xr:uid="{00000000-0005-0000-0000-00007B240000}"/>
    <cellStyle name="20% - akcent 6 3 2 4 3 4 2 3" xfId="9205" xr:uid="{00000000-0005-0000-0000-00007C240000}"/>
    <cellStyle name="20% - akcent 6 3 2 4 3 4 3" xfId="9206" xr:uid="{00000000-0005-0000-0000-00007D240000}"/>
    <cellStyle name="20% - akcent 6 3 2 4 3 4 4" xfId="9207" xr:uid="{00000000-0005-0000-0000-00007E240000}"/>
    <cellStyle name="20% - akcent 6 3 2 4 3 5" xfId="9208" xr:uid="{00000000-0005-0000-0000-00007F240000}"/>
    <cellStyle name="20% - akcent 6 3 2 4 3 5 2" xfId="9209" xr:uid="{00000000-0005-0000-0000-000080240000}"/>
    <cellStyle name="20% - akcent 6 3 2 4 3 5 3" xfId="9210" xr:uid="{00000000-0005-0000-0000-000081240000}"/>
    <cellStyle name="20% - akcent 6 3 2 4 3 6" xfId="9211" xr:uid="{00000000-0005-0000-0000-000082240000}"/>
    <cellStyle name="20% - akcent 6 3 2 4 3 7" xfId="9212" xr:uid="{00000000-0005-0000-0000-000083240000}"/>
    <cellStyle name="20% - akcent 6 3 2 4 4" xfId="9213" xr:uid="{00000000-0005-0000-0000-000084240000}"/>
    <cellStyle name="20% - akcent 6 3 2 4 4 2" xfId="9214" xr:uid="{00000000-0005-0000-0000-000085240000}"/>
    <cellStyle name="20% - akcent 6 3 2 4 4 2 2" xfId="9215" xr:uid="{00000000-0005-0000-0000-000086240000}"/>
    <cellStyle name="20% - akcent 6 3 2 4 4 2 3" xfId="9216" xr:uid="{00000000-0005-0000-0000-000087240000}"/>
    <cellStyle name="20% - akcent 6 3 2 4 4 3" xfId="9217" xr:uid="{00000000-0005-0000-0000-000088240000}"/>
    <cellStyle name="20% - akcent 6 3 2 4 4 4" xfId="9218" xr:uid="{00000000-0005-0000-0000-000089240000}"/>
    <cellStyle name="20% - akcent 6 3 2 4 5" xfId="9219" xr:uid="{00000000-0005-0000-0000-00008A240000}"/>
    <cellStyle name="20% - akcent 6 3 2 4 5 2" xfId="9220" xr:uid="{00000000-0005-0000-0000-00008B240000}"/>
    <cellStyle name="20% - akcent 6 3 2 4 5 2 2" xfId="9221" xr:uid="{00000000-0005-0000-0000-00008C240000}"/>
    <cellStyle name="20% - akcent 6 3 2 4 5 2 3" xfId="9222" xr:uid="{00000000-0005-0000-0000-00008D240000}"/>
    <cellStyle name="20% - akcent 6 3 2 4 5 3" xfId="9223" xr:uid="{00000000-0005-0000-0000-00008E240000}"/>
    <cellStyle name="20% - akcent 6 3 2 4 5 4" xfId="9224" xr:uid="{00000000-0005-0000-0000-00008F240000}"/>
    <cellStyle name="20% - akcent 6 3 2 4 6" xfId="9225" xr:uid="{00000000-0005-0000-0000-000090240000}"/>
    <cellStyle name="20% - akcent 6 3 2 4 6 2" xfId="9226" xr:uid="{00000000-0005-0000-0000-000091240000}"/>
    <cellStyle name="20% - akcent 6 3 2 4 6 2 2" xfId="9227" xr:uid="{00000000-0005-0000-0000-000092240000}"/>
    <cellStyle name="20% - akcent 6 3 2 4 6 2 3" xfId="9228" xr:uid="{00000000-0005-0000-0000-000093240000}"/>
    <cellStyle name="20% - akcent 6 3 2 4 6 3" xfId="9229" xr:uid="{00000000-0005-0000-0000-000094240000}"/>
    <cellStyle name="20% - akcent 6 3 2 4 6 4" xfId="9230" xr:uid="{00000000-0005-0000-0000-000095240000}"/>
    <cellStyle name="20% - akcent 6 3 2 4 7" xfId="9231" xr:uid="{00000000-0005-0000-0000-000096240000}"/>
    <cellStyle name="20% - akcent 6 3 2 4 7 2" xfId="9232" xr:uid="{00000000-0005-0000-0000-000097240000}"/>
    <cellStyle name="20% - akcent 6 3 2 4 7 3" xfId="9233" xr:uid="{00000000-0005-0000-0000-000098240000}"/>
    <cellStyle name="20% - akcent 6 3 2 4 8" xfId="9234" xr:uid="{00000000-0005-0000-0000-000099240000}"/>
    <cellStyle name="20% - akcent 6 3 2 4 9" xfId="9235" xr:uid="{00000000-0005-0000-0000-00009A240000}"/>
    <cellStyle name="20% - akcent 6 3 2 5" xfId="9236" xr:uid="{00000000-0005-0000-0000-00009B240000}"/>
    <cellStyle name="20% - akcent 6 3 2 5 2" xfId="9237" xr:uid="{00000000-0005-0000-0000-00009C240000}"/>
    <cellStyle name="20% - akcent 6 3 2 5 2 2" xfId="9238" xr:uid="{00000000-0005-0000-0000-00009D240000}"/>
    <cellStyle name="20% - akcent 6 3 2 5 2 2 2" xfId="9239" xr:uid="{00000000-0005-0000-0000-00009E240000}"/>
    <cellStyle name="20% - akcent 6 3 2 5 2 2 3" xfId="9240" xr:uid="{00000000-0005-0000-0000-00009F240000}"/>
    <cellStyle name="20% - akcent 6 3 2 5 2 3" xfId="9241" xr:uid="{00000000-0005-0000-0000-0000A0240000}"/>
    <cellStyle name="20% - akcent 6 3 2 5 2 4" xfId="9242" xr:uid="{00000000-0005-0000-0000-0000A1240000}"/>
    <cellStyle name="20% - akcent 6 3 2 5 3" xfId="9243" xr:uid="{00000000-0005-0000-0000-0000A2240000}"/>
    <cellStyle name="20% - akcent 6 3 2 5 3 2" xfId="9244" xr:uid="{00000000-0005-0000-0000-0000A3240000}"/>
    <cellStyle name="20% - akcent 6 3 2 5 3 2 2" xfId="9245" xr:uid="{00000000-0005-0000-0000-0000A4240000}"/>
    <cellStyle name="20% - akcent 6 3 2 5 3 2 3" xfId="9246" xr:uid="{00000000-0005-0000-0000-0000A5240000}"/>
    <cellStyle name="20% - akcent 6 3 2 5 3 3" xfId="9247" xr:uid="{00000000-0005-0000-0000-0000A6240000}"/>
    <cellStyle name="20% - akcent 6 3 2 5 3 4" xfId="9248" xr:uid="{00000000-0005-0000-0000-0000A7240000}"/>
    <cellStyle name="20% - akcent 6 3 2 5 4" xfId="9249" xr:uid="{00000000-0005-0000-0000-0000A8240000}"/>
    <cellStyle name="20% - akcent 6 3 2 5 4 2" xfId="9250" xr:uid="{00000000-0005-0000-0000-0000A9240000}"/>
    <cellStyle name="20% - akcent 6 3 2 5 4 2 2" xfId="9251" xr:uid="{00000000-0005-0000-0000-0000AA240000}"/>
    <cellStyle name="20% - akcent 6 3 2 5 4 2 3" xfId="9252" xr:uid="{00000000-0005-0000-0000-0000AB240000}"/>
    <cellStyle name="20% - akcent 6 3 2 5 4 3" xfId="9253" xr:uid="{00000000-0005-0000-0000-0000AC240000}"/>
    <cellStyle name="20% - akcent 6 3 2 5 4 4" xfId="9254" xr:uid="{00000000-0005-0000-0000-0000AD240000}"/>
    <cellStyle name="20% - akcent 6 3 2 5 5" xfId="9255" xr:uid="{00000000-0005-0000-0000-0000AE240000}"/>
    <cellStyle name="20% - akcent 6 3 2 5 5 2" xfId="9256" xr:uid="{00000000-0005-0000-0000-0000AF240000}"/>
    <cellStyle name="20% - akcent 6 3 2 5 5 3" xfId="9257" xr:uid="{00000000-0005-0000-0000-0000B0240000}"/>
    <cellStyle name="20% - akcent 6 3 2 5 6" xfId="9258" xr:uid="{00000000-0005-0000-0000-0000B1240000}"/>
    <cellStyle name="20% - akcent 6 3 2 5 7" xfId="9259" xr:uid="{00000000-0005-0000-0000-0000B2240000}"/>
    <cellStyle name="20% - akcent 6 3 2 6" xfId="9260" xr:uid="{00000000-0005-0000-0000-0000B3240000}"/>
    <cellStyle name="20% - akcent 6 3 2 6 2" xfId="9261" xr:uid="{00000000-0005-0000-0000-0000B4240000}"/>
    <cellStyle name="20% - akcent 6 3 2 6 2 2" xfId="9262" xr:uid="{00000000-0005-0000-0000-0000B5240000}"/>
    <cellStyle name="20% - akcent 6 3 2 6 2 2 2" xfId="9263" xr:uid="{00000000-0005-0000-0000-0000B6240000}"/>
    <cellStyle name="20% - akcent 6 3 2 6 2 2 3" xfId="9264" xr:uid="{00000000-0005-0000-0000-0000B7240000}"/>
    <cellStyle name="20% - akcent 6 3 2 6 2 3" xfId="9265" xr:uid="{00000000-0005-0000-0000-0000B8240000}"/>
    <cellStyle name="20% - akcent 6 3 2 6 2 4" xfId="9266" xr:uid="{00000000-0005-0000-0000-0000B9240000}"/>
    <cellStyle name="20% - akcent 6 3 2 6 3" xfId="9267" xr:uid="{00000000-0005-0000-0000-0000BA240000}"/>
    <cellStyle name="20% - akcent 6 3 2 6 3 2" xfId="9268" xr:uid="{00000000-0005-0000-0000-0000BB240000}"/>
    <cellStyle name="20% - akcent 6 3 2 6 3 2 2" xfId="9269" xr:uid="{00000000-0005-0000-0000-0000BC240000}"/>
    <cellStyle name="20% - akcent 6 3 2 6 3 2 3" xfId="9270" xr:uid="{00000000-0005-0000-0000-0000BD240000}"/>
    <cellStyle name="20% - akcent 6 3 2 6 3 3" xfId="9271" xr:uid="{00000000-0005-0000-0000-0000BE240000}"/>
    <cellStyle name="20% - akcent 6 3 2 6 3 4" xfId="9272" xr:uid="{00000000-0005-0000-0000-0000BF240000}"/>
    <cellStyle name="20% - akcent 6 3 2 6 4" xfId="9273" xr:uid="{00000000-0005-0000-0000-0000C0240000}"/>
    <cellStyle name="20% - akcent 6 3 2 6 4 2" xfId="9274" xr:uid="{00000000-0005-0000-0000-0000C1240000}"/>
    <cellStyle name="20% - akcent 6 3 2 6 4 2 2" xfId="9275" xr:uid="{00000000-0005-0000-0000-0000C2240000}"/>
    <cellStyle name="20% - akcent 6 3 2 6 4 2 3" xfId="9276" xr:uid="{00000000-0005-0000-0000-0000C3240000}"/>
    <cellStyle name="20% - akcent 6 3 2 6 4 3" xfId="9277" xr:uid="{00000000-0005-0000-0000-0000C4240000}"/>
    <cellStyle name="20% - akcent 6 3 2 6 4 4" xfId="9278" xr:uid="{00000000-0005-0000-0000-0000C5240000}"/>
    <cellStyle name="20% - akcent 6 3 2 6 5" xfId="9279" xr:uid="{00000000-0005-0000-0000-0000C6240000}"/>
    <cellStyle name="20% - akcent 6 3 2 6 5 2" xfId="9280" xr:uid="{00000000-0005-0000-0000-0000C7240000}"/>
    <cellStyle name="20% - akcent 6 3 2 6 5 3" xfId="9281" xr:uid="{00000000-0005-0000-0000-0000C8240000}"/>
    <cellStyle name="20% - akcent 6 3 2 6 6" xfId="9282" xr:uid="{00000000-0005-0000-0000-0000C9240000}"/>
    <cellStyle name="20% - akcent 6 3 2 6 7" xfId="9283" xr:uid="{00000000-0005-0000-0000-0000CA240000}"/>
    <cellStyle name="20% - akcent 6 3 2 7" xfId="9284" xr:uid="{00000000-0005-0000-0000-0000CB240000}"/>
    <cellStyle name="20% - akcent 6 3 2 7 2" xfId="9285" xr:uid="{00000000-0005-0000-0000-0000CC240000}"/>
    <cellStyle name="20% - akcent 6 3 2 7 2 2" xfId="9286" xr:uid="{00000000-0005-0000-0000-0000CD240000}"/>
    <cellStyle name="20% - akcent 6 3 2 7 2 2 2" xfId="9287" xr:uid="{00000000-0005-0000-0000-0000CE240000}"/>
    <cellStyle name="20% - akcent 6 3 2 7 2 2 3" xfId="9288" xr:uid="{00000000-0005-0000-0000-0000CF240000}"/>
    <cellStyle name="20% - akcent 6 3 2 7 2 3" xfId="9289" xr:uid="{00000000-0005-0000-0000-0000D0240000}"/>
    <cellStyle name="20% - akcent 6 3 2 7 2 4" xfId="9290" xr:uid="{00000000-0005-0000-0000-0000D1240000}"/>
    <cellStyle name="20% - akcent 6 3 2 7 3" xfId="9291" xr:uid="{00000000-0005-0000-0000-0000D2240000}"/>
    <cellStyle name="20% - akcent 6 3 2 7 3 2" xfId="9292" xr:uid="{00000000-0005-0000-0000-0000D3240000}"/>
    <cellStyle name="20% - akcent 6 3 2 7 3 3" xfId="9293" xr:uid="{00000000-0005-0000-0000-0000D4240000}"/>
    <cellStyle name="20% - akcent 6 3 2 7 4" xfId="9294" xr:uid="{00000000-0005-0000-0000-0000D5240000}"/>
    <cellStyle name="20% - akcent 6 3 2 7 5" xfId="9295" xr:uid="{00000000-0005-0000-0000-0000D6240000}"/>
    <cellStyle name="20% - akcent 6 3 2 8" xfId="9296" xr:uid="{00000000-0005-0000-0000-0000D7240000}"/>
    <cellStyle name="20% - akcent 6 3 2 8 2" xfId="9297" xr:uid="{00000000-0005-0000-0000-0000D8240000}"/>
    <cellStyle name="20% - akcent 6 3 2 8 2 2" xfId="9298" xr:uid="{00000000-0005-0000-0000-0000D9240000}"/>
    <cellStyle name="20% - akcent 6 3 2 8 2 3" xfId="9299" xr:uid="{00000000-0005-0000-0000-0000DA240000}"/>
    <cellStyle name="20% - akcent 6 3 2 8 3" xfId="9300" xr:uid="{00000000-0005-0000-0000-0000DB240000}"/>
    <cellStyle name="20% - akcent 6 3 2 8 4" xfId="9301" xr:uid="{00000000-0005-0000-0000-0000DC240000}"/>
    <cellStyle name="20% - akcent 6 3 2 9" xfId="9302" xr:uid="{00000000-0005-0000-0000-0000DD240000}"/>
    <cellStyle name="20% - akcent 6 3 2 9 2" xfId="9303" xr:uid="{00000000-0005-0000-0000-0000DE240000}"/>
    <cellStyle name="20% - akcent 6 3 2 9 2 2" xfId="9304" xr:uid="{00000000-0005-0000-0000-0000DF240000}"/>
    <cellStyle name="20% - akcent 6 3 2 9 2 3" xfId="9305" xr:uid="{00000000-0005-0000-0000-0000E0240000}"/>
    <cellStyle name="20% - akcent 6 3 2 9 3" xfId="9306" xr:uid="{00000000-0005-0000-0000-0000E1240000}"/>
    <cellStyle name="20% - akcent 6 3 2 9 4" xfId="9307" xr:uid="{00000000-0005-0000-0000-0000E2240000}"/>
    <cellStyle name="20% - akcent 6 3 3" xfId="9308" xr:uid="{00000000-0005-0000-0000-0000E3240000}"/>
    <cellStyle name="20% - akcent 6 3 3 10" xfId="9309" xr:uid="{00000000-0005-0000-0000-0000E4240000}"/>
    <cellStyle name="20% - akcent 6 3 3 11" xfId="9310" xr:uid="{00000000-0005-0000-0000-0000E5240000}"/>
    <cellStyle name="20% - akcent 6 3 3 2" xfId="9311" xr:uid="{00000000-0005-0000-0000-0000E6240000}"/>
    <cellStyle name="20% - akcent 6 3 3 2 10" xfId="9312" xr:uid="{00000000-0005-0000-0000-0000E7240000}"/>
    <cellStyle name="20% - akcent 6 3 3 2 2" xfId="9313" xr:uid="{00000000-0005-0000-0000-0000E8240000}"/>
    <cellStyle name="20% - akcent 6 3 3 2 2 2" xfId="9314" xr:uid="{00000000-0005-0000-0000-0000E9240000}"/>
    <cellStyle name="20% - akcent 6 3 3 2 2 2 2" xfId="9315" xr:uid="{00000000-0005-0000-0000-0000EA240000}"/>
    <cellStyle name="20% - akcent 6 3 3 2 2 2 2 2" xfId="9316" xr:uid="{00000000-0005-0000-0000-0000EB240000}"/>
    <cellStyle name="20% - akcent 6 3 3 2 2 2 2 3" xfId="9317" xr:uid="{00000000-0005-0000-0000-0000EC240000}"/>
    <cellStyle name="20% - akcent 6 3 3 2 2 2 3" xfId="9318" xr:uid="{00000000-0005-0000-0000-0000ED240000}"/>
    <cellStyle name="20% - akcent 6 3 3 2 2 2 4" xfId="9319" xr:uid="{00000000-0005-0000-0000-0000EE240000}"/>
    <cellStyle name="20% - akcent 6 3 3 2 2 3" xfId="9320" xr:uid="{00000000-0005-0000-0000-0000EF240000}"/>
    <cellStyle name="20% - akcent 6 3 3 2 2 3 2" xfId="9321" xr:uid="{00000000-0005-0000-0000-0000F0240000}"/>
    <cellStyle name="20% - akcent 6 3 3 2 2 3 2 2" xfId="9322" xr:uid="{00000000-0005-0000-0000-0000F1240000}"/>
    <cellStyle name="20% - akcent 6 3 3 2 2 3 2 3" xfId="9323" xr:uid="{00000000-0005-0000-0000-0000F2240000}"/>
    <cellStyle name="20% - akcent 6 3 3 2 2 3 3" xfId="9324" xr:uid="{00000000-0005-0000-0000-0000F3240000}"/>
    <cellStyle name="20% - akcent 6 3 3 2 2 3 4" xfId="9325" xr:uid="{00000000-0005-0000-0000-0000F4240000}"/>
    <cellStyle name="20% - akcent 6 3 3 2 2 4" xfId="9326" xr:uid="{00000000-0005-0000-0000-0000F5240000}"/>
    <cellStyle name="20% - akcent 6 3 3 2 2 4 2" xfId="9327" xr:uid="{00000000-0005-0000-0000-0000F6240000}"/>
    <cellStyle name="20% - akcent 6 3 3 2 2 4 2 2" xfId="9328" xr:uid="{00000000-0005-0000-0000-0000F7240000}"/>
    <cellStyle name="20% - akcent 6 3 3 2 2 4 2 3" xfId="9329" xr:uid="{00000000-0005-0000-0000-0000F8240000}"/>
    <cellStyle name="20% - akcent 6 3 3 2 2 4 3" xfId="9330" xr:uid="{00000000-0005-0000-0000-0000F9240000}"/>
    <cellStyle name="20% - akcent 6 3 3 2 2 4 4" xfId="9331" xr:uid="{00000000-0005-0000-0000-0000FA240000}"/>
    <cellStyle name="20% - akcent 6 3 3 2 2 5" xfId="9332" xr:uid="{00000000-0005-0000-0000-0000FB240000}"/>
    <cellStyle name="20% - akcent 6 3 3 2 2 5 2" xfId="9333" xr:uid="{00000000-0005-0000-0000-0000FC240000}"/>
    <cellStyle name="20% - akcent 6 3 3 2 2 5 3" xfId="9334" xr:uid="{00000000-0005-0000-0000-0000FD240000}"/>
    <cellStyle name="20% - akcent 6 3 3 2 2 6" xfId="9335" xr:uid="{00000000-0005-0000-0000-0000FE240000}"/>
    <cellStyle name="20% - akcent 6 3 3 2 2 7" xfId="9336" xr:uid="{00000000-0005-0000-0000-0000FF240000}"/>
    <cellStyle name="20% - akcent 6 3 3 2 3" xfId="9337" xr:uid="{00000000-0005-0000-0000-000000250000}"/>
    <cellStyle name="20% - akcent 6 3 3 2 3 2" xfId="9338" xr:uid="{00000000-0005-0000-0000-000001250000}"/>
    <cellStyle name="20% - akcent 6 3 3 2 3 2 2" xfId="9339" xr:uid="{00000000-0005-0000-0000-000002250000}"/>
    <cellStyle name="20% - akcent 6 3 3 2 3 2 2 2" xfId="9340" xr:uid="{00000000-0005-0000-0000-000003250000}"/>
    <cellStyle name="20% - akcent 6 3 3 2 3 2 2 3" xfId="9341" xr:uid="{00000000-0005-0000-0000-000004250000}"/>
    <cellStyle name="20% - akcent 6 3 3 2 3 2 3" xfId="9342" xr:uid="{00000000-0005-0000-0000-000005250000}"/>
    <cellStyle name="20% - akcent 6 3 3 2 3 2 4" xfId="9343" xr:uid="{00000000-0005-0000-0000-000006250000}"/>
    <cellStyle name="20% - akcent 6 3 3 2 3 3" xfId="9344" xr:uid="{00000000-0005-0000-0000-000007250000}"/>
    <cellStyle name="20% - akcent 6 3 3 2 3 3 2" xfId="9345" xr:uid="{00000000-0005-0000-0000-000008250000}"/>
    <cellStyle name="20% - akcent 6 3 3 2 3 3 2 2" xfId="9346" xr:uid="{00000000-0005-0000-0000-000009250000}"/>
    <cellStyle name="20% - akcent 6 3 3 2 3 3 2 3" xfId="9347" xr:uid="{00000000-0005-0000-0000-00000A250000}"/>
    <cellStyle name="20% - akcent 6 3 3 2 3 3 3" xfId="9348" xr:uid="{00000000-0005-0000-0000-00000B250000}"/>
    <cellStyle name="20% - akcent 6 3 3 2 3 3 4" xfId="9349" xr:uid="{00000000-0005-0000-0000-00000C250000}"/>
    <cellStyle name="20% - akcent 6 3 3 2 3 4" xfId="9350" xr:uid="{00000000-0005-0000-0000-00000D250000}"/>
    <cellStyle name="20% - akcent 6 3 3 2 3 4 2" xfId="9351" xr:uid="{00000000-0005-0000-0000-00000E250000}"/>
    <cellStyle name="20% - akcent 6 3 3 2 3 4 2 2" xfId="9352" xr:uid="{00000000-0005-0000-0000-00000F250000}"/>
    <cellStyle name="20% - akcent 6 3 3 2 3 4 2 3" xfId="9353" xr:uid="{00000000-0005-0000-0000-000010250000}"/>
    <cellStyle name="20% - akcent 6 3 3 2 3 4 3" xfId="9354" xr:uid="{00000000-0005-0000-0000-000011250000}"/>
    <cellStyle name="20% - akcent 6 3 3 2 3 4 4" xfId="9355" xr:uid="{00000000-0005-0000-0000-000012250000}"/>
    <cellStyle name="20% - akcent 6 3 3 2 3 5" xfId="9356" xr:uid="{00000000-0005-0000-0000-000013250000}"/>
    <cellStyle name="20% - akcent 6 3 3 2 3 5 2" xfId="9357" xr:uid="{00000000-0005-0000-0000-000014250000}"/>
    <cellStyle name="20% - akcent 6 3 3 2 3 5 3" xfId="9358" xr:uid="{00000000-0005-0000-0000-000015250000}"/>
    <cellStyle name="20% - akcent 6 3 3 2 3 6" xfId="9359" xr:uid="{00000000-0005-0000-0000-000016250000}"/>
    <cellStyle name="20% - akcent 6 3 3 2 3 7" xfId="9360" xr:uid="{00000000-0005-0000-0000-000017250000}"/>
    <cellStyle name="20% - akcent 6 3 3 2 4" xfId="9361" xr:uid="{00000000-0005-0000-0000-000018250000}"/>
    <cellStyle name="20% - akcent 6 3 3 2 4 2" xfId="9362" xr:uid="{00000000-0005-0000-0000-000019250000}"/>
    <cellStyle name="20% - akcent 6 3 3 2 4 2 2" xfId="9363" xr:uid="{00000000-0005-0000-0000-00001A250000}"/>
    <cellStyle name="20% - akcent 6 3 3 2 4 2 2 2" xfId="9364" xr:uid="{00000000-0005-0000-0000-00001B250000}"/>
    <cellStyle name="20% - akcent 6 3 3 2 4 2 2 3" xfId="9365" xr:uid="{00000000-0005-0000-0000-00001C250000}"/>
    <cellStyle name="20% - akcent 6 3 3 2 4 2 3" xfId="9366" xr:uid="{00000000-0005-0000-0000-00001D250000}"/>
    <cellStyle name="20% - akcent 6 3 3 2 4 2 4" xfId="9367" xr:uid="{00000000-0005-0000-0000-00001E250000}"/>
    <cellStyle name="20% - akcent 6 3 3 2 4 3" xfId="9368" xr:uid="{00000000-0005-0000-0000-00001F250000}"/>
    <cellStyle name="20% - akcent 6 3 3 2 4 3 2" xfId="9369" xr:uid="{00000000-0005-0000-0000-000020250000}"/>
    <cellStyle name="20% - akcent 6 3 3 2 4 3 3" xfId="9370" xr:uid="{00000000-0005-0000-0000-000021250000}"/>
    <cellStyle name="20% - akcent 6 3 3 2 4 4" xfId="9371" xr:uid="{00000000-0005-0000-0000-000022250000}"/>
    <cellStyle name="20% - akcent 6 3 3 2 4 5" xfId="9372" xr:uid="{00000000-0005-0000-0000-000023250000}"/>
    <cellStyle name="20% - akcent 6 3 3 2 5" xfId="9373" xr:uid="{00000000-0005-0000-0000-000024250000}"/>
    <cellStyle name="20% - akcent 6 3 3 2 5 2" xfId="9374" xr:uid="{00000000-0005-0000-0000-000025250000}"/>
    <cellStyle name="20% - akcent 6 3 3 2 5 2 2" xfId="9375" xr:uid="{00000000-0005-0000-0000-000026250000}"/>
    <cellStyle name="20% - akcent 6 3 3 2 5 2 3" xfId="9376" xr:uid="{00000000-0005-0000-0000-000027250000}"/>
    <cellStyle name="20% - akcent 6 3 3 2 5 3" xfId="9377" xr:uid="{00000000-0005-0000-0000-000028250000}"/>
    <cellStyle name="20% - akcent 6 3 3 2 5 4" xfId="9378" xr:uid="{00000000-0005-0000-0000-000029250000}"/>
    <cellStyle name="20% - akcent 6 3 3 2 6" xfId="9379" xr:uid="{00000000-0005-0000-0000-00002A250000}"/>
    <cellStyle name="20% - akcent 6 3 3 2 6 2" xfId="9380" xr:uid="{00000000-0005-0000-0000-00002B250000}"/>
    <cellStyle name="20% - akcent 6 3 3 2 6 2 2" xfId="9381" xr:uid="{00000000-0005-0000-0000-00002C250000}"/>
    <cellStyle name="20% - akcent 6 3 3 2 6 2 3" xfId="9382" xr:uid="{00000000-0005-0000-0000-00002D250000}"/>
    <cellStyle name="20% - akcent 6 3 3 2 6 3" xfId="9383" xr:uid="{00000000-0005-0000-0000-00002E250000}"/>
    <cellStyle name="20% - akcent 6 3 3 2 6 4" xfId="9384" xr:uid="{00000000-0005-0000-0000-00002F250000}"/>
    <cellStyle name="20% - akcent 6 3 3 2 7" xfId="9385" xr:uid="{00000000-0005-0000-0000-000030250000}"/>
    <cellStyle name="20% - akcent 6 3 3 2 7 2" xfId="9386" xr:uid="{00000000-0005-0000-0000-000031250000}"/>
    <cellStyle name="20% - akcent 6 3 3 2 7 2 2" xfId="9387" xr:uid="{00000000-0005-0000-0000-000032250000}"/>
    <cellStyle name="20% - akcent 6 3 3 2 7 2 3" xfId="9388" xr:uid="{00000000-0005-0000-0000-000033250000}"/>
    <cellStyle name="20% - akcent 6 3 3 2 7 3" xfId="9389" xr:uid="{00000000-0005-0000-0000-000034250000}"/>
    <cellStyle name="20% - akcent 6 3 3 2 7 4" xfId="9390" xr:uid="{00000000-0005-0000-0000-000035250000}"/>
    <cellStyle name="20% - akcent 6 3 3 2 8" xfId="9391" xr:uid="{00000000-0005-0000-0000-000036250000}"/>
    <cellStyle name="20% - akcent 6 3 3 2 8 2" xfId="9392" xr:uid="{00000000-0005-0000-0000-000037250000}"/>
    <cellStyle name="20% - akcent 6 3 3 2 8 3" xfId="9393" xr:uid="{00000000-0005-0000-0000-000038250000}"/>
    <cellStyle name="20% - akcent 6 3 3 2 9" xfId="9394" xr:uid="{00000000-0005-0000-0000-000039250000}"/>
    <cellStyle name="20% - akcent 6 3 3 3" xfId="9395" xr:uid="{00000000-0005-0000-0000-00003A250000}"/>
    <cellStyle name="20% - akcent 6 3 3 3 2" xfId="9396" xr:uid="{00000000-0005-0000-0000-00003B250000}"/>
    <cellStyle name="20% - akcent 6 3 3 3 2 2" xfId="9397" xr:uid="{00000000-0005-0000-0000-00003C250000}"/>
    <cellStyle name="20% - akcent 6 3 3 3 2 2 2" xfId="9398" xr:uid="{00000000-0005-0000-0000-00003D250000}"/>
    <cellStyle name="20% - akcent 6 3 3 3 2 2 3" xfId="9399" xr:uid="{00000000-0005-0000-0000-00003E250000}"/>
    <cellStyle name="20% - akcent 6 3 3 3 2 3" xfId="9400" xr:uid="{00000000-0005-0000-0000-00003F250000}"/>
    <cellStyle name="20% - akcent 6 3 3 3 2 4" xfId="9401" xr:uid="{00000000-0005-0000-0000-000040250000}"/>
    <cellStyle name="20% - akcent 6 3 3 3 3" xfId="9402" xr:uid="{00000000-0005-0000-0000-000041250000}"/>
    <cellStyle name="20% - akcent 6 3 3 3 3 2" xfId="9403" xr:uid="{00000000-0005-0000-0000-000042250000}"/>
    <cellStyle name="20% - akcent 6 3 3 3 3 2 2" xfId="9404" xr:uid="{00000000-0005-0000-0000-000043250000}"/>
    <cellStyle name="20% - akcent 6 3 3 3 3 2 3" xfId="9405" xr:uid="{00000000-0005-0000-0000-000044250000}"/>
    <cellStyle name="20% - akcent 6 3 3 3 3 3" xfId="9406" xr:uid="{00000000-0005-0000-0000-000045250000}"/>
    <cellStyle name="20% - akcent 6 3 3 3 3 4" xfId="9407" xr:uid="{00000000-0005-0000-0000-000046250000}"/>
    <cellStyle name="20% - akcent 6 3 3 3 4" xfId="9408" xr:uid="{00000000-0005-0000-0000-000047250000}"/>
    <cellStyle name="20% - akcent 6 3 3 3 4 2" xfId="9409" xr:uid="{00000000-0005-0000-0000-000048250000}"/>
    <cellStyle name="20% - akcent 6 3 3 3 4 2 2" xfId="9410" xr:uid="{00000000-0005-0000-0000-000049250000}"/>
    <cellStyle name="20% - akcent 6 3 3 3 4 2 3" xfId="9411" xr:uid="{00000000-0005-0000-0000-00004A250000}"/>
    <cellStyle name="20% - akcent 6 3 3 3 4 3" xfId="9412" xr:uid="{00000000-0005-0000-0000-00004B250000}"/>
    <cellStyle name="20% - akcent 6 3 3 3 4 4" xfId="9413" xr:uid="{00000000-0005-0000-0000-00004C250000}"/>
    <cellStyle name="20% - akcent 6 3 3 3 5" xfId="9414" xr:uid="{00000000-0005-0000-0000-00004D250000}"/>
    <cellStyle name="20% - akcent 6 3 3 3 5 2" xfId="9415" xr:uid="{00000000-0005-0000-0000-00004E250000}"/>
    <cellStyle name="20% - akcent 6 3 3 3 5 3" xfId="9416" xr:uid="{00000000-0005-0000-0000-00004F250000}"/>
    <cellStyle name="20% - akcent 6 3 3 3 6" xfId="9417" xr:uid="{00000000-0005-0000-0000-000050250000}"/>
    <cellStyle name="20% - akcent 6 3 3 3 7" xfId="9418" xr:uid="{00000000-0005-0000-0000-000051250000}"/>
    <cellStyle name="20% - akcent 6 3 3 4" xfId="9419" xr:uid="{00000000-0005-0000-0000-000052250000}"/>
    <cellStyle name="20% - akcent 6 3 3 4 2" xfId="9420" xr:uid="{00000000-0005-0000-0000-000053250000}"/>
    <cellStyle name="20% - akcent 6 3 3 4 2 2" xfId="9421" xr:uid="{00000000-0005-0000-0000-000054250000}"/>
    <cellStyle name="20% - akcent 6 3 3 4 2 2 2" xfId="9422" xr:uid="{00000000-0005-0000-0000-000055250000}"/>
    <cellStyle name="20% - akcent 6 3 3 4 2 2 3" xfId="9423" xr:uid="{00000000-0005-0000-0000-000056250000}"/>
    <cellStyle name="20% - akcent 6 3 3 4 2 3" xfId="9424" xr:uid="{00000000-0005-0000-0000-000057250000}"/>
    <cellStyle name="20% - akcent 6 3 3 4 2 4" xfId="9425" xr:uid="{00000000-0005-0000-0000-000058250000}"/>
    <cellStyle name="20% - akcent 6 3 3 4 3" xfId="9426" xr:uid="{00000000-0005-0000-0000-000059250000}"/>
    <cellStyle name="20% - akcent 6 3 3 4 3 2" xfId="9427" xr:uid="{00000000-0005-0000-0000-00005A250000}"/>
    <cellStyle name="20% - akcent 6 3 3 4 3 2 2" xfId="9428" xr:uid="{00000000-0005-0000-0000-00005B250000}"/>
    <cellStyle name="20% - akcent 6 3 3 4 3 2 3" xfId="9429" xr:uid="{00000000-0005-0000-0000-00005C250000}"/>
    <cellStyle name="20% - akcent 6 3 3 4 3 3" xfId="9430" xr:uid="{00000000-0005-0000-0000-00005D250000}"/>
    <cellStyle name="20% - akcent 6 3 3 4 3 4" xfId="9431" xr:uid="{00000000-0005-0000-0000-00005E250000}"/>
    <cellStyle name="20% - akcent 6 3 3 4 4" xfId="9432" xr:uid="{00000000-0005-0000-0000-00005F250000}"/>
    <cellStyle name="20% - akcent 6 3 3 4 4 2" xfId="9433" xr:uid="{00000000-0005-0000-0000-000060250000}"/>
    <cellStyle name="20% - akcent 6 3 3 4 4 2 2" xfId="9434" xr:uid="{00000000-0005-0000-0000-000061250000}"/>
    <cellStyle name="20% - akcent 6 3 3 4 4 2 3" xfId="9435" xr:uid="{00000000-0005-0000-0000-000062250000}"/>
    <cellStyle name="20% - akcent 6 3 3 4 4 3" xfId="9436" xr:uid="{00000000-0005-0000-0000-000063250000}"/>
    <cellStyle name="20% - akcent 6 3 3 4 4 4" xfId="9437" xr:uid="{00000000-0005-0000-0000-000064250000}"/>
    <cellStyle name="20% - akcent 6 3 3 4 5" xfId="9438" xr:uid="{00000000-0005-0000-0000-000065250000}"/>
    <cellStyle name="20% - akcent 6 3 3 4 5 2" xfId="9439" xr:uid="{00000000-0005-0000-0000-000066250000}"/>
    <cellStyle name="20% - akcent 6 3 3 4 5 3" xfId="9440" xr:uid="{00000000-0005-0000-0000-000067250000}"/>
    <cellStyle name="20% - akcent 6 3 3 4 6" xfId="9441" xr:uid="{00000000-0005-0000-0000-000068250000}"/>
    <cellStyle name="20% - akcent 6 3 3 4 7" xfId="9442" xr:uid="{00000000-0005-0000-0000-000069250000}"/>
    <cellStyle name="20% - akcent 6 3 3 5" xfId="9443" xr:uid="{00000000-0005-0000-0000-00006A250000}"/>
    <cellStyle name="20% - akcent 6 3 3 5 2" xfId="9444" xr:uid="{00000000-0005-0000-0000-00006B250000}"/>
    <cellStyle name="20% - akcent 6 3 3 5 2 2" xfId="9445" xr:uid="{00000000-0005-0000-0000-00006C250000}"/>
    <cellStyle name="20% - akcent 6 3 3 5 2 2 2" xfId="9446" xr:uid="{00000000-0005-0000-0000-00006D250000}"/>
    <cellStyle name="20% - akcent 6 3 3 5 2 2 3" xfId="9447" xr:uid="{00000000-0005-0000-0000-00006E250000}"/>
    <cellStyle name="20% - akcent 6 3 3 5 2 3" xfId="9448" xr:uid="{00000000-0005-0000-0000-00006F250000}"/>
    <cellStyle name="20% - akcent 6 3 3 5 2 4" xfId="9449" xr:uid="{00000000-0005-0000-0000-000070250000}"/>
    <cellStyle name="20% - akcent 6 3 3 5 3" xfId="9450" xr:uid="{00000000-0005-0000-0000-000071250000}"/>
    <cellStyle name="20% - akcent 6 3 3 5 3 2" xfId="9451" xr:uid="{00000000-0005-0000-0000-000072250000}"/>
    <cellStyle name="20% - akcent 6 3 3 5 3 3" xfId="9452" xr:uid="{00000000-0005-0000-0000-000073250000}"/>
    <cellStyle name="20% - akcent 6 3 3 5 4" xfId="9453" xr:uid="{00000000-0005-0000-0000-000074250000}"/>
    <cellStyle name="20% - akcent 6 3 3 5 5" xfId="9454" xr:uid="{00000000-0005-0000-0000-000075250000}"/>
    <cellStyle name="20% - akcent 6 3 3 6" xfId="9455" xr:uid="{00000000-0005-0000-0000-000076250000}"/>
    <cellStyle name="20% - akcent 6 3 3 6 2" xfId="9456" xr:uid="{00000000-0005-0000-0000-000077250000}"/>
    <cellStyle name="20% - akcent 6 3 3 6 2 2" xfId="9457" xr:uid="{00000000-0005-0000-0000-000078250000}"/>
    <cellStyle name="20% - akcent 6 3 3 6 2 3" xfId="9458" xr:uid="{00000000-0005-0000-0000-000079250000}"/>
    <cellStyle name="20% - akcent 6 3 3 6 3" xfId="9459" xr:uid="{00000000-0005-0000-0000-00007A250000}"/>
    <cellStyle name="20% - akcent 6 3 3 6 4" xfId="9460" xr:uid="{00000000-0005-0000-0000-00007B250000}"/>
    <cellStyle name="20% - akcent 6 3 3 7" xfId="9461" xr:uid="{00000000-0005-0000-0000-00007C250000}"/>
    <cellStyle name="20% - akcent 6 3 3 7 2" xfId="9462" xr:uid="{00000000-0005-0000-0000-00007D250000}"/>
    <cellStyle name="20% - akcent 6 3 3 7 2 2" xfId="9463" xr:uid="{00000000-0005-0000-0000-00007E250000}"/>
    <cellStyle name="20% - akcent 6 3 3 7 2 3" xfId="9464" xr:uid="{00000000-0005-0000-0000-00007F250000}"/>
    <cellStyle name="20% - akcent 6 3 3 7 3" xfId="9465" xr:uid="{00000000-0005-0000-0000-000080250000}"/>
    <cellStyle name="20% - akcent 6 3 3 7 4" xfId="9466" xr:uid="{00000000-0005-0000-0000-000081250000}"/>
    <cellStyle name="20% - akcent 6 3 3 8" xfId="9467" xr:uid="{00000000-0005-0000-0000-000082250000}"/>
    <cellStyle name="20% - akcent 6 3 3 8 2" xfId="9468" xr:uid="{00000000-0005-0000-0000-000083250000}"/>
    <cellStyle name="20% - akcent 6 3 3 8 2 2" xfId="9469" xr:uid="{00000000-0005-0000-0000-000084250000}"/>
    <cellStyle name="20% - akcent 6 3 3 8 2 3" xfId="9470" xr:uid="{00000000-0005-0000-0000-000085250000}"/>
    <cellStyle name="20% - akcent 6 3 3 8 3" xfId="9471" xr:uid="{00000000-0005-0000-0000-000086250000}"/>
    <cellStyle name="20% - akcent 6 3 3 8 4" xfId="9472" xr:uid="{00000000-0005-0000-0000-000087250000}"/>
    <cellStyle name="20% - akcent 6 3 3 9" xfId="9473" xr:uid="{00000000-0005-0000-0000-000088250000}"/>
    <cellStyle name="20% - akcent 6 3 3 9 2" xfId="9474" xr:uid="{00000000-0005-0000-0000-000089250000}"/>
    <cellStyle name="20% - akcent 6 3 3 9 3" xfId="9475" xr:uid="{00000000-0005-0000-0000-00008A250000}"/>
    <cellStyle name="20% - akcent 6 3 4" xfId="9476" xr:uid="{00000000-0005-0000-0000-00008B250000}"/>
    <cellStyle name="20% - akcent 6 3 4 10" xfId="9477" xr:uid="{00000000-0005-0000-0000-00008C250000}"/>
    <cellStyle name="20% - akcent 6 3 4 2" xfId="9478" xr:uid="{00000000-0005-0000-0000-00008D250000}"/>
    <cellStyle name="20% - akcent 6 3 4 2 2" xfId="9479" xr:uid="{00000000-0005-0000-0000-00008E250000}"/>
    <cellStyle name="20% - akcent 6 3 4 2 2 2" xfId="9480" xr:uid="{00000000-0005-0000-0000-00008F250000}"/>
    <cellStyle name="20% - akcent 6 3 4 2 2 2 2" xfId="9481" xr:uid="{00000000-0005-0000-0000-000090250000}"/>
    <cellStyle name="20% - akcent 6 3 4 2 2 2 3" xfId="9482" xr:uid="{00000000-0005-0000-0000-000091250000}"/>
    <cellStyle name="20% - akcent 6 3 4 2 2 3" xfId="9483" xr:uid="{00000000-0005-0000-0000-000092250000}"/>
    <cellStyle name="20% - akcent 6 3 4 2 2 4" xfId="9484" xr:uid="{00000000-0005-0000-0000-000093250000}"/>
    <cellStyle name="20% - akcent 6 3 4 2 3" xfId="9485" xr:uid="{00000000-0005-0000-0000-000094250000}"/>
    <cellStyle name="20% - akcent 6 3 4 2 3 2" xfId="9486" xr:uid="{00000000-0005-0000-0000-000095250000}"/>
    <cellStyle name="20% - akcent 6 3 4 2 3 2 2" xfId="9487" xr:uid="{00000000-0005-0000-0000-000096250000}"/>
    <cellStyle name="20% - akcent 6 3 4 2 3 2 3" xfId="9488" xr:uid="{00000000-0005-0000-0000-000097250000}"/>
    <cellStyle name="20% - akcent 6 3 4 2 3 3" xfId="9489" xr:uid="{00000000-0005-0000-0000-000098250000}"/>
    <cellStyle name="20% - akcent 6 3 4 2 3 4" xfId="9490" xr:uid="{00000000-0005-0000-0000-000099250000}"/>
    <cellStyle name="20% - akcent 6 3 4 2 4" xfId="9491" xr:uid="{00000000-0005-0000-0000-00009A250000}"/>
    <cellStyle name="20% - akcent 6 3 4 2 4 2" xfId="9492" xr:uid="{00000000-0005-0000-0000-00009B250000}"/>
    <cellStyle name="20% - akcent 6 3 4 2 4 2 2" xfId="9493" xr:uid="{00000000-0005-0000-0000-00009C250000}"/>
    <cellStyle name="20% - akcent 6 3 4 2 4 2 3" xfId="9494" xr:uid="{00000000-0005-0000-0000-00009D250000}"/>
    <cellStyle name="20% - akcent 6 3 4 2 4 3" xfId="9495" xr:uid="{00000000-0005-0000-0000-00009E250000}"/>
    <cellStyle name="20% - akcent 6 3 4 2 4 4" xfId="9496" xr:uid="{00000000-0005-0000-0000-00009F250000}"/>
    <cellStyle name="20% - akcent 6 3 4 2 5" xfId="9497" xr:uid="{00000000-0005-0000-0000-0000A0250000}"/>
    <cellStyle name="20% - akcent 6 3 4 2 5 2" xfId="9498" xr:uid="{00000000-0005-0000-0000-0000A1250000}"/>
    <cellStyle name="20% - akcent 6 3 4 2 5 3" xfId="9499" xr:uid="{00000000-0005-0000-0000-0000A2250000}"/>
    <cellStyle name="20% - akcent 6 3 4 2 6" xfId="9500" xr:uid="{00000000-0005-0000-0000-0000A3250000}"/>
    <cellStyle name="20% - akcent 6 3 4 2 7" xfId="9501" xr:uid="{00000000-0005-0000-0000-0000A4250000}"/>
    <cellStyle name="20% - akcent 6 3 4 3" xfId="9502" xr:uid="{00000000-0005-0000-0000-0000A5250000}"/>
    <cellStyle name="20% - akcent 6 3 4 3 2" xfId="9503" xr:uid="{00000000-0005-0000-0000-0000A6250000}"/>
    <cellStyle name="20% - akcent 6 3 4 3 2 2" xfId="9504" xr:uid="{00000000-0005-0000-0000-0000A7250000}"/>
    <cellStyle name="20% - akcent 6 3 4 3 2 2 2" xfId="9505" xr:uid="{00000000-0005-0000-0000-0000A8250000}"/>
    <cellStyle name="20% - akcent 6 3 4 3 2 2 3" xfId="9506" xr:uid="{00000000-0005-0000-0000-0000A9250000}"/>
    <cellStyle name="20% - akcent 6 3 4 3 2 3" xfId="9507" xr:uid="{00000000-0005-0000-0000-0000AA250000}"/>
    <cellStyle name="20% - akcent 6 3 4 3 2 4" xfId="9508" xr:uid="{00000000-0005-0000-0000-0000AB250000}"/>
    <cellStyle name="20% - akcent 6 3 4 3 3" xfId="9509" xr:uid="{00000000-0005-0000-0000-0000AC250000}"/>
    <cellStyle name="20% - akcent 6 3 4 3 3 2" xfId="9510" xr:uid="{00000000-0005-0000-0000-0000AD250000}"/>
    <cellStyle name="20% - akcent 6 3 4 3 3 2 2" xfId="9511" xr:uid="{00000000-0005-0000-0000-0000AE250000}"/>
    <cellStyle name="20% - akcent 6 3 4 3 3 2 3" xfId="9512" xr:uid="{00000000-0005-0000-0000-0000AF250000}"/>
    <cellStyle name="20% - akcent 6 3 4 3 3 3" xfId="9513" xr:uid="{00000000-0005-0000-0000-0000B0250000}"/>
    <cellStyle name="20% - akcent 6 3 4 3 3 4" xfId="9514" xr:uid="{00000000-0005-0000-0000-0000B1250000}"/>
    <cellStyle name="20% - akcent 6 3 4 3 4" xfId="9515" xr:uid="{00000000-0005-0000-0000-0000B2250000}"/>
    <cellStyle name="20% - akcent 6 3 4 3 4 2" xfId="9516" xr:uid="{00000000-0005-0000-0000-0000B3250000}"/>
    <cellStyle name="20% - akcent 6 3 4 3 4 2 2" xfId="9517" xr:uid="{00000000-0005-0000-0000-0000B4250000}"/>
    <cellStyle name="20% - akcent 6 3 4 3 4 2 3" xfId="9518" xr:uid="{00000000-0005-0000-0000-0000B5250000}"/>
    <cellStyle name="20% - akcent 6 3 4 3 4 3" xfId="9519" xr:uid="{00000000-0005-0000-0000-0000B6250000}"/>
    <cellStyle name="20% - akcent 6 3 4 3 4 4" xfId="9520" xr:uid="{00000000-0005-0000-0000-0000B7250000}"/>
    <cellStyle name="20% - akcent 6 3 4 3 5" xfId="9521" xr:uid="{00000000-0005-0000-0000-0000B8250000}"/>
    <cellStyle name="20% - akcent 6 3 4 3 5 2" xfId="9522" xr:uid="{00000000-0005-0000-0000-0000B9250000}"/>
    <cellStyle name="20% - akcent 6 3 4 3 5 3" xfId="9523" xr:uid="{00000000-0005-0000-0000-0000BA250000}"/>
    <cellStyle name="20% - akcent 6 3 4 3 6" xfId="9524" xr:uid="{00000000-0005-0000-0000-0000BB250000}"/>
    <cellStyle name="20% - akcent 6 3 4 3 7" xfId="9525" xr:uid="{00000000-0005-0000-0000-0000BC250000}"/>
    <cellStyle name="20% - akcent 6 3 4 4" xfId="9526" xr:uid="{00000000-0005-0000-0000-0000BD250000}"/>
    <cellStyle name="20% - akcent 6 3 4 4 2" xfId="9527" xr:uid="{00000000-0005-0000-0000-0000BE250000}"/>
    <cellStyle name="20% - akcent 6 3 4 4 2 2" xfId="9528" xr:uid="{00000000-0005-0000-0000-0000BF250000}"/>
    <cellStyle name="20% - akcent 6 3 4 4 2 2 2" xfId="9529" xr:uid="{00000000-0005-0000-0000-0000C0250000}"/>
    <cellStyle name="20% - akcent 6 3 4 4 2 2 3" xfId="9530" xr:uid="{00000000-0005-0000-0000-0000C1250000}"/>
    <cellStyle name="20% - akcent 6 3 4 4 2 3" xfId="9531" xr:uid="{00000000-0005-0000-0000-0000C2250000}"/>
    <cellStyle name="20% - akcent 6 3 4 4 2 4" xfId="9532" xr:uid="{00000000-0005-0000-0000-0000C3250000}"/>
    <cellStyle name="20% - akcent 6 3 4 4 3" xfId="9533" xr:uid="{00000000-0005-0000-0000-0000C4250000}"/>
    <cellStyle name="20% - akcent 6 3 4 4 3 2" xfId="9534" xr:uid="{00000000-0005-0000-0000-0000C5250000}"/>
    <cellStyle name="20% - akcent 6 3 4 4 3 3" xfId="9535" xr:uid="{00000000-0005-0000-0000-0000C6250000}"/>
    <cellStyle name="20% - akcent 6 3 4 4 4" xfId="9536" xr:uid="{00000000-0005-0000-0000-0000C7250000}"/>
    <cellStyle name="20% - akcent 6 3 4 4 5" xfId="9537" xr:uid="{00000000-0005-0000-0000-0000C8250000}"/>
    <cellStyle name="20% - akcent 6 3 4 5" xfId="9538" xr:uid="{00000000-0005-0000-0000-0000C9250000}"/>
    <cellStyle name="20% - akcent 6 3 4 5 2" xfId="9539" xr:uid="{00000000-0005-0000-0000-0000CA250000}"/>
    <cellStyle name="20% - akcent 6 3 4 5 2 2" xfId="9540" xr:uid="{00000000-0005-0000-0000-0000CB250000}"/>
    <cellStyle name="20% - akcent 6 3 4 5 2 3" xfId="9541" xr:uid="{00000000-0005-0000-0000-0000CC250000}"/>
    <cellStyle name="20% - akcent 6 3 4 5 3" xfId="9542" xr:uid="{00000000-0005-0000-0000-0000CD250000}"/>
    <cellStyle name="20% - akcent 6 3 4 5 4" xfId="9543" xr:uid="{00000000-0005-0000-0000-0000CE250000}"/>
    <cellStyle name="20% - akcent 6 3 4 6" xfId="9544" xr:uid="{00000000-0005-0000-0000-0000CF250000}"/>
    <cellStyle name="20% - akcent 6 3 4 6 2" xfId="9545" xr:uid="{00000000-0005-0000-0000-0000D0250000}"/>
    <cellStyle name="20% - akcent 6 3 4 6 2 2" xfId="9546" xr:uid="{00000000-0005-0000-0000-0000D1250000}"/>
    <cellStyle name="20% - akcent 6 3 4 6 2 3" xfId="9547" xr:uid="{00000000-0005-0000-0000-0000D2250000}"/>
    <cellStyle name="20% - akcent 6 3 4 6 3" xfId="9548" xr:uid="{00000000-0005-0000-0000-0000D3250000}"/>
    <cellStyle name="20% - akcent 6 3 4 6 4" xfId="9549" xr:uid="{00000000-0005-0000-0000-0000D4250000}"/>
    <cellStyle name="20% - akcent 6 3 4 7" xfId="9550" xr:uid="{00000000-0005-0000-0000-0000D5250000}"/>
    <cellStyle name="20% - akcent 6 3 4 7 2" xfId="9551" xr:uid="{00000000-0005-0000-0000-0000D6250000}"/>
    <cellStyle name="20% - akcent 6 3 4 7 2 2" xfId="9552" xr:uid="{00000000-0005-0000-0000-0000D7250000}"/>
    <cellStyle name="20% - akcent 6 3 4 7 2 3" xfId="9553" xr:uid="{00000000-0005-0000-0000-0000D8250000}"/>
    <cellStyle name="20% - akcent 6 3 4 7 3" xfId="9554" xr:uid="{00000000-0005-0000-0000-0000D9250000}"/>
    <cellStyle name="20% - akcent 6 3 4 7 4" xfId="9555" xr:uid="{00000000-0005-0000-0000-0000DA250000}"/>
    <cellStyle name="20% - akcent 6 3 4 8" xfId="9556" xr:uid="{00000000-0005-0000-0000-0000DB250000}"/>
    <cellStyle name="20% - akcent 6 3 4 8 2" xfId="9557" xr:uid="{00000000-0005-0000-0000-0000DC250000}"/>
    <cellStyle name="20% - akcent 6 3 4 8 3" xfId="9558" xr:uid="{00000000-0005-0000-0000-0000DD250000}"/>
    <cellStyle name="20% - akcent 6 3 4 9" xfId="9559" xr:uid="{00000000-0005-0000-0000-0000DE250000}"/>
    <cellStyle name="20% - akcent 6 3 5" xfId="9560" xr:uid="{00000000-0005-0000-0000-0000DF250000}"/>
    <cellStyle name="20% - akcent 6 3 5 2" xfId="9561" xr:uid="{00000000-0005-0000-0000-0000E0250000}"/>
    <cellStyle name="20% - akcent 6 3 5 2 2" xfId="9562" xr:uid="{00000000-0005-0000-0000-0000E1250000}"/>
    <cellStyle name="20% - akcent 6 3 5 2 2 2" xfId="9563" xr:uid="{00000000-0005-0000-0000-0000E2250000}"/>
    <cellStyle name="20% - akcent 6 3 5 2 2 2 2" xfId="9564" xr:uid="{00000000-0005-0000-0000-0000E3250000}"/>
    <cellStyle name="20% - akcent 6 3 5 2 2 2 3" xfId="9565" xr:uid="{00000000-0005-0000-0000-0000E4250000}"/>
    <cellStyle name="20% - akcent 6 3 5 2 2 3" xfId="9566" xr:uid="{00000000-0005-0000-0000-0000E5250000}"/>
    <cellStyle name="20% - akcent 6 3 5 2 2 4" xfId="9567" xr:uid="{00000000-0005-0000-0000-0000E6250000}"/>
    <cellStyle name="20% - akcent 6 3 5 2 3" xfId="9568" xr:uid="{00000000-0005-0000-0000-0000E7250000}"/>
    <cellStyle name="20% - akcent 6 3 5 2 3 2" xfId="9569" xr:uid="{00000000-0005-0000-0000-0000E8250000}"/>
    <cellStyle name="20% - akcent 6 3 5 2 3 2 2" xfId="9570" xr:uid="{00000000-0005-0000-0000-0000E9250000}"/>
    <cellStyle name="20% - akcent 6 3 5 2 3 2 3" xfId="9571" xr:uid="{00000000-0005-0000-0000-0000EA250000}"/>
    <cellStyle name="20% - akcent 6 3 5 2 3 3" xfId="9572" xr:uid="{00000000-0005-0000-0000-0000EB250000}"/>
    <cellStyle name="20% - akcent 6 3 5 2 3 4" xfId="9573" xr:uid="{00000000-0005-0000-0000-0000EC250000}"/>
    <cellStyle name="20% - akcent 6 3 5 2 4" xfId="9574" xr:uid="{00000000-0005-0000-0000-0000ED250000}"/>
    <cellStyle name="20% - akcent 6 3 5 2 4 2" xfId="9575" xr:uid="{00000000-0005-0000-0000-0000EE250000}"/>
    <cellStyle name="20% - akcent 6 3 5 2 4 2 2" xfId="9576" xr:uid="{00000000-0005-0000-0000-0000EF250000}"/>
    <cellStyle name="20% - akcent 6 3 5 2 4 2 3" xfId="9577" xr:uid="{00000000-0005-0000-0000-0000F0250000}"/>
    <cellStyle name="20% - akcent 6 3 5 2 4 3" xfId="9578" xr:uid="{00000000-0005-0000-0000-0000F1250000}"/>
    <cellStyle name="20% - akcent 6 3 5 2 4 4" xfId="9579" xr:uid="{00000000-0005-0000-0000-0000F2250000}"/>
    <cellStyle name="20% - akcent 6 3 5 2 5" xfId="9580" xr:uid="{00000000-0005-0000-0000-0000F3250000}"/>
    <cellStyle name="20% - akcent 6 3 5 2 5 2" xfId="9581" xr:uid="{00000000-0005-0000-0000-0000F4250000}"/>
    <cellStyle name="20% - akcent 6 3 5 2 5 3" xfId="9582" xr:uid="{00000000-0005-0000-0000-0000F5250000}"/>
    <cellStyle name="20% - akcent 6 3 5 2 6" xfId="9583" xr:uid="{00000000-0005-0000-0000-0000F6250000}"/>
    <cellStyle name="20% - akcent 6 3 5 2 7" xfId="9584" xr:uid="{00000000-0005-0000-0000-0000F7250000}"/>
    <cellStyle name="20% - akcent 6 3 5 3" xfId="9585" xr:uid="{00000000-0005-0000-0000-0000F8250000}"/>
    <cellStyle name="20% - akcent 6 3 5 3 2" xfId="9586" xr:uid="{00000000-0005-0000-0000-0000F9250000}"/>
    <cellStyle name="20% - akcent 6 3 5 3 2 2" xfId="9587" xr:uid="{00000000-0005-0000-0000-0000FA250000}"/>
    <cellStyle name="20% - akcent 6 3 5 3 2 2 2" xfId="9588" xr:uid="{00000000-0005-0000-0000-0000FB250000}"/>
    <cellStyle name="20% - akcent 6 3 5 3 2 2 3" xfId="9589" xr:uid="{00000000-0005-0000-0000-0000FC250000}"/>
    <cellStyle name="20% - akcent 6 3 5 3 2 3" xfId="9590" xr:uid="{00000000-0005-0000-0000-0000FD250000}"/>
    <cellStyle name="20% - akcent 6 3 5 3 2 4" xfId="9591" xr:uid="{00000000-0005-0000-0000-0000FE250000}"/>
    <cellStyle name="20% - akcent 6 3 5 3 3" xfId="9592" xr:uid="{00000000-0005-0000-0000-0000FF250000}"/>
    <cellStyle name="20% - akcent 6 3 5 3 3 2" xfId="9593" xr:uid="{00000000-0005-0000-0000-000000260000}"/>
    <cellStyle name="20% - akcent 6 3 5 3 3 2 2" xfId="9594" xr:uid="{00000000-0005-0000-0000-000001260000}"/>
    <cellStyle name="20% - akcent 6 3 5 3 3 2 3" xfId="9595" xr:uid="{00000000-0005-0000-0000-000002260000}"/>
    <cellStyle name="20% - akcent 6 3 5 3 3 3" xfId="9596" xr:uid="{00000000-0005-0000-0000-000003260000}"/>
    <cellStyle name="20% - akcent 6 3 5 3 3 4" xfId="9597" xr:uid="{00000000-0005-0000-0000-000004260000}"/>
    <cellStyle name="20% - akcent 6 3 5 3 4" xfId="9598" xr:uid="{00000000-0005-0000-0000-000005260000}"/>
    <cellStyle name="20% - akcent 6 3 5 3 4 2" xfId="9599" xr:uid="{00000000-0005-0000-0000-000006260000}"/>
    <cellStyle name="20% - akcent 6 3 5 3 4 2 2" xfId="9600" xr:uid="{00000000-0005-0000-0000-000007260000}"/>
    <cellStyle name="20% - akcent 6 3 5 3 4 2 3" xfId="9601" xr:uid="{00000000-0005-0000-0000-000008260000}"/>
    <cellStyle name="20% - akcent 6 3 5 3 4 3" xfId="9602" xr:uid="{00000000-0005-0000-0000-000009260000}"/>
    <cellStyle name="20% - akcent 6 3 5 3 4 4" xfId="9603" xr:uid="{00000000-0005-0000-0000-00000A260000}"/>
    <cellStyle name="20% - akcent 6 3 5 3 5" xfId="9604" xr:uid="{00000000-0005-0000-0000-00000B260000}"/>
    <cellStyle name="20% - akcent 6 3 5 3 5 2" xfId="9605" xr:uid="{00000000-0005-0000-0000-00000C260000}"/>
    <cellStyle name="20% - akcent 6 3 5 3 5 3" xfId="9606" xr:uid="{00000000-0005-0000-0000-00000D260000}"/>
    <cellStyle name="20% - akcent 6 3 5 3 6" xfId="9607" xr:uid="{00000000-0005-0000-0000-00000E260000}"/>
    <cellStyle name="20% - akcent 6 3 5 3 7" xfId="9608" xr:uid="{00000000-0005-0000-0000-00000F260000}"/>
    <cellStyle name="20% - akcent 6 3 5 4" xfId="9609" xr:uid="{00000000-0005-0000-0000-000010260000}"/>
    <cellStyle name="20% - akcent 6 3 5 4 2" xfId="9610" xr:uid="{00000000-0005-0000-0000-000011260000}"/>
    <cellStyle name="20% - akcent 6 3 5 4 2 2" xfId="9611" xr:uid="{00000000-0005-0000-0000-000012260000}"/>
    <cellStyle name="20% - akcent 6 3 5 4 2 3" xfId="9612" xr:uid="{00000000-0005-0000-0000-000013260000}"/>
    <cellStyle name="20% - akcent 6 3 5 4 3" xfId="9613" xr:uid="{00000000-0005-0000-0000-000014260000}"/>
    <cellStyle name="20% - akcent 6 3 5 4 4" xfId="9614" xr:uid="{00000000-0005-0000-0000-000015260000}"/>
    <cellStyle name="20% - akcent 6 3 5 5" xfId="9615" xr:uid="{00000000-0005-0000-0000-000016260000}"/>
    <cellStyle name="20% - akcent 6 3 5 5 2" xfId="9616" xr:uid="{00000000-0005-0000-0000-000017260000}"/>
    <cellStyle name="20% - akcent 6 3 5 5 2 2" xfId="9617" xr:uid="{00000000-0005-0000-0000-000018260000}"/>
    <cellStyle name="20% - akcent 6 3 5 5 2 3" xfId="9618" xr:uid="{00000000-0005-0000-0000-000019260000}"/>
    <cellStyle name="20% - akcent 6 3 5 5 3" xfId="9619" xr:uid="{00000000-0005-0000-0000-00001A260000}"/>
    <cellStyle name="20% - akcent 6 3 5 5 4" xfId="9620" xr:uid="{00000000-0005-0000-0000-00001B260000}"/>
    <cellStyle name="20% - akcent 6 3 5 6" xfId="9621" xr:uid="{00000000-0005-0000-0000-00001C260000}"/>
    <cellStyle name="20% - akcent 6 3 5 6 2" xfId="9622" xr:uid="{00000000-0005-0000-0000-00001D260000}"/>
    <cellStyle name="20% - akcent 6 3 5 6 2 2" xfId="9623" xr:uid="{00000000-0005-0000-0000-00001E260000}"/>
    <cellStyle name="20% - akcent 6 3 5 6 2 3" xfId="9624" xr:uid="{00000000-0005-0000-0000-00001F260000}"/>
    <cellStyle name="20% - akcent 6 3 5 6 3" xfId="9625" xr:uid="{00000000-0005-0000-0000-000020260000}"/>
    <cellStyle name="20% - akcent 6 3 5 6 4" xfId="9626" xr:uid="{00000000-0005-0000-0000-000021260000}"/>
    <cellStyle name="20% - akcent 6 3 5 7" xfId="9627" xr:uid="{00000000-0005-0000-0000-000022260000}"/>
    <cellStyle name="20% - akcent 6 3 5 7 2" xfId="9628" xr:uid="{00000000-0005-0000-0000-000023260000}"/>
    <cellStyle name="20% - akcent 6 3 5 7 3" xfId="9629" xr:uid="{00000000-0005-0000-0000-000024260000}"/>
    <cellStyle name="20% - akcent 6 3 5 8" xfId="9630" xr:uid="{00000000-0005-0000-0000-000025260000}"/>
    <cellStyle name="20% - akcent 6 3 5 9" xfId="9631" xr:uid="{00000000-0005-0000-0000-000026260000}"/>
    <cellStyle name="20% - akcent 6 3 6" xfId="9632" xr:uid="{00000000-0005-0000-0000-000027260000}"/>
    <cellStyle name="20% - akcent 6 3 6 2" xfId="9633" xr:uid="{00000000-0005-0000-0000-000028260000}"/>
    <cellStyle name="20% - akcent 6 3 6 2 2" xfId="9634" xr:uid="{00000000-0005-0000-0000-000029260000}"/>
    <cellStyle name="20% - akcent 6 3 6 2 2 2" xfId="9635" xr:uid="{00000000-0005-0000-0000-00002A260000}"/>
    <cellStyle name="20% - akcent 6 3 6 2 2 2 2" xfId="9636" xr:uid="{00000000-0005-0000-0000-00002B260000}"/>
    <cellStyle name="20% - akcent 6 3 6 2 2 2 3" xfId="9637" xr:uid="{00000000-0005-0000-0000-00002C260000}"/>
    <cellStyle name="20% - akcent 6 3 6 2 2 3" xfId="9638" xr:uid="{00000000-0005-0000-0000-00002D260000}"/>
    <cellStyle name="20% - akcent 6 3 6 2 2 4" xfId="9639" xr:uid="{00000000-0005-0000-0000-00002E260000}"/>
    <cellStyle name="20% - akcent 6 3 6 2 3" xfId="9640" xr:uid="{00000000-0005-0000-0000-00002F260000}"/>
    <cellStyle name="20% - akcent 6 3 6 2 3 2" xfId="9641" xr:uid="{00000000-0005-0000-0000-000030260000}"/>
    <cellStyle name="20% - akcent 6 3 6 2 3 2 2" xfId="9642" xr:uid="{00000000-0005-0000-0000-000031260000}"/>
    <cellStyle name="20% - akcent 6 3 6 2 3 2 3" xfId="9643" xr:uid="{00000000-0005-0000-0000-000032260000}"/>
    <cellStyle name="20% - akcent 6 3 6 2 3 3" xfId="9644" xr:uid="{00000000-0005-0000-0000-000033260000}"/>
    <cellStyle name="20% - akcent 6 3 6 2 3 4" xfId="9645" xr:uid="{00000000-0005-0000-0000-000034260000}"/>
    <cellStyle name="20% - akcent 6 3 6 2 4" xfId="9646" xr:uid="{00000000-0005-0000-0000-000035260000}"/>
    <cellStyle name="20% - akcent 6 3 6 2 4 2" xfId="9647" xr:uid="{00000000-0005-0000-0000-000036260000}"/>
    <cellStyle name="20% - akcent 6 3 6 2 4 2 2" xfId="9648" xr:uid="{00000000-0005-0000-0000-000037260000}"/>
    <cellStyle name="20% - akcent 6 3 6 2 4 2 3" xfId="9649" xr:uid="{00000000-0005-0000-0000-000038260000}"/>
    <cellStyle name="20% - akcent 6 3 6 2 4 3" xfId="9650" xr:uid="{00000000-0005-0000-0000-000039260000}"/>
    <cellStyle name="20% - akcent 6 3 6 2 4 4" xfId="9651" xr:uid="{00000000-0005-0000-0000-00003A260000}"/>
    <cellStyle name="20% - akcent 6 3 6 2 5" xfId="9652" xr:uid="{00000000-0005-0000-0000-00003B260000}"/>
    <cellStyle name="20% - akcent 6 3 6 2 5 2" xfId="9653" xr:uid="{00000000-0005-0000-0000-00003C260000}"/>
    <cellStyle name="20% - akcent 6 3 6 2 5 3" xfId="9654" xr:uid="{00000000-0005-0000-0000-00003D260000}"/>
    <cellStyle name="20% - akcent 6 3 6 2 6" xfId="9655" xr:uid="{00000000-0005-0000-0000-00003E260000}"/>
    <cellStyle name="20% - akcent 6 3 6 2 7" xfId="9656" xr:uid="{00000000-0005-0000-0000-00003F260000}"/>
    <cellStyle name="20% - akcent 6 3 6 3" xfId="9657" xr:uid="{00000000-0005-0000-0000-000040260000}"/>
    <cellStyle name="20% - akcent 6 3 6 3 2" xfId="9658" xr:uid="{00000000-0005-0000-0000-000041260000}"/>
    <cellStyle name="20% - akcent 6 3 6 3 2 2" xfId="9659" xr:uid="{00000000-0005-0000-0000-000042260000}"/>
    <cellStyle name="20% - akcent 6 3 6 3 2 2 2" xfId="9660" xr:uid="{00000000-0005-0000-0000-000043260000}"/>
    <cellStyle name="20% - akcent 6 3 6 3 2 2 3" xfId="9661" xr:uid="{00000000-0005-0000-0000-000044260000}"/>
    <cellStyle name="20% - akcent 6 3 6 3 2 3" xfId="9662" xr:uid="{00000000-0005-0000-0000-000045260000}"/>
    <cellStyle name="20% - akcent 6 3 6 3 2 4" xfId="9663" xr:uid="{00000000-0005-0000-0000-000046260000}"/>
    <cellStyle name="20% - akcent 6 3 6 3 3" xfId="9664" xr:uid="{00000000-0005-0000-0000-000047260000}"/>
    <cellStyle name="20% - akcent 6 3 6 3 3 2" xfId="9665" xr:uid="{00000000-0005-0000-0000-000048260000}"/>
    <cellStyle name="20% - akcent 6 3 6 3 3 2 2" xfId="9666" xr:uid="{00000000-0005-0000-0000-000049260000}"/>
    <cellStyle name="20% - akcent 6 3 6 3 3 2 3" xfId="9667" xr:uid="{00000000-0005-0000-0000-00004A260000}"/>
    <cellStyle name="20% - akcent 6 3 6 3 3 3" xfId="9668" xr:uid="{00000000-0005-0000-0000-00004B260000}"/>
    <cellStyle name="20% - akcent 6 3 6 3 3 4" xfId="9669" xr:uid="{00000000-0005-0000-0000-00004C260000}"/>
    <cellStyle name="20% - akcent 6 3 6 3 4" xfId="9670" xr:uid="{00000000-0005-0000-0000-00004D260000}"/>
    <cellStyle name="20% - akcent 6 3 6 3 4 2" xfId="9671" xr:uid="{00000000-0005-0000-0000-00004E260000}"/>
    <cellStyle name="20% - akcent 6 3 6 3 4 2 2" xfId="9672" xr:uid="{00000000-0005-0000-0000-00004F260000}"/>
    <cellStyle name="20% - akcent 6 3 6 3 4 2 3" xfId="9673" xr:uid="{00000000-0005-0000-0000-000050260000}"/>
    <cellStyle name="20% - akcent 6 3 6 3 4 3" xfId="9674" xr:uid="{00000000-0005-0000-0000-000051260000}"/>
    <cellStyle name="20% - akcent 6 3 6 3 4 4" xfId="9675" xr:uid="{00000000-0005-0000-0000-000052260000}"/>
    <cellStyle name="20% - akcent 6 3 6 3 5" xfId="9676" xr:uid="{00000000-0005-0000-0000-000053260000}"/>
    <cellStyle name="20% - akcent 6 3 6 3 5 2" xfId="9677" xr:uid="{00000000-0005-0000-0000-000054260000}"/>
    <cellStyle name="20% - akcent 6 3 6 3 5 3" xfId="9678" xr:uid="{00000000-0005-0000-0000-000055260000}"/>
    <cellStyle name="20% - akcent 6 3 6 3 6" xfId="9679" xr:uid="{00000000-0005-0000-0000-000056260000}"/>
    <cellStyle name="20% - akcent 6 3 6 3 7" xfId="9680" xr:uid="{00000000-0005-0000-0000-000057260000}"/>
    <cellStyle name="20% - akcent 6 3 6 4" xfId="9681" xr:uid="{00000000-0005-0000-0000-000058260000}"/>
    <cellStyle name="20% - akcent 6 3 6 4 2" xfId="9682" xr:uid="{00000000-0005-0000-0000-000059260000}"/>
    <cellStyle name="20% - akcent 6 3 6 4 2 2" xfId="9683" xr:uid="{00000000-0005-0000-0000-00005A260000}"/>
    <cellStyle name="20% - akcent 6 3 6 4 2 3" xfId="9684" xr:uid="{00000000-0005-0000-0000-00005B260000}"/>
    <cellStyle name="20% - akcent 6 3 6 4 3" xfId="9685" xr:uid="{00000000-0005-0000-0000-00005C260000}"/>
    <cellStyle name="20% - akcent 6 3 6 4 4" xfId="9686" xr:uid="{00000000-0005-0000-0000-00005D260000}"/>
    <cellStyle name="20% - akcent 6 3 6 5" xfId="9687" xr:uid="{00000000-0005-0000-0000-00005E260000}"/>
    <cellStyle name="20% - akcent 6 3 6 5 2" xfId="9688" xr:uid="{00000000-0005-0000-0000-00005F260000}"/>
    <cellStyle name="20% - akcent 6 3 6 5 2 2" xfId="9689" xr:uid="{00000000-0005-0000-0000-000060260000}"/>
    <cellStyle name="20% - akcent 6 3 6 5 2 3" xfId="9690" xr:uid="{00000000-0005-0000-0000-000061260000}"/>
    <cellStyle name="20% - akcent 6 3 6 5 3" xfId="9691" xr:uid="{00000000-0005-0000-0000-000062260000}"/>
    <cellStyle name="20% - akcent 6 3 6 5 4" xfId="9692" xr:uid="{00000000-0005-0000-0000-000063260000}"/>
    <cellStyle name="20% - akcent 6 3 6 6" xfId="9693" xr:uid="{00000000-0005-0000-0000-000064260000}"/>
    <cellStyle name="20% - akcent 6 3 6 6 2" xfId="9694" xr:uid="{00000000-0005-0000-0000-000065260000}"/>
    <cellStyle name="20% - akcent 6 3 6 6 2 2" xfId="9695" xr:uid="{00000000-0005-0000-0000-000066260000}"/>
    <cellStyle name="20% - akcent 6 3 6 6 2 3" xfId="9696" xr:uid="{00000000-0005-0000-0000-000067260000}"/>
    <cellStyle name="20% - akcent 6 3 6 6 3" xfId="9697" xr:uid="{00000000-0005-0000-0000-000068260000}"/>
    <cellStyle name="20% - akcent 6 3 6 6 4" xfId="9698" xr:uid="{00000000-0005-0000-0000-000069260000}"/>
    <cellStyle name="20% - akcent 6 3 6 7" xfId="9699" xr:uid="{00000000-0005-0000-0000-00006A260000}"/>
    <cellStyle name="20% - akcent 6 3 6 7 2" xfId="9700" xr:uid="{00000000-0005-0000-0000-00006B260000}"/>
    <cellStyle name="20% - akcent 6 3 6 7 3" xfId="9701" xr:uid="{00000000-0005-0000-0000-00006C260000}"/>
    <cellStyle name="20% - akcent 6 3 6 8" xfId="9702" xr:uid="{00000000-0005-0000-0000-00006D260000}"/>
    <cellStyle name="20% - akcent 6 3 6 9" xfId="9703" xr:uid="{00000000-0005-0000-0000-00006E260000}"/>
    <cellStyle name="20% - akcent 6 3 7" xfId="9704" xr:uid="{00000000-0005-0000-0000-00006F260000}"/>
    <cellStyle name="20% - akcent 6 3 7 2" xfId="9705" xr:uid="{00000000-0005-0000-0000-000070260000}"/>
    <cellStyle name="20% - akcent 6 3 7 2 2" xfId="9706" xr:uid="{00000000-0005-0000-0000-000071260000}"/>
    <cellStyle name="20% - akcent 6 3 7 2 2 2" xfId="9707" xr:uid="{00000000-0005-0000-0000-000072260000}"/>
    <cellStyle name="20% - akcent 6 3 7 2 2 2 2" xfId="9708" xr:uid="{00000000-0005-0000-0000-000073260000}"/>
    <cellStyle name="20% - akcent 6 3 7 2 2 2 3" xfId="9709" xr:uid="{00000000-0005-0000-0000-000074260000}"/>
    <cellStyle name="20% - akcent 6 3 7 2 2 3" xfId="9710" xr:uid="{00000000-0005-0000-0000-000075260000}"/>
    <cellStyle name="20% - akcent 6 3 7 2 2 4" xfId="9711" xr:uid="{00000000-0005-0000-0000-000076260000}"/>
    <cellStyle name="20% - akcent 6 3 7 2 3" xfId="9712" xr:uid="{00000000-0005-0000-0000-000077260000}"/>
    <cellStyle name="20% - akcent 6 3 7 2 3 2" xfId="9713" xr:uid="{00000000-0005-0000-0000-000078260000}"/>
    <cellStyle name="20% - akcent 6 3 7 2 3 2 2" xfId="9714" xr:uid="{00000000-0005-0000-0000-000079260000}"/>
    <cellStyle name="20% - akcent 6 3 7 2 3 2 3" xfId="9715" xr:uid="{00000000-0005-0000-0000-00007A260000}"/>
    <cellStyle name="20% - akcent 6 3 7 2 3 3" xfId="9716" xr:uid="{00000000-0005-0000-0000-00007B260000}"/>
    <cellStyle name="20% - akcent 6 3 7 2 3 4" xfId="9717" xr:uid="{00000000-0005-0000-0000-00007C260000}"/>
    <cellStyle name="20% - akcent 6 3 7 2 4" xfId="9718" xr:uid="{00000000-0005-0000-0000-00007D260000}"/>
    <cellStyle name="20% - akcent 6 3 7 2 4 2" xfId="9719" xr:uid="{00000000-0005-0000-0000-00007E260000}"/>
    <cellStyle name="20% - akcent 6 3 7 2 4 2 2" xfId="9720" xr:uid="{00000000-0005-0000-0000-00007F260000}"/>
    <cellStyle name="20% - akcent 6 3 7 2 4 2 3" xfId="9721" xr:uid="{00000000-0005-0000-0000-000080260000}"/>
    <cellStyle name="20% - akcent 6 3 7 2 4 3" xfId="9722" xr:uid="{00000000-0005-0000-0000-000081260000}"/>
    <cellStyle name="20% - akcent 6 3 7 2 4 4" xfId="9723" xr:uid="{00000000-0005-0000-0000-000082260000}"/>
    <cellStyle name="20% - akcent 6 3 7 2 5" xfId="9724" xr:uid="{00000000-0005-0000-0000-000083260000}"/>
    <cellStyle name="20% - akcent 6 3 7 2 5 2" xfId="9725" xr:uid="{00000000-0005-0000-0000-000084260000}"/>
    <cellStyle name="20% - akcent 6 3 7 2 5 3" xfId="9726" xr:uid="{00000000-0005-0000-0000-000085260000}"/>
    <cellStyle name="20% - akcent 6 3 7 2 6" xfId="9727" xr:uid="{00000000-0005-0000-0000-000086260000}"/>
    <cellStyle name="20% - akcent 6 3 7 2 7" xfId="9728" xr:uid="{00000000-0005-0000-0000-000087260000}"/>
    <cellStyle name="20% - akcent 6 3 7 3" xfId="9729" xr:uid="{00000000-0005-0000-0000-000088260000}"/>
    <cellStyle name="20% - akcent 6 3 7 3 2" xfId="9730" xr:uid="{00000000-0005-0000-0000-000089260000}"/>
    <cellStyle name="20% - akcent 6 3 7 3 2 2" xfId="9731" xr:uid="{00000000-0005-0000-0000-00008A260000}"/>
    <cellStyle name="20% - akcent 6 3 7 3 2 3" xfId="9732" xr:uid="{00000000-0005-0000-0000-00008B260000}"/>
    <cellStyle name="20% - akcent 6 3 7 3 3" xfId="9733" xr:uid="{00000000-0005-0000-0000-00008C260000}"/>
    <cellStyle name="20% - akcent 6 3 7 3 4" xfId="9734" xr:uid="{00000000-0005-0000-0000-00008D260000}"/>
    <cellStyle name="20% - akcent 6 3 7 4" xfId="9735" xr:uid="{00000000-0005-0000-0000-00008E260000}"/>
    <cellStyle name="20% - akcent 6 3 7 4 2" xfId="9736" xr:uid="{00000000-0005-0000-0000-00008F260000}"/>
    <cellStyle name="20% - akcent 6 3 7 4 2 2" xfId="9737" xr:uid="{00000000-0005-0000-0000-000090260000}"/>
    <cellStyle name="20% - akcent 6 3 7 4 2 3" xfId="9738" xr:uid="{00000000-0005-0000-0000-000091260000}"/>
    <cellStyle name="20% - akcent 6 3 7 4 3" xfId="9739" xr:uid="{00000000-0005-0000-0000-000092260000}"/>
    <cellStyle name="20% - akcent 6 3 7 4 4" xfId="9740" xr:uid="{00000000-0005-0000-0000-000093260000}"/>
    <cellStyle name="20% - akcent 6 3 7 5" xfId="9741" xr:uid="{00000000-0005-0000-0000-000094260000}"/>
    <cellStyle name="20% - akcent 6 3 7 5 2" xfId="9742" xr:uid="{00000000-0005-0000-0000-000095260000}"/>
    <cellStyle name="20% - akcent 6 3 7 5 2 2" xfId="9743" xr:uid="{00000000-0005-0000-0000-000096260000}"/>
    <cellStyle name="20% - akcent 6 3 7 5 2 3" xfId="9744" xr:uid="{00000000-0005-0000-0000-000097260000}"/>
    <cellStyle name="20% - akcent 6 3 7 5 3" xfId="9745" xr:uid="{00000000-0005-0000-0000-000098260000}"/>
    <cellStyle name="20% - akcent 6 3 7 5 4" xfId="9746" xr:uid="{00000000-0005-0000-0000-000099260000}"/>
    <cellStyle name="20% - akcent 6 3 7 6" xfId="9747" xr:uid="{00000000-0005-0000-0000-00009A260000}"/>
    <cellStyle name="20% - akcent 6 3 7 6 2" xfId="9748" xr:uid="{00000000-0005-0000-0000-00009B260000}"/>
    <cellStyle name="20% - akcent 6 3 7 6 3" xfId="9749" xr:uid="{00000000-0005-0000-0000-00009C260000}"/>
    <cellStyle name="20% - akcent 6 3 7 7" xfId="9750" xr:uid="{00000000-0005-0000-0000-00009D260000}"/>
    <cellStyle name="20% - akcent 6 3 7 8" xfId="9751" xr:uid="{00000000-0005-0000-0000-00009E260000}"/>
    <cellStyle name="20% - akcent 6 3 8" xfId="9752" xr:uid="{00000000-0005-0000-0000-00009F260000}"/>
    <cellStyle name="20% - akcent 6 3 8 2" xfId="9753" xr:uid="{00000000-0005-0000-0000-0000A0260000}"/>
    <cellStyle name="20% - akcent 6 3 8 2 2" xfId="9754" xr:uid="{00000000-0005-0000-0000-0000A1260000}"/>
    <cellStyle name="20% - akcent 6 3 8 2 2 2" xfId="9755" xr:uid="{00000000-0005-0000-0000-0000A2260000}"/>
    <cellStyle name="20% - akcent 6 3 8 2 2 2 2" xfId="9756" xr:uid="{00000000-0005-0000-0000-0000A3260000}"/>
    <cellStyle name="20% - akcent 6 3 8 2 2 2 3" xfId="9757" xr:uid="{00000000-0005-0000-0000-0000A4260000}"/>
    <cellStyle name="20% - akcent 6 3 8 2 2 3" xfId="9758" xr:uid="{00000000-0005-0000-0000-0000A5260000}"/>
    <cellStyle name="20% - akcent 6 3 8 2 2 4" xfId="9759" xr:uid="{00000000-0005-0000-0000-0000A6260000}"/>
    <cellStyle name="20% - akcent 6 3 8 2 3" xfId="9760" xr:uid="{00000000-0005-0000-0000-0000A7260000}"/>
    <cellStyle name="20% - akcent 6 3 8 2 3 2" xfId="9761" xr:uid="{00000000-0005-0000-0000-0000A8260000}"/>
    <cellStyle name="20% - akcent 6 3 8 2 3 2 2" xfId="9762" xr:uid="{00000000-0005-0000-0000-0000A9260000}"/>
    <cellStyle name="20% - akcent 6 3 8 2 3 2 3" xfId="9763" xr:uid="{00000000-0005-0000-0000-0000AA260000}"/>
    <cellStyle name="20% - akcent 6 3 8 2 3 3" xfId="9764" xr:uid="{00000000-0005-0000-0000-0000AB260000}"/>
    <cellStyle name="20% - akcent 6 3 8 2 3 4" xfId="9765" xr:uid="{00000000-0005-0000-0000-0000AC260000}"/>
    <cellStyle name="20% - akcent 6 3 8 2 4" xfId="9766" xr:uid="{00000000-0005-0000-0000-0000AD260000}"/>
    <cellStyle name="20% - akcent 6 3 8 2 4 2" xfId="9767" xr:uid="{00000000-0005-0000-0000-0000AE260000}"/>
    <cellStyle name="20% - akcent 6 3 8 2 4 2 2" xfId="9768" xr:uid="{00000000-0005-0000-0000-0000AF260000}"/>
    <cellStyle name="20% - akcent 6 3 8 2 4 2 3" xfId="9769" xr:uid="{00000000-0005-0000-0000-0000B0260000}"/>
    <cellStyle name="20% - akcent 6 3 8 2 4 3" xfId="9770" xr:uid="{00000000-0005-0000-0000-0000B1260000}"/>
    <cellStyle name="20% - akcent 6 3 8 2 4 4" xfId="9771" xr:uid="{00000000-0005-0000-0000-0000B2260000}"/>
    <cellStyle name="20% - akcent 6 3 8 2 5" xfId="9772" xr:uid="{00000000-0005-0000-0000-0000B3260000}"/>
    <cellStyle name="20% - akcent 6 3 8 2 5 2" xfId="9773" xr:uid="{00000000-0005-0000-0000-0000B4260000}"/>
    <cellStyle name="20% - akcent 6 3 8 2 5 3" xfId="9774" xr:uid="{00000000-0005-0000-0000-0000B5260000}"/>
    <cellStyle name="20% - akcent 6 3 8 2 6" xfId="9775" xr:uid="{00000000-0005-0000-0000-0000B6260000}"/>
    <cellStyle name="20% - akcent 6 3 8 2 7" xfId="9776" xr:uid="{00000000-0005-0000-0000-0000B7260000}"/>
    <cellStyle name="20% - akcent 6 3 8 3" xfId="9777" xr:uid="{00000000-0005-0000-0000-0000B8260000}"/>
    <cellStyle name="20% - akcent 6 3 8 3 2" xfId="9778" xr:uid="{00000000-0005-0000-0000-0000B9260000}"/>
    <cellStyle name="20% - akcent 6 3 8 3 2 2" xfId="9779" xr:uid="{00000000-0005-0000-0000-0000BA260000}"/>
    <cellStyle name="20% - akcent 6 3 8 3 2 3" xfId="9780" xr:uid="{00000000-0005-0000-0000-0000BB260000}"/>
    <cellStyle name="20% - akcent 6 3 8 3 3" xfId="9781" xr:uid="{00000000-0005-0000-0000-0000BC260000}"/>
    <cellStyle name="20% - akcent 6 3 8 3 4" xfId="9782" xr:uid="{00000000-0005-0000-0000-0000BD260000}"/>
    <cellStyle name="20% - akcent 6 3 8 4" xfId="9783" xr:uid="{00000000-0005-0000-0000-0000BE260000}"/>
    <cellStyle name="20% - akcent 6 3 8 4 2" xfId="9784" xr:uid="{00000000-0005-0000-0000-0000BF260000}"/>
    <cellStyle name="20% - akcent 6 3 8 4 2 2" xfId="9785" xr:uid="{00000000-0005-0000-0000-0000C0260000}"/>
    <cellStyle name="20% - akcent 6 3 8 4 2 3" xfId="9786" xr:uid="{00000000-0005-0000-0000-0000C1260000}"/>
    <cellStyle name="20% - akcent 6 3 8 4 3" xfId="9787" xr:uid="{00000000-0005-0000-0000-0000C2260000}"/>
    <cellStyle name="20% - akcent 6 3 8 4 4" xfId="9788" xr:uid="{00000000-0005-0000-0000-0000C3260000}"/>
    <cellStyle name="20% - akcent 6 3 8 5" xfId="9789" xr:uid="{00000000-0005-0000-0000-0000C4260000}"/>
    <cellStyle name="20% - akcent 6 3 8 5 2" xfId="9790" xr:uid="{00000000-0005-0000-0000-0000C5260000}"/>
    <cellStyle name="20% - akcent 6 3 8 5 2 2" xfId="9791" xr:uid="{00000000-0005-0000-0000-0000C6260000}"/>
    <cellStyle name="20% - akcent 6 3 8 5 2 3" xfId="9792" xr:uid="{00000000-0005-0000-0000-0000C7260000}"/>
    <cellStyle name="20% - akcent 6 3 8 5 3" xfId="9793" xr:uid="{00000000-0005-0000-0000-0000C8260000}"/>
    <cellStyle name="20% - akcent 6 3 8 5 4" xfId="9794" xr:uid="{00000000-0005-0000-0000-0000C9260000}"/>
    <cellStyle name="20% - akcent 6 3 8 6" xfId="9795" xr:uid="{00000000-0005-0000-0000-0000CA260000}"/>
    <cellStyle name="20% - akcent 6 3 8 6 2" xfId="9796" xr:uid="{00000000-0005-0000-0000-0000CB260000}"/>
    <cellStyle name="20% - akcent 6 3 8 6 3" xfId="9797" xr:uid="{00000000-0005-0000-0000-0000CC260000}"/>
    <cellStyle name="20% - akcent 6 3 8 7" xfId="9798" xr:uid="{00000000-0005-0000-0000-0000CD260000}"/>
    <cellStyle name="20% - akcent 6 3 8 8" xfId="9799" xr:uid="{00000000-0005-0000-0000-0000CE260000}"/>
    <cellStyle name="20% - akcent 6 3 9" xfId="9800" xr:uid="{00000000-0005-0000-0000-0000CF260000}"/>
    <cellStyle name="20% - akcent 6 3 9 2" xfId="9801" xr:uid="{00000000-0005-0000-0000-0000D0260000}"/>
    <cellStyle name="20% - akcent 6 3 9 2 2" xfId="9802" xr:uid="{00000000-0005-0000-0000-0000D1260000}"/>
    <cellStyle name="20% - akcent 6 3 9 2 2 2" xfId="9803" xr:uid="{00000000-0005-0000-0000-0000D2260000}"/>
    <cellStyle name="20% - akcent 6 3 9 2 2 3" xfId="9804" xr:uid="{00000000-0005-0000-0000-0000D3260000}"/>
    <cellStyle name="20% - akcent 6 3 9 2 3" xfId="9805" xr:uid="{00000000-0005-0000-0000-0000D4260000}"/>
    <cellStyle name="20% - akcent 6 3 9 2 4" xfId="9806" xr:uid="{00000000-0005-0000-0000-0000D5260000}"/>
    <cellStyle name="20% - akcent 6 3 9 3" xfId="9807" xr:uid="{00000000-0005-0000-0000-0000D6260000}"/>
    <cellStyle name="20% - akcent 6 3 9 3 2" xfId="9808" xr:uid="{00000000-0005-0000-0000-0000D7260000}"/>
    <cellStyle name="20% - akcent 6 3 9 3 2 2" xfId="9809" xr:uid="{00000000-0005-0000-0000-0000D8260000}"/>
    <cellStyle name="20% - akcent 6 3 9 3 2 3" xfId="9810" xr:uid="{00000000-0005-0000-0000-0000D9260000}"/>
    <cellStyle name="20% - akcent 6 3 9 3 3" xfId="9811" xr:uid="{00000000-0005-0000-0000-0000DA260000}"/>
    <cellStyle name="20% - akcent 6 3 9 3 4" xfId="9812" xr:uid="{00000000-0005-0000-0000-0000DB260000}"/>
    <cellStyle name="20% - akcent 6 3 9 4" xfId="9813" xr:uid="{00000000-0005-0000-0000-0000DC260000}"/>
    <cellStyle name="20% - akcent 6 3 9 4 2" xfId="9814" xr:uid="{00000000-0005-0000-0000-0000DD260000}"/>
    <cellStyle name="20% - akcent 6 3 9 4 2 2" xfId="9815" xr:uid="{00000000-0005-0000-0000-0000DE260000}"/>
    <cellStyle name="20% - akcent 6 3 9 4 2 3" xfId="9816" xr:uid="{00000000-0005-0000-0000-0000DF260000}"/>
    <cellStyle name="20% - akcent 6 3 9 4 3" xfId="9817" xr:uid="{00000000-0005-0000-0000-0000E0260000}"/>
    <cellStyle name="20% - akcent 6 3 9 4 4" xfId="9818" xr:uid="{00000000-0005-0000-0000-0000E1260000}"/>
    <cellStyle name="20% - akcent 6 3 9 5" xfId="9819" xr:uid="{00000000-0005-0000-0000-0000E2260000}"/>
    <cellStyle name="20% - akcent 6 3 9 5 2" xfId="9820" xr:uid="{00000000-0005-0000-0000-0000E3260000}"/>
    <cellStyle name="20% - akcent 6 3 9 5 3" xfId="9821" xr:uid="{00000000-0005-0000-0000-0000E4260000}"/>
    <cellStyle name="20% - akcent 6 3 9 6" xfId="9822" xr:uid="{00000000-0005-0000-0000-0000E5260000}"/>
    <cellStyle name="20% - akcent 6 3 9 7" xfId="9823" xr:uid="{00000000-0005-0000-0000-0000E6260000}"/>
    <cellStyle name="20% - akcent 6 4" xfId="9824" xr:uid="{00000000-0005-0000-0000-0000E7260000}"/>
    <cellStyle name="20% - akcent 6 5" xfId="9825" xr:uid="{00000000-0005-0000-0000-0000E8260000}"/>
    <cellStyle name="20% - akcent 6 6" xfId="9826" xr:uid="{00000000-0005-0000-0000-0000E9260000}"/>
    <cellStyle name="20% - Énfasis1" xfId="22016" xr:uid="{00000000-0005-0000-0000-0000EA260000}"/>
    <cellStyle name="20% - Énfasis2" xfId="22017" xr:uid="{00000000-0005-0000-0000-0000EB260000}"/>
    <cellStyle name="20% - Énfasis3" xfId="22018" xr:uid="{00000000-0005-0000-0000-0000EC260000}"/>
    <cellStyle name="20% - Énfasis4" xfId="22019" xr:uid="{00000000-0005-0000-0000-0000ED260000}"/>
    <cellStyle name="20% - Énfasis5" xfId="22020" xr:uid="{00000000-0005-0000-0000-0000EE260000}"/>
    <cellStyle name="20% - Énfasis6" xfId="22021" xr:uid="{00000000-0005-0000-0000-0000EF260000}"/>
    <cellStyle name="40% - Accent1" xfId="22022" xr:uid="{00000000-0005-0000-0000-0000F0260000}"/>
    <cellStyle name="40% - Accent1 2" xfId="22023" xr:uid="{00000000-0005-0000-0000-0000F1260000}"/>
    <cellStyle name="40% - Accent1 3" xfId="22024" xr:uid="{00000000-0005-0000-0000-0000F2260000}"/>
    <cellStyle name="40% - Accent2" xfId="22025" xr:uid="{00000000-0005-0000-0000-0000F3260000}"/>
    <cellStyle name="40% - Accent2 2" xfId="22026" xr:uid="{00000000-0005-0000-0000-0000F4260000}"/>
    <cellStyle name="40% - Accent2 3" xfId="22027" xr:uid="{00000000-0005-0000-0000-0000F5260000}"/>
    <cellStyle name="40% - Accent3" xfId="22028" xr:uid="{00000000-0005-0000-0000-0000F6260000}"/>
    <cellStyle name="40% - Accent3 2" xfId="22029" xr:uid="{00000000-0005-0000-0000-0000F7260000}"/>
    <cellStyle name="40% - Accent3 3" xfId="22030" xr:uid="{00000000-0005-0000-0000-0000F8260000}"/>
    <cellStyle name="40% - Accent4" xfId="22031" xr:uid="{00000000-0005-0000-0000-0000F9260000}"/>
    <cellStyle name="40% - Accent4 2" xfId="22032" xr:uid="{00000000-0005-0000-0000-0000FA260000}"/>
    <cellStyle name="40% - Accent4 3" xfId="22033" xr:uid="{00000000-0005-0000-0000-0000FB260000}"/>
    <cellStyle name="40% - Accent5" xfId="22034" xr:uid="{00000000-0005-0000-0000-0000FC260000}"/>
    <cellStyle name="40% - Accent5 2" xfId="22035" xr:uid="{00000000-0005-0000-0000-0000FD260000}"/>
    <cellStyle name="40% - Accent5 3" xfId="22036" xr:uid="{00000000-0005-0000-0000-0000FE260000}"/>
    <cellStyle name="40% - Accent6" xfId="22037" xr:uid="{00000000-0005-0000-0000-0000FF260000}"/>
    <cellStyle name="40% - Accent6 2" xfId="22038" xr:uid="{00000000-0005-0000-0000-000000270000}"/>
    <cellStyle name="40% - Accent6 3" xfId="22039" xr:uid="{00000000-0005-0000-0000-000001270000}"/>
    <cellStyle name="40% - akcent 1 2" xfId="9827" xr:uid="{00000000-0005-0000-0000-000002270000}"/>
    <cellStyle name="40% - akcent 1 2 2" xfId="9828" xr:uid="{00000000-0005-0000-0000-000003270000}"/>
    <cellStyle name="40% - akcent 1 2 3" xfId="9829" xr:uid="{00000000-0005-0000-0000-000004270000}"/>
    <cellStyle name="40% - akcent 1 2 4" xfId="9830" xr:uid="{00000000-0005-0000-0000-000005270000}"/>
    <cellStyle name="40% - akcent 1 2 5" xfId="22040" xr:uid="{00000000-0005-0000-0000-000006270000}"/>
    <cellStyle name="40% - akcent 1 3" xfId="9831" xr:uid="{00000000-0005-0000-0000-000007270000}"/>
    <cellStyle name="40% - akcent 1 3 10" xfId="9832" xr:uid="{00000000-0005-0000-0000-000008270000}"/>
    <cellStyle name="40% - akcent 1 3 10 2" xfId="9833" xr:uid="{00000000-0005-0000-0000-000009270000}"/>
    <cellStyle name="40% - akcent 1 3 10 2 2" xfId="9834" xr:uid="{00000000-0005-0000-0000-00000A270000}"/>
    <cellStyle name="40% - akcent 1 3 10 2 2 2" xfId="9835" xr:uid="{00000000-0005-0000-0000-00000B270000}"/>
    <cellStyle name="40% - akcent 1 3 10 2 2 3" xfId="9836" xr:uid="{00000000-0005-0000-0000-00000C270000}"/>
    <cellStyle name="40% - akcent 1 3 10 2 3" xfId="9837" xr:uid="{00000000-0005-0000-0000-00000D270000}"/>
    <cellStyle name="40% - akcent 1 3 10 2 4" xfId="9838" xr:uid="{00000000-0005-0000-0000-00000E270000}"/>
    <cellStyle name="40% - akcent 1 3 10 3" xfId="9839" xr:uid="{00000000-0005-0000-0000-00000F270000}"/>
    <cellStyle name="40% - akcent 1 3 10 3 2" xfId="9840" xr:uid="{00000000-0005-0000-0000-000010270000}"/>
    <cellStyle name="40% - akcent 1 3 10 3 3" xfId="9841" xr:uid="{00000000-0005-0000-0000-000011270000}"/>
    <cellStyle name="40% - akcent 1 3 10 4" xfId="9842" xr:uid="{00000000-0005-0000-0000-000012270000}"/>
    <cellStyle name="40% - akcent 1 3 10 5" xfId="9843" xr:uid="{00000000-0005-0000-0000-000013270000}"/>
    <cellStyle name="40% - akcent 1 3 11" xfId="9844" xr:uid="{00000000-0005-0000-0000-000014270000}"/>
    <cellStyle name="40% - akcent 1 3 11 2" xfId="9845" xr:uid="{00000000-0005-0000-0000-000015270000}"/>
    <cellStyle name="40% - akcent 1 3 11 2 2" xfId="9846" xr:uid="{00000000-0005-0000-0000-000016270000}"/>
    <cellStyle name="40% - akcent 1 3 11 2 3" xfId="9847" xr:uid="{00000000-0005-0000-0000-000017270000}"/>
    <cellStyle name="40% - akcent 1 3 11 3" xfId="9848" xr:uid="{00000000-0005-0000-0000-000018270000}"/>
    <cellStyle name="40% - akcent 1 3 11 4" xfId="9849" xr:uid="{00000000-0005-0000-0000-000019270000}"/>
    <cellStyle name="40% - akcent 1 3 12" xfId="9850" xr:uid="{00000000-0005-0000-0000-00001A270000}"/>
    <cellStyle name="40% - akcent 1 3 12 2" xfId="9851" xr:uid="{00000000-0005-0000-0000-00001B270000}"/>
    <cellStyle name="40% - akcent 1 3 12 2 2" xfId="9852" xr:uid="{00000000-0005-0000-0000-00001C270000}"/>
    <cellStyle name="40% - akcent 1 3 12 2 3" xfId="9853" xr:uid="{00000000-0005-0000-0000-00001D270000}"/>
    <cellStyle name="40% - akcent 1 3 12 3" xfId="9854" xr:uid="{00000000-0005-0000-0000-00001E270000}"/>
    <cellStyle name="40% - akcent 1 3 12 4" xfId="9855" xr:uid="{00000000-0005-0000-0000-00001F270000}"/>
    <cellStyle name="40% - akcent 1 3 13" xfId="9856" xr:uid="{00000000-0005-0000-0000-000020270000}"/>
    <cellStyle name="40% - akcent 1 3 13 2" xfId="9857" xr:uid="{00000000-0005-0000-0000-000021270000}"/>
    <cellStyle name="40% - akcent 1 3 13 2 2" xfId="9858" xr:uid="{00000000-0005-0000-0000-000022270000}"/>
    <cellStyle name="40% - akcent 1 3 13 2 3" xfId="9859" xr:uid="{00000000-0005-0000-0000-000023270000}"/>
    <cellStyle name="40% - akcent 1 3 13 3" xfId="9860" xr:uid="{00000000-0005-0000-0000-000024270000}"/>
    <cellStyle name="40% - akcent 1 3 13 4" xfId="9861" xr:uid="{00000000-0005-0000-0000-000025270000}"/>
    <cellStyle name="40% - akcent 1 3 14" xfId="9862" xr:uid="{00000000-0005-0000-0000-000026270000}"/>
    <cellStyle name="40% - akcent 1 3 14 2" xfId="9863" xr:uid="{00000000-0005-0000-0000-000027270000}"/>
    <cellStyle name="40% - akcent 1 3 14 3" xfId="9864" xr:uid="{00000000-0005-0000-0000-000028270000}"/>
    <cellStyle name="40% - akcent 1 3 15" xfId="9865" xr:uid="{00000000-0005-0000-0000-000029270000}"/>
    <cellStyle name="40% - akcent 1 3 15 2" xfId="9866" xr:uid="{00000000-0005-0000-0000-00002A270000}"/>
    <cellStyle name="40% - akcent 1 3 15 3" xfId="9867" xr:uid="{00000000-0005-0000-0000-00002B270000}"/>
    <cellStyle name="40% - akcent 1 3 16" xfId="9868" xr:uid="{00000000-0005-0000-0000-00002C270000}"/>
    <cellStyle name="40% - akcent 1 3 17" xfId="9869" xr:uid="{00000000-0005-0000-0000-00002D270000}"/>
    <cellStyle name="40% - akcent 1 3 18" xfId="9870" xr:uid="{00000000-0005-0000-0000-00002E270000}"/>
    <cellStyle name="40% - akcent 1 3 19" xfId="22041" xr:uid="{00000000-0005-0000-0000-00002F270000}"/>
    <cellStyle name="40% - akcent 1 3 2" xfId="9871" xr:uid="{00000000-0005-0000-0000-000030270000}"/>
    <cellStyle name="40% - akcent 1 3 2 10" xfId="9872" xr:uid="{00000000-0005-0000-0000-000031270000}"/>
    <cellStyle name="40% - akcent 1 3 2 10 2" xfId="9873" xr:uid="{00000000-0005-0000-0000-000032270000}"/>
    <cellStyle name="40% - akcent 1 3 2 10 2 2" xfId="9874" xr:uid="{00000000-0005-0000-0000-000033270000}"/>
    <cellStyle name="40% - akcent 1 3 2 10 2 3" xfId="9875" xr:uid="{00000000-0005-0000-0000-000034270000}"/>
    <cellStyle name="40% - akcent 1 3 2 10 3" xfId="9876" xr:uid="{00000000-0005-0000-0000-000035270000}"/>
    <cellStyle name="40% - akcent 1 3 2 10 4" xfId="9877" xr:uid="{00000000-0005-0000-0000-000036270000}"/>
    <cellStyle name="40% - akcent 1 3 2 11" xfId="9878" xr:uid="{00000000-0005-0000-0000-000037270000}"/>
    <cellStyle name="40% - akcent 1 3 2 11 2" xfId="9879" xr:uid="{00000000-0005-0000-0000-000038270000}"/>
    <cellStyle name="40% - akcent 1 3 2 11 3" xfId="9880" xr:uid="{00000000-0005-0000-0000-000039270000}"/>
    <cellStyle name="40% - akcent 1 3 2 12" xfId="9881" xr:uid="{00000000-0005-0000-0000-00003A270000}"/>
    <cellStyle name="40% - akcent 1 3 2 12 2" xfId="9882" xr:uid="{00000000-0005-0000-0000-00003B270000}"/>
    <cellStyle name="40% - akcent 1 3 2 12 3" xfId="9883" xr:uid="{00000000-0005-0000-0000-00003C270000}"/>
    <cellStyle name="40% - akcent 1 3 2 13" xfId="9884" xr:uid="{00000000-0005-0000-0000-00003D270000}"/>
    <cellStyle name="40% - akcent 1 3 2 14" xfId="9885" xr:uid="{00000000-0005-0000-0000-00003E270000}"/>
    <cellStyle name="40% - akcent 1 3 2 15" xfId="9886" xr:uid="{00000000-0005-0000-0000-00003F270000}"/>
    <cellStyle name="40% - akcent 1 3 2 2" xfId="9887" xr:uid="{00000000-0005-0000-0000-000040270000}"/>
    <cellStyle name="40% - akcent 1 3 2 2 10" xfId="9888" xr:uid="{00000000-0005-0000-0000-000041270000}"/>
    <cellStyle name="40% - akcent 1 3 2 2 11" xfId="9889" xr:uid="{00000000-0005-0000-0000-000042270000}"/>
    <cellStyle name="40% - akcent 1 3 2 2 2" xfId="9890" xr:uid="{00000000-0005-0000-0000-000043270000}"/>
    <cellStyle name="40% - akcent 1 3 2 2 2 2" xfId="9891" xr:uid="{00000000-0005-0000-0000-000044270000}"/>
    <cellStyle name="40% - akcent 1 3 2 2 2 2 2" xfId="9892" xr:uid="{00000000-0005-0000-0000-000045270000}"/>
    <cellStyle name="40% - akcent 1 3 2 2 2 2 2 2" xfId="9893" xr:uid="{00000000-0005-0000-0000-000046270000}"/>
    <cellStyle name="40% - akcent 1 3 2 2 2 2 2 2 2" xfId="9894" xr:uid="{00000000-0005-0000-0000-000047270000}"/>
    <cellStyle name="40% - akcent 1 3 2 2 2 2 2 2 3" xfId="9895" xr:uid="{00000000-0005-0000-0000-000048270000}"/>
    <cellStyle name="40% - akcent 1 3 2 2 2 2 2 3" xfId="9896" xr:uid="{00000000-0005-0000-0000-000049270000}"/>
    <cellStyle name="40% - akcent 1 3 2 2 2 2 2 4" xfId="9897" xr:uid="{00000000-0005-0000-0000-00004A270000}"/>
    <cellStyle name="40% - akcent 1 3 2 2 2 2 3" xfId="9898" xr:uid="{00000000-0005-0000-0000-00004B270000}"/>
    <cellStyle name="40% - akcent 1 3 2 2 2 2 3 2" xfId="9899" xr:uid="{00000000-0005-0000-0000-00004C270000}"/>
    <cellStyle name="40% - akcent 1 3 2 2 2 2 3 2 2" xfId="9900" xr:uid="{00000000-0005-0000-0000-00004D270000}"/>
    <cellStyle name="40% - akcent 1 3 2 2 2 2 3 2 3" xfId="9901" xr:uid="{00000000-0005-0000-0000-00004E270000}"/>
    <cellStyle name="40% - akcent 1 3 2 2 2 2 3 3" xfId="9902" xr:uid="{00000000-0005-0000-0000-00004F270000}"/>
    <cellStyle name="40% - akcent 1 3 2 2 2 2 3 4" xfId="9903" xr:uid="{00000000-0005-0000-0000-000050270000}"/>
    <cellStyle name="40% - akcent 1 3 2 2 2 2 4" xfId="9904" xr:uid="{00000000-0005-0000-0000-000051270000}"/>
    <cellStyle name="40% - akcent 1 3 2 2 2 2 4 2" xfId="9905" xr:uid="{00000000-0005-0000-0000-000052270000}"/>
    <cellStyle name="40% - akcent 1 3 2 2 2 2 4 2 2" xfId="9906" xr:uid="{00000000-0005-0000-0000-000053270000}"/>
    <cellStyle name="40% - akcent 1 3 2 2 2 2 4 2 3" xfId="9907" xr:uid="{00000000-0005-0000-0000-000054270000}"/>
    <cellStyle name="40% - akcent 1 3 2 2 2 2 4 3" xfId="9908" xr:uid="{00000000-0005-0000-0000-000055270000}"/>
    <cellStyle name="40% - akcent 1 3 2 2 2 2 4 4" xfId="9909" xr:uid="{00000000-0005-0000-0000-000056270000}"/>
    <cellStyle name="40% - akcent 1 3 2 2 2 2 5" xfId="9910" xr:uid="{00000000-0005-0000-0000-000057270000}"/>
    <cellStyle name="40% - akcent 1 3 2 2 2 2 5 2" xfId="9911" xr:uid="{00000000-0005-0000-0000-000058270000}"/>
    <cellStyle name="40% - akcent 1 3 2 2 2 2 5 3" xfId="9912" xr:uid="{00000000-0005-0000-0000-000059270000}"/>
    <cellStyle name="40% - akcent 1 3 2 2 2 2 6" xfId="9913" xr:uid="{00000000-0005-0000-0000-00005A270000}"/>
    <cellStyle name="40% - akcent 1 3 2 2 2 2 7" xfId="9914" xr:uid="{00000000-0005-0000-0000-00005B270000}"/>
    <cellStyle name="40% - akcent 1 3 2 2 2 3" xfId="9915" xr:uid="{00000000-0005-0000-0000-00005C270000}"/>
    <cellStyle name="40% - akcent 1 3 2 2 2 3 2" xfId="9916" xr:uid="{00000000-0005-0000-0000-00005D270000}"/>
    <cellStyle name="40% - akcent 1 3 2 2 2 3 2 2" xfId="9917" xr:uid="{00000000-0005-0000-0000-00005E270000}"/>
    <cellStyle name="40% - akcent 1 3 2 2 2 3 2 2 2" xfId="9918" xr:uid="{00000000-0005-0000-0000-00005F270000}"/>
    <cellStyle name="40% - akcent 1 3 2 2 2 3 2 2 3" xfId="9919" xr:uid="{00000000-0005-0000-0000-000060270000}"/>
    <cellStyle name="40% - akcent 1 3 2 2 2 3 2 3" xfId="9920" xr:uid="{00000000-0005-0000-0000-000061270000}"/>
    <cellStyle name="40% - akcent 1 3 2 2 2 3 2 4" xfId="9921" xr:uid="{00000000-0005-0000-0000-000062270000}"/>
    <cellStyle name="40% - akcent 1 3 2 2 2 3 3" xfId="9922" xr:uid="{00000000-0005-0000-0000-000063270000}"/>
    <cellStyle name="40% - akcent 1 3 2 2 2 3 3 2" xfId="9923" xr:uid="{00000000-0005-0000-0000-000064270000}"/>
    <cellStyle name="40% - akcent 1 3 2 2 2 3 3 2 2" xfId="9924" xr:uid="{00000000-0005-0000-0000-000065270000}"/>
    <cellStyle name="40% - akcent 1 3 2 2 2 3 3 2 3" xfId="9925" xr:uid="{00000000-0005-0000-0000-000066270000}"/>
    <cellStyle name="40% - akcent 1 3 2 2 2 3 3 3" xfId="9926" xr:uid="{00000000-0005-0000-0000-000067270000}"/>
    <cellStyle name="40% - akcent 1 3 2 2 2 3 3 4" xfId="9927" xr:uid="{00000000-0005-0000-0000-000068270000}"/>
    <cellStyle name="40% - akcent 1 3 2 2 2 3 4" xfId="9928" xr:uid="{00000000-0005-0000-0000-000069270000}"/>
    <cellStyle name="40% - akcent 1 3 2 2 2 3 4 2" xfId="9929" xr:uid="{00000000-0005-0000-0000-00006A270000}"/>
    <cellStyle name="40% - akcent 1 3 2 2 2 3 4 2 2" xfId="9930" xr:uid="{00000000-0005-0000-0000-00006B270000}"/>
    <cellStyle name="40% - akcent 1 3 2 2 2 3 4 2 3" xfId="9931" xr:uid="{00000000-0005-0000-0000-00006C270000}"/>
    <cellStyle name="40% - akcent 1 3 2 2 2 3 4 3" xfId="9932" xr:uid="{00000000-0005-0000-0000-00006D270000}"/>
    <cellStyle name="40% - akcent 1 3 2 2 2 3 4 4" xfId="9933" xr:uid="{00000000-0005-0000-0000-00006E270000}"/>
    <cellStyle name="40% - akcent 1 3 2 2 2 3 5" xfId="9934" xr:uid="{00000000-0005-0000-0000-00006F270000}"/>
    <cellStyle name="40% - akcent 1 3 2 2 2 3 5 2" xfId="9935" xr:uid="{00000000-0005-0000-0000-000070270000}"/>
    <cellStyle name="40% - akcent 1 3 2 2 2 3 5 3" xfId="9936" xr:uid="{00000000-0005-0000-0000-000071270000}"/>
    <cellStyle name="40% - akcent 1 3 2 2 2 3 6" xfId="9937" xr:uid="{00000000-0005-0000-0000-000072270000}"/>
    <cellStyle name="40% - akcent 1 3 2 2 2 3 7" xfId="9938" xr:uid="{00000000-0005-0000-0000-000073270000}"/>
    <cellStyle name="40% - akcent 1 3 2 2 2 4" xfId="9939" xr:uid="{00000000-0005-0000-0000-000074270000}"/>
    <cellStyle name="40% - akcent 1 3 2 2 2 4 2" xfId="9940" xr:uid="{00000000-0005-0000-0000-000075270000}"/>
    <cellStyle name="40% - akcent 1 3 2 2 2 4 2 2" xfId="9941" xr:uid="{00000000-0005-0000-0000-000076270000}"/>
    <cellStyle name="40% - akcent 1 3 2 2 2 4 2 3" xfId="9942" xr:uid="{00000000-0005-0000-0000-000077270000}"/>
    <cellStyle name="40% - akcent 1 3 2 2 2 4 3" xfId="9943" xr:uid="{00000000-0005-0000-0000-000078270000}"/>
    <cellStyle name="40% - akcent 1 3 2 2 2 4 4" xfId="9944" xr:uid="{00000000-0005-0000-0000-000079270000}"/>
    <cellStyle name="40% - akcent 1 3 2 2 2 5" xfId="9945" xr:uid="{00000000-0005-0000-0000-00007A270000}"/>
    <cellStyle name="40% - akcent 1 3 2 2 2 5 2" xfId="9946" xr:uid="{00000000-0005-0000-0000-00007B270000}"/>
    <cellStyle name="40% - akcent 1 3 2 2 2 5 2 2" xfId="9947" xr:uid="{00000000-0005-0000-0000-00007C270000}"/>
    <cellStyle name="40% - akcent 1 3 2 2 2 5 2 3" xfId="9948" xr:uid="{00000000-0005-0000-0000-00007D270000}"/>
    <cellStyle name="40% - akcent 1 3 2 2 2 5 3" xfId="9949" xr:uid="{00000000-0005-0000-0000-00007E270000}"/>
    <cellStyle name="40% - akcent 1 3 2 2 2 5 4" xfId="9950" xr:uid="{00000000-0005-0000-0000-00007F270000}"/>
    <cellStyle name="40% - akcent 1 3 2 2 2 6" xfId="9951" xr:uid="{00000000-0005-0000-0000-000080270000}"/>
    <cellStyle name="40% - akcent 1 3 2 2 2 6 2" xfId="9952" xr:uid="{00000000-0005-0000-0000-000081270000}"/>
    <cellStyle name="40% - akcent 1 3 2 2 2 6 2 2" xfId="9953" xr:uid="{00000000-0005-0000-0000-000082270000}"/>
    <cellStyle name="40% - akcent 1 3 2 2 2 6 2 3" xfId="9954" xr:uid="{00000000-0005-0000-0000-000083270000}"/>
    <cellStyle name="40% - akcent 1 3 2 2 2 6 3" xfId="9955" xr:uid="{00000000-0005-0000-0000-000084270000}"/>
    <cellStyle name="40% - akcent 1 3 2 2 2 6 4" xfId="9956" xr:uid="{00000000-0005-0000-0000-000085270000}"/>
    <cellStyle name="40% - akcent 1 3 2 2 2 7" xfId="9957" xr:uid="{00000000-0005-0000-0000-000086270000}"/>
    <cellStyle name="40% - akcent 1 3 2 2 2 7 2" xfId="9958" xr:uid="{00000000-0005-0000-0000-000087270000}"/>
    <cellStyle name="40% - akcent 1 3 2 2 2 7 3" xfId="9959" xr:uid="{00000000-0005-0000-0000-000088270000}"/>
    <cellStyle name="40% - akcent 1 3 2 2 2 8" xfId="9960" xr:uid="{00000000-0005-0000-0000-000089270000}"/>
    <cellStyle name="40% - akcent 1 3 2 2 2 9" xfId="9961" xr:uid="{00000000-0005-0000-0000-00008A270000}"/>
    <cellStyle name="40% - akcent 1 3 2 2 3" xfId="9962" xr:uid="{00000000-0005-0000-0000-00008B270000}"/>
    <cellStyle name="40% - akcent 1 3 2 2 3 2" xfId="9963" xr:uid="{00000000-0005-0000-0000-00008C270000}"/>
    <cellStyle name="40% - akcent 1 3 2 2 3 2 2" xfId="9964" xr:uid="{00000000-0005-0000-0000-00008D270000}"/>
    <cellStyle name="40% - akcent 1 3 2 2 3 2 2 2" xfId="9965" xr:uid="{00000000-0005-0000-0000-00008E270000}"/>
    <cellStyle name="40% - akcent 1 3 2 2 3 2 2 3" xfId="9966" xr:uid="{00000000-0005-0000-0000-00008F270000}"/>
    <cellStyle name="40% - akcent 1 3 2 2 3 2 3" xfId="9967" xr:uid="{00000000-0005-0000-0000-000090270000}"/>
    <cellStyle name="40% - akcent 1 3 2 2 3 2 4" xfId="9968" xr:uid="{00000000-0005-0000-0000-000091270000}"/>
    <cellStyle name="40% - akcent 1 3 2 2 3 3" xfId="9969" xr:uid="{00000000-0005-0000-0000-000092270000}"/>
    <cellStyle name="40% - akcent 1 3 2 2 3 3 2" xfId="9970" xr:uid="{00000000-0005-0000-0000-000093270000}"/>
    <cellStyle name="40% - akcent 1 3 2 2 3 3 2 2" xfId="9971" xr:uid="{00000000-0005-0000-0000-000094270000}"/>
    <cellStyle name="40% - akcent 1 3 2 2 3 3 2 3" xfId="9972" xr:uid="{00000000-0005-0000-0000-000095270000}"/>
    <cellStyle name="40% - akcent 1 3 2 2 3 3 3" xfId="9973" xr:uid="{00000000-0005-0000-0000-000096270000}"/>
    <cellStyle name="40% - akcent 1 3 2 2 3 3 4" xfId="9974" xr:uid="{00000000-0005-0000-0000-000097270000}"/>
    <cellStyle name="40% - akcent 1 3 2 2 3 4" xfId="9975" xr:uid="{00000000-0005-0000-0000-000098270000}"/>
    <cellStyle name="40% - akcent 1 3 2 2 3 4 2" xfId="9976" xr:uid="{00000000-0005-0000-0000-000099270000}"/>
    <cellStyle name="40% - akcent 1 3 2 2 3 4 2 2" xfId="9977" xr:uid="{00000000-0005-0000-0000-00009A270000}"/>
    <cellStyle name="40% - akcent 1 3 2 2 3 4 2 3" xfId="9978" xr:uid="{00000000-0005-0000-0000-00009B270000}"/>
    <cellStyle name="40% - akcent 1 3 2 2 3 4 3" xfId="9979" xr:uid="{00000000-0005-0000-0000-00009C270000}"/>
    <cellStyle name="40% - akcent 1 3 2 2 3 4 4" xfId="9980" xr:uid="{00000000-0005-0000-0000-00009D270000}"/>
    <cellStyle name="40% - akcent 1 3 2 2 3 5" xfId="9981" xr:uid="{00000000-0005-0000-0000-00009E270000}"/>
    <cellStyle name="40% - akcent 1 3 2 2 3 5 2" xfId="9982" xr:uid="{00000000-0005-0000-0000-00009F270000}"/>
    <cellStyle name="40% - akcent 1 3 2 2 3 5 3" xfId="9983" xr:uid="{00000000-0005-0000-0000-0000A0270000}"/>
    <cellStyle name="40% - akcent 1 3 2 2 3 6" xfId="9984" xr:uid="{00000000-0005-0000-0000-0000A1270000}"/>
    <cellStyle name="40% - akcent 1 3 2 2 3 7" xfId="9985" xr:uid="{00000000-0005-0000-0000-0000A2270000}"/>
    <cellStyle name="40% - akcent 1 3 2 2 4" xfId="9986" xr:uid="{00000000-0005-0000-0000-0000A3270000}"/>
    <cellStyle name="40% - akcent 1 3 2 2 4 2" xfId="9987" xr:uid="{00000000-0005-0000-0000-0000A4270000}"/>
    <cellStyle name="40% - akcent 1 3 2 2 4 2 2" xfId="9988" xr:uid="{00000000-0005-0000-0000-0000A5270000}"/>
    <cellStyle name="40% - akcent 1 3 2 2 4 2 2 2" xfId="9989" xr:uid="{00000000-0005-0000-0000-0000A6270000}"/>
    <cellStyle name="40% - akcent 1 3 2 2 4 2 2 3" xfId="9990" xr:uid="{00000000-0005-0000-0000-0000A7270000}"/>
    <cellStyle name="40% - akcent 1 3 2 2 4 2 3" xfId="9991" xr:uid="{00000000-0005-0000-0000-0000A8270000}"/>
    <cellStyle name="40% - akcent 1 3 2 2 4 2 4" xfId="9992" xr:uid="{00000000-0005-0000-0000-0000A9270000}"/>
    <cellStyle name="40% - akcent 1 3 2 2 4 3" xfId="9993" xr:uid="{00000000-0005-0000-0000-0000AA270000}"/>
    <cellStyle name="40% - akcent 1 3 2 2 4 3 2" xfId="9994" xr:uid="{00000000-0005-0000-0000-0000AB270000}"/>
    <cellStyle name="40% - akcent 1 3 2 2 4 3 2 2" xfId="9995" xr:uid="{00000000-0005-0000-0000-0000AC270000}"/>
    <cellStyle name="40% - akcent 1 3 2 2 4 3 2 3" xfId="9996" xr:uid="{00000000-0005-0000-0000-0000AD270000}"/>
    <cellStyle name="40% - akcent 1 3 2 2 4 3 3" xfId="9997" xr:uid="{00000000-0005-0000-0000-0000AE270000}"/>
    <cellStyle name="40% - akcent 1 3 2 2 4 3 4" xfId="9998" xr:uid="{00000000-0005-0000-0000-0000AF270000}"/>
    <cellStyle name="40% - akcent 1 3 2 2 4 4" xfId="9999" xr:uid="{00000000-0005-0000-0000-0000B0270000}"/>
    <cellStyle name="40% - akcent 1 3 2 2 4 4 2" xfId="10000" xr:uid="{00000000-0005-0000-0000-0000B1270000}"/>
    <cellStyle name="40% - akcent 1 3 2 2 4 4 2 2" xfId="10001" xr:uid="{00000000-0005-0000-0000-0000B2270000}"/>
    <cellStyle name="40% - akcent 1 3 2 2 4 4 2 3" xfId="10002" xr:uid="{00000000-0005-0000-0000-0000B3270000}"/>
    <cellStyle name="40% - akcent 1 3 2 2 4 4 3" xfId="10003" xr:uid="{00000000-0005-0000-0000-0000B4270000}"/>
    <cellStyle name="40% - akcent 1 3 2 2 4 4 4" xfId="10004" xr:uid="{00000000-0005-0000-0000-0000B5270000}"/>
    <cellStyle name="40% - akcent 1 3 2 2 4 5" xfId="10005" xr:uid="{00000000-0005-0000-0000-0000B6270000}"/>
    <cellStyle name="40% - akcent 1 3 2 2 4 5 2" xfId="10006" xr:uid="{00000000-0005-0000-0000-0000B7270000}"/>
    <cellStyle name="40% - akcent 1 3 2 2 4 5 3" xfId="10007" xr:uid="{00000000-0005-0000-0000-0000B8270000}"/>
    <cellStyle name="40% - akcent 1 3 2 2 4 6" xfId="10008" xr:uid="{00000000-0005-0000-0000-0000B9270000}"/>
    <cellStyle name="40% - akcent 1 3 2 2 4 7" xfId="10009" xr:uid="{00000000-0005-0000-0000-0000BA270000}"/>
    <cellStyle name="40% - akcent 1 3 2 2 5" xfId="10010" xr:uid="{00000000-0005-0000-0000-0000BB270000}"/>
    <cellStyle name="40% - akcent 1 3 2 2 5 2" xfId="10011" xr:uid="{00000000-0005-0000-0000-0000BC270000}"/>
    <cellStyle name="40% - akcent 1 3 2 2 5 2 2" xfId="10012" xr:uid="{00000000-0005-0000-0000-0000BD270000}"/>
    <cellStyle name="40% - akcent 1 3 2 2 5 2 2 2" xfId="10013" xr:uid="{00000000-0005-0000-0000-0000BE270000}"/>
    <cellStyle name="40% - akcent 1 3 2 2 5 2 2 3" xfId="10014" xr:uid="{00000000-0005-0000-0000-0000BF270000}"/>
    <cellStyle name="40% - akcent 1 3 2 2 5 2 3" xfId="10015" xr:uid="{00000000-0005-0000-0000-0000C0270000}"/>
    <cellStyle name="40% - akcent 1 3 2 2 5 2 4" xfId="10016" xr:uid="{00000000-0005-0000-0000-0000C1270000}"/>
    <cellStyle name="40% - akcent 1 3 2 2 5 3" xfId="10017" xr:uid="{00000000-0005-0000-0000-0000C2270000}"/>
    <cellStyle name="40% - akcent 1 3 2 2 5 3 2" xfId="10018" xr:uid="{00000000-0005-0000-0000-0000C3270000}"/>
    <cellStyle name="40% - akcent 1 3 2 2 5 3 3" xfId="10019" xr:uid="{00000000-0005-0000-0000-0000C4270000}"/>
    <cellStyle name="40% - akcent 1 3 2 2 5 4" xfId="10020" xr:uid="{00000000-0005-0000-0000-0000C5270000}"/>
    <cellStyle name="40% - akcent 1 3 2 2 5 5" xfId="10021" xr:uid="{00000000-0005-0000-0000-0000C6270000}"/>
    <cellStyle name="40% - akcent 1 3 2 2 6" xfId="10022" xr:uid="{00000000-0005-0000-0000-0000C7270000}"/>
    <cellStyle name="40% - akcent 1 3 2 2 6 2" xfId="10023" xr:uid="{00000000-0005-0000-0000-0000C8270000}"/>
    <cellStyle name="40% - akcent 1 3 2 2 6 2 2" xfId="10024" xr:uid="{00000000-0005-0000-0000-0000C9270000}"/>
    <cellStyle name="40% - akcent 1 3 2 2 6 2 3" xfId="10025" xr:uid="{00000000-0005-0000-0000-0000CA270000}"/>
    <cellStyle name="40% - akcent 1 3 2 2 6 3" xfId="10026" xr:uid="{00000000-0005-0000-0000-0000CB270000}"/>
    <cellStyle name="40% - akcent 1 3 2 2 6 4" xfId="10027" xr:uid="{00000000-0005-0000-0000-0000CC270000}"/>
    <cellStyle name="40% - akcent 1 3 2 2 7" xfId="10028" xr:uid="{00000000-0005-0000-0000-0000CD270000}"/>
    <cellStyle name="40% - akcent 1 3 2 2 7 2" xfId="10029" xr:uid="{00000000-0005-0000-0000-0000CE270000}"/>
    <cellStyle name="40% - akcent 1 3 2 2 7 2 2" xfId="10030" xr:uid="{00000000-0005-0000-0000-0000CF270000}"/>
    <cellStyle name="40% - akcent 1 3 2 2 7 2 3" xfId="10031" xr:uid="{00000000-0005-0000-0000-0000D0270000}"/>
    <cellStyle name="40% - akcent 1 3 2 2 7 3" xfId="10032" xr:uid="{00000000-0005-0000-0000-0000D1270000}"/>
    <cellStyle name="40% - akcent 1 3 2 2 7 4" xfId="10033" xr:uid="{00000000-0005-0000-0000-0000D2270000}"/>
    <cellStyle name="40% - akcent 1 3 2 2 8" xfId="10034" xr:uid="{00000000-0005-0000-0000-0000D3270000}"/>
    <cellStyle name="40% - akcent 1 3 2 2 8 2" xfId="10035" xr:uid="{00000000-0005-0000-0000-0000D4270000}"/>
    <cellStyle name="40% - akcent 1 3 2 2 8 2 2" xfId="10036" xr:uid="{00000000-0005-0000-0000-0000D5270000}"/>
    <cellStyle name="40% - akcent 1 3 2 2 8 2 3" xfId="10037" xr:uid="{00000000-0005-0000-0000-0000D6270000}"/>
    <cellStyle name="40% - akcent 1 3 2 2 8 3" xfId="10038" xr:uid="{00000000-0005-0000-0000-0000D7270000}"/>
    <cellStyle name="40% - akcent 1 3 2 2 8 4" xfId="10039" xr:uid="{00000000-0005-0000-0000-0000D8270000}"/>
    <cellStyle name="40% - akcent 1 3 2 2 9" xfId="10040" xr:uid="{00000000-0005-0000-0000-0000D9270000}"/>
    <cellStyle name="40% - akcent 1 3 2 2 9 2" xfId="10041" xr:uid="{00000000-0005-0000-0000-0000DA270000}"/>
    <cellStyle name="40% - akcent 1 3 2 2 9 3" xfId="10042" xr:uid="{00000000-0005-0000-0000-0000DB270000}"/>
    <cellStyle name="40% - akcent 1 3 2 3" xfId="10043" xr:uid="{00000000-0005-0000-0000-0000DC270000}"/>
    <cellStyle name="40% - akcent 1 3 2 3 10" xfId="10044" xr:uid="{00000000-0005-0000-0000-0000DD270000}"/>
    <cellStyle name="40% - akcent 1 3 2 3 2" xfId="10045" xr:uid="{00000000-0005-0000-0000-0000DE270000}"/>
    <cellStyle name="40% - akcent 1 3 2 3 2 2" xfId="10046" xr:uid="{00000000-0005-0000-0000-0000DF270000}"/>
    <cellStyle name="40% - akcent 1 3 2 3 2 2 2" xfId="10047" xr:uid="{00000000-0005-0000-0000-0000E0270000}"/>
    <cellStyle name="40% - akcent 1 3 2 3 2 2 2 2" xfId="10048" xr:uid="{00000000-0005-0000-0000-0000E1270000}"/>
    <cellStyle name="40% - akcent 1 3 2 3 2 2 2 3" xfId="10049" xr:uid="{00000000-0005-0000-0000-0000E2270000}"/>
    <cellStyle name="40% - akcent 1 3 2 3 2 2 3" xfId="10050" xr:uid="{00000000-0005-0000-0000-0000E3270000}"/>
    <cellStyle name="40% - akcent 1 3 2 3 2 2 4" xfId="10051" xr:uid="{00000000-0005-0000-0000-0000E4270000}"/>
    <cellStyle name="40% - akcent 1 3 2 3 2 3" xfId="10052" xr:uid="{00000000-0005-0000-0000-0000E5270000}"/>
    <cellStyle name="40% - akcent 1 3 2 3 2 3 2" xfId="10053" xr:uid="{00000000-0005-0000-0000-0000E6270000}"/>
    <cellStyle name="40% - akcent 1 3 2 3 2 3 2 2" xfId="10054" xr:uid="{00000000-0005-0000-0000-0000E7270000}"/>
    <cellStyle name="40% - akcent 1 3 2 3 2 3 2 3" xfId="10055" xr:uid="{00000000-0005-0000-0000-0000E8270000}"/>
    <cellStyle name="40% - akcent 1 3 2 3 2 3 3" xfId="10056" xr:uid="{00000000-0005-0000-0000-0000E9270000}"/>
    <cellStyle name="40% - akcent 1 3 2 3 2 3 4" xfId="10057" xr:uid="{00000000-0005-0000-0000-0000EA270000}"/>
    <cellStyle name="40% - akcent 1 3 2 3 2 4" xfId="10058" xr:uid="{00000000-0005-0000-0000-0000EB270000}"/>
    <cellStyle name="40% - akcent 1 3 2 3 2 4 2" xfId="10059" xr:uid="{00000000-0005-0000-0000-0000EC270000}"/>
    <cellStyle name="40% - akcent 1 3 2 3 2 4 2 2" xfId="10060" xr:uid="{00000000-0005-0000-0000-0000ED270000}"/>
    <cellStyle name="40% - akcent 1 3 2 3 2 4 2 3" xfId="10061" xr:uid="{00000000-0005-0000-0000-0000EE270000}"/>
    <cellStyle name="40% - akcent 1 3 2 3 2 4 3" xfId="10062" xr:uid="{00000000-0005-0000-0000-0000EF270000}"/>
    <cellStyle name="40% - akcent 1 3 2 3 2 4 4" xfId="10063" xr:uid="{00000000-0005-0000-0000-0000F0270000}"/>
    <cellStyle name="40% - akcent 1 3 2 3 2 5" xfId="10064" xr:uid="{00000000-0005-0000-0000-0000F1270000}"/>
    <cellStyle name="40% - akcent 1 3 2 3 2 5 2" xfId="10065" xr:uid="{00000000-0005-0000-0000-0000F2270000}"/>
    <cellStyle name="40% - akcent 1 3 2 3 2 5 3" xfId="10066" xr:uid="{00000000-0005-0000-0000-0000F3270000}"/>
    <cellStyle name="40% - akcent 1 3 2 3 2 6" xfId="10067" xr:uid="{00000000-0005-0000-0000-0000F4270000}"/>
    <cellStyle name="40% - akcent 1 3 2 3 2 7" xfId="10068" xr:uid="{00000000-0005-0000-0000-0000F5270000}"/>
    <cellStyle name="40% - akcent 1 3 2 3 3" xfId="10069" xr:uid="{00000000-0005-0000-0000-0000F6270000}"/>
    <cellStyle name="40% - akcent 1 3 2 3 3 2" xfId="10070" xr:uid="{00000000-0005-0000-0000-0000F7270000}"/>
    <cellStyle name="40% - akcent 1 3 2 3 3 2 2" xfId="10071" xr:uid="{00000000-0005-0000-0000-0000F8270000}"/>
    <cellStyle name="40% - akcent 1 3 2 3 3 2 2 2" xfId="10072" xr:uid="{00000000-0005-0000-0000-0000F9270000}"/>
    <cellStyle name="40% - akcent 1 3 2 3 3 2 2 3" xfId="10073" xr:uid="{00000000-0005-0000-0000-0000FA270000}"/>
    <cellStyle name="40% - akcent 1 3 2 3 3 2 3" xfId="10074" xr:uid="{00000000-0005-0000-0000-0000FB270000}"/>
    <cellStyle name="40% - akcent 1 3 2 3 3 2 4" xfId="10075" xr:uid="{00000000-0005-0000-0000-0000FC270000}"/>
    <cellStyle name="40% - akcent 1 3 2 3 3 3" xfId="10076" xr:uid="{00000000-0005-0000-0000-0000FD270000}"/>
    <cellStyle name="40% - akcent 1 3 2 3 3 3 2" xfId="10077" xr:uid="{00000000-0005-0000-0000-0000FE270000}"/>
    <cellStyle name="40% - akcent 1 3 2 3 3 3 2 2" xfId="10078" xr:uid="{00000000-0005-0000-0000-0000FF270000}"/>
    <cellStyle name="40% - akcent 1 3 2 3 3 3 2 3" xfId="10079" xr:uid="{00000000-0005-0000-0000-000000280000}"/>
    <cellStyle name="40% - akcent 1 3 2 3 3 3 3" xfId="10080" xr:uid="{00000000-0005-0000-0000-000001280000}"/>
    <cellStyle name="40% - akcent 1 3 2 3 3 3 4" xfId="10081" xr:uid="{00000000-0005-0000-0000-000002280000}"/>
    <cellStyle name="40% - akcent 1 3 2 3 3 4" xfId="10082" xr:uid="{00000000-0005-0000-0000-000003280000}"/>
    <cellStyle name="40% - akcent 1 3 2 3 3 4 2" xfId="10083" xr:uid="{00000000-0005-0000-0000-000004280000}"/>
    <cellStyle name="40% - akcent 1 3 2 3 3 4 2 2" xfId="10084" xr:uid="{00000000-0005-0000-0000-000005280000}"/>
    <cellStyle name="40% - akcent 1 3 2 3 3 4 2 3" xfId="10085" xr:uid="{00000000-0005-0000-0000-000006280000}"/>
    <cellStyle name="40% - akcent 1 3 2 3 3 4 3" xfId="10086" xr:uid="{00000000-0005-0000-0000-000007280000}"/>
    <cellStyle name="40% - akcent 1 3 2 3 3 4 4" xfId="10087" xr:uid="{00000000-0005-0000-0000-000008280000}"/>
    <cellStyle name="40% - akcent 1 3 2 3 3 5" xfId="10088" xr:uid="{00000000-0005-0000-0000-000009280000}"/>
    <cellStyle name="40% - akcent 1 3 2 3 3 5 2" xfId="10089" xr:uid="{00000000-0005-0000-0000-00000A280000}"/>
    <cellStyle name="40% - akcent 1 3 2 3 3 5 3" xfId="10090" xr:uid="{00000000-0005-0000-0000-00000B280000}"/>
    <cellStyle name="40% - akcent 1 3 2 3 3 6" xfId="10091" xr:uid="{00000000-0005-0000-0000-00000C280000}"/>
    <cellStyle name="40% - akcent 1 3 2 3 3 7" xfId="10092" xr:uid="{00000000-0005-0000-0000-00000D280000}"/>
    <cellStyle name="40% - akcent 1 3 2 3 4" xfId="10093" xr:uid="{00000000-0005-0000-0000-00000E280000}"/>
    <cellStyle name="40% - akcent 1 3 2 3 4 2" xfId="10094" xr:uid="{00000000-0005-0000-0000-00000F280000}"/>
    <cellStyle name="40% - akcent 1 3 2 3 4 2 2" xfId="10095" xr:uid="{00000000-0005-0000-0000-000010280000}"/>
    <cellStyle name="40% - akcent 1 3 2 3 4 2 2 2" xfId="10096" xr:uid="{00000000-0005-0000-0000-000011280000}"/>
    <cellStyle name="40% - akcent 1 3 2 3 4 2 2 3" xfId="10097" xr:uid="{00000000-0005-0000-0000-000012280000}"/>
    <cellStyle name="40% - akcent 1 3 2 3 4 2 3" xfId="10098" xr:uid="{00000000-0005-0000-0000-000013280000}"/>
    <cellStyle name="40% - akcent 1 3 2 3 4 2 4" xfId="10099" xr:uid="{00000000-0005-0000-0000-000014280000}"/>
    <cellStyle name="40% - akcent 1 3 2 3 4 3" xfId="10100" xr:uid="{00000000-0005-0000-0000-000015280000}"/>
    <cellStyle name="40% - akcent 1 3 2 3 4 3 2" xfId="10101" xr:uid="{00000000-0005-0000-0000-000016280000}"/>
    <cellStyle name="40% - akcent 1 3 2 3 4 3 3" xfId="10102" xr:uid="{00000000-0005-0000-0000-000017280000}"/>
    <cellStyle name="40% - akcent 1 3 2 3 4 4" xfId="10103" xr:uid="{00000000-0005-0000-0000-000018280000}"/>
    <cellStyle name="40% - akcent 1 3 2 3 4 5" xfId="10104" xr:uid="{00000000-0005-0000-0000-000019280000}"/>
    <cellStyle name="40% - akcent 1 3 2 3 5" xfId="10105" xr:uid="{00000000-0005-0000-0000-00001A280000}"/>
    <cellStyle name="40% - akcent 1 3 2 3 5 2" xfId="10106" xr:uid="{00000000-0005-0000-0000-00001B280000}"/>
    <cellStyle name="40% - akcent 1 3 2 3 5 2 2" xfId="10107" xr:uid="{00000000-0005-0000-0000-00001C280000}"/>
    <cellStyle name="40% - akcent 1 3 2 3 5 2 3" xfId="10108" xr:uid="{00000000-0005-0000-0000-00001D280000}"/>
    <cellStyle name="40% - akcent 1 3 2 3 5 3" xfId="10109" xr:uid="{00000000-0005-0000-0000-00001E280000}"/>
    <cellStyle name="40% - akcent 1 3 2 3 5 4" xfId="10110" xr:uid="{00000000-0005-0000-0000-00001F280000}"/>
    <cellStyle name="40% - akcent 1 3 2 3 6" xfId="10111" xr:uid="{00000000-0005-0000-0000-000020280000}"/>
    <cellStyle name="40% - akcent 1 3 2 3 6 2" xfId="10112" xr:uid="{00000000-0005-0000-0000-000021280000}"/>
    <cellStyle name="40% - akcent 1 3 2 3 6 2 2" xfId="10113" xr:uid="{00000000-0005-0000-0000-000022280000}"/>
    <cellStyle name="40% - akcent 1 3 2 3 6 2 3" xfId="10114" xr:uid="{00000000-0005-0000-0000-000023280000}"/>
    <cellStyle name="40% - akcent 1 3 2 3 6 3" xfId="10115" xr:uid="{00000000-0005-0000-0000-000024280000}"/>
    <cellStyle name="40% - akcent 1 3 2 3 6 4" xfId="10116" xr:uid="{00000000-0005-0000-0000-000025280000}"/>
    <cellStyle name="40% - akcent 1 3 2 3 7" xfId="10117" xr:uid="{00000000-0005-0000-0000-000026280000}"/>
    <cellStyle name="40% - akcent 1 3 2 3 7 2" xfId="10118" xr:uid="{00000000-0005-0000-0000-000027280000}"/>
    <cellStyle name="40% - akcent 1 3 2 3 7 2 2" xfId="10119" xr:uid="{00000000-0005-0000-0000-000028280000}"/>
    <cellStyle name="40% - akcent 1 3 2 3 7 2 3" xfId="10120" xr:uid="{00000000-0005-0000-0000-000029280000}"/>
    <cellStyle name="40% - akcent 1 3 2 3 7 3" xfId="10121" xr:uid="{00000000-0005-0000-0000-00002A280000}"/>
    <cellStyle name="40% - akcent 1 3 2 3 7 4" xfId="10122" xr:uid="{00000000-0005-0000-0000-00002B280000}"/>
    <cellStyle name="40% - akcent 1 3 2 3 8" xfId="10123" xr:uid="{00000000-0005-0000-0000-00002C280000}"/>
    <cellStyle name="40% - akcent 1 3 2 3 8 2" xfId="10124" xr:uid="{00000000-0005-0000-0000-00002D280000}"/>
    <cellStyle name="40% - akcent 1 3 2 3 8 3" xfId="10125" xr:uid="{00000000-0005-0000-0000-00002E280000}"/>
    <cellStyle name="40% - akcent 1 3 2 3 9" xfId="10126" xr:uid="{00000000-0005-0000-0000-00002F280000}"/>
    <cellStyle name="40% - akcent 1 3 2 4" xfId="10127" xr:uid="{00000000-0005-0000-0000-000030280000}"/>
    <cellStyle name="40% - akcent 1 3 2 4 2" xfId="10128" xr:uid="{00000000-0005-0000-0000-000031280000}"/>
    <cellStyle name="40% - akcent 1 3 2 4 2 2" xfId="10129" xr:uid="{00000000-0005-0000-0000-000032280000}"/>
    <cellStyle name="40% - akcent 1 3 2 4 2 2 2" xfId="10130" xr:uid="{00000000-0005-0000-0000-000033280000}"/>
    <cellStyle name="40% - akcent 1 3 2 4 2 2 2 2" xfId="10131" xr:uid="{00000000-0005-0000-0000-000034280000}"/>
    <cellStyle name="40% - akcent 1 3 2 4 2 2 2 3" xfId="10132" xr:uid="{00000000-0005-0000-0000-000035280000}"/>
    <cellStyle name="40% - akcent 1 3 2 4 2 2 3" xfId="10133" xr:uid="{00000000-0005-0000-0000-000036280000}"/>
    <cellStyle name="40% - akcent 1 3 2 4 2 2 4" xfId="10134" xr:uid="{00000000-0005-0000-0000-000037280000}"/>
    <cellStyle name="40% - akcent 1 3 2 4 2 3" xfId="10135" xr:uid="{00000000-0005-0000-0000-000038280000}"/>
    <cellStyle name="40% - akcent 1 3 2 4 2 3 2" xfId="10136" xr:uid="{00000000-0005-0000-0000-000039280000}"/>
    <cellStyle name="40% - akcent 1 3 2 4 2 3 2 2" xfId="10137" xr:uid="{00000000-0005-0000-0000-00003A280000}"/>
    <cellStyle name="40% - akcent 1 3 2 4 2 3 2 3" xfId="10138" xr:uid="{00000000-0005-0000-0000-00003B280000}"/>
    <cellStyle name="40% - akcent 1 3 2 4 2 3 3" xfId="10139" xr:uid="{00000000-0005-0000-0000-00003C280000}"/>
    <cellStyle name="40% - akcent 1 3 2 4 2 3 4" xfId="10140" xr:uid="{00000000-0005-0000-0000-00003D280000}"/>
    <cellStyle name="40% - akcent 1 3 2 4 2 4" xfId="10141" xr:uid="{00000000-0005-0000-0000-00003E280000}"/>
    <cellStyle name="40% - akcent 1 3 2 4 2 4 2" xfId="10142" xr:uid="{00000000-0005-0000-0000-00003F280000}"/>
    <cellStyle name="40% - akcent 1 3 2 4 2 4 2 2" xfId="10143" xr:uid="{00000000-0005-0000-0000-000040280000}"/>
    <cellStyle name="40% - akcent 1 3 2 4 2 4 2 3" xfId="10144" xr:uid="{00000000-0005-0000-0000-000041280000}"/>
    <cellStyle name="40% - akcent 1 3 2 4 2 4 3" xfId="10145" xr:uid="{00000000-0005-0000-0000-000042280000}"/>
    <cellStyle name="40% - akcent 1 3 2 4 2 4 4" xfId="10146" xr:uid="{00000000-0005-0000-0000-000043280000}"/>
    <cellStyle name="40% - akcent 1 3 2 4 2 5" xfId="10147" xr:uid="{00000000-0005-0000-0000-000044280000}"/>
    <cellStyle name="40% - akcent 1 3 2 4 2 5 2" xfId="10148" xr:uid="{00000000-0005-0000-0000-000045280000}"/>
    <cellStyle name="40% - akcent 1 3 2 4 2 5 3" xfId="10149" xr:uid="{00000000-0005-0000-0000-000046280000}"/>
    <cellStyle name="40% - akcent 1 3 2 4 2 6" xfId="10150" xr:uid="{00000000-0005-0000-0000-000047280000}"/>
    <cellStyle name="40% - akcent 1 3 2 4 2 7" xfId="10151" xr:uid="{00000000-0005-0000-0000-000048280000}"/>
    <cellStyle name="40% - akcent 1 3 2 4 3" xfId="10152" xr:uid="{00000000-0005-0000-0000-000049280000}"/>
    <cellStyle name="40% - akcent 1 3 2 4 3 2" xfId="10153" xr:uid="{00000000-0005-0000-0000-00004A280000}"/>
    <cellStyle name="40% - akcent 1 3 2 4 3 2 2" xfId="10154" xr:uid="{00000000-0005-0000-0000-00004B280000}"/>
    <cellStyle name="40% - akcent 1 3 2 4 3 2 2 2" xfId="10155" xr:uid="{00000000-0005-0000-0000-00004C280000}"/>
    <cellStyle name="40% - akcent 1 3 2 4 3 2 2 3" xfId="10156" xr:uid="{00000000-0005-0000-0000-00004D280000}"/>
    <cellStyle name="40% - akcent 1 3 2 4 3 2 3" xfId="10157" xr:uid="{00000000-0005-0000-0000-00004E280000}"/>
    <cellStyle name="40% - akcent 1 3 2 4 3 2 4" xfId="10158" xr:uid="{00000000-0005-0000-0000-00004F280000}"/>
    <cellStyle name="40% - akcent 1 3 2 4 3 3" xfId="10159" xr:uid="{00000000-0005-0000-0000-000050280000}"/>
    <cellStyle name="40% - akcent 1 3 2 4 3 3 2" xfId="10160" xr:uid="{00000000-0005-0000-0000-000051280000}"/>
    <cellStyle name="40% - akcent 1 3 2 4 3 3 2 2" xfId="10161" xr:uid="{00000000-0005-0000-0000-000052280000}"/>
    <cellStyle name="40% - akcent 1 3 2 4 3 3 2 3" xfId="10162" xr:uid="{00000000-0005-0000-0000-000053280000}"/>
    <cellStyle name="40% - akcent 1 3 2 4 3 3 3" xfId="10163" xr:uid="{00000000-0005-0000-0000-000054280000}"/>
    <cellStyle name="40% - akcent 1 3 2 4 3 3 4" xfId="10164" xr:uid="{00000000-0005-0000-0000-000055280000}"/>
    <cellStyle name="40% - akcent 1 3 2 4 3 4" xfId="10165" xr:uid="{00000000-0005-0000-0000-000056280000}"/>
    <cellStyle name="40% - akcent 1 3 2 4 3 4 2" xfId="10166" xr:uid="{00000000-0005-0000-0000-000057280000}"/>
    <cellStyle name="40% - akcent 1 3 2 4 3 4 2 2" xfId="10167" xr:uid="{00000000-0005-0000-0000-000058280000}"/>
    <cellStyle name="40% - akcent 1 3 2 4 3 4 2 3" xfId="10168" xr:uid="{00000000-0005-0000-0000-000059280000}"/>
    <cellStyle name="40% - akcent 1 3 2 4 3 4 3" xfId="10169" xr:uid="{00000000-0005-0000-0000-00005A280000}"/>
    <cellStyle name="40% - akcent 1 3 2 4 3 4 4" xfId="10170" xr:uid="{00000000-0005-0000-0000-00005B280000}"/>
    <cellStyle name="40% - akcent 1 3 2 4 3 5" xfId="10171" xr:uid="{00000000-0005-0000-0000-00005C280000}"/>
    <cellStyle name="40% - akcent 1 3 2 4 3 5 2" xfId="10172" xr:uid="{00000000-0005-0000-0000-00005D280000}"/>
    <cellStyle name="40% - akcent 1 3 2 4 3 5 3" xfId="10173" xr:uid="{00000000-0005-0000-0000-00005E280000}"/>
    <cellStyle name="40% - akcent 1 3 2 4 3 6" xfId="10174" xr:uid="{00000000-0005-0000-0000-00005F280000}"/>
    <cellStyle name="40% - akcent 1 3 2 4 3 7" xfId="10175" xr:uid="{00000000-0005-0000-0000-000060280000}"/>
    <cellStyle name="40% - akcent 1 3 2 4 4" xfId="10176" xr:uid="{00000000-0005-0000-0000-000061280000}"/>
    <cellStyle name="40% - akcent 1 3 2 4 4 2" xfId="10177" xr:uid="{00000000-0005-0000-0000-000062280000}"/>
    <cellStyle name="40% - akcent 1 3 2 4 4 2 2" xfId="10178" xr:uid="{00000000-0005-0000-0000-000063280000}"/>
    <cellStyle name="40% - akcent 1 3 2 4 4 2 3" xfId="10179" xr:uid="{00000000-0005-0000-0000-000064280000}"/>
    <cellStyle name="40% - akcent 1 3 2 4 4 3" xfId="10180" xr:uid="{00000000-0005-0000-0000-000065280000}"/>
    <cellStyle name="40% - akcent 1 3 2 4 4 4" xfId="10181" xr:uid="{00000000-0005-0000-0000-000066280000}"/>
    <cellStyle name="40% - akcent 1 3 2 4 5" xfId="10182" xr:uid="{00000000-0005-0000-0000-000067280000}"/>
    <cellStyle name="40% - akcent 1 3 2 4 5 2" xfId="10183" xr:uid="{00000000-0005-0000-0000-000068280000}"/>
    <cellStyle name="40% - akcent 1 3 2 4 5 2 2" xfId="10184" xr:uid="{00000000-0005-0000-0000-000069280000}"/>
    <cellStyle name="40% - akcent 1 3 2 4 5 2 3" xfId="10185" xr:uid="{00000000-0005-0000-0000-00006A280000}"/>
    <cellStyle name="40% - akcent 1 3 2 4 5 3" xfId="10186" xr:uid="{00000000-0005-0000-0000-00006B280000}"/>
    <cellStyle name="40% - akcent 1 3 2 4 5 4" xfId="10187" xr:uid="{00000000-0005-0000-0000-00006C280000}"/>
    <cellStyle name="40% - akcent 1 3 2 4 6" xfId="10188" xr:uid="{00000000-0005-0000-0000-00006D280000}"/>
    <cellStyle name="40% - akcent 1 3 2 4 6 2" xfId="10189" xr:uid="{00000000-0005-0000-0000-00006E280000}"/>
    <cellStyle name="40% - akcent 1 3 2 4 6 2 2" xfId="10190" xr:uid="{00000000-0005-0000-0000-00006F280000}"/>
    <cellStyle name="40% - akcent 1 3 2 4 6 2 3" xfId="10191" xr:uid="{00000000-0005-0000-0000-000070280000}"/>
    <cellStyle name="40% - akcent 1 3 2 4 6 3" xfId="10192" xr:uid="{00000000-0005-0000-0000-000071280000}"/>
    <cellStyle name="40% - akcent 1 3 2 4 6 4" xfId="10193" xr:uid="{00000000-0005-0000-0000-000072280000}"/>
    <cellStyle name="40% - akcent 1 3 2 4 7" xfId="10194" xr:uid="{00000000-0005-0000-0000-000073280000}"/>
    <cellStyle name="40% - akcent 1 3 2 4 7 2" xfId="10195" xr:uid="{00000000-0005-0000-0000-000074280000}"/>
    <cellStyle name="40% - akcent 1 3 2 4 7 3" xfId="10196" xr:uid="{00000000-0005-0000-0000-000075280000}"/>
    <cellStyle name="40% - akcent 1 3 2 4 8" xfId="10197" xr:uid="{00000000-0005-0000-0000-000076280000}"/>
    <cellStyle name="40% - akcent 1 3 2 4 9" xfId="10198" xr:uid="{00000000-0005-0000-0000-000077280000}"/>
    <cellStyle name="40% - akcent 1 3 2 5" xfId="10199" xr:uid="{00000000-0005-0000-0000-000078280000}"/>
    <cellStyle name="40% - akcent 1 3 2 5 2" xfId="10200" xr:uid="{00000000-0005-0000-0000-000079280000}"/>
    <cellStyle name="40% - akcent 1 3 2 5 2 2" xfId="10201" xr:uid="{00000000-0005-0000-0000-00007A280000}"/>
    <cellStyle name="40% - akcent 1 3 2 5 2 2 2" xfId="10202" xr:uid="{00000000-0005-0000-0000-00007B280000}"/>
    <cellStyle name="40% - akcent 1 3 2 5 2 2 3" xfId="10203" xr:uid="{00000000-0005-0000-0000-00007C280000}"/>
    <cellStyle name="40% - akcent 1 3 2 5 2 3" xfId="10204" xr:uid="{00000000-0005-0000-0000-00007D280000}"/>
    <cellStyle name="40% - akcent 1 3 2 5 2 4" xfId="10205" xr:uid="{00000000-0005-0000-0000-00007E280000}"/>
    <cellStyle name="40% - akcent 1 3 2 5 3" xfId="10206" xr:uid="{00000000-0005-0000-0000-00007F280000}"/>
    <cellStyle name="40% - akcent 1 3 2 5 3 2" xfId="10207" xr:uid="{00000000-0005-0000-0000-000080280000}"/>
    <cellStyle name="40% - akcent 1 3 2 5 3 2 2" xfId="10208" xr:uid="{00000000-0005-0000-0000-000081280000}"/>
    <cellStyle name="40% - akcent 1 3 2 5 3 2 3" xfId="10209" xr:uid="{00000000-0005-0000-0000-000082280000}"/>
    <cellStyle name="40% - akcent 1 3 2 5 3 3" xfId="10210" xr:uid="{00000000-0005-0000-0000-000083280000}"/>
    <cellStyle name="40% - akcent 1 3 2 5 3 4" xfId="10211" xr:uid="{00000000-0005-0000-0000-000084280000}"/>
    <cellStyle name="40% - akcent 1 3 2 5 4" xfId="10212" xr:uid="{00000000-0005-0000-0000-000085280000}"/>
    <cellStyle name="40% - akcent 1 3 2 5 4 2" xfId="10213" xr:uid="{00000000-0005-0000-0000-000086280000}"/>
    <cellStyle name="40% - akcent 1 3 2 5 4 2 2" xfId="10214" xr:uid="{00000000-0005-0000-0000-000087280000}"/>
    <cellStyle name="40% - akcent 1 3 2 5 4 2 3" xfId="10215" xr:uid="{00000000-0005-0000-0000-000088280000}"/>
    <cellStyle name="40% - akcent 1 3 2 5 4 3" xfId="10216" xr:uid="{00000000-0005-0000-0000-000089280000}"/>
    <cellStyle name="40% - akcent 1 3 2 5 4 4" xfId="10217" xr:uid="{00000000-0005-0000-0000-00008A280000}"/>
    <cellStyle name="40% - akcent 1 3 2 5 5" xfId="10218" xr:uid="{00000000-0005-0000-0000-00008B280000}"/>
    <cellStyle name="40% - akcent 1 3 2 5 5 2" xfId="10219" xr:uid="{00000000-0005-0000-0000-00008C280000}"/>
    <cellStyle name="40% - akcent 1 3 2 5 5 3" xfId="10220" xr:uid="{00000000-0005-0000-0000-00008D280000}"/>
    <cellStyle name="40% - akcent 1 3 2 5 6" xfId="10221" xr:uid="{00000000-0005-0000-0000-00008E280000}"/>
    <cellStyle name="40% - akcent 1 3 2 5 7" xfId="10222" xr:uid="{00000000-0005-0000-0000-00008F280000}"/>
    <cellStyle name="40% - akcent 1 3 2 6" xfId="10223" xr:uid="{00000000-0005-0000-0000-000090280000}"/>
    <cellStyle name="40% - akcent 1 3 2 6 2" xfId="10224" xr:uid="{00000000-0005-0000-0000-000091280000}"/>
    <cellStyle name="40% - akcent 1 3 2 6 2 2" xfId="10225" xr:uid="{00000000-0005-0000-0000-000092280000}"/>
    <cellStyle name="40% - akcent 1 3 2 6 2 2 2" xfId="10226" xr:uid="{00000000-0005-0000-0000-000093280000}"/>
    <cellStyle name="40% - akcent 1 3 2 6 2 2 3" xfId="10227" xr:uid="{00000000-0005-0000-0000-000094280000}"/>
    <cellStyle name="40% - akcent 1 3 2 6 2 3" xfId="10228" xr:uid="{00000000-0005-0000-0000-000095280000}"/>
    <cellStyle name="40% - akcent 1 3 2 6 2 4" xfId="10229" xr:uid="{00000000-0005-0000-0000-000096280000}"/>
    <cellStyle name="40% - akcent 1 3 2 6 3" xfId="10230" xr:uid="{00000000-0005-0000-0000-000097280000}"/>
    <cellStyle name="40% - akcent 1 3 2 6 3 2" xfId="10231" xr:uid="{00000000-0005-0000-0000-000098280000}"/>
    <cellStyle name="40% - akcent 1 3 2 6 3 2 2" xfId="10232" xr:uid="{00000000-0005-0000-0000-000099280000}"/>
    <cellStyle name="40% - akcent 1 3 2 6 3 2 3" xfId="10233" xr:uid="{00000000-0005-0000-0000-00009A280000}"/>
    <cellStyle name="40% - akcent 1 3 2 6 3 3" xfId="10234" xr:uid="{00000000-0005-0000-0000-00009B280000}"/>
    <cellStyle name="40% - akcent 1 3 2 6 3 4" xfId="10235" xr:uid="{00000000-0005-0000-0000-00009C280000}"/>
    <cellStyle name="40% - akcent 1 3 2 6 4" xfId="10236" xr:uid="{00000000-0005-0000-0000-00009D280000}"/>
    <cellStyle name="40% - akcent 1 3 2 6 4 2" xfId="10237" xr:uid="{00000000-0005-0000-0000-00009E280000}"/>
    <cellStyle name="40% - akcent 1 3 2 6 4 2 2" xfId="10238" xr:uid="{00000000-0005-0000-0000-00009F280000}"/>
    <cellStyle name="40% - akcent 1 3 2 6 4 2 3" xfId="10239" xr:uid="{00000000-0005-0000-0000-0000A0280000}"/>
    <cellStyle name="40% - akcent 1 3 2 6 4 3" xfId="10240" xr:uid="{00000000-0005-0000-0000-0000A1280000}"/>
    <cellStyle name="40% - akcent 1 3 2 6 4 4" xfId="10241" xr:uid="{00000000-0005-0000-0000-0000A2280000}"/>
    <cellStyle name="40% - akcent 1 3 2 6 5" xfId="10242" xr:uid="{00000000-0005-0000-0000-0000A3280000}"/>
    <cellStyle name="40% - akcent 1 3 2 6 5 2" xfId="10243" xr:uid="{00000000-0005-0000-0000-0000A4280000}"/>
    <cellStyle name="40% - akcent 1 3 2 6 5 3" xfId="10244" xr:uid="{00000000-0005-0000-0000-0000A5280000}"/>
    <cellStyle name="40% - akcent 1 3 2 6 6" xfId="10245" xr:uid="{00000000-0005-0000-0000-0000A6280000}"/>
    <cellStyle name="40% - akcent 1 3 2 6 7" xfId="10246" xr:uid="{00000000-0005-0000-0000-0000A7280000}"/>
    <cellStyle name="40% - akcent 1 3 2 7" xfId="10247" xr:uid="{00000000-0005-0000-0000-0000A8280000}"/>
    <cellStyle name="40% - akcent 1 3 2 7 2" xfId="10248" xr:uid="{00000000-0005-0000-0000-0000A9280000}"/>
    <cellStyle name="40% - akcent 1 3 2 7 2 2" xfId="10249" xr:uid="{00000000-0005-0000-0000-0000AA280000}"/>
    <cellStyle name="40% - akcent 1 3 2 7 2 2 2" xfId="10250" xr:uid="{00000000-0005-0000-0000-0000AB280000}"/>
    <cellStyle name="40% - akcent 1 3 2 7 2 2 3" xfId="10251" xr:uid="{00000000-0005-0000-0000-0000AC280000}"/>
    <cellStyle name="40% - akcent 1 3 2 7 2 3" xfId="10252" xr:uid="{00000000-0005-0000-0000-0000AD280000}"/>
    <cellStyle name="40% - akcent 1 3 2 7 2 4" xfId="10253" xr:uid="{00000000-0005-0000-0000-0000AE280000}"/>
    <cellStyle name="40% - akcent 1 3 2 7 3" xfId="10254" xr:uid="{00000000-0005-0000-0000-0000AF280000}"/>
    <cellStyle name="40% - akcent 1 3 2 7 3 2" xfId="10255" xr:uid="{00000000-0005-0000-0000-0000B0280000}"/>
    <cellStyle name="40% - akcent 1 3 2 7 3 3" xfId="10256" xr:uid="{00000000-0005-0000-0000-0000B1280000}"/>
    <cellStyle name="40% - akcent 1 3 2 7 4" xfId="10257" xr:uid="{00000000-0005-0000-0000-0000B2280000}"/>
    <cellStyle name="40% - akcent 1 3 2 7 5" xfId="10258" xr:uid="{00000000-0005-0000-0000-0000B3280000}"/>
    <cellStyle name="40% - akcent 1 3 2 8" xfId="10259" xr:uid="{00000000-0005-0000-0000-0000B4280000}"/>
    <cellStyle name="40% - akcent 1 3 2 8 2" xfId="10260" xr:uid="{00000000-0005-0000-0000-0000B5280000}"/>
    <cellStyle name="40% - akcent 1 3 2 8 2 2" xfId="10261" xr:uid="{00000000-0005-0000-0000-0000B6280000}"/>
    <cellStyle name="40% - akcent 1 3 2 8 2 3" xfId="10262" xr:uid="{00000000-0005-0000-0000-0000B7280000}"/>
    <cellStyle name="40% - akcent 1 3 2 8 3" xfId="10263" xr:uid="{00000000-0005-0000-0000-0000B8280000}"/>
    <cellStyle name="40% - akcent 1 3 2 8 4" xfId="10264" xr:uid="{00000000-0005-0000-0000-0000B9280000}"/>
    <cellStyle name="40% - akcent 1 3 2 9" xfId="10265" xr:uid="{00000000-0005-0000-0000-0000BA280000}"/>
    <cellStyle name="40% - akcent 1 3 2 9 2" xfId="10266" xr:uid="{00000000-0005-0000-0000-0000BB280000}"/>
    <cellStyle name="40% - akcent 1 3 2 9 2 2" xfId="10267" xr:uid="{00000000-0005-0000-0000-0000BC280000}"/>
    <cellStyle name="40% - akcent 1 3 2 9 2 3" xfId="10268" xr:uid="{00000000-0005-0000-0000-0000BD280000}"/>
    <cellStyle name="40% - akcent 1 3 2 9 3" xfId="10269" xr:uid="{00000000-0005-0000-0000-0000BE280000}"/>
    <cellStyle name="40% - akcent 1 3 2 9 4" xfId="10270" xr:uid="{00000000-0005-0000-0000-0000BF280000}"/>
    <cellStyle name="40% - akcent 1 3 3" xfId="10271" xr:uid="{00000000-0005-0000-0000-0000C0280000}"/>
    <cellStyle name="40% - akcent 1 3 3 10" xfId="10272" xr:uid="{00000000-0005-0000-0000-0000C1280000}"/>
    <cellStyle name="40% - akcent 1 3 3 11" xfId="10273" xr:uid="{00000000-0005-0000-0000-0000C2280000}"/>
    <cellStyle name="40% - akcent 1 3 3 2" xfId="10274" xr:uid="{00000000-0005-0000-0000-0000C3280000}"/>
    <cellStyle name="40% - akcent 1 3 3 2 10" xfId="10275" xr:uid="{00000000-0005-0000-0000-0000C4280000}"/>
    <cellStyle name="40% - akcent 1 3 3 2 2" xfId="10276" xr:uid="{00000000-0005-0000-0000-0000C5280000}"/>
    <cellStyle name="40% - akcent 1 3 3 2 2 2" xfId="10277" xr:uid="{00000000-0005-0000-0000-0000C6280000}"/>
    <cellStyle name="40% - akcent 1 3 3 2 2 2 2" xfId="10278" xr:uid="{00000000-0005-0000-0000-0000C7280000}"/>
    <cellStyle name="40% - akcent 1 3 3 2 2 2 2 2" xfId="10279" xr:uid="{00000000-0005-0000-0000-0000C8280000}"/>
    <cellStyle name="40% - akcent 1 3 3 2 2 2 2 3" xfId="10280" xr:uid="{00000000-0005-0000-0000-0000C9280000}"/>
    <cellStyle name="40% - akcent 1 3 3 2 2 2 3" xfId="10281" xr:uid="{00000000-0005-0000-0000-0000CA280000}"/>
    <cellStyle name="40% - akcent 1 3 3 2 2 2 4" xfId="10282" xr:uid="{00000000-0005-0000-0000-0000CB280000}"/>
    <cellStyle name="40% - akcent 1 3 3 2 2 3" xfId="10283" xr:uid="{00000000-0005-0000-0000-0000CC280000}"/>
    <cellStyle name="40% - akcent 1 3 3 2 2 3 2" xfId="10284" xr:uid="{00000000-0005-0000-0000-0000CD280000}"/>
    <cellStyle name="40% - akcent 1 3 3 2 2 3 2 2" xfId="10285" xr:uid="{00000000-0005-0000-0000-0000CE280000}"/>
    <cellStyle name="40% - akcent 1 3 3 2 2 3 2 3" xfId="10286" xr:uid="{00000000-0005-0000-0000-0000CF280000}"/>
    <cellStyle name="40% - akcent 1 3 3 2 2 3 3" xfId="10287" xr:uid="{00000000-0005-0000-0000-0000D0280000}"/>
    <cellStyle name="40% - akcent 1 3 3 2 2 3 4" xfId="10288" xr:uid="{00000000-0005-0000-0000-0000D1280000}"/>
    <cellStyle name="40% - akcent 1 3 3 2 2 4" xfId="10289" xr:uid="{00000000-0005-0000-0000-0000D2280000}"/>
    <cellStyle name="40% - akcent 1 3 3 2 2 4 2" xfId="10290" xr:uid="{00000000-0005-0000-0000-0000D3280000}"/>
    <cellStyle name="40% - akcent 1 3 3 2 2 4 2 2" xfId="10291" xr:uid="{00000000-0005-0000-0000-0000D4280000}"/>
    <cellStyle name="40% - akcent 1 3 3 2 2 4 2 3" xfId="10292" xr:uid="{00000000-0005-0000-0000-0000D5280000}"/>
    <cellStyle name="40% - akcent 1 3 3 2 2 4 3" xfId="10293" xr:uid="{00000000-0005-0000-0000-0000D6280000}"/>
    <cellStyle name="40% - akcent 1 3 3 2 2 4 4" xfId="10294" xr:uid="{00000000-0005-0000-0000-0000D7280000}"/>
    <cellStyle name="40% - akcent 1 3 3 2 2 5" xfId="10295" xr:uid="{00000000-0005-0000-0000-0000D8280000}"/>
    <cellStyle name="40% - akcent 1 3 3 2 2 5 2" xfId="10296" xr:uid="{00000000-0005-0000-0000-0000D9280000}"/>
    <cellStyle name="40% - akcent 1 3 3 2 2 5 3" xfId="10297" xr:uid="{00000000-0005-0000-0000-0000DA280000}"/>
    <cellStyle name="40% - akcent 1 3 3 2 2 6" xfId="10298" xr:uid="{00000000-0005-0000-0000-0000DB280000}"/>
    <cellStyle name="40% - akcent 1 3 3 2 2 7" xfId="10299" xr:uid="{00000000-0005-0000-0000-0000DC280000}"/>
    <cellStyle name="40% - akcent 1 3 3 2 3" xfId="10300" xr:uid="{00000000-0005-0000-0000-0000DD280000}"/>
    <cellStyle name="40% - akcent 1 3 3 2 3 2" xfId="10301" xr:uid="{00000000-0005-0000-0000-0000DE280000}"/>
    <cellStyle name="40% - akcent 1 3 3 2 3 2 2" xfId="10302" xr:uid="{00000000-0005-0000-0000-0000DF280000}"/>
    <cellStyle name="40% - akcent 1 3 3 2 3 2 2 2" xfId="10303" xr:uid="{00000000-0005-0000-0000-0000E0280000}"/>
    <cellStyle name="40% - akcent 1 3 3 2 3 2 2 3" xfId="10304" xr:uid="{00000000-0005-0000-0000-0000E1280000}"/>
    <cellStyle name="40% - akcent 1 3 3 2 3 2 3" xfId="10305" xr:uid="{00000000-0005-0000-0000-0000E2280000}"/>
    <cellStyle name="40% - akcent 1 3 3 2 3 2 4" xfId="10306" xr:uid="{00000000-0005-0000-0000-0000E3280000}"/>
    <cellStyle name="40% - akcent 1 3 3 2 3 3" xfId="10307" xr:uid="{00000000-0005-0000-0000-0000E4280000}"/>
    <cellStyle name="40% - akcent 1 3 3 2 3 3 2" xfId="10308" xr:uid="{00000000-0005-0000-0000-0000E5280000}"/>
    <cellStyle name="40% - akcent 1 3 3 2 3 3 2 2" xfId="10309" xr:uid="{00000000-0005-0000-0000-0000E6280000}"/>
    <cellStyle name="40% - akcent 1 3 3 2 3 3 2 3" xfId="10310" xr:uid="{00000000-0005-0000-0000-0000E7280000}"/>
    <cellStyle name="40% - akcent 1 3 3 2 3 3 3" xfId="10311" xr:uid="{00000000-0005-0000-0000-0000E8280000}"/>
    <cellStyle name="40% - akcent 1 3 3 2 3 3 4" xfId="10312" xr:uid="{00000000-0005-0000-0000-0000E9280000}"/>
    <cellStyle name="40% - akcent 1 3 3 2 3 4" xfId="10313" xr:uid="{00000000-0005-0000-0000-0000EA280000}"/>
    <cellStyle name="40% - akcent 1 3 3 2 3 4 2" xfId="10314" xr:uid="{00000000-0005-0000-0000-0000EB280000}"/>
    <cellStyle name="40% - akcent 1 3 3 2 3 4 2 2" xfId="10315" xr:uid="{00000000-0005-0000-0000-0000EC280000}"/>
    <cellStyle name="40% - akcent 1 3 3 2 3 4 2 3" xfId="10316" xr:uid="{00000000-0005-0000-0000-0000ED280000}"/>
    <cellStyle name="40% - akcent 1 3 3 2 3 4 3" xfId="10317" xr:uid="{00000000-0005-0000-0000-0000EE280000}"/>
    <cellStyle name="40% - akcent 1 3 3 2 3 4 4" xfId="10318" xr:uid="{00000000-0005-0000-0000-0000EF280000}"/>
    <cellStyle name="40% - akcent 1 3 3 2 3 5" xfId="10319" xr:uid="{00000000-0005-0000-0000-0000F0280000}"/>
    <cellStyle name="40% - akcent 1 3 3 2 3 5 2" xfId="10320" xr:uid="{00000000-0005-0000-0000-0000F1280000}"/>
    <cellStyle name="40% - akcent 1 3 3 2 3 5 3" xfId="10321" xr:uid="{00000000-0005-0000-0000-0000F2280000}"/>
    <cellStyle name="40% - akcent 1 3 3 2 3 6" xfId="10322" xr:uid="{00000000-0005-0000-0000-0000F3280000}"/>
    <cellStyle name="40% - akcent 1 3 3 2 3 7" xfId="10323" xr:uid="{00000000-0005-0000-0000-0000F4280000}"/>
    <cellStyle name="40% - akcent 1 3 3 2 4" xfId="10324" xr:uid="{00000000-0005-0000-0000-0000F5280000}"/>
    <cellStyle name="40% - akcent 1 3 3 2 4 2" xfId="10325" xr:uid="{00000000-0005-0000-0000-0000F6280000}"/>
    <cellStyle name="40% - akcent 1 3 3 2 4 2 2" xfId="10326" xr:uid="{00000000-0005-0000-0000-0000F7280000}"/>
    <cellStyle name="40% - akcent 1 3 3 2 4 2 2 2" xfId="10327" xr:uid="{00000000-0005-0000-0000-0000F8280000}"/>
    <cellStyle name="40% - akcent 1 3 3 2 4 2 2 3" xfId="10328" xr:uid="{00000000-0005-0000-0000-0000F9280000}"/>
    <cellStyle name="40% - akcent 1 3 3 2 4 2 3" xfId="10329" xr:uid="{00000000-0005-0000-0000-0000FA280000}"/>
    <cellStyle name="40% - akcent 1 3 3 2 4 2 4" xfId="10330" xr:uid="{00000000-0005-0000-0000-0000FB280000}"/>
    <cellStyle name="40% - akcent 1 3 3 2 4 3" xfId="10331" xr:uid="{00000000-0005-0000-0000-0000FC280000}"/>
    <cellStyle name="40% - akcent 1 3 3 2 4 3 2" xfId="10332" xr:uid="{00000000-0005-0000-0000-0000FD280000}"/>
    <cellStyle name="40% - akcent 1 3 3 2 4 3 3" xfId="10333" xr:uid="{00000000-0005-0000-0000-0000FE280000}"/>
    <cellStyle name="40% - akcent 1 3 3 2 4 4" xfId="10334" xr:uid="{00000000-0005-0000-0000-0000FF280000}"/>
    <cellStyle name="40% - akcent 1 3 3 2 4 5" xfId="10335" xr:uid="{00000000-0005-0000-0000-000000290000}"/>
    <cellStyle name="40% - akcent 1 3 3 2 5" xfId="10336" xr:uid="{00000000-0005-0000-0000-000001290000}"/>
    <cellStyle name="40% - akcent 1 3 3 2 5 2" xfId="10337" xr:uid="{00000000-0005-0000-0000-000002290000}"/>
    <cellStyle name="40% - akcent 1 3 3 2 5 2 2" xfId="10338" xr:uid="{00000000-0005-0000-0000-000003290000}"/>
    <cellStyle name="40% - akcent 1 3 3 2 5 2 3" xfId="10339" xr:uid="{00000000-0005-0000-0000-000004290000}"/>
    <cellStyle name="40% - akcent 1 3 3 2 5 3" xfId="10340" xr:uid="{00000000-0005-0000-0000-000005290000}"/>
    <cellStyle name="40% - akcent 1 3 3 2 5 4" xfId="10341" xr:uid="{00000000-0005-0000-0000-000006290000}"/>
    <cellStyle name="40% - akcent 1 3 3 2 6" xfId="10342" xr:uid="{00000000-0005-0000-0000-000007290000}"/>
    <cellStyle name="40% - akcent 1 3 3 2 6 2" xfId="10343" xr:uid="{00000000-0005-0000-0000-000008290000}"/>
    <cellStyle name="40% - akcent 1 3 3 2 6 2 2" xfId="10344" xr:uid="{00000000-0005-0000-0000-000009290000}"/>
    <cellStyle name="40% - akcent 1 3 3 2 6 2 3" xfId="10345" xr:uid="{00000000-0005-0000-0000-00000A290000}"/>
    <cellStyle name="40% - akcent 1 3 3 2 6 3" xfId="10346" xr:uid="{00000000-0005-0000-0000-00000B290000}"/>
    <cellStyle name="40% - akcent 1 3 3 2 6 4" xfId="10347" xr:uid="{00000000-0005-0000-0000-00000C290000}"/>
    <cellStyle name="40% - akcent 1 3 3 2 7" xfId="10348" xr:uid="{00000000-0005-0000-0000-00000D290000}"/>
    <cellStyle name="40% - akcent 1 3 3 2 7 2" xfId="10349" xr:uid="{00000000-0005-0000-0000-00000E290000}"/>
    <cellStyle name="40% - akcent 1 3 3 2 7 2 2" xfId="10350" xr:uid="{00000000-0005-0000-0000-00000F290000}"/>
    <cellStyle name="40% - akcent 1 3 3 2 7 2 3" xfId="10351" xr:uid="{00000000-0005-0000-0000-000010290000}"/>
    <cellStyle name="40% - akcent 1 3 3 2 7 3" xfId="10352" xr:uid="{00000000-0005-0000-0000-000011290000}"/>
    <cellStyle name="40% - akcent 1 3 3 2 7 4" xfId="10353" xr:uid="{00000000-0005-0000-0000-000012290000}"/>
    <cellStyle name="40% - akcent 1 3 3 2 8" xfId="10354" xr:uid="{00000000-0005-0000-0000-000013290000}"/>
    <cellStyle name="40% - akcent 1 3 3 2 8 2" xfId="10355" xr:uid="{00000000-0005-0000-0000-000014290000}"/>
    <cellStyle name="40% - akcent 1 3 3 2 8 3" xfId="10356" xr:uid="{00000000-0005-0000-0000-000015290000}"/>
    <cellStyle name="40% - akcent 1 3 3 2 9" xfId="10357" xr:uid="{00000000-0005-0000-0000-000016290000}"/>
    <cellStyle name="40% - akcent 1 3 3 3" xfId="10358" xr:uid="{00000000-0005-0000-0000-000017290000}"/>
    <cellStyle name="40% - akcent 1 3 3 3 2" xfId="10359" xr:uid="{00000000-0005-0000-0000-000018290000}"/>
    <cellStyle name="40% - akcent 1 3 3 3 2 2" xfId="10360" xr:uid="{00000000-0005-0000-0000-000019290000}"/>
    <cellStyle name="40% - akcent 1 3 3 3 2 2 2" xfId="10361" xr:uid="{00000000-0005-0000-0000-00001A290000}"/>
    <cellStyle name="40% - akcent 1 3 3 3 2 2 3" xfId="10362" xr:uid="{00000000-0005-0000-0000-00001B290000}"/>
    <cellStyle name="40% - akcent 1 3 3 3 2 3" xfId="10363" xr:uid="{00000000-0005-0000-0000-00001C290000}"/>
    <cellStyle name="40% - akcent 1 3 3 3 2 4" xfId="10364" xr:uid="{00000000-0005-0000-0000-00001D290000}"/>
    <cellStyle name="40% - akcent 1 3 3 3 3" xfId="10365" xr:uid="{00000000-0005-0000-0000-00001E290000}"/>
    <cellStyle name="40% - akcent 1 3 3 3 3 2" xfId="10366" xr:uid="{00000000-0005-0000-0000-00001F290000}"/>
    <cellStyle name="40% - akcent 1 3 3 3 3 2 2" xfId="10367" xr:uid="{00000000-0005-0000-0000-000020290000}"/>
    <cellStyle name="40% - akcent 1 3 3 3 3 2 3" xfId="10368" xr:uid="{00000000-0005-0000-0000-000021290000}"/>
    <cellStyle name="40% - akcent 1 3 3 3 3 3" xfId="10369" xr:uid="{00000000-0005-0000-0000-000022290000}"/>
    <cellStyle name="40% - akcent 1 3 3 3 3 4" xfId="10370" xr:uid="{00000000-0005-0000-0000-000023290000}"/>
    <cellStyle name="40% - akcent 1 3 3 3 4" xfId="10371" xr:uid="{00000000-0005-0000-0000-000024290000}"/>
    <cellStyle name="40% - akcent 1 3 3 3 4 2" xfId="10372" xr:uid="{00000000-0005-0000-0000-000025290000}"/>
    <cellStyle name="40% - akcent 1 3 3 3 4 2 2" xfId="10373" xr:uid="{00000000-0005-0000-0000-000026290000}"/>
    <cellStyle name="40% - akcent 1 3 3 3 4 2 3" xfId="10374" xr:uid="{00000000-0005-0000-0000-000027290000}"/>
    <cellStyle name="40% - akcent 1 3 3 3 4 3" xfId="10375" xr:uid="{00000000-0005-0000-0000-000028290000}"/>
    <cellStyle name="40% - akcent 1 3 3 3 4 4" xfId="10376" xr:uid="{00000000-0005-0000-0000-000029290000}"/>
    <cellStyle name="40% - akcent 1 3 3 3 5" xfId="10377" xr:uid="{00000000-0005-0000-0000-00002A290000}"/>
    <cellStyle name="40% - akcent 1 3 3 3 5 2" xfId="10378" xr:uid="{00000000-0005-0000-0000-00002B290000}"/>
    <cellStyle name="40% - akcent 1 3 3 3 5 3" xfId="10379" xr:uid="{00000000-0005-0000-0000-00002C290000}"/>
    <cellStyle name="40% - akcent 1 3 3 3 6" xfId="10380" xr:uid="{00000000-0005-0000-0000-00002D290000}"/>
    <cellStyle name="40% - akcent 1 3 3 3 7" xfId="10381" xr:uid="{00000000-0005-0000-0000-00002E290000}"/>
    <cellStyle name="40% - akcent 1 3 3 4" xfId="10382" xr:uid="{00000000-0005-0000-0000-00002F290000}"/>
    <cellStyle name="40% - akcent 1 3 3 4 2" xfId="10383" xr:uid="{00000000-0005-0000-0000-000030290000}"/>
    <cellStyle name="40% - akcent 1 3 3 4 2 2" xfId="10384" xr:uid="{00000000-0005-0000-0000-000031290000}"/>
    <cellStyle name="40% - akcent 1 3 3 4 2 2 2" xfId="10385" xr:uid="{00000000-0005-0000-0000-000032290000}"/>
    <cellStyle name="40% - akcent 1 3 3 4 2 2 3" xfId="10386" xr:uid="{00000000-0005-0000-0000-000033290000}"/>
    <cellStyle name="40% - akcent 1 3 3 4 2 3" xfId="10387" xr:uid="{00000000-0005-0000-0000-000034290000}"/>
    <cellStyle name="40% - akcent 1 3 3 4 2 4" xfId="10388" xr:uid="{00000000-0005-0000-0000-000035290000}"/>
    <cellStyle name="40% - akcent 1 3 3 4 3" xfId="10389" xr:uid="{00000000-0005-0000-0000-000036290000}"/>
    <cellStyle name="40% - akcent 1 3 3 4 3 2" xfId="10390" xr:uid="{00000000-0005-0000-0000-000037290000}"/>
    <cellStyle name="40% - akcent 1 3 3 4 3 2 2" xfId="10391" xr:uid="{00000000-0005-0000-0000-000038290000}"/>
    <cellStyle name="40% - akcent 1 3 3 4 3 2 3" xfId="10392" xr:uid="{00000000-0005-0000-0000-000039290000}"/>
    <cellStyle name="40% - akcent 1 3 3 4 3 3" xfId="10393" xr:uid="{00000000-0005-0000-0000-00003A290000}"/>
    <cellStyle name="40% - akcent 1 3 3 4 3 4" xfId="10394" xr:uid="{00000000-0005-0000-0000-00003B290000}"/>
    <cellStyle name="40% - akcent 1 3 3 4 4" xfId="10395" xr:uid="{00000000-0005-0000-0000-00003C290000}"/>
    <cellStyle name="40% - akcent 1 3 3 4 4 2" xfId="10396" xr:uid="{00000000-0005-0000-0000-00003D290000}"/>
    <cellStyle name="40% - akcent 1 3 3 4 4 2 2" xfId="10397" xr:uid="{00000000-0005-0000-0000-00003E290000}"/>
    <cellStyle name="40% - akcent 1 3 3 4 4 2 3" xfId="10398" xr:uid="{00000000-0005-0000-0000-00003F290000}"/>
    <cellStyle name="40% - akcent 1 3 3 4 4 3" xfId="10399" xr:uid="{00000000-0005-0000-0000-000040290000}"/>
    <cellStyle name="40% - akcent 1 3 3 4 4 4" xfId="10400" xr:uid="{00000000-0005-0000-0000-000041290000}"/>
    <cellStyle name="40% - akcent 1 3 3 4 5" xfId="10401" xr:uid="{00000000-0005-0000-0000-000042290000}"/>
    <cellStyle name="40% - akcent 1 3 3 4 5 2" xfId="10402" xr:uid="{00000000-0005-0000-0000-000043290000}"/>
    <cellStyle name="40% - akcent 1 3 3 4 5 3" xfId="10403" xr:uid="{00000000-0005-0000-0000-000044290000}"/>
    <cellStyle name="40% - akcent 1 3 3 4 6" xfId="10404" xr:uid="{00000000-0005-0000-0000-000045290000}"/>
    <cellStyle name="40% - akcent 1 3 3 4 7" xfId="10405" xr:uid="{00000000-0005-0000-0000-000046290000}"/>
    <cellStyle name="40% - akcent 1 3 3 5" xfId="10406" xr:uid="{00000000-0005-0000-0000-000047290000}"/>
    <cellStyle name="40% - akcent 1 3 3 5 2" xfId="10407" xr:uid="{00000000-0005-0000-0000-000048290000}"/>
    <cellStyle name="40% - akcent 1 3 3 5 2 2" xfId="10408" xr:uid="{00000000-0005-0000-0000-000049290000}"/>
    <cellStyle name="40% - akcent 1 3 3 5 2 2 2" xfId="10409" xr:uid="{00000000-0005-0000-0000-00004A290000}"/>
    <cellStyle name="40% - akcent 1 3 3 5 2 2 3" xfId="10410" xr:uid="{00000000-0005-0000-0000-00004B290000}"/>
    <cellStyle name="40% - akcent 1 3 3 5 2 3" xfId="10411" xr:uid="{00000000-0005-0000-0000-00004C290000}"/>
    <cellStyle name="40% - akcent 1 3 3 5 2 4" xfId="10412" xr:uid="{00000000-0005-0000-0000-00004D290000}"/>
    <cellStyle name="40% - akcent 1 3 3 5 3" xfId="10413" xr:uid="{00000000-0005-0000-0000-00004E290000}"/>
    <cellStyle name="40% - akcent 1 3 3 5 3 2" xfId="10414" xr:uid="{00000000-0005-0000-0000-00004F290000}"/>
    <cellStyle name="40% - akcent 1 3 3 5 3 3" xfId="10415" xr:uid="{00000000-0005-0000-0000-000050290000}"/>
    <cellStyle name="40% - akcent 1 3 3 5 4" xfId="10416" xr:uid="{00000000-0005-0000-0000-000051290000}"/>
    <cellStyle name="40% - akcent 1 3 3 5 5" xfId="10417" xr:uid="{00000000-0005-0000-0000-000052290000}"/>
    <cellStyle name="40% - akcent 1 3 3 6" xfId="10418" xr:uid="{00000000-0005-0000-0000-000053290000}"/>
    <cellStyle name="40% - akcent 1 3 3 6 2" xfId="10419" xr:uid="{00000000-0005-0000-0000-000054290000}"/>
    <cellStyle name="40% - akcent 1 3 3 6 2 2" xfId="10420" xr:uid="{00000000-0005-0000-0000-000055290000}"/>
    <cellStyle name="40% - akcent 1 3 3 6 2 3" xfId="10421" xr:uid="{00000000-0005-0000-0000-000056290000}"/>
    <cellStyle name="40% - akcent 1 3 3 6 3" xfId="10422" xr:uid="{00000000-0005-0000-0000-000057290000}"/>
    <cellStyle name="40% - akcent 1 3 3 6 4" xfId="10423" xr:uid="{00000000-0005-0000-0000-000058290000}"/>
    <cellStyle name="40% - akcent 1 3 3 7" xfId="10424" xr:uid="{00000000-0005-0000-0000-000059290000}"/>
    <cellStyle name="40% - akcent 1 3 3 7 2" xfId="10425" xr:uid="{00000000-0005-0000-0000-00005A290000}"/>
    <cellStyle name="40% - akcent 1 3 3 7 2 2" xfId="10426" xr:uid="{00000000-0005-0000-0000-00005B290000}"/>
    <cellStyle name="40% - akcent 1 3 3 7 2 3" xfId="10427" xr:uid="{00000000-0005-0000-0000-00005C290000}"/>
    <cellStyle name="40% - akcent 1 3 3 7 3" xfId="10428" xr:uid="{00000000-0005-0000-0000-00005D290000}"/>
    <cellStyle name="40% - akcent 1 3 3 7 4" xfId="10429" xr:uid="{00000000-0005-0000-0000-00005E290000}"/>
    <cellStyle name="40% - akcent 1 3 3 8" xfId="10430" xr:uid="{00000000-0005-0000-0000-00005F290000}"/>
    <cellStyle name="40% - akcent 1 3 3 8 2" xfId="10431" xr:uid="{00000000-0005-0000-0000-000060290000}"/>
    <cellStyle name="40% - akcent 1 3 3 8 2 2" xfId="10432" xr:uid="{00000000-0005-0000-0000-000061290000}"/>
    <cellStyle name="40% - akcent 1 3 3 8 2 3" xfId="10433" xr:uid="{00000000-0005-0000-0000-000062290000}"/>
    <cellStyle name="40% - akcent 1 3 3 8 3" xfId="10434" xr:uid="{00000000-0005-0000-0000-000063290000}"/>
    <cellStyle name="40% - akcent 1 3 3 8 4" xfId="10435" xr:uid="{00000000-0005-0000-0000-000064290000}"/>
    <cellStyle name="40% - akcent 1 3 3 9" xfId="10436" xr:uid="{00000000-0005-0000-0000-000065290000}"/>
    <cellStyle name="40% - akcent 1 3 3 9 2" xfId="10437" xr:uid="{00000000-0005-0000-0000-000066290000}"/>
    <cellStyle name="40% - akcent 1 3 3 9 3" xfId="10438" xr:uid="{00000000-0005-0000-0000-000067290000}"/>
    <cellStyle name="40% - akcent 1 3 4" xfId="10439" xr:uid="{00000000-0005-0000-0000-000068290000}"/>
    <cellStyle name="40% - akcent 1 3 4 10" xfId="10440" xr:uid="{00000000-0005-0000-0000-000069290000}"/>
    <cellStyle name="40% - akcent 1 3 4 2" xfId="10441" xr:uid="{00000000-0005-0000-0000-00006A290000}"/>
    <cellStyle name="40% - akcent 1 3 4 2 2" xfId="10442" xr:uid="{00000000-0005-0000-0000-00006B290000}"/>
    <cellStyle name="40% - akcent 1 3 4 2 2 2" xfId="10443" xr:uid="{00000000-0005-0000-0000-00006C290000}"/>
    <cellStyle name="40% - akcent 1 3 4 2 2 2 2" xfId="10444" xr:uid="{00000000-0005-0000-0000-00006D290000}"/>
    <cellStyle name="40% - akcent 1 3 4 2 2 2 3" xfId="10445" xr:uid="{00000000-0005-0000-0000-00006E290000}"/>
    <cellStyle name="40% - akcent 1 3 4 2 2 3" xfId="10446" xr:uid="{00000000-0005-0000-0000-00006F290000}"/>
    <cellStyle name="40% - akcent 1 3 4 2 2 4" xfId="10447" xr:uid="{00000000-0005-0000-0000-000070290000}"/>
    <cellStyle name="40% - akcent 1 3 4 2 3" xfId="10448" xr:uid="{00000000-0005-0000-0000-000071290000}"/>
    <cellStyle name="40% - akcent 1 3 4 2 3 2" xfId="10449" xr:uid="{00000000-0005-0000-0000-000072290000}"/>
    <cellStyle name="40% - akcent 1 3 4 2 3 2 2" xfId="10450" xr:uid="{00000000-0005-0000-0000-000073290000}"/>
    <cellStyle name="40% - akcent 1 3 4 2 3 2 3" xfId="10451" xr:uid="{00000000-0005-0000-0000-000074290000}"/>
    <cellStyle name="40% - akcent 1 3 4 2 3 3" xfId="10452" xr:uid="{00000000-0005-0000-0000-000075290000}"/>
    <cellStyle name="40% - akcent 1 3 4 2 3 4" xfId="10453" xr:uid="{00000000-0005-0000-0000-000076290000}"/>
    <cellStyle name="40% - akcent 1 3 4 2 4" xfId="10454" xr:uid="{00000000-0005-0000-0000-000077290000}"/>
    <cellStyle name="40% - akcent 1 3 4 2 4 2" xfId="10455" xr:uid="{00000000-0005-0000-0000-000078290000}"/>
    <cellStyle name="40% - akcent 1 3 4 2 4 2 2" xfId="10456" xr:uid="{00000000-0005-0000-0000-000079290000}"/>
    <cellStyle name="40% - akcent 1 3 4 2 4 2 3" xfId="10457" xr:uid="{00000000-0005-0000-0000-00007A290000}"/>
    <cellStyle name="40% - akcent 1 3 4 2 4 3" xfId="10458" xr:uid="{00000000-0005-0000-0000-00007B290000}"/>
    <cellStyle name="40% - akcent 1 3 4 2 4 4" xfId="10459" xr:uid="{00000000-0005-0000-0000-00007C290000}"/>
    <cellStyle name="40% - akcent 1 3 4 2 5" xfId="10460" xr:uid="{00000000-0005-0000-0000-00007D290000}"/>
    <cellStyle name="40% - akcent 1 3 4 2 5 2" xfId="10461" xr:uid="{00000000-0005-0000-0000-00007E290000}"/>
    <cellStyle name="40% - akcent 1 3 4 2 5 3" xfId="10462" xr:uid="{00000000-0005-0000-0000-00007F290000}"/>
    <cellStyle name="40% - akcent 1 3 4 2 6" xfId="10463" xr:uid="{00000000-0005-0000-0000-000080290000}"/>
    <cellStyle name="40% - akcent 1 3 4 2 7" xfId="10464" xr:uid="{00000000-0005-0000-0000-000081290000}"/>
    <cellStyle name="40% - akcent 1 3 4 3" xfId="10465" xr:uid="{00000000-0005-0000-0000-000082290000}"/>
    <cellStyle name="40% - akcent 1 3 4 3 2" xfId="10466" xr:uid="{00000000-0005-0000-0000-000083290000}"/>
    <cellStyle name="40% - akcent 1 3 4 3 2 2" xfId="10467" xr:uid="{00000000-0005-0000-0000-000084290000}"/>
    <cellStyle name="40% - akcent 1 3 4 3 2 2 2" xfId="10468" xr:uid="{00000000-0005-0000-0000-000085290000}"/>
    <cellStyle name="40% - akcent 1 3 4 3 2 2 3" xfId="10469" xr:uid="{00000000-0005-0000-0000-000086290000}"/>
    <cellStyle name="40% - akcent 1 3 4 3 2 3" xfId="10470" xr:uid="{00000000-0005-0000-0000-000087290000}"/>
    <cellStyle name="40% - akcent 1 3 4 3 2 4" xfId="10471" xr:uid="{00000000-0005-0000-0000-000088290000}"/>
    <cellStyle name="40% - akcent 1 3 4 3 3" xfId="10472" xr:uid="{00000000-0005-0000-0000-000089290000}"/>
    <cellStyle name="40% - akcent 1 3 4 3 3 2" xfId="10473" xr:uid="{00000000-0005-0000-0000-00008A290000}"/>
    <cellStyle name="40% - akcent 1 3 4 3 3 2 2" xfId="10474" xr:uid="{00000000-0005-0000-0000-00008B290000}"/>
    <cellStyle name="40% - akcent 1 3 4 3 3 2 3" xfId="10475" xr:uid="{00000000-0005-0000-0000-00008C290000}"/>
    <cellStyle name="40% - akcent 1 3 4 3 3 3" xfId="10476" xr:uid="{00000000-0005-0000-0000-00008D290000}"/>
    <cellStyle name="40% - akcent 1 3 4 3 3 4" xfId="10477" xr:uid="{00000000-0005-0000-0000-00008E290000}"/>
    <cellStyle name="40% - akcent 1 3 4 3 4" xfId="10478" xr:uid="{00000000-0005-0000-0000-00008F290000}"/>
    <cellStyle name="40% - akcent 1 3 4 3 4 2" xfId="10479" xr:uid="{00000000-0005-0000-0000-000090290000}"/>
    <cellStyle name="40% - akcent 1 3 4 3 4 2 2" xfId="10480" xr:uid="{00000000-0005-0000-0000-000091290000}"/>
    <cellStyle name="40% - akcent 1 3 4 3 4 2 3" xfId="10481" xr:uid="{00000000-0005-0000-0000-000092290000}"/>
    <cellStyle name="40% - akcent 1 3 4 3 4 3" xfId="10482" xr:uid="{00000000-0005-0000-0000-000093290000}"/>
    <cellStyle name="40% - akcent 1 3 4 3 4 4" xfId="10483" xr:uid="{00000000-0005-0000-0000-000094290000}"/>
    <cellStyle name="40% - akcent 1 3 4 3 5" xfId="10484" xr:uid="{00000000-0005-0000-0000-000095290000}"/>
    <cellStyle name="40% - akcent 1 3 4 3 5 2" xfId="10485" xr:uid="{00000000-0005-0000-0000-000096290000}"/>
    <cellStyle name="40% - akcent 1 3 4 3 5 3" xfId="10486" xr:uid="{00000000-0005-0000-0000-000097290000}"/>
    <cellStyle name="40% - akcent 1 3 4 3 6" xfId="10487" xr:uid="{00000000-0005-0000-0000-000098290000}"/>
    <cellStyle name="40% - akcent 1 3 4 3 7" xfId="10488" xr:uid="{00000000-0005-0000-0000-000099290000}"/>
    <cellStyle name="40% - akcent 1 3 4 4" xfId="10489" xr:uid="{00000000-0005-0000-0000-00009A290000}"/>
    <cellStyle name="40% - akcent 1 3 4 4 2" xfId="10490" xr:uid="{00000000-0005-0000-0000-00009B290000}"/>
    <cellStyle name="40% - akcent 1 3 4 4 2 2" xfId="10491" xr:uid="{00000000-0005-0000-0000-00009C290000}"/>
    <cellStyle name="40% - akcent 1 3 4 4 2 2 2" xfId="10492" xr:uid="{00000000-0005-0000-0000-00009D290000}"/>
    <cellStyle name="40% - akcent 1 3 4 4 2 2 3" xfId="10493" xr:uid="{00000000-0005-0000-0000-00009E290000}"/>
    <cellStyle name="40% - akcent 1 3 4 4 2 3" xfId="10494" xr:uid="{00000000-0005-0000-0000-00009F290000}"/>
    <cellStyle name="40% - akcent 1 3 4 4 2 4" xfId="10495" xr:uid="{00000000-0005-0000-0000-0000A0290000}"/>
    <cellStyle name="40% - akcent 1 3 4 4 3" xfId="10496" xr:uid="{00000000-0005-0000-0000-0000A1290000}"/>
    <cellStyle name="40% - akcent 1 3 4 4 3 2" xfId="10497" xr:uid="{00000000-0005-0000-0000-0000A2290000}"/>
    <cellStyle name="40% - akcent 1 3 4 4 3 3" xfId="10498" xr:uid="{00000000-0005-0000-0000-0000A3290000}"/>
    <cellStyle name="40% - akcent 1 3 4 4 4" xfId="10499" xr:uid="{00000000-0005-0000-0000-0000A4290000}"/>
    <cellStyle name="40% - akcent 1 3 4 4 5" xfId="10500" xr:uid="{00000000-0005-0000-0000-0000A5290000}"/>
    <cellStyle name="40% - akcent 1 3 4 5" xfId="10501" xr:uid="{00000000-0005-0000-0000-0000A6290000}"/>
    <cellStyle name="40% - akcent 1 3 4 5 2" xfId="10502" xr:uid="{00000000-0005-0000-0000-0000A7290000}"/>
    <cellStyle name="40% - akcent 1 3 4 5 2 2" xfId="10503" xr:uid="{00000000-0005-0000-0000-0000A8290000}"/>
    <cellStyle name="40% - akcent 1 3 4 5 2 3" xfId="10504" xr:uid="{00000000-0005-0000-0000-0000A9290000}"/>
    <cellStyle name="40% - akcent 1 3 4 5 3" xfId="10505" xr:uid="{00000000-0005-0000-0000-0000AA290000}"/>
    <cellStyle name="40% - akcent 1 3 4 5 4" xfId="10506" xr:uid="{00000000-0005-0000-0000-0000AB290000}"/>
    <cellStyle name="40% - akcent 1 3 4 6" xfId="10507" xr:uid="{00000000-0005-0000-0000-0000AC290000}"/>
    <cellStyle name="40% - akcent 1 3 4 6 2" xfId="10508" xr:uid="{00000000-0005-0000-0000-0000AD290000}"/>
    <cellStyle name="40% - akcent 1 3 4 6 2 2" xfId="10509" xr:uid="{00000000-0005-0000-0000-0000AE290000}"/>
    <cellStyle name="40% - akcent 1 3 4 6 2 3" xfId="10510" xr:uid="{00000000-0005-0000-0000-0000AF290000}"/>
    <cellStyle name="40% - akcent 1 3 4 6 3" xfId="10511" xr:uid="{00000000-0005-0000-0000-0000B0290000}"/>
    <cellStyle name="40% - akcent 1 3 4 6 4" xfId="10512" xr:uid="{00000000-0005-0000-0000-0000B1290000}"/>
    <cellStyle name="40% - akcent 1 3 4 7" xfId="10513" xr:uid="{00000000-0005-0000-0000-0000B2290000}"/>
    <cellStyle name="40% - akcent 1 3 4 7 2" xfId="10514" xr:uid="{00000000-0005-0000-0000-0000B3290000}"/>
    <cellStyle name="40% - akcent 1 3 4 7 2 2" xfId="10515" xr:uid="{00000000-0005-0000-0000-0000B4290000}"/>
    <cellStyle name="40% - akcent 1 3 4 7 2 3" xfId="10516" xr:uid="{00000000-0005-0000-0000-0000B5290000}"/>
    <cellStyle name="40% - akcent 1 3 4 7 3" xfId="10517" xr:uid="{00000000-0005-0000-0000-0000B6290000}"/>
    <cellStyle name="40% - akcent 1 3 4 7 4" xfId="10518" xr:uid="{00000000-0005-0000-0000-0000B7290000}"/>
    <cellStyle name="40% - akcent 1 3 4 8" xfId="10519" xr:uid="{00000000-0005-0000-0000-0000B8290000}"/>
    <cellStyle name="40% - akcent 1 3 4 8 2" xfId="10520" xr:uid="{00000000-0005-0000-0000-0000B9290000}"/>
    <cellStyle name="40% - akcent 1 3 4 8 3" xfId="10521" xr:uid="{00000000-0005-0000-0000-0000BA290000}"/>
    <cellStyle name="40% - akcent 1 3 4 9" xfId="10522" xr:uid="{00000000-0005-0000-0000-0000BB290000}"/>
    <cellStyle name="40% - akcent 1 3 5" xfId="10523" xr:uid="{00000000-0005-0000-0000-0000BC290000}"/>
    <cellStyle name="40% - akcent 1 3 5 2" xfId="10524" xr:uid="{00000000-0005-0000-0000-0000BD290000}"/>
    <cellStyle name="40% - akcent 1 3 5 2 2" xfId="10525" xr:uid="{00000000-0005-0000-0000-0000BE290000}"/>
    <cellStyle name="40% - akcent 1 3 5 2 2 2" xfId="10526" xr:uid="{00000000-0005-0000-0000-0000BF290000}"/>
    <cellStyle name="40% - akcent 1 3 5 2 2 2 2" xfId="10527" xr:uid="{00000000-0005-0000-0000-0000C0290000}"/>
    <cellStyle name="40% - akcent 1 3 5 2 2 2 3" xfId="10528" xr:uid="{00000000-0005-0000-0000-0000C1290000}"/>
    <cellStyle name="40% - akcent 1 3 5 2 2 3" xfId="10529" xr:uid="{00000000-0005-0000-0000-0000C2290000}"/>
    <cellStyle name="40% - akcent 1 3 5 2 2 4" xfId="10530" xr:uid="{00000000-0005-0000-0000-0000C3290000}"/>
    <cellStyle name="40% - akcent 1 3 5 2 3" xfId="10531" xr:uid="{00000000-0005-0000-0000-0000C4290000}"/>
    <cellStyle name="40% - akcent 1 3 5 2 3 2" xfId="10532" xr:uid="{00000000-0005-0000-0000-0000C5290000}"/>
    <cellStyle name="40% - akcent 1 3 5 2 3 2 2" xfId="10533" xr:uid="{00000000-0005-0000-0000-0000C6290000}"/>
    <cellStyle name="40% - akcent 1 3 5 2 3 2 3" xfId="10534" xr:uid="{00000000-0005-0000-0000-0000C7290000}"/>
    <cellStyle name="40% - akcent 1 3 5 2 3 3" xfId="10535" xr:uid="{00000000-0005-0000-0000-0000C8290000}"/>
    <cellStyle name="40% - akcent 1 3 5 2 3 4" xfId="10536" xr:uid="{00000000-0005-0000-0000-0000C9290000}"/>
    <cellStyle name="40% - akcent 1 3 5 2 4" xfId="10537" xr:uid="{00000000-0005-0000-0000-0000CA290000}"/>
    <cellStyle name="40% - akcent 1 3 5 2 4 2" xfId="10538" xr:uid="{00000000-0005-0000-0000-0000CB290000}"/>
    <cellStyle name="40% - akcent 1 3 5 2 4 2 2" xfId="10539" xr:uid="{00000000-0005-0000-0000-0000CC290000}"/>
    <cellStyle name="40% - akcent 1 3 5 2 4 2 3" xfId="10540" xr:uid="{00000000-0005-0000-0000-0000CD290000}"/>
    <cellStyle name="40% - akcent 1 3 5 2 4 3" xfId="10541" xr:uid="{00000000-0005-0000-0000-0000CE290000}"/>
    <cellStyle name="40% - akcent 1 3 5 2 4 4" xfId="10542" xr:uid="{00000000-0005-0000-0000-0000CF290000}"/>
    <cellStyle name="40% - akcent 1 3 5 2 5" xfId="10543" xr:uid="{00000000-0005-0000-0000-0000D0290000}"/>
    <cellStyle name="40% - akcent 1 3 5 2 5 2" xfId="10544" xr:uid="{00000000-0005-0000-0000-0000D1290000}"/>
    <cellStyle name="40% - akcent 1 3 5 2 5 3" xfId="10545" xr:uid="{00000000-0005-0000-0000-0000D2290000}"/>
    <cellStyle name="40% - akcent 1 3 5 2 6" xfId="10546" xr:uid="{00000000-0005-0000-0000-0000D3290000}"/>
    <cellStyle name="40% - akcent 1 3 5 2 7" xfId="10547" xr:uid="{00000000-0005-0000-0000-0000D4290000}"/>
    <cellStyle name="40% - akcent 1 3 5 3" xfId="10548" xr:uid="{00000000-0005-0000-0000-0000D5290000}"/>
    <cellStyle name="40% - akcent 1 3 5 3 2" xfId="10549" xr:uid="{00000000-0005-0000-0000-0000D6290000}"/>
    <cellStyle name="40% - akcent 1 3 5 3 2 2" xfId="10550" xr:uid="{00000000-0005-0000-0000-0000D7290000}"/>
    <cellStyle name="40% - akcent 1 3 5 3 2 2 2" xfId="10551" xr:uid="{00000000-0005-0000-0000-0000D8290000}"/>
    <cellStyle name="40% - akcent 1 3 5 3 2 2 3" xfId="10552" xr:uid="{00000000-0005-0000-0000-0000D9290000}"/>
    <cellStyle name="40% - akcent 1 3 5 3 2 3" xfId="10553" xr:uid="{00000000-0005-0000-0000-0000DA290000}"/>
    <cellStyle name="40% - akcent 1 3 5 3 2 4" xfId="10554" xr:uid="{00000000-0005-0000-0000-0000DB290000}"/>
    <cellStyle name="40% - akcent 1 3 5 3 3" xfId="10555" xr:uid="{00000000-0005-0000-0000-0000DC290000}"/>
    <cellStyle name="40% - akcent 1 3 5 3 3 2" xfId="10556" xr:uid="{00000000-0005-0000-0000-0000DD290000}"/>
    <cellStyle name="40% - akcent 1 3 5 3 3 2 2" xfId="10557" xr:uid="{00000000-0005-0000-0000-0000DE290000}"/>
    <cellStyle name="40% - akcent 1 3 5 3 3 2 3" xfId="10558" xr:uid="{00000000-0005-0000-0000-0000DF290000}"/>
    <cellStyle name="40% - akcent 1 3 5 3 3 3" xfId="10559" xr:uid="{00000000-0005-0000-0000-0000E0290000}"/>
    <cellStyle name="40% - akcent 1 3 5 3 3 4" xfId="10560" xr:uid="{00000000-0005-0000-0000-0000E1290000}"/>
    <cellStyle name="40% - akcent 1 3 5 3 4" xfId="10561" xr:uid="{00000000-0005-0000-0000-0000E2290000}"/>
    <cellStyle name="40% - akcent 1 3 5 3 4 2" xfId="10562" xr:uid="{00000000-0005-0000-0000-0000E3290000}"/>
    <cellStyle name="40% - akcent 1 3 5 3 4 2 2" xfId="10563" xr:uid="{00000000-0005-0000-0000-0000E4290000}"/>
    <cellStyle name="40% - akcent 1 3 5 3 4 2 3" xfId="10564" xr:uid="{00000000-0005-0000-0000-0000E5290000}"/>
    <cellStyle name="40% - akcent 1 3 5 3 4 3" xfId="10565" xr:uid="{00000000-0005-0000-0000-0000E6290000}"/>
    <cellStyle name="40% - akcent 1 3 5 3 4 4" xfId="10566" xr:uid="{00000000-0005-0000-0000-0000E7290000}"/>
    <cellStyle name="40% - akcent 1 3 5 3 5" xfId="10567" xr:uid="{00000000-0005-0000-0000-0000E8290000}"/>
    <cellStyle name="40% - akcent 1 3 5 3 5 2" xfId="10568" xr:uid="{00000000-0005-0000-0000-0000E9290000}"/>
    <cellStyle name="40% - akcent 1 3 5 3 5 3" xfId="10569" xr:uid="{00000000-0005-0000-0000-0000EA290000}"/>
    <cellStyle name="40% - akcent 1 3 5 3 6" xfId="10570" xr:uid="{00000000-0005-0000-0000-0000EB290000}"/>
    <cellStyle name="40% - akcent 1 3 5 3 7" xfId="10571" xr:uid="{00000000-0005-0000-0000-0000EC290000}"/>
    <cellStyle name="40% - akcent 1 3 5 4" xfId="10572" xr:uid="{00000000-0005-0000-0000-0000ED290000}"/>
    <cellStyle name="40% - akcent 1 3 5 4 2" xfId="10573" xr:uid="{00000000-0005-0000-0000-0000EE290000}"/>
    <cellStyle name="40% - akcent 1 3 5 4 2 2" xfId="10574" xr:uid="{00000000-0005-0000-0000-0000EF290000}"/>
    <cellStyle name="40% - akcent 1 3 5 4 2 3" xfId="10575" xr:uid="{00000000-0005-0000-0000-0000F0290000}"/>
    <cellStyle name="40% - akcent 1 3 5 4 3" xfId="10576" xr:uid="{00000000-0005-0000-0000-0000F1290000}"/>
    <cellStyle name="40% - akcent 1 3 5 4 4" xfId="10577" xr:uid="{00000000-0005-0000-0000-0000F2290000}"/>
    <cellStyle name="40% - akcent 1 3 5 5" xfId="10578" xr:uid="{00000000-0005-0000-0000-0000F3290000}"/>
    <cellStyle name="40% - akcent 1 3 5 5 2" xfId="10579" xr:uid="{00000000-0005-0000-0000-0000F4290000}"/>
    <cellStyle name="40% - akcent 1 3 5 5 2 2" xfId="10580" xr:uid="{00000000-0005-0000-0000-0000F5290000}"/>
    <cellStyle name="40% - akcent 1 3 5 5 2 3" xfId="10581" xr:uid="{00000000-0005-0000-0000-0000F6290000}"/>
    <cellStyle name="40% - akcent 1 3 5 5 3" xfId="10582" xr:uid="{00000000-0005-0000-0000-0000F7290000}"/>
    <cellStyle name="40% - akcent 1 3 5 5 4" xfId="10583" xr:uid="{00000000-0005-0000-0000-0000F8290000}"/>
    <cellStyle name="40% - akcent 1 3 5 6" xfId="10584" xr:uid="{00000000-0005-0000-0000-0000F9290000}"/>
    <cellStyle name="40% - akcent 1 3 5 6 2" xfId="10585" xr:uid="{00000000-0005-0000-0000-0000FA290000}"/>
    <cellStyle name="40% - akcent 1 3 5 6 2 2" xfId="10586" xr:uid="{00000000-0005-0000-0000-0000FB290000}"/>
    <cellStyle name="40% - akcent 1 3 5 6 2 3" xfId="10587" xr:uid="{00000000-0005-0000-0000-0000FC290000}"/>
    <cellStyle name="40% - akcent 1 3 5 6 3" xfId="10588" xr:uid="{00000000-0005-0000-0000-0000FD290000}"/>
    <cellStyle name="40% - akcent 1 3 5 6 4" xfId="10589" xr:uid="{00000000-0005-0000-0000-0000FE290000}"/>
    <cellStyle name="40% - akcent 1 3 5 7" xfId="10590" xr:uid="{00000000-0005-0000-0000-0000FF290000}"/>
    <cellStyle name="40% - akcent 1 3 5 7 2" xfId="10591" xr:uid="{00000000-0005-0000-0000-0000002A0000}"/>
    <cellStyle name="40% - akcent 1 3 5 7 3" xfId="10592" xr:uid="{00000000-0005-0000-0000-0000012A0000}"/>
    <cellStyle name="40% - akcent 1 3 5 8" xfId="10593" xr:uid="{00000000-0005-0000-0000-0000022A0000}"/>
    <cellStyle name="40% - akcent 1 3 5 9" xfId="10594" xr:uid="{00000000-0005-0000-0000-0000032A0000}"/>
    <cellStyle name="40% - akcent 1 3 6" xfId="10595" xr:uid="{00000000-0005-0000-0000-0000042A0000}"/>
    <cellStyle name="40% - akcent 1 3 6 2" xfId="10596" xr:uid="{00000000-0005-0000-0000-0000052A0000}"/>
    <cellStyle name="40% - akcent 1 3 6 2 2" xfId="10597" xr:uid="{00000000-0005-0000-0000-0000062A0000}"/>
    <cellStyle name="40% - akcent 1 3 6 2 2 2" xfId="10598" xr:uid="{00000000-0005-0000-0000-0000072A0000}"/>
    <cellStyle name="40% - akcent 1 3 6 2 2 2 2" xfId="10599" xr:uid="{00000000-0005-0000-0000-0000082A0000}"/>
    <cellStyle name="40% - akcent 1 3 6 2 2 2 3" xfId="10600" xr:uid="{00000000-0005-0000-0000-0000092A0000}"/>
    <cellStyle name="40% - akcent 1 3 6 2 2 3" xfId="10601" xr:uid="{00000000-0005-0000-0000-00000A2A0000}"/>
    <cellStyle name="40% - akcent 1 3 6 2 2 4" xfId="10602" xr:uid="{00000000-0005-0000-0000-00000B2A0000}"/>
    <cellStyle name="40% - akcent 1 3 6 2 3" xfId="10603" xr:uid="{00000000-0005-0000-0000-00000C2A0000}"/>
    <cellStyle name="40% - akcent 1 3 6 2 3 2" xfId="10604" xr:uid="{00000000-0005-0000-0000-00000D2A0000}"/>
    <cellStyle name="40% - akcent 1 3 6 2 3 2 2" xfId="10605" xr:uid="{00000000-0005-0000-0000-00000E2A0000}"/>
    <cellStyle name="40% - akcent 1 3 6 2 3 2 3" xfId="10606" xr:uid="{00000000-0005-0000-0000-00000F2A0000}"/>
    <cellStyle name="40% - akcent 1 3 6 2 3 3" xfId="10607" xr:uid="{00000000-0005-0000-0000-0000102A0000}"/>
    <cellStyle name="40% - akcent 1 3 6 2 3 4" xfId="10608" xr:uid="{00000000-0005-0000-0000-0000112A0000}"/>
    <cellStyle name="40% - akcent 1 3 6 2 4" xfId="10609" xr:uid="{00000000-0005-0000-0000-0000122A0000}"/>
    <cellStyle name="40% - akcent 1 3 6 2 4 2" xfId="10610" xr:uid="{00000000-0005-0000-0000-0000132A0000}"/>
    <cellStyle name="40% - akcent 1 3 6 2 4 2 2" xfId="10611" xr:uid="{00000000-0005-0000-0000-0000142A0000}"/>
    <cellStyle name="40% - akcent 1 3 6 2 4 2 3" xfId="10612" xr:uid="{00000000-0005-0000-0000-0000152A0000}"/>
    <cellStyle name="40% - akcent 1 3 6 2 4 3" xfId="10613" xr:uid="{00000000-0005-0000-0000-0000162A0000}"/>
    <cellStyle name="40% - akcent 1 3 6 2 4 4" xfId="10614" xr:uid="{00000000-0005-0000-0000-0000172A0000}"/>
    <cellStyle name="40% - akcent 1 3 6 2 5" xfId="10615" xr:uid="{00000000-0005-0000-0000-0000182A0000}"/>
    <cellStyle name="40% - akcent 1 3 6 2 5 2" xfId="10616" xr:uid="{00000000-0005-0000-0000-0000192A0000}"/>
    <cellStyle name="40% - akcent 1 3 6 2 5 3" xfId="10617" xr:uid="{00000000-0005-0000-0000-00001A2A0000}"/>
    <cellStyle name="40% - akcent 1 3 6 2 6" xfId="10618" xr:uid="{00000000-0005-0000-0000-00001B2A0000}"/>
    <cellStyle name="40% - akcent 1 3 6 2 7" xfId="10619" xr:uid="{00000000-0005-0000-0000-00001C2A0000}"/>
    <cellStyle name="40% - akcent 1 3 6 3" xfId="10620" xr:uid="{00000000-0005-0000-0000-00001D2A0000}"/>
    <cellStyle name="40% - akcent 1 3 6 3 2" xfId="10621" xr:uid="{00000000-0005-0000-0000-00001E2A0000}"/>
    <cellStyle name="40% - akcent 1 3 6 3 2 2" xfId="10622" xr:uid="{00000000-0005-0000-0000-00001F2A0000}"/>
    <cellStyle name="40% - akcent 1 3 6 3 2 2 2" xfId="10623" xr:uid="{00000000-0005-0000-0000-0000202A0000}"/>
    <cellStyle name="40% - akcent 1 3 6 3 2 2 3" xfId="10624" xr:uid="{00000000-0005-0000-0000-0000212A0000}"/>
    <cellStyle name="40% - akcent 1 3 6 3 2 3" xfId="10625" xr:uid="{00000000-0005-0000-0000-0000222A0000}"/>
    <cellStyle name="40% - akcent 1 3 6 3 2 4" xfId="10626" xr:uid="{00000000-0005-0000-0000-0000232A0000}"/>
    <cellStyle name="40% - akcent 1 3 6 3 3" xfId="10627" xr:uid="{00000000-0005-0000-0000-0000242A0000}"/>
    <cellStyle name="40% - akcent 1 3 6 3 3 2" xfId="10628" xr:uid="{00000000-0005-0000-0000-0000252A0000}"/>
    <cellStyle name="40% - akcent 1 3 6 3 3 2 2" xfId="10629" xr:uid="{00000000-0005-0000-0000-0000262A0000}"/>
    <cellStyle name="40% - akcent 1 3 6 3 3 2 3" xfId="10630" xr:uid="{00000000-0005-0000-0000-0000272A0000}"/>
    <cellStyle name="40% - akcent 1 3 6 3 3 3" xfId="10631" xr:uid="{00000000-0005-0000-0000-0000282A0000}"/>
    <cellStyle name="40% - akcent 1 3 6 3 3 4" xfId="10632" xr:uid="{00000000-0005-0000-0000-0000292A0000}"/>
    <cellStyle name="40% - akcent 1 3 6 3 4" xfId="10633" xr:uid="{00000000-0005-0000-0000-00002A2A0000}"/>
    <cellStyle name="40% - akcent 1 3 6 3 4 2" xfId="10634" xr:uid="{00000000-0005-0000-0000-00002B2A0000}"/>
    <cellStyle name="40% - akcent 1 3 6 3 4 2 2" xfId="10635" xr:uid="{00000000-0005-0000-0000-00002C2A0000}"/>
    <cellStyle name="40% - akcent 1 3 6 3 4 2 3" xfId="10636" xr:uid="{00000000-0005-0000-0000-00002D2A0000}"/>
    <cellStyle name="40% - akcent 1 3 6 3 4 3" xfId="10637" xr:uid="{00000000-0005-0000-0000-00002E2A0000}"/>
    <cellStyle name="40% - akcent 1 3 6 3 4 4" xfId="10638" xr:uid="{00000000-0005-0000-0000-00002F2A0000}"/>
    <cellStyle name="40% - akcent 1 3 6 3 5" xfId="10639" xr:uid="{00000000-0005-0000-0000-0000302A0000}"/>
    <cellStyle name="40% - akcent 1 3 6 3 5 2" xfId="10640" xr:uid="{00000000-0005-0000-0000-0000312A0000}"/>
    <cellStyle name="40% - akcent 1 3 6 3 5 3" xfId="10641" xr:uid="{00000000-0005-0000-0000-0000322A0000}"/>
    <cellStyle name="40% - akcent 1 3 6 3 6" xfId="10642" xr:uid="{00000000-0005-0000-0000-0000332A0000}"/>
    <cellStyle name="40% - akcent 1 3 6 3 7" xfId="10643" xr:uid="{00000000-0005-0000-0000-0000342A0000}"/>
    <cellStyle name="40% - akcent 1 3 6 4" xfId="10644" xr:uid="{00000000-0005-0000-0000-0000352A0000}"/>
    <cellStyle name="40% - akcent 1 3 6 4 2" xfId="10645" xr:uid="{00000000-0005-0000-0000-0000362A0000}"/>
    <cellStyle name="40% - akcent 1 3 6 4 2 2" xfId="10646" xr:uid="{00000000-0005-0000-0000-0000372A0000}"/>
    <cellStyle name="40% - akcent 1 3 6 4 2 3" xfId="10647" xr:uid="{00000000-0005-0000-0000-0000382A0000}"/>
    <cellStyle name="40% - akcent 1 3 6 4 3" xfId="10648" xr:uid="{00000000-0005-0000-0000-0000392A0000}"/>
    <cellStyle name="40% - akcent 1 3 6 4 4" xfId="10649" xr:uid="{00000000-0005-0000-0000-00003A2A0000}"/>
    <cellStyle name="40% - akcent 1 3 6 5" xfId="10650" xr:uid="{00000000-0005-0000-0000-00003B2A0000}"/>
    <cellStyle name="40% - akcent 1 3 6 5 2" xfId="10651" xr:uid="{00000000-0005-0000-0000-00003C2A0000}"/>
    <cellStyle name="40% - akcent 1 3 6 5 2 2" xfId="10652" xr:uid="{00000000-0005-0000-0000-00003D2A0000}"/>
    <cellStyle name="40% - akcent 1 3 6 5 2 3" xfId="10653" xr:uid="{00000000-0005-0000-0000-00003E2A0000}"/>
    <cellStyle name="40% - akcent 1 3 6 5 3" xfId="10654" xr:uid="{00000000-0005-0000-0000-00003F2A0000}"/>
    <cellStyle name="40% - akcent 1 3 6 5 4" xfId="10655" xr:uid="{00000000-0005-0000-0000-0000402A0000}"/>
    <cellStyle name="40% - akcent 1 3 6 6" xfId="10656" xr:uid="{00000000-0005-0000-0000-0000412A0000}"/>
    <cellStyle name="40% - akcent 1 3 6 6 2" xfId="10657" xr:uid="{00000000-0005-0000-0000-0000422A0000}"/>
    <cellStyle name="40% - akcent 1 3 6 6 2 2" xfId="10658" xr:uid="{00000000-0005-0000-0000-0000432A0000}"/>
    <cellStyle name="40% - akcent 1 3 6 6 2 3" xfId="10659" xr:uid="{00000000-0005-0000-0000-0000442A0000}"/>
    <cellStyle name="40% - akcent 1 3 6 6 3" xfId="10660" xr:uid="{00000000-0005-0000-0000-0000452A0000}"/>
    <cellStyle name="40% - akcent 1 3 6 6 4" xfId="10661" xr:uid="{00000000-0005-0000-0000-0000462A0000}"/>
    <cellStyle name="40% - akcent 1 3 6 7" xfId="10662" xr:uid="{00000000-0005-0000-0000-0000472A0000}"/>
    <cellStyle name="40% - akcent 1 3 6 7 2" xfId="10663" xr:uid="{00000000-0005-0000-0000-0000482A0000}"/>
    <cellStyle name="40% - akcent 1 3 6 7 3" xfId="10664" xr:uid="{00000000-0005-0000-0000-0000492A0000}"/>
    <cellStyle name="40% - akcent 1 3 6 8" xfId="10665" xr:uid="{00000000-0005-0000-0000-00004A2A0000}"/>
    <cellStyle name="40% - akcent 1 3 6 9" xfId="10666" xr:uid="{00000000-0005-0000-0000-00004B2A0000}"/>
    <cellStyle name="40% - akcent 1 3 7" xfId="10667" xr:uid="{00000000-0005-0000-0000-00004C2A0000}"/>
    <cellStyle name="40% - akcent 1 3 7 2" xfId="10668" xr:uid="{00000000-0005-0000-0000-00004D2A0000}"/>
    <cellStyle name="40% - akcent 1 3 7 2 2" xfId="10669" xr:uid="{00000000-0005-0000-0000-00004E2A0000}"/>
    <cellStyle name="40% - akcent 1 3 7 2 2 2" xfId="10670" xr:uid="{00000000-0005-0000-0000-00004F2A0000}"/>
    <cellStyle name="40% - akcent 1 3 7 2 2 2 2" xfId="10671" xr:uid="{00000000-0005-0000-0000-0000502A0000}"/>
    <cellStyle name="40% - akcent 1 3 7 2 2 2 3" xfId="10672" xr:uid="{00000000-0005-0000-0000-0000512A0000}"/>
    <cellStyle name="40% - akcent 1 3 7 2 2 3" xfId="10673" xr:uid="{00000000-0005-0000-0000-0000522A0000}"/>
    <cellStyle name="40% - akcent 1 3 7 2 2 4" xfId="10674" xr:uid="{00000000-0005-0000-0000-0000532A0000}"/>
    <cellStyle name="40% - akcent 1 3 7 2 3" xfId="10675" xr:uid="{00000000-0005-0000-0000-0000542A0000}"/>
    <cellStyle name="40% - akcent 1 3 7 2 3 2" xfId="10676" xr:uid="{00000000-0005-0000-0000-0000552A0000}"/>
    <cellStyle name="40% - akcent 1 3 7 2 3 2 2" xfId="10677" xr:uid="{00000000-0005-0000-0000-0000562A0000}"/>
    <cellStyle name="40% - akcent 1 3 7 2 3 2 3" xfId="10678" xr:uid="{00000000-0005-0000-0000-0000572A0000}"/>
    <cellStyle name="40% - akcent 1 3 7 2 3 3" xfId="10679" xr:uid="{00000000-0005-0000-0000-0000582A0000}"/>
    <cellStyle name="40% - akcent 1 3 7 2 3 4" xfId="10680" xr:uid="{00000000-0005-0000-0000-0000592A0000}"/>
    <cellStyle name="40% - akcent 1 3 7 2 4" xfId="10681" xr:uid="{00000000-0005-0000-0000-00005A2A0000}"/>
    <cellStyle name="40% - akcent 1 3 7 2 4 2" xfId="10682" xr:uid="{00000000-0005-0000-0000-00005B2A0000}"/>
    <cellStyle name="40% - akcent 1 3 7 2 4 2 2" xfId="10683" xr:uid="{00000000-0005-0000-0000-00005C2A0000}"/>
    <cellStyle name="40% - akcent 1 3 7 2 4 2 3" xfId="10684" xr:uid="{00000000-0005-0000-0000-00005D2A0000}"/>
    <cellStyle name="40% - akcent 1 3 7 2 4 3" xfId="10685" xr:uid="{00000000-0005-0000-0000-00005E2A0000}"/>
    <cellStyle name="40% - akcent 1 3 7 2 4 4" xfId="10686" xr:uid="{00000000-0005-0000-0000-00005F2A0000}"/>
    <cellStyle name="40% - akcent 1 3 7 2 5" xfId="10687" xr:uid="{00000000-0005-0000-0000-0000602A0000}"/>
    <cellStyle name="40% - akcent 1 3 7 2 5 2" xfId="10688" xr:uid="{00000000-0005-0000-0000-0000612A0000}"/>
    <cellStyle name="40% - akcent 1 3 7 2 5 3" xfId="10689" xr:uid="{00000000-0005-0000-0000-0000622A0000}"/>
    <cellStyle name="40% - akcent 1 3 7 2 6" xfId="10690" xr:uid="{00000000-0005-0000-0000-0000632A0000}"/>
    <cellStyle name="40% - akcent 1 3 7 2 7" xfId="10691" xr:uid="{00000000-0005-0000-0000-0000642A0000}"/>
    <cellStyle name="40% - akcent 1 3 7 3" xfId="10692" xr:uid="{00000000-0005-0000-0000-0000652A0000}"/>
    <cellStyle name="40% - akcent 1 3 7 3 2" xfId="10693" xr:uid="{00000000-0005-0000-0000-0000662A0000}"/>
    <cellStyle name="40% - akcent 1 3 7 3 2 2" xfId="10694" xr:uid="{00000000-0005-0000-0000-0000672A0000}"/>
    <cellStyle name="40% - akcent 1 3 7 3 2 3" xfId="10695" xr:uid="{00000000-0005-0000-0000-0000682A0000}"/>
    <cellStyle name="40% - akcent 1 3 7 3 3" xfId="10696" xr:uid="{00000000-0005-0000-0000-0000692A0000}"/>
    <cellStyle name="40% - akcent 1 3 7 3 4" xfId="10697" xr:uid="{00000000-0005-0000-0000-00006A2A0000}"/>
    <cellStyle name="40% - akcent 1 3 7 4" xfId="10698" xr:uid="{00000000-0005-0000-0000-00006B2A0000}"/>
    <cellStyle name="40% - akcent 1 3 7 4 2" xfId="10699" xr:uid="{00000000-0005-0000-0000-00006C2A0000}"/>
    <cellStyle name="40% - akcent 1 3 7 4 2 2" xfId="10700" xr:uid="{00000000-0005-0000-0000-00006D2A0000}"/>
    <cellStyle name="40% - akcent 1 3 7 4 2 3" xfId="10701" xr:uid="{00000000-0005-0000-0000-00006E2A0000}"/>
    <cellStyle name="40% - akcent 1 3 7 4 3" xfId="10702" xr:uid="{00000000-0005-0000-0000-00006F2A0000}"/>
    <cellStyle name="40% - akcent 1 3 7 4 4" xfId="10703" xr:uid="{00000000-0005-0000-0000-0000702A0000}"/>
    <cellStyle name="40% - akcent 1 3 7 5" xfId="10704" xr:uid="{00000000-0005-0000-0000-0000712A0000}"/>
    <cellStyle name="40% - akcent 1 3 7 5 2" xfId="10705" xr:uid="{00000000-0005-0000-0000-0000722A0000}"/>
    <cellStyle name="40% - akcent 1 3 7 5 2 2" xfId="10706" xr:uid="{00000000-0005-0000-0000-0000732A0000}"/>
    <cellStyle name="40% - akcent 1 3 7 5 2 3" xfId="10707" xr:uid="{00000000-0005-0000-0000-0000742A0000}"/>
    <cellStyle name="40% - akcent 1 3 7 5 3" xfId="10708" xr:uid="{00000000-0005-0000-0000-0000752A0000}"/>
    <cellStyle name="40% - akcent 1 3 7 5 4" xfId="10709" xr:uid="{00000000-0005-0000-0000-0000762A0000}"/>
    <cellStyle name="40% - akcent 1 3 7 6" xfId="10710" xr:uid="{00000000-0005-0000-0000-0000772A0000}"/>
    <cellStyle name="40% - akcent 1 3 7 6 2" xfId="10711" xr:uid="{00000000-0005-0000-0000-0000782A0000}"/>
    <cellStyle name="40% - akcent 1 3 7 6 3" xfId="10712" xr:uid="{00000000-0005-0000-0000-0000792A0000}"/>
    <cellStyle name="40% - akcent 1 3 7 7" xfId="10713" xr:uid="{00000000-0005-0000-0000-00007A2A0000}"/>
    <cellStyle name="40% - akcent 1 3 7 8" xfId="10714" xr:uid="{00000000-0005-0000-0000-00007B2A0000}"/>
    <cellStyle name="40% - akcent 1 3 8" xfId="10715" xr:uid="{00000000-0005-0000-0000-00007C2A0000}"/>
    <cellStyle name="40% - akcent 1 3 8 2" xfId="10716" xr:uid="{00000000-0005-0000-0000-00007D2A0000}"/>
    <cellStyle name="40% - akcent 1 3 8 2 2" xfId="10717" xr:uid="{00000000-0005-0000-0000-00007E2A0000}"/>
    <cellStyle name="40% - akcent 1 3 8 2 2 2" xfId="10718" xr:uid="{00000000-0005-0000-0000-00007F2A0000}"/>
    <cellStyle name="40% - akcent 1 3 8 2 2 2 2" xfId="10719" xr:uid="{00000000-0005-0000-0000-0000802A0000}"/>
    <cellStyle name="40% - akcent 1 3 8 2 2 2 3" xfId="10720" xr:uid="{00000000-0005-0000-0000-0000812A0000}"/>
    <cellStyle name="40% - akcent 1 3 8 2 2 3" xfId="10721" xr:uid="{00000000-0005-0000-0000-0000822A0000}"/>
    <cellStyle name="40% - akcent 1 3 8 2 2 4" xfId="10722" xr:uid="{00000000-0005-0000-0000-0000832A0000}"/>
    <cellStyle name="40% - akcent 1 3 8 2 3" xfId="10723" xr:uid="{00000000-0005-0000-0000-0000842A0000}"/>
    <cellStyle name="40% - akcent 1 3 8 2 3 2" xfId="10724" xr:uid="{00000000-0005-0000-0000-0000852A0000}"/>
    <cellStyle name="40% - akcent 1 3 8 2 3 2 2" xfId="10725" xr:uid="{00000000-0005-0000-0000-0000862A0000}"/>
    <cellStyle name="40% - akcent 1 3 8 2 3 2 3" xfId="10726" xr:uid="{00000000-0005-0000-0000-0000872A0000}"/>
    <cellStyle name="40% - akcent 1 3 8 2 3 3" xfId="10727" xr:uid="{00000000-0005-0000-0000-0000882A0000}"/>
    <cellStyle name="40% - akcent 1 3 8 2 3 4" xfId="10728" xr:uid="{00000000-0005-0000-0000-0000892A0000}"/>
    <cellStyle name="40% - akcent 1 3 8 2 4" xfId="10729" xr:uid="{00000000-0005-0000-0000-00008A2A0000}"/>
    <cellStyle name="40% - akcent 1 3 8 2 4 2" xfId="10730" xr:uid="{00000000-0005-0000-0000-00008B2A0000}"/>
    <cellStyle name="40% - akcent 1 3 8 2 4 2 2" xfId="10731" xr:uid="{00000000-0005-0000-0000-00008C2A0000}"/>
    <cellStyle name="40% - akcent 1 3 8 2 4 2 3" xfId="10732" xr:uid="{00000000-0005-0000-0000-00008D2A0000}"/>
    <cellStyle name="40% - akcent 1 3 8 2 4 3" xfId="10733" xr:uid="{00000000-0005-0000-0000-00008E2A0000}"/>
    <cellStyle name="40% - akcent 1 3 8 2 4 4" xfId="10734" xr:uid="{00000000-0005-0000-0000-00008F2A0000}"/>
    <cellStyle name="40% - akcent 1 3 8 2 5" xfId="10735" xr:uid="{00000000-0005-0000-0000-0000902A0000}"/>
    <cellStyle name="40% - akcent 1 3 8 2 5 2" xfId="10736" xr:uid="{00000000-0005-0000-0000-0000912A0000}"/>
    <cellStyle name="40% - akcent 1 3 8 2 5 3" xfId="10737" xr:uid="{00000000-0005-0000-0000-0000922A0000}"/>
    <cellStyle name="40% - akcent 1 3 8 2 6" xfId="10738" xr:uid="{00000000-0005-0000-0000-0000932A0000}"/>
    <cellStyle name="40% - akcent 1 3 8 2 7" xfId="10739" xr:uid="{00000000-0005-0000-0000-0000942A0000}"/>
    <cellStyle name="40% - akcent 1 3 8 3" xfId="10740" xr:uid="{00000000-0005-0000-0000-0000952A0000}"/>
    <cellStyle name="40% - akcent 1 3 8 3 2" xfId="10741" xr:uid="{00000000-0005-0000-0000-0000962A0000}"/>
    <cellStyle name="40% - akcent 1 3 8 3 2 2" xfId="10742" xr:uid="{00000000-0005-0000-0000-0000972A0000}"/>
    <cellStyle name="40% - akcent 1 3 8 3 2 3" xfId="10743" xr:uid="{00000000-0005-0000-0000-0000982A0000}"/>
    <cellStyle name="40% - akcent 1 3 8 3 3" xfId="10744" xr:uid="{00000000-0005-0000-0000-0000992A0000}"/>
    <cellStyle name="40% - akcent 1 3 8 3 4" xfId="10745" xr:uid="{00000000-0005-0000-0000-00009A2A0000}"/>
    <cellStyle name="40% - akcent 1 3 8 4" xfId="10746" xr:uid="{00000000-0005-0000-0000-00009B2A0000}"/>
    <cellStyle name="40% - akcent 1 3 8 4 2" xfId="10747" xr:uid="{00000000-0005-0000-0000-00009C2A0000}"/>
    <cellStyle name="40% - akcent 1 3 8 4 2 2" xfId="10748" xr:uid="{00000000-0005-0000-0000-00009D2A0000}"/>
    <cellStyle name="40% - akcent 1 3 8 4 2 3" xfId="10749" xr:uid="{00000000-0005-0000-0000-00009E2A0000}"/>
    <cellStyle name="40% - akcent 1 3 8 4 3" xfId="10750" xr:uid="{00000000-0005-0000-0000-00009F2A0000}"/>
    <cellStyle name="40% - akcent 1 3 8 4 4" xfId="10751" xr:uid="{00000000-0005-0000-0000-0000A02A0000}"/>
    <cellStyle name="40% - akcent 1 3 8 5" xfId="10752" xr:uid="{00000000-0005-0000-0000-0000A12A0000}"/>
    <cellStyle name="40% - akcent 1 3 8 5 2" xfId="10753" xr:uid="{00000000-0005-0000-0000-0000A22A0000}"/>
    <cellStyle name="40% - akcent 1 3 8 5 2 2" xfId="10754" xr:uid="{00000000-0005-0000-0000-0000A32A0000}"/>
    <cellStyle name="40% - akcent 1 3 8 5 2 3" xfId="10755" xr:uid="{00000000-0005-0000-0000-0000A42A0000}"/>
    <cellStyle name="40% - akcent 1 3 8 5 3" xfId="10756" xr:uid="{00000000-0005-0000-0000-0000A52A0000}"/>
    <cellStyle name="40% - akcent 1 3 8 5 4" xfId="10757" xr:uid="{00000000-0005-0000-0000-0000A62A0000}"/>
    <cellStyle name="40% - akcent 1 3 8 6" xfId="10758" xr:uid="{00000000-0005-0000-0000-0000A72A0000}"/>
    <cellStyle name="40% - akcent 1 3 8 6 2" xfId="10759" xr:uid="{00000000-0005-0000-0000-0000A82A0000}"/>
    <cellStyle name="40% - akcent 1 3 8 6 3" xfId="10760" xr:uid="{00000000-0005-0000-0000-0000A92A0000}"/>
    <cellStyle name="40% - akcent 1 3 8 7" xfId="10761" xr:uid="{00000000-0005-0000-0000-0000AA2A0000}"/>
    <cellStyle name="40% - akcent 1 3 8 8" xfId="10762" xr:uid="{00000000-0005-0000-0000-0000AB2A0000}"/>
    <cellStyle name="40% - akcent 1 3 9" xfId="10763" xr:uid="{00000000-0005-0000-0000-0000AC2A0000}"/>
    <cellStyle name="40% - akcent 1 3 9 2" xfId="10764" xr:uid="{00000000-0005-0000-0000-0000AD2A0000}"/>
    <cellStyle name="40% - akcent 1 3 9 2 2" xfId="10765" xr:uid="{00000000-0005-0000-0000-0000AE2A0000}"/>
    <cellStyle name="40% - akcent 1 3 9 2 2 2" xfId="10766" xr:uid="{00000000-0005-0000-0000-0000AF2A0000}"/>
    <cellStyle name="40% - akcent 1 3 9 2 2 3" xfId="10767" xr:uid="{00000000-0005-0000-0000-0000B02A0000}"/>
    <cellStyle name="40% - akcent 1 3 9 2 3" xfId="10768" xr:uid="{00000000-0005-0000-0000-0000B12A0000}"/>
    <cellStyle name="40% - akcent 1 3 9 2 4" xfId="10769" xr:uid="{00000000-0005-0000-0000-0000B22A0000}"/>
    <cellStyle name="40% - akcent 1 3 9 3" xfId="10770" xr:uid="{00000000-0005-0000-0000-0000B32A0000}"/>
    <cellStyle name="40% - akcent 1 3 9 3 2" xfId="10771" xr:uid="{00000000-0005-0000-0000-0000B42A0000}"/>
    <cellStyle name="40% - akcent 1 3 9 3 2 2" xfId="10772" xr:uid="{00000000-0005-0000-0000-0000B52A0000}"/>
    <cellStyle name="40% - akcent 1 3 9 3 2 3" xfId="10773" xr:uid="{00000000-0005-0000-0000-0000B62A0000}"/>
    <cellStyle name="40% - akcent 1 3 9 3 3" xfId="10774" xr:uid="{00000000-0005-0000-0000-0000B72A0000}"/>
    <cellStyle name="40% - akcent 1 3 9 3 4" xfId="10775" xr:uid="{00000000-0005-0000-0000-0000B82A0000}"/>
    <cellStyle name="40% - akcent 1 3 9 4" xfId="10776" xr:uid="{00000000-0005-0000-0000-0000B92A0000}"/>
    <cellStyle name="40% - akcent 1 3 9 4 2" xfId="10777" xr:uid="{00000000-0005-0000-0000-0000BA2A0000}"/>
    <cellStyle name="40% - akcent 1 3 9 4 2 2" xfId="10778" xr:uid="{00000000-0005-0000-0000-0000BB2A0000}"/>
    <cellStyle name="40% - akcent 1 3 9 4 2 3" xfId="10779" xr:uid="{00000000-0005-0000-0000-0000BC2A0000}"/>
    <cellStyle name="40% - akcent 1 3 9 4 3" xfId="10780" xr:uid="{00000000-0005-0000-0000-0000BD2A0000}"/>
    <cellStyle name="40% - akcent 1 3 9 4 4" xfId="10781" xr:uid="{00000000-0005-0000-0000-0000BE2A0000}"/>
    <cellStyle name="40% - akcent 1 3 9 5" xfId="10782" xr:uid="{00000000-0005-0000-0000-0000BF2A0000}"/>
    <cellStyle name="40% - akcent 1 3 9 5 2" xfId="10783" xr:uid="{00000000-0005-0000-0000-0000C02A0000}"/>
    <cellStyle name="40% - akcent 1 3 9 5 3" xfId="10784" xr:uid="{00000000-0005-0000-0000-0000C12A0000}"/>
    <cellStyle name="40% - akcent 1 3 9 6" xfId="10785" xr:uid="{00000000-0005-0000-0000-0000C22A0000}"/>
    <cellStyle name="40% - akcent 1 3 9 7" xfId="10786" xr:uid="{00000000-0005-0000-0000-0000C32A0000}"/>
    <cellStyle name="40% - akcent 1 4" xfId="10787" xr:uid="{00000000-0005-0000-0000-0000C42A0000}"/>
    <cellStyle name="40% - akcent 1 5" xfId="10788" xr:uid="{00000000-0005-0000-0000-0000C52A0000}"/>
    <cellStyle name="40% - akcent 1 6" xfId="10789" xr:uid="{00000000-0005-0000-0000-0000C62A0000}"/>
    <cellStyle name="40% - akcent 2 2" xfId="10790" xr:uid="{00000000-0005-0000-0000-0000C72A0000}"/>
    <cellStyle name="40% - akcent 2 2 2" xfId="10791" xr:uid="{00000000-0005-0000-0000-0000C82A0000}"/>
    <cellStyle name="40% - akcent 2 2 3" xfId="10792" xr:uid="{00000000-0005-0000-0000-0000C92A0000}"/>
    <cellStyle name="40% - akcent 2 2 4" xfId="10793" xr:uid="{00000000-0005-0000-0000-0000CA2A0000}"/>
    <cellStyle name="40% - akcent 2 2 5" xfId="22042" xr:uid="{00000000-0005-0000-0000-0000CB2A0000}"/>
    <cellStyle name="40% - akcent 2 3" xfId="10794" xr:uid="{00000000-0005-0000-0000-0000CC2A0000}"/>
    <cellStyle name="40% - akcent 2 3 10" xfId="10795" xr:uid="{00000000-0005-0000-0000-0000CD2A0000}"/>
    <cellStyle name="40% - akcent 2 3 10 2" xfId="10796" xr:uid="{00000000-0005-0000-0000-0000CE2A0000}"/>
    <cellStyle name="40% - akcent 2 3 10 2 2" xfId="10797" xr:uid="{00000000-0005-0000-0000-0000CF2A0000}"/>
    <cellStyle name="40% - akcent 2 3 10 2 2 2" xfId="10798" xr:uid="{00000000-0005-0000-0000-0000D02A0000}"/>
    <cellStyle name="40% - akcent 2 3 10 2 2 3" xfId="10799" xr:uid="{00000000-0005-0000-0000-0000D12A0000}"/>
    <cellStyle name="40% - akcent 2 3 10 2 3" xfId="10800" xr:uid="{00000000-0005-0000-0000-0000D22A0000}"/>
    <cellStyle name="40% - akcent 2 3 10 2 4" xfId="10801" xr:uid="{00000000-0005-0000-0000-0000D32A0000}"/>
    <cellStyle name="40% - akcent 2 3 10 3" xfId="10802" xr:uid="{00000000-0005-0000-0000-0000D42A0000}"/>
    <cellStyle name="40% - akcent 2 3 10 3 2" xfId="10803" xr:uid="{00000000-0005-0000-0000-0000D52A0000}"/>
    <cellStyle name="40% - akcent 2 3 10 3 3" xfId="10804" xr:uid="{00000000-0005-0000-0000-0000D62A0000}"/>
    <cellStyle name="40% - akcent 2 3 10 4" xfId="10805" xr:uid="{00000000-0005-0000-0000-0000D72A0000}"/>
    <cellStyle name="40% - akcent 2 3 10 5" xfId="10806" xr:uid="{00000000-0005-0000-0000-0000D82A0000}"/>
    <cellStyle name="40% - akcent 2 3 11" xfId="10807" xr:uid="{00000000-0005-0000-0000-0000D92A0000}"/>
    <cellStyle name="40% - akcent 2 3 11 2" xfId="10808" xr:uid="{00000000-0005-0000-0000-0000DA2A0000}"/>
    <cellStyle name="40% - akcent 2 3 11 2 2" xfId="10809" xr:uid="{00000000-0005-0000-0000-0000DB2A0000}"/>
    <cellStyle name="40% - akcent 2 3 11 2 3" xfId="10810" xr:uid="{00000000-0005-0000-0000-0000DC2A0000}"/>
    <cellStyle name="40% - akcent 2 3 11 3" xfId="10811" xr:uid="{00000000-0005-0000-0000-0000DD2A0000}"/>
    <cellStyle name="40% - akcent 2 3 11 4" xfId="10812" xr:uid="{00000000-0005-0000-0000-0000DE2A0000}"/>
    <cellStyle name="40% - akcent 2 3 12" xfId="10813" xr:uid="{00000000-0005-0000-0000-0000DF2A0000}"/>
    <cellStyle name="40% - akcent 2 3 12 2" xfId="10814" xr:uid="{00000000-0005-0000-0000-0000E02A0000}"/>
    <cellStyle name="40% - akcent 2 3 12 2 2" xfId="10815" xr:uid="{00000000-0005-0000-0000-0000E12A0000}"/>
    <cellStyle name="40% - akcent 2 3 12 2 3" xfId="10816" xr:uid="{00000000-0005-0000-0000-0000E22A0000}"/>
    <cellStyle name="40% - akcent 2 3 12 3" xfId="10817" xr:uid="{00000000-0005-0000-0000-0000E32A0000}"/>
    <cellStyle name="40% - akcent 2 3 12 4" xfId="10818" xr:uid="{00000000-0005-0000-0000-0000E42A0000}"/>
    <cellStyle name="40% - akcent 2 3 13" xfId="10819" xr:uid="{00000000-0005-0000-0000-0000E52A0000}"/>
    <cellStyle name="40% - akcent 2 3 13 2" xfId="10820" xr:uid="{00000000-0005-0000-0000-0000E62A0000}"/>
    <cellStyle name="40% - akcent 2 3 13 2 2" xfId="10821" xr:uid="{00000000-0005-0000-0000-0000E72A0000}"/>
    <cellStyle name="40% - akcent 2 3 13 2 3" xfId="10822" xr:uid="{00000000-0005-0000-0000-0000E82A0000}"/>
    <cellStyle name="40% - akcent 2 3 13 3" xfId="10823" xr:uid="{00000000-0005-0000-0000-0000E92A0000}"/>
    <cellStyle name="40% - akcent 2 3 13 4" xfId="10824" xr:uid="{00000000-0005-0000-0000-0000EA2A0000}"/>
    <cellStyle name="40% - akcent 2 3 14" xfId="10825" xr:uid="{00000000-0005-0000-0000-0000EB2A0000}"/>
    <cellStyle name="40% - akcent 2 3 14 2" xfId="10826" xr:uid="{00000000-0005-0000-0000-0000EC2A0000}"/>
    <cellStyle name="40% - akcent 2 3 14 3" xfId="10827" xr:uid="{00000000-0005-0000-0000-0000ED2A0000}"/>
    <cellStyle name="40% - akcent 2 3 15" xfId="10828" xr:uid="{00000000-0005-0000-0000-0000EE2A0000}"/>
    <cellStyle name="40% - akcent 2 3 15 2" xfId="10829" xr:uid="{00000000-0005-0000-0000-0000EF2A0000}"/>
    <cellStyle name="40% - akcent 2 3 15 3" xfId="10830" xr:uid="{00000000-0005-0000-0000-0000F02A0000}"/>
    <cellStyle name="40% - akcent 2 3 16" xfId="10831" xr:uid="{00000000-0005-0000-0000-0000F12A0000}"/>
    <cellStyle name="40% - akcent 2 3 17" xfId="10832" xr:uid="{00000000-0005-0000-0000-0000F22A0000}"/>
    <cellStyle name="40% - akcent 2 3 18" xfId="10833" xr:uid="{00000000-0005-0000-0000-0000F32A0000}"/>
    <cellStyle name="40% - akcent 2 3 19" xfId="22043" xr:uid="{00000000-0005-0000-0000-0000F42A0000}"/>
    <cellStyle name="40% - akcent 2 3 2" xfId="10834" xr:uid="{00000000-0005-0000-0000-0000F52A0000}"/>
    <cellStyle name="40% - akcent 2 3 2 10" xfId="10835" xr:uid="{00000000-0005-0000-0000-0000F62A0000}"/>
    <cellStyle name="40% - akcent 2 3 2 10 2" xfId="10836" xr:uid="{00000000-0005-0000-0000-0000F72A0000}"/>
    <cellStyle name="40% - akcent 2 3 2 10 2 2" xfId="10837" xr:uid="{00000000-0005-0000-0000-0000F82A0000}"/>
    <cellStyle name="40% - akcent 2 3 2 10 2 3" xfId="10838" xr:uid="{00000000-0005-0000-0000-0000F92A0000}"/>
    <cellStyle name="40% - akcent 2 3 2 10 3" xfId="10839" xr:uid="{00000000-0005-0000-0000-0000FA2A0000}"/>
    <cellStyle name="40% - akcent 2 3 2 10 4" xfId="10840" xr:uid="{00000000-0005-0000-0000-0000FB2A0000}"/>
    <cellStyle name="40% - akcent 2 3 2 11" xfId="10841" xr:uid="{00000000-0005-0000-0000-0000FC2A0000}"/>
    <cellStyle name="40% - akcent 2 3 2 11 2" xfId="10842" xr:uid="{00000000-0005-0000-0000-0000FD2A0000}"/>
    <cellStyle name="40% - akcent 2 3 2 11 3" xfId="10843" xr:uid="{00000000-0005-0000-0000-0000FE2A0000}"/>
    <cellStyle name="40% - akcent 2 3 2 12" xfId="10844" xr:uid="{00000000-0005-0000-0000-0000FF2A0000}"/>
    <cellStyle name="40% - akcent 2 3 2 12 2" xfId="10845" xr:uid="{00000000-0005-0000-0000-0000002B0000}"/>
    <cellStyle name="40% - akcent 2 3 2 12 3" xfId="10846" xr:uid="{00000000-0005-0000-0000-0000012B0000}"/>
    <cellStyle name="40% - akcent 2 3 2 13" xfId="10847" xr:uid="{00000000-0005-0000-0000-0000022B0000}"/>
    <cellStyle name="40% - akcent 2 3 2 14" xfId="10848" xr:uid="{00000000-0005-0000-0000-0000032B0000}"/>
    <cellStyle name="40% - akcent 2 3 2 15" xfId="10849" xr:uid="{00000000-0005-0000-0000-0000042B0000}"/>
    <cellStyle name="40% - akcent 2 3 2 2" xfId="10850" xr:uid="{00000000-0005-0000-0000-0000052B0000}"/>
    <cellStyle name="40% - akcent 2 3 2 2 10" xfId="10851" xr:uid="{00000000-0005-0000-0000-0000062B0000}"/>
    <cellStyle name="40% - akcent 2 3 2 2 11" xfId="10852" xr:uid="{00000000-0005-0000-0000-0000072B0000}"/>
    <cellStyle name="40% - akcent 2 3 2 2 2" xfId="10853" xr:uid="{00000000-0005-0000-0000-0000082B0000}"/>
    <cellStyle name="40% - akcent 2 3 2 2 2 2" xfId="10854" xr:uid="{00000000-0005-0000-0000-0000092B0000}"/>
    <cellStyle name="40% - akcent 2 3 2 2 2 2 2" xfId="10855" xr:uid="{00000000-0005-0000-0000-00000A2B0000}"/>
    <cellStyle name="40% - akcent 2 3 2 2 2 2 2 2" xfId="10856" xr:uid="{00000000-0005-0000-0000-00000B2B0000}"/>
    <cellStyle name="40% - akcent 2 3 2 2 2 2 2 2 2" xfId="10857" xr:uid="{00000000-0005-0000-0000-00000C2B0000}"/>
    <cellStyle name="40% - akcent 2 3 2 2 2 2 2 2 3" xfId="10858" xr:uid="{00000000-0005-0000-0000-00000D2B0000}"/>
    <cellStyle name="40% - akcent 2 3 2 2 2 2 2 3" xfId="10859" xr:uid="{00000000-0005-0000-0000-00000E2B0000}"/>
    <cellStyle name="40% - akcent 2 3 2 2 2 2 2 4" xfId="10860" xr:uid="{00000000-0005-0000-0000-00000F2B0000}"/>
    <cellStyle name="40% - akcent 2 3 2 2 2 2 3" xfId="10861" xr:uid="{00000000-0005-0000-0000-0000102B0000}"/>
    <cellStyle name="40% - akcent 2 3 2 2 2 2 3 2" xfId="10862" xr:uid="{00000000-0005-0000-0000-0000112B0000}"/>
    <cellStyle name="40% - akcent 2 3 2 2 2 2 3 2 2" xfId="10863" xr:uid="{00000000-0005-0000-0000-0000122B0000}"/>
    <cellStyle name="40% - akcent 2 3 2 2 2 2 3 2 3" xfId="10864" xr:uid="{00000000-0005-0000-0000-0000132B0000}"/>
    <cellStyle name="40% - akcent 2 3 2 2 2 2 3 3" xfId="10865" xr:uid="{00000000-0005-0000-0000-0000142B0000}"/>
    <cellStyle name="40% - akcent 2 3 2 2 2 2 3 4" xfId="10866" xr:uid="{00000000-0005-0000-0000-0000152B0000}"/>
    <cellStyle name="40% - akcent 2 3 2 2 2 2 4" xfId="10867" xr:uid="{00000000-0005-0000-0000-0000162B0000}"/>
    <cellStyle name="40% - akcent 2 3 2 2 2 2 4 2" xfId="10868" xr:uid="{00000000-0005-0000-0000-0000172B0000}"/>
    <cellStyle name="40% - akcent 2 3 2 2 2 2 4 2 2" xfId="10869" xr:uid="{00000000-0005-0000-0000-0000182B0000}"/>
    <cellStyle name="40% - akcent 2 3 2 2 2 2 4 2 3" xfId="10870" xr:uid="{00000000-0005-0000-0000-0000192B0000}"/>
    <cellStyle name="40% - akcent 2 3 2 2 2 2 4 3" xfId="10871" xr:uid="{00000000-0005-0000-0000-00001A2B0000}"/>
    <cellStyle name="40% - akcent 2 3 2 2 2 2 4 4" xfId="10872" xr:uid="{00000000-0005-0000-0000-00001B2B0000}"/>
    <cellStyle name="40% - akcent 2 3 2 2 2 2 5" xfId="10873" xr:uid="{00000000-0005-0000-0000-00001C2B0000}"/>
    <cellStyle name="40% - akcent 2 3 2 2 2 2 5 2" xfId="10874" xr:uid="{00000000-0005-0000-0000-00001D2B0000}"/>
    <cellStyle name="40% - akcent 2 3 2 2 2 2 5 3" xfId="10875" xr:uid="{00000000-0005-0000-0000-00001E2B0000}"/>
    <cellStyle name="40% - akcent 2 3 2 2 2 2 6" xfId="10876" xr:uid="{00000000-0005-0000-0000-00001F2B0000}"/>
    <cellStyle name="40% - akcent 2 3 2 2 2 2 7" xfId="10877" xr:uid="{00000000-0005-0000-0000-0000202B0000}"/>
    <cellStyle name="40% - akcent 2 3 2 2 2 3" xfId="10878" xr:uid="{00000000-0005-0000-0000-0000212B0000}"/>
    <cellStyle name="40% - akcent 2 3 2 2 2 3 2" xfId="10879" xr:uid="{00000000-0005-0000-0000-0000222B0000}"/>
    <cellStyle name="40% - akcent 2 3 2 2 2 3 2 2" xfId="10880" xr:uid="{00000000-0005-0000-0000-0000232B0000}"/>
    <cellStyle name="40% - akcent 2 3 2 2 2 3 2 2 2" xfId="10881" xr:uid="{00000000-0005-0000-0000-0000242B0000}"/>
    <cellStyle name="40% - akcent 2 3 2 2 2 3 2 2 3" xfId="10882" xr:uid="{00000000-0005-0000-0000-0000252B0000}"/>
    <cellStyle name="40% - akcent 2 3 2 2 2 3 2 3" xfId="10883" xr:uid="{00000000-0005-0000-0000-0000262B0000}"/>
    <cellStyle name="40% - akcent 2 3 2 2 2 3 2 4" xfId="10884" xr:uid="{00000000-0005-0000-0000-0000272B0000}"/>
    <cellStyle name="40% - akcent 2 3 2 2 2 3 3" xfId="10885" xr:uid="{00000000-0005-0000-0000-0000282B0000}"/>
    <cellStyle name="40% - akcent 2 3 2 2 2 3 3 2" xfId="10886" xr:uid="{00000000-0005-0000-0000-0000292B0000}"/>
    <cellStyle name="40% - akcent 2 3 2 2 2 3 3 2 2" xfId="10887" xr:uid="{00000000-0005-0000-0000-00002A2B0000}"/>
    <cellStyle name="40% - akcent 2 3 2 2 2 3 3 2 3" xfId="10888" xr:uid="{00000000-0005-0000-0000-00002B2B0000}"/>
    <cellStyle name="40% - akcent 2 3 2 2 2 3 3 3" xfId="10889" xr:uid="{00000000-0005-0000-0000-00002C2B0000}"/>
    <cellStyle name="40% - akcent 2 3 2 2 2 3 3 4" xfId="10890" xr:uid="{00000000-0005-0000-0000-00002D2B0000}"/>
    <cellStyle name="40% - akcent 2 3 2 2 2 3 4" xfId="10891" xr:uid="{00000000-0005-0000-0000-00002E2B0000}"/>
    <cellStyle name="40% - akcent 2 3 2 2 2 3 4 2" xfId="10892" xr:uid="{00000000-0005-0000-0000-00002F2B0000}"/>
    <cellStyle name="40% - akcent 2 3 2 2 2 3 4 2 2" xfId="10893" xr:uid="{00000000-0005-0000-0000-0000302B0000}"/>
    <cellStyle name="40% - akcent 2 3 2 2 2 3 4 2 3" xfId="10894" xr:uid="{00000000-0005-0000-0000-0000312B0000}"/>
    <cellStyle name="40% - akcent 2 3 2 2 2 3 4 3" xfId="10895" xr:uid="{00000000-0005-0000-0000-0000322B0000}"/>
    <cellStyle name="40% - akcent 2 3 2 2 2 3 4 4" xfId="10896" xr:uid="{00000000-0005-0000-0000-0000332B0000}"/>
    <cellStyle name="40% - akcent 2 3 2 2 2 3 5" xfId="10897" xr:uid="{00000000-0005-0000-0000-0000342B0000}"/>
    <cellStyle name="40% - akcent 2 3 2 2 2 3 5 2" xfId="10898" xr:uid="{00000000-0005-0000-0000-0000352B0000}"/>
    <cellStyle name="40% - akcent 2 3 2 2 2 3 5 3" xfId="10899" xr:uid="{00000000-0005-0000-0000-0000362B0000}"/>
    <cellStyle name="40% - akcent 2 3 2 2 2 3 6" xfId="10900" xr:uid="{00000000-0005-0000-0000-0000372B0000}"/>
    <cellStyle name="40% - akcent 2 3 2 2 2 3 7" xfId="10901" xr:uid="{00000000-0005-0000-0000-0000382B0000}"/>
    <cellStyle name="40% - akcent 2 3 2 2 2 4" xfId="10902" xr:uid="{00000000-0005-0000-0000-0000392B0000}"/>
    <cellStyle name="40% - akcent 2 3 2 2 2 4 2" xfId="10903" xr:uid="{00000000-0005-0000-0000-00003A2B0000}"/>
    <cellStyle name="40% - akcent 2 3 2 2 2 4 2 2" xfId="10904" xr:uid="{00000000-0005-0000-0000-00003B2B0000}"/>
    <cellStyle name="40% - akcent 2 3 2 2 2 4 2 3" xfId="10905" xr:uid="{00000000-0005-0000-0000-00003C2B0000}"/>
    <cellStyle name="40% - akcent 2 3 2 2 2 4 3" xfId="10906" xr:uid="{00000000-0005-0000-0000-00003D2B0000}"/>
    <cellStyle name="40% - akcent 2 3 2 2 2 4 4" xfId="10907" xr:uid="{00000000-0005-0000-0000-00003E2B0000}"/>
    <cellStyle name="40% - akcent 2 3 2 2 2 5" xfId="10908" xr:uid="{00000000-0005-0000-0000-00003F2B0000}"/>
    <cellStyle name="40% - akcent 2 3 2 2 2 5 2" xfId="10909" xr:uid="{00000000-0005-0000-0000-0000402B0000}"/>
    <cellStyle name="40% - akcent 2 3 2 2 2 5 2 2" xfId="10910" xr:uid="{00000000-0005-0000-0000-0000412B0000}"/>
    <cellStyle name="40% - akcent 2 3 2 2 2 5 2 3" xfId="10911" xr:uid="{00000000-0005-0000-0000-0000422B0000}"/>
    <cellStyle name="40% - akcent 2 3 2 2 2 5 3" xfId="10912" xr:uid="{00000000-0005-0000-0000-0000432B0000}"/>
    <cellStyle name="40% - akcent 2 3 2 2 2 5 4" xfId="10913" xr:uid="{00000000-0005-0000-0000-0000442B0000}"/>
    <cellStyle name="40% - akcent 2 3 2 2 2 6" xfId="10914" xr:uid="{00000000-0005-0000-0000-0000452B0000}"/>
    <cellStyle name="40% - akcent 2 3 2 2 2 6 2" xfId="10915" xr:uid="{00000000-0005-0000-0000-0000462B0000}"/>
    <cellStyle name="40% - akcent 2 3 2 2 2 6 2 2" xfId="10916" xr:uid="{00000000-0005-0000-0000-0000472B0000}"/>
    <cellStyle name="40% - akcent 2 3 2 2 2 6 2 3" xfId="10917" xr:uid="{00000000-0005-0000-0000-0000482B0000}"/>
    <cellStyle name="40% - akcent 2 3 2 2 2 6 3" xfId="10918" xr:uid="{00000000-0005-0000-0000-0000492B0000}"/>
    <cellStyle name="40% - akcent 2 3 2 2 2 6 4" xfId="10919" xr:uid="{00000000-0005-0000-0000-00004A2B0000}"/>
    <cellStyle name="40% - akcent 2 3 2 2 2 7" xfId="10920" xr:uid="{00000000-0005-0000-0000-00004B2B0000}"/>
    <cellStyle name="40% - akcent 2 3 2 2 2 7 2" xfId="10921" xr:uid="{00000000-0005-0000-0000-00004C2B0000}"/>
    <cellStyle name="40% - akcent 2 3 2 2 2 7 3" xfId="10922" xr:uid="{00000000-0005-0000-0000-00004D2B0000}"/>
    <cellStyle name="40% - akcent 2 3 2 2 2 8" xfId="10923" xr:uid="{00000000-0005-0000-0000-00004E2B0000}"/>
    <cellStyle name="40% - akcent 2 3 2 2 2 9" xfId="10924" xr:uid="{00000000-0005-0000-0000-00004F2B0000}"/>
    <cellStyle name="40% - akcent 2 3 2 2 3" xfId="10925" xr:uid="{00000000-0005-0000-0000-0000502B0000}"/>
    <cellStyle name="40% - akcent 2 3 2 2 3 2" xfId="10926" xr:uid="{00000000-0005-0000-0000-0000512B0000}"/>
    <cellStyle name="40% - akcent 2 3 2 2 3 2 2" xfId="10927" xr:uid="{00000000-0005-0000-0000-0000522B0000}"/>
    <cellStyle name="40% - akcent 2 3 2 2 3 2 2 2" xfId="10928" xr:uid="{00000000-0005-0000-0000-0000532B0000}"/>
    <cellStyle name="40% - akcent 2 3 2 2 3 2 2 3" xfId="10929" xr:uid="{00000000-0005-0000-0000-0000542B0000}"/>
    <cellStyle name="40% - akcent 2 3 2 2 3 2 3" xfId="10930" xr:uid="{00000000-0005-0000-0000-0000552B0000}"/>
    <cellStyle name="40% - akcent 2 3 2 2 3 2 4" xfId="10931" xr:uid="{00000000-0005-0000-0000-0000562B0000}"/>
    <cellStyle name="40% - akcent 2 3 2 2 3 3" xfId="10932" xr:uid="{00000000-0005-0000-0000-0000572B0000}"/>
    <cellStyle name="40% - akcent 2 3 2 2 3 3 2" xfId="10933" xr:uid="{00000000-0005-0000-0000-0000582B0000}"/>
    <cellStyle name="40% - akcent 2 3 2 2 3 3 2 2" xfId="10934" xr:uid="{00000000-0005-0000-0000-0000592B0000}"/>
    <cellStyle name="40% - akcent 2 3 2 2 3 3 2 3" xfId="10935" xr:uid="{00000000-0005-0000-0000-00005A2B0000}"/>
    <cellStyle name="40% - akcent 2 3 2 2 3 3 3" xfId="10936" xr:uid="{00000000-0005-0000-0000-00005B2B0000}"/>
    <cellStyle name="40% - akcent 2 3 2 2 3 3 4" xfId="10937" xr:uid="{00000000-0005-0000-0000-00005C2B0000}"/>
    <cellStyle name="40% - akcent 2 3 2 2 3 4" xfId="10938" xr:uid="{00000000-0005-0000-0000-00005D2B0000}"/>
    <cellStyle name="40% - akcent 2 3 2 2 3 4 2" xfId="10939" xr:uid="{00000000-0005-0000-0000-00005E2B0000}"/>
    <cellStyle name="40% - akcent 2 3 2 2 3 4 2 2" xfId="10940" xr:uid="{00000000-0005-0000-0000-00005F2B0000}"/>
    <cellStyle name="40% - akcent 2 3 2 2 3 4 2 3" xfId="10941" xr:uid="{00000000-0005-0000-0000-0000602B0000}"/>
    <cellStyle name="40% - akcent 2 3 2 2 3 4 3" xfId="10942" xr:uid="{00000000-0005-0000-0000-0000612B0000}"/>
    <cellStyle name="40% - akcent 2 3 2 2 3 4 4" xfId="10943" xr:uid="{00000000-0005-0000-0000-0000622B0000}"/>
    <cellStyle name="40% - akcent 2 3 2 2 3 5" xfId="10944" xr:uid="{00000000-0005-0000-0000-0000632B0000}"/>
    <cellStyle name="40% - akcent 2 3 2 2 3 5 2" xfId="10945" xr:uid="{00000000-0005-0000-0000-0000642B0000}"/>
    <cellStyle name="40% - akcent 2 3 2 2 3 5 3" xfId="10946" xr:uid="{00000000-0005-0000-0000-0000652B0000}"/>
    <cellStyle name="40% - akcent 2 3 2 2 3 6" xfId="10947" xr:uid="{00000000-0005-0000-0000-0000662B0000}"/>
    <cellStyle name="40% - akcent 2 3 2 2 3 7" xfId="10948" xr:uid="{00000000-0005-0000-0000-0000672B0000}"/>
    <cellStyle name="40% - akcent 2 3 2 2 4" xfId="10949" xr:uid="{00000000-0005-0000-0000-0000682B0000}"/>
    <cellStyle name="40% - akcent 2 3 2 2 4 2" xfId="10950" xr:uid="{00000000-0005-0000-0000-0000692B0000}"/>
    <cellStyle name="40% - akcent 2 3 2 2 4 2 2" xfId="10951" xr:uid="{00000000-0005-0000-0000-00006A2B0000}"/>
    <cellStyle name="40% - akcent 2 3 2 2 4 2 2 2" xfId="10952" xr:uid="{00000000-0005-0000-0000-00006B2B0000}"/>
    <cellStyle name="40% - akcent 2 3 2 2 4 2 2 3" xfId="10953" xr:uid="{00000000-0005-0000-0000-00006C2B0000}"/>
    <cellStyle name="40% - akcent 2 3 2 2 4 2 3" xfId="10954" xr:uid="{00000000-0005-0000-0000-00006D2B0000}"/>
    <cellStyle name="40% - akcent 2 3 2 2 4 2 4" xfId="10955" xr:uid="{00000000-0005-0000-0000-00006E2B0000}"/>
    <cellStyle name="40% - akcent 2 3 2 2 4 3" xfId="10956" xr:uid="{00000000-0005-0000-0000-00006F2B0000}"/>
    <cellStyle name="40% - akcent 2 3 2 2 4 3 2" xfId="10957" xr:uid="{00000000-0005-0000-0000-0000702B0000}"/>
    <cellStyle name="40% - akcent 2 3 2 2 4 3 2 2" xfId="10958" xr:uid="{00000000-0005-0000-0000-0000712B0000}"/>
    <cellStyle name="40% - akcent 2 3 2 2 4 3 2 3" xfId="10959" xr:uid="{00000000-0005-0000-0000-0000722B0000}"/>
    <cellStyle name="40% - akcent 2 3 2 2 4 3 3" xfId="10960" xr:uid="{00000000-0005-0000-0000-0000732B0000}"/>
    <cellStyle name="40% - akcent 2 3 2 2 4 3 4" xfId="10961" xr:uid="{00000000-0005-0000-0000-0000742B0000}"/>
    <cellStyle name="40% - akcent 2 3 2 2 4 4" xfId="10962" xr:uid="{00000000-0005-0000-0000-0000752B0000}"/>
    <cellStyle name="40% - akcent 2 3 2 2 4 4 2" xfId="10963" xr:uid="{00000000-0005-0000-0000-0000762B0000}"/>
    <cellStyle name="40% - akcent 2 3 2 2 4 4 2 2" xfId="10964" xr:uid="{00000000-0005-0000-0000-0000772B0000}"/>
    <cellStyle name="40% - akcent 2 3 2 2 4 4 2 3" xfId="10965" xr:uid="{00000000-0005-0000-0000-0000782B0000}"/>
    <cellStyle name="40% - akcent 2 3 2 2 4 4 3" xfId="10966" xr:uid="{00000000-0005-0000-0000-0000792B0000}"/>
    <cellStyle name="40% - akcent 2 3 2 2 4 4 4" xfId="10967" xr:uid="{00000000-0005-0000-0000-00007A2B0000}"/>
    <cellStyle name="40% - akcent 2 3 2 2 4 5" xfId="10968" xr:uid="{00000000-0005-0000-0000-00007B2B0000}"/>
    <cellStyle name="40% - akcent 2 3 2 2 4 5 2" xfId="10969" xr:uid="{00000000-0005-0000-0000-00007C2B0000}"/>
    <cellStyle name="40% - akcent 2 3 2 2 4 5 3" xfId="10970" xr:uid="{00000000-0005-0000-0000-00007D2B0000}"/>
    <cellStyle name="40% - akcent 2 3 2 2 4 6" xfId="10971" xr:uid="{00000000-0005-0000-0000-00007E2B0000}"/>
    <cellStyle name="40% - akcent 2 3 2 2 4 7" xfId="10972" xr:uid="{00000000-0005-0000-0000-00007F2B0000}"/>
    <cellStyle name="40% - akcent 2 3 2 2 5" xfId="10973" xr:uid="{00000000-0005-0000-0000-0000802B0000}"/>
    <cellStyle name="40% - akcent 2 3 2 2 5 2" xfId="10974" xr:uid="{00000000-0005-0000-0000-0000812B0000}"/>
    <cellStyle name="40% - akcent 2 3 2 2 5 2 2" xfId="10975" xr:uid="{00000000-0005-0000-0000-0000822B0000}"/>
    <cellStyle name="40% - akcent 2 3 2 2 5 2 2 2" xfId="10976" xr:uid="{00000000-0005-0000-0000-0000832B0000}"/>
    <cellStyle name="40% - akcent 2 3 2 2 5 2 2 3" xfId="10977" xr:uid="{00000000-0005-0000-0000-0000842B0000}"/>
    <cellStyle name="40% - akcent 2 3 2 2 5 2 3" xfId="10978" xr:uid="{00000000-0005-0000-0000-0000852B0000}"/>
    <cellStyle name="40% - akcent 2 3 2 2 5 2 4" xfId="10979" xr:uid="{00000000-0005-0000-0000-0000862B0000}"/>
    <cellStyle name="40% - akcent 2 3 2 2 5 3" xfId="10980" xr:uid="{00000000-0005-0000-0000-0000872B0000}"/>
    <cellStyle name="40% - akcent 2 3 2 2 5 3 2" xfId="10981" xr:uid="{00000000-0005-0000-0000-0000882B0000}"/>
    <cellStyle name="40% - akcent 2 3 2 2 5 3 3" xfId="10982" xr:uid="{00000000-0005-0000-0000-0000892B0000}"/>
    <cellStyle name="40% - akcent 2 3 2 2 5 4" xfId="10983" xr:uid="{00000000-0005-0000-0000-00008A2B0000}"/>
    <cellStyle name="40% - akcent 2 3 2 2 5 5" xfId="10984" xr:uid="{00000000-0005-0000-0000-00008B2B0000}"/>
    <cellStyle name="40% - akcent 2 3 2 2 6" xfId="10985" xr:uid="{00000000-0005-0000-0000-00008C2B0000}"/>
    <cellStyle name="40% - akcent 2 3 2 2 6 2" xfId="10986" xr:uid="{00000000-0005-0000-0000-00008D2B0000}"/>
    <cellStyle name="40% - akcent 2 3 2 2 6 2 2" xfId="10987" xr:uid="{00000000-0005-0000-0000-00008E2B0000}"/>
    <cellStyle name="40% - akcent 2 3 2 2 6 2 3" xfId="10988" xr:uid="{00000000-0005-0000-0000-00008F2B0000}"/>
    <cellStyle name="40% - akcent 2 3 2 2 6 3" xfId="10989" xr:uid="{00000000-0005-0000-0000-0000902B0000}"/>
    <cellStyle name="40% - akcent 2 3 2 2 6 4" xfId="10990" xr:uid="{00000000-0005-0000-0000-0000912B0000}"/>
    <cellStyle name="40% - akcent 2 3 2 2 7" xfId="10991" xr:uid="{00000000-0005-0000-0000-0000922B0000}"/>
    <cellStyle name="40% - akcent 2 3 2 2 7 2" xfId="10992" xr:uid="{00000000-0005-0000-0000-0000932B0000}"/>
    <cellStyle name="40% - akcent 2 3 2 2 7 2 2" xfId="10993" xr:uid="{00000000-0005-0000-0000-0000942B0000}"/>
    <cellStyle name="40% - akcent 2 3 2 2 7 2 3" xfId="10994" xr:uid="{00000000-0005-0000-0000-0000952B0000}"/>
    <cellStyle name="40% - akcent 2 3 2 2 7 3" xfId="10995" xr:uid="{00000000-0005-0000-0000-0000962B0000}"/>
    <cellStyle name="40% - akcent 2 3 2 2 7 4" xfId="10996" xr:uid="{00000000-0005-0000-0000-0000972B0000}"/>
    <cellStyle name="40% - akcent 2 3 2 2 8" xfId="10997" xr:uid="{00000000-0005-0000-0000-0000982B0000}"/>
    <cellStyle name="40% - akcent 2 3 2 2 8 2" xfId="10998" xr:uid="{00000000-0005-0000-0000-0000992B0000}"/>
    <cellStyle name="40% - akcent 2 3 2 2 8 2 2" xfId="10999" xr:uid="{00000000-0005-0000-0000-00009A2B0000}"/>
    <cellStyle name="40% - akcent 2 3 2 2 8 2 3" xfId="11000" xr:uid="{00000000-0005-0000-0000-00009B2B0000}"/>
    <cellStyle name="40% - akcent 2 3 2 2 8 3" xfId="11001" xr:uid="{00000000-0005-0000-0000-00009C2B0000}"/>
    <cellStyle name="40% - akcent 2 3 2 2 8 4" xfId="11002" xr:uid="{00000000-0005-0000-0000-00009D2B0000}"/>
    <cellStyle name="40% - akcent 2 3 2 2 9" xfId="11003" xr:uid="{00000000-0005-0000-0000-00009E2B0000}"/>
    <cellStyle name="40% - akcent 2 3 2 2 9 2" xfId="11004" xr:uid="{00000000-0005-0000-0000-00009F2B0000}"/>
    <cellStyle name="40% - akcent 2 3 2 2 9 3" xfId="11005" xr:uid="{00000000-0005-0000-0000-0000A02B0000}"/>
    <cellStyle name="40% - akcent 2 3 2 3" xfId="11006" xr:uid="{00000000-0005-0000-0000-0000A12B0000}"/>
    <cellStyle name="40% - akcent 2 3 2 3 10" xfId="11007" xr:uid="{00000000-0005-0000-0000-0000A22B0000}"/>
    <cellStyle name="40% - akcent 2 3 2 3 2" xfId="11008" xr:uid="{00000000-0005-0000-0000-0000A32B0000}"/>
    <cellStyle name="40% - akcent 2 3 2 3 2 2" xfId="11009" xr:uid="{00000000-0005-0000-0000-0000A42B0000}"/>
    <cellStyle name="40% - akcent 2 3 2 3 2 2 2" xfId="11010" xr:uid="{00000000-0005-0000-0000-0000A52B0000}"/>
    <cellStyle name="40% - akcent 2 3 2 3 2 2 2 2" xfId="11011" xr:uid="{00000000-0005-0000-0000-0000A62B0000}"/>
    <cellStyle name="40% - akcent 2 3 2 3 2 2 2 3" xfId="11012" xr:uid="{00000000-0005-0000-0000-0000A72B0000}"/>
    <cellStyle name="40% - akcent 2 3 2 3 2 2 3" xfId="11013" xr:uid="{00000000-0005-0000-0000-0000A82B0000}"/>
    <cellStyle name="40% - akcent 2 3 2 3 2 2 4" xfId="11014" xr:uid="{00000000-0005-0000-0000-0000A92B0000}"/>
    <cellStyle name="40% - akcent 2 3 2 3 2 3" xfId="11015" xr:uid="{00000000-0005-0000-0000-0000AA2B0000}"/>
    <cellStyle name="40% - akcent 2 3 2 3 2 3 2" xfId="11016" xr:uid="{00000000-0005-0000-0000-0000AB2B0000}"/>
    <cellStyle name="40% - akcent 2 3 2 3 2 3 2 2" xfId="11017" xr:uid="{00000000-0005-0000-0000-0000AC2B0000}"/>
    <cellStyle name="40% - akcent 2 3 2 3 2 3 2 3" xfId="11018" xr:uid="{00000000-0005-0000-0000-0000AD2B0000}"/>
    <cellStyle name="40% - akcent 2 3 2 3 2 3 3" xfId="11019" xr:uid="{00000000-0005-0000-0000-0000AE2B0000}"/>
    <cellStyle name="40% - akcent 2 3 2 3 2 3 4" xfId="11020" xr:uid="{00000000-0005-0000-0000-0000AF2B0000}"/>
    <cellStyle name="40% - akcent 2 3 2 3 2 4" xfId="11021" xr:uid="{00000000-0005-0000-0000-0000B02B0000}"/>
    <cellStyle name="40% - akcent 2 3 2 3 2 4 2" xfId="11022" xr:uid="{00000000-0005-0000-0000-0000B12B0000}"/>
    <cellStyle name="40% - akcent 2 3 2 3 2 4 2 2" xfId="11023" xr:uid="{00000000-0005-0000-0000-0000B22B0000}"/>
    <cellStyle name="40% - akcent 2 3 2 3 2 4 2 3" xfId="11024" xr:uid="{00000000-0005-0000-0000-0000B32B0000}"/>
    <cellStyle name="40% - akcent 2 3 2 3 2 4 3" xfId="11025" xr:uid="{00000000-0005-0000-0000-0000B42B0000}"/>
    <cellStyle name="40% - akcent 2 3 2 3 2 4 4" xfId="11026" xr:uid="{00000000-0005-0000-0000-0000B52B0000}"/>
    <cellStyle name="40% - akcent 2 3 2 3 2 5" xfId="11027" xr:uid="{00000000-0005-0000-0000-0000B62B0000}"/>
    <cellStyle name="40% - akcent 2 3 2 3 2 5 2" xfId="11028" xr:uid="{00000000-0005-0000-0000-0000B72B0000}"/>
    <cellStyle name="40% - akcent 2 3 2 3 2 5 3" xfId="11029" xr:uid="{00000000-0005-0000-0000-0000B82B0000}"/>
    <cellStyle name="40% - akcent 2 3 2 3 2 6" xfId="11030" xr:uid="{00000000-0005-0000-0000-0000B92B0000}"/>
    <cellStyle name="40% - akcent 2 3 2 3 2 7" xfId="11031" xr:uid="{00000000-0005-0000-0000-0000BA2B0000}"/>
    <cellStyle name="40% - akcent 2 3 2 3 3" xfId="11032" xr:uid="{00000000-0005-0000-0000-0000BB2B0000}"/>
    <cellStyle name="40% - akcent 2 3 2 3 3 2" xfId="11033" xr:uid="{00000000-0005-0000-0000-0000BC2B0000}"/>
    <cellStyle name="40% - akcent 2 3 2 3 3 2 2" xfId="11034" xr:uid="{00000000-0005-0000-0000-0000BD2B0000}"/>
    <cellStyle name="40% - akcent 2 3 2 3 3 2 2 2" xfId="11035" xr:uid="{00000000-0005-0000-0000-0000BE2B0000}"/>
    <cellStyle name="40% - akcent 2 3 2 3 3 2 2 3" xfId="11036" xr:uid="{00000000-0005-0000-0000-0000BF2B0000}"/>
    <cellStyle name="40% - akcent 2 3 2 3 3 2 3" xfId="11037" xr:uid="{00000000-0005-0000-0000-0000C02B0000}"/>
    <cellStyle name="40% - akcent 2 3 2 3 3 2 4" xfId="11038" xr:uid="{00000000-0005-0000-0000-0000C12B0000}"/>
    <cellStyle name="40% - akcent 2 3 2 3 3 3" xfId="11039" xr:uid="{00000000-0005-0000-0000-0000C22B0000}"/>
    <cellStyle name="40% - akcent 2 3 2 3 3 3 2" xfId="11040" xr:uid="{00000000-0005-0000-0000-0000C32B0000}"/>
    <cellStyle name="40% - akcent 2 3 2 3 3 3 2 2" xfId="11041" xr:uid="{00000000-0005-0000-0000-0000C42B0000}"/>
    <cellStyle name="40% - akcent 2 3 2 3 3 3 2 3" xfId="11042" xr:uid="{00000000-0005-0000-0000-0000C52B0000}"/>
    <cellStyle name="40% - akcent 2 3 2 3 3 3 3" xfId="11043" xr:uid="{00000000-0005-0000-0000-0000C62B0000}"/>
    <cellStyle name="40% - akcent 2 3 2 3 3 3 4" xfId="11044" xr:uid="{00000000-0005-0000-0000-0000C72B0000}"/>
    <cellStyle name="40% - akcent 2 3 2 3 3 4" xfId="11045" xr:uid="{00000000-0005-0000-0000-0000C82B0000}"/>
    <cellStyle name="40% - akcent 2 3 2 3 3 4 2" xfId="11046" xr:uid="{00000000-0005-0000-0000-0000C92B0000}"/>
    <cellStyle name="40% - akcent 2 3 2 3 3 4 2 2" xfId="11047" xr:uid="{00000000-0005-0000-0000-0000CA2B0000}"/>
    <cellStyle name="40% - akcent 2 3 2 3 3 4 2 3" xfId="11048" xr:uid="{00000000-0005-0000-0000-0000CB2B0000}"/>
    <cellStyle name="40% - akcent 2 3 2 3 3 4 3" xfId="11049" xr:uid="{00000000-0005-0000-0000-0000CC2B0000}"/>
    <cellStyle name="40% - akcent 2 3 2 3 3 4 4" xfId="11050" xr:uid="{00000000-0005-0000-0000-0000CD2B0000}"/>
    <cellStyle name="40% - akcent 2 3 2 3 3 5" xfId="11051" xr:uid="{00000000-0005-0000-0000-0000CE2B0000}"/>
    <cellStyle name="40% - akcent 2 3 2 3 3 5 2" xfId="11052" xr:uid="{00000000-0005-0000-0000-0000CF2B0000}"/>
    <cellStyle name="40% - akcent 2 3 2 3 3 5 3" xfId="11053" xr:uid="{00000000-0005-0000-0000-0000D02B0000}"/>
    <cellStyle name="40% - akcent 2 3 2 3 3 6" xfId="11054" xr:uid="{00000000-0005-0000-0000-0000D12B0000}"/>
    <cellStyle name="40% - akcent 2 3 2 3 3 7" xfId="11055" xr:uid="{00000000-0005-0000-0000-0000D22B0000}"/>
    <cellStyle name="40% - akcent 2 3 2 3 4" xfId="11056" xr:uid="{00000000-0005-0000-0000-0000D32B0000}"/>
    <cellStyle name="40% - akcent 2 3 2 3 4 2" xfId="11057" xr:uid="{00000000-0005-0000-0000-0000D42B0000}"/>
    <cellStyle name="40% - akcent 2 3 2 3 4 2 2" xfId="11058" xr:uid="{00000000-0005-0000-0000-0000D52B0000}"/>
    <cellStyle name="40% - akcent 2 3 2 3 4 2 2 2" xfId="11059" xr:uid="{00000000-0005-0000-0000-0000D62B0000}"/>
    <cellStyle name="40% - akcent 2 3 2 3 4 2 2 3" xfId="11060" xr:uid="{00000000-0005-0000-0000-0000D72B0000}"/>
    <cellStyle name="40% - akcent 2 3 2 3 4 2 3" xfId="11061" xr:uid="{00000000-0005-0000-0000-0000D82B0000}"/>
    <cellStyle name="40% - akcent 2 3 2 3 4 2 4" xfId="11062" xr:uid="{00000000-0005-0000-0000-0000D92B0000}"/>
    <cellStyle name="40% - akcent 2 3 2 3 4 3" xfId="11063" xr:uid="{00000000-0005-0000-0000-0000DA2B0000}"/>
    <cellStyle name="40% - akcent 2 3 2 3 4 3 2" xfId="11064" xr:uid="{00000000-0005-0000-0000-0000DB2B0000}"/>
    <cellStyle name="40% - akcent 2 3 2 3 4 3 3" xfId="11065" xr:uid="{00000000-0005-0000-0000-0000DC2B0000}"/>
    <cellStyle name="40% - akcent 2 3 2 3 4 4" xfId="11066" xr:uid="{00000000-0005-0000-0000-0000DD2B0000}"/>
    <cellStyle name="40% - akcent 2 3 2 3 4 5" xfId="11067" xr:uid="{00000000-0005-0000-0000-0000DE2B0000}"/>
    <cellStyle name="40% - akcent 2 3 2 3 5" xfId="11068" xr:uid="{00000000-0005-0000-0000-0000DF2B0000}"/>
    <cellStyle name="40% - akcent 2 3 2 3 5 2" xfId="11069" xr:uid="{00000000-0005-0000-0000-0000E02B0000}"/>
    <cellStyle name="40% - akcent 2 3 2 3 5 2 2" xfId="11070" xr:uid="{00000000-0005-0000-0000-0000E12B0000}"/>
    <cellStyle name="40% - akcent 2 3 2 3 5 2 3" xfId="11071" xr:uid="{00000000-0005-0000-0000-0000E22B0000}"/>
    <cellStyle name="40% - akcent 2 3 2 3 5 3" xfId="11072" xr:uid="{00000000-0005-0000-0000-0000E32B0000}"/>
    <cellStyle name="40% - akcent 2 3 2 3 5 4" xfId="11073" xr:uid="{00000000-0005-0000-0000-0000E42B0000}"/>
    <cellStyle name="40% - akcent 2 3 2 3 6" xfId="11074" xr:uid="{00000000-0005-0000-0000-0000E52B0000}"/>
    <cellStyle name="40% - akcent 2 3 2 3 6 2" xfId="11075" xr:uid="{00000000-0005-0000-0000-0000E62B0000}"/>
    <cellStyle name="40% - akcent 2 3 2 3 6 2 2" xfId="11076" xr:uid="{00000000-0005-0000-0000-0000E72B0000}"/>
    <cellStyle name="40% - akcent 2 3 2 3 6 2 3" xfId="11077" xr:uid="{00000000-0005-0000-0000-0000E82B0000}"/>
    <cellStyle name="40% - akcent 2 3 2 3 6 3" xfId="11078" xr:uid="{00000000-0005-0000-0000-0000E92B0000}"/>
    <cellStyle name="40% - akcent 2 3 2 3 6 4" xfId="11079" xr:uid="{00000000-0005-0000-0000-0000EA2B0000}"/>
    <cellStyle name="40% - akcent 2 3 2 3 7" xfId="11080" xr:uid="{00000000-0005-0000-0000-0000EB2B0000}"/>
    <cellStyle name="40% - akcent 2 3 2 3 7 2" xfId="11081" xr:uid="{00000000-0005-0000-0000-0000EC2B0000}"/>
    <cellStyle name="40% - akcent 2 3 2 3 7 2 2" xfId="11082" xr:uid="{00000000-0005-0000-0000-0000ED2B0000}"/>
    <cellStyle name="40% - akcent 2 3 2 3 7 2 3" xfId="11083" xr:uid="{00000000-0005-0000-0000-0000EE2B0000}"/>
    <cellStyle name="40% - akcent 2 3 2 3 7 3" xfId="11084" xr:uid="{00000000-0005-0000-0000-0000EF2B0000}"/>
    <cellStyle name="40% - akcent 2 3 2 3 7 4" xfId="11085" xr:uid="{00000000-0005-0000-0000-0000F02B0000}"/>
    <cellStyle name="40% - akcent 2 3 2 3 8" xfId="11086" xr:uid="{00000000-0005-0000-0000-0000F12B0000}"/>
    <cellStyle name="40% - akcent 2 3 2 3 8 2" xfId="11087" xr:uid="{00000000-0005-0000-0000-0000F22B0000}"/>
    <cellStyle name="40% - akcent 2 3 2 3 8 3" xfId="11088" xr:uid="{00000000-0005-0000-0000-0000F32B0000}"/>
    <cellStyle name="40% - akcent 2 3 2 3 9" xfId="11089" xr:uid="{00000000-0005-0000-0000-0000F42B0000}"/>
    <cellStyle name="40% - akcent 2 3 2 4" xfId="11090" xr:uid="{00000000-0005-0000-0000-0000F52B0000}"/>
    <cellStyle name="40% - akcent 2 3 2 4 2" xfId="11091" xr:uid="{00000000-0005-0000-0000-0000F62B0000}"/>
    <cellStyle name="40% - akcent 2 3 2 4 2 2" xfId="11092" xr:uid="{00000000-0005-0000-0000-0000F72B0000}"/>
    <cellStyle name="40% - akcent 2 3 2 4 2 2 2" xfId="11093" xr:uid="{00000000-0005-0000-0000-0000F82B0000}"/>
    <cellStyle name="40% - akcent 2 3 2 4 2 2 2 2" xfId="11094" xr:uid="{00000000-0005-0000-0000-0000F92B0000}"/>
    <cellStyle name="40% - akcent 2 3 2 4 2 2 2 3" xfId="11095" xr:uid="{00000000-0005-0000-0000-0000FA2B0000}"/>
    <cellStyle name="40% - akcent 2 3 2 4 2 2 3" xfId="11096" xr:uid="{00000000-0005-0000-0000-0000FB2B0000}"/>
    <cellStyle name="40% - akcent 2 3 2 4 2 2 4" xfId="11097" xr:uid="{00000000-0005-0000-0000-0000FC2B0000}"/>
    <cellStyle name="40% - akcent 2 3 2 4 2 3" xfId="11098" xr:uid="{00000000-0005-0000-0000-0000FD2B0000}"/>
    <cellStyle name="40% - akcent 2 3 2 4 2 3 2" xfId="11099" xr:uid="{00000000-0005-0000-0000-0000FE2B0000}"/>
    <cellStyle name="40% - akcent 2 3 2 4 2 3 2 2" xfId="11100" xr:uid="{00000000-0005-0000-0000-0000FF2B0000}"/>
    <cellStyle name="40% - akcent 2 3 2 4 2 3 2 3" xfId="11101" xr:uid="{00000000-0005-0000-0000-0000002C0000}"/>
    <cellStyle name="40% - akcent 2 3 2 4 2 3 3" xfId="11102" xr:uid="{00000000-0005-0000-0000-0000012C0000}"/>
    <cellStyle name="40% - akcent 2 3 2 4 2 3 4" xfId="11103" xr:uid="{00000000-0005-0000-0000-0000022C0000}"/>
    <cellStyle name="40% - akcent 2 3 2 4 2 4" xfId="11104" xr:uid="{00000000-0005-0000-0000-0000032C0000}"/>
    <cellStyle name="40% - akcent 2 3 2 4 2 4 2" xfId="11105" xr:uid="{00000000-0005-0000-0000-0000042C0000}"/>
    <cellStyle name="40% - akcent 2 3 2 4 2 4 2 2" xfId="11106" xr:uid="{00000000-0005-0000-0000-0000052C0000}"/>
    <cellStyle name="40% - akcent 2 3 2 4 2 4 2 3" xfId="11107" xr:uid="{00000000-0005-0000-0000-0000062C0000}"/>
    <cellStyle name="40% - akcent 2 3 2 4 2 4 3" xfId="11108" xr:uid="{00000000-0005-0000-0000-0000072C0000}"/>
    <cellStyle name="40% - akcent 2 3 2 4 2 4 4" xfId="11109" xr:uid="{00000000-0005-0000-0000-0000082C0000}"/>
    <cellStyle name="40% - akcent 2 3 2 4 2 5" xfId="11110" xr:uid="{00000000-0005-0000-0000-0000092C0000}"/>
    <cellStyle name="40% - akcent 2 3 2 4 2 5 2" xfId="11111" xr:uid="{00000000-0005-0000-0000-00000A2C0000}"/>
    <cellStyle name="40% - akcent 2 3 2 4 2 5 3" xfId="11112" xr:uid="{00000000-0005-0000-0000-00000B2C0000}"/>
    <cellStyle name="40% - akcent 2 3 2 4 2 6" xfId="11113" xr:uid="{00000000-0005-0000-0000-00000C2C0000}"/>
    <cellStyle name="40% - akcent 2 3 2 4 2 7" xfId="11114" xr:uid="{00000000-0005-0000-0000-00000D2C0000}"/>
    <cellStyle name="40% - akcent 2 3 2 4 3" xfId="11115" xr:uid="{00000000-0005-0000-0000-00000E2C0000}"/>
    <cellStyle name="40% - akcent 2 3 2 4 3 2" xfId="11116" xr:uid="{00000000-0005-0000-0000-00000F2C0000}"/>
    <cellStyle name="40% - akcent 2 3 2 4 3 2 2" xfId="11117" xr:uid="{00000000-0005-0000-0000-0000102C0000}"/>
    <cellStyle name="40% - akcent 2 3 2 4 3 2 2 2" xfId="11118" xr:uid="{00000000-0005-0000-0000-0000112C0000}"/>
    <cellStyle name="40% - akcent 2 3 2 4 3 2 2 3" xfId="11119" xr:uid="{00000000-0005-0000-0000-0000122C0000}"/>
    <cellStyle name="40% - akcent 2 3 2 4 3 2 3" xfId="11120" xr:uid="{00000000-0005-0000-0000-0000132C0000}"/>
    <cellStyle name="40% - akcent 2 3 2 4 3 2 4" xfId="11121" xr:uid="{00000000-0005-0000-0000-0000142C0000}"/>
    <cellStyle name="40% - akcent 2 3 2 4 3 3" xfId="11122" xr:uid="{00000000-0005-0000-0000-0000152C0000}"/>
    <cellStyle name="40% - akcent 2 3 2 4 3 3 2" xfId="11123" xr:uid="{00000000-0005-0000-0000-0000162C0000}"/>
    <cellStyle name="40% - akcent 2 3 2 4 3 3 2 2" xfId="11124" xr:uid="{00000000-0005-0000-0000-0000172C0000}"/>
    <cellStyle name="40% - akcent 2 3 2 4 3 3 2 3" xfId="11125" xr:uid="{00000000-0005-0000-0000-0000182C0000}"/>
    <cellStyle name="40% - akcent 2 3 2 4 3 3 3" xfId="11126" xr:uid="{00000000-0005-0000-0000-0000192C0000}"/>
    <cellStyle name="40% - akcent 2 3 2 4 3 3 4" xfId="11127" xr:uid="{00000000-0005-0000-0000-00001A2C0000}"/>
    <cellStyle name="40% - akcent 2 3 2 4 3 4" xfId="11128" xr:uid="{00000000-0005-0000-0000-00001B2C0000}"/>
    <cellStyle name="40% - akcent 2 3 2 4 3 4 2" xfId="11129" xr:uid="{00000000-0005-0000-0000-00001C2C0000}"/>
    <cellStyle name="40% - akcent 2 3 2 4 3 4 2 2" xfId="11130" xr:uid="{00000000-0005-0000-0000-00001D2C0000}"/>
    <cellStyle name="40% - akcent 2 3 2 4 3 4 2 3" xfId="11131" xr:uid="{00000000-0005-0000-0000-00001E2C0000}"/>
    <cellStyle name="40% - akcent 2 3 2 4 3 4 3" xfId="11132" xr:uid="{00000000-0005-0000-0000-00001F2C0000}"/>
    <cellStyle name="40% - akcent 2 3 2 4 3 4 4" xfId="11133" xr:uid="{00000000-0005-0000-0000-0000202C0000}"/>
    <cellStyle name="40% - akcent 2 3 2 4 3 5" xfId="11134" xr:uid="{00000000-0005-0000-0000-0000212C0000}"/>
    <cellStyle name="40% - akcent 2 3 2 4 3 5 2" xfId="11135" xr:uid="{00000000-0005-0000-0000-0000222C0000}"/>
    <cellStyle name="40% - akcent 2 3 2 4 3 5 3" xfId="11136" xr:uid="{00000000-0005-0000-0000-0000232C0000}"/>
    <cellStyle name="40% - akcent 2 3 2 4 3 6" xfId="11137" xr:uid="{00000000-0005-0000-0000-0000242C0000}"/>
    <cellStyle name="40% - akcent 2 3 2 4 3 7" xfId="11138" xr:uid="{00000000-0005-0000-0000-0000252C0000}"/>
    <cellStyle name="40% - akcent 2 3 2 4 4" xfId="11139" xr:uid="{00000000-0005-0000-0000-0000262C0000}"/>
    <cellStyle name="40% - akcent 2 3 2 4 4 2" xfId="11140" xr:uid="{00000000-0005-0000-0000-0000272C0000}"/>
    <cellStyle name="40% - akcent 2 3 2 4 4 2 2" xfId="11141" xr:uid="{00000000-0005-0000-0000-0000282C0000}"/>
    <cellStyle name="40% - akcent 2 3 2 4 4 2 3" xfId="11142" xr:uid="{00000000-0005-0000-0000-0000292C0000}"/>
    <cellStyle name="40% - akcent 2 3 2 4 4 3" xfId="11143" xr:uid="{00000000-0005-0000-0000-00002A2C0000}"/>
    <cellStyle name="40% - akcent 2 3 2 4 4 4" xfId="11144" xr:uid="{00000000-0005-0000-0000-00002B2C0000}"/>
    <cellStyle name="40% - akcent 2 3 2 4 5" xfId="11145" xr:uid="{00000000-0005-0000-0000-00002C2C0000}"/>
    <cellStyle name="40% - akcent 2 3 2 4 5 2" xfId="11146" xr:uid="{00000000-0005-0000-0000-00002D2C0000}"/>
    <cellStyle name="40% - akcent 2 3 2 4 5 2 2" xfId="11147" xr:uid="{00000000-0005-0000-0000-00002E2C0000}"/>
    <cellStyle name="40% - akcent 2 3 2 4 5 2 3" xfId="11148" xr:uid="{00000000-0005-0000-0000-00002F2C0000}"/>
    <cellStyle name="40% - akcent 2 3 2 4 5 3" xfId="11149" xr:uid="{00000000-0005-0000-0000-0000302C0000}"/>
    <cellStyle name="40% - akcent 2 3 2 4 5 4" xfId="11150" xr:uid="{00000000-0005-0000-0000-0000312C0000}"/>
    <cellStyle name="40% - akcent 2 3 2 4 6" xfId="11151" xr:uid="{00000000-0005-0000-0000-0000322C0000}"/>
    <cellStyle name="40% - akcent 2 3 2 4 6 2" xfId="11152" xr:uid="{00000000-0005-0000-0000-0000332C0000}"/>
    <cellStyle name="40% - akcent 2 3 2 4 6 2 2" xfId="11153" xr:uid="{00000000-0005-0000-0000-0000342C0000}"/>
    <cellStyle name="40% - akcent 2 3 2 4 6 2 3" xfId="11154" xr:uid="{00000000-0005-0000-0000-0000352C0000}"/>
    <cellStyle name="40% - akcent 2 3 2 4 6 3" xfId="11155" xr:uid="{00000000-0005-0000-0000-0000362C0000}"/>
    <cellStyle name="40% - akcent 2 3 2 4 6 4" xfId="11156" xr:uid="{00000000-0005-0000-0000-0000372C0000}"/>
    <cellStyle name="40% - akcent 2 3 2 4 7" xfId="11157" xr:uid="{00000000-0005-0000-0000-0000382C0000}"/>
    <cellStyle name="40% - akcent 2 3 2 4 7 2" xfId="11158" xr:uid="{00000000-0005-0000-0000-0000392C0000}"/>
    <cellStyle name="40% - akcent 2 3 2 4 7 3" xfId="11159" xr:uid="{00000000-0005-0000-0000-00003A2C0000}"/>
    <cellStyle name="40% - akcent 2 3 2 4 8" xfId="11160" xr:uid="{00000000-0005-0000-0000-00003B2C0000}"/>
    <cellStyle name="40% - akcent 2 3 2 4 9" xfId="11161" xr:uid="{00000000-0005-0000-0000-00003C2C0000}"/>
    <cellStyle name="40% - akcent 2 3 2 5" xfId="11162" xr:uid="{00000000-0005-0000-0000-00003D2C0000}"/>
    <cellStyle name="40% - akcent 2 3 2 5 2" xfId="11163" xr:uid="{00000000-0005-0000-0000-00003E2C0000}"/>
    <cellStyle name="40% - akcent 2 3 2 5 2 2" xfId="11164" xr:uid="{00000000-0005-0000-0000-00003F2C0000}"/>
    <cellStyle name="40% - akcent 2 3 2 5 2 2 2" xfId="11165" xr:uid="{00000000-0005-0000-0000-0000402C0000}"/>
    <cellStyle name="40% - akcent 2 3 2 5 2 2 3" xfId="11166" xr:uid="{00000000-0005-0000-0000-0000412C0000}"/>
    <cellStyle name="40% - akcent 2 3 2 5 2 3" xfId="11167" xr:uid="{00000000-0005-0000-0000-0000422C0000}"/>
    <cellStyle name="40% - akcent 2 3 2 5 2 4" xfId="11168" xr:uid="{00000000-0005-0000-0000-0000432C0000}"/>
    <cellStyle name="40% - akcent 2 3 2 5 3" xfId="11169" xr:uid="{00000000-0005-0000-0000-0000442C0000}"/>
    <cellStyle name="40% - akcent 2 3 2 5 3 2" xfId="11170" xr:uid="{00000000-0005-0000-0000-0000452C0000}"/>
    <cellStyle name="40% - akcent 2 3 2 5 3 2 2" xfId="11171" xr:uid="{00000000-0005-0000-0000-0000462C0000}"/>
    <cellStyle name="40% - akcent 2 3 2 5 3 2 3" xfId="11172" xr:uid="{00000000-0005-0000-0000-0000472C0000}"/>
    <cellStyle name="40% - akcent 2 3 2 5 3 3" xfId="11173" xr:uid="{00000000-0005-0000-0000-0000482C0000}"/>
    <cellStyle name="40% - akcent 2 3 2 5 3 4" xfId="11174" xr:uid="{00000000-0005-0000-0000-0000492C0000}"/>
    <cellStyle name="40% - akcent 2 3 2 5 4" xfId="11175" xr:uid="{00000000-0005-0000-0000-00004A2C0000}"/>
    <cellStyle name="40% - akcent 2 3 2 5 4 2" xfId="11176" xr:uid="{00000000-0005-0000-0000-00004B2C0000}"/>
    <cellStyle name="40% - akcent 2 3 2 5 4 2 2" xfId="11177" xr:uid="{00000000-0005-0000-0000-00004C2C0000}"/>
    <cellStyle name="40% - akcent 2 3 2 5 4 2 3" xfId="11178" xr:uid="{00000000-0005-0000-0000-00004D2C0000}"/>
    <cellStyle name="40% - akcent 2 3 2 5 4 3" xfId="11179" xr:uid="{00000000-0005-0000-0000-00004E2C0000}"/>
    <cellStyle name="40% - akcent 2 3 2 5 4 4" xfId="11180" xr:uid="{00000000-0005-0000-0000-00004F2C0000}"/>
    <cellStyle name="40% - akcent 2 3 2 5 5" xfId="11181" xr:uid="{00000000-0005-0000-0000-0000502C0000}"/>
    <cellStyle name="40% - akcent 2 3 2 5 5 2" xfId="11182" xr:uid="{00000000-0005-0000-0000-0000512C0000}"/>
    <cellStyle name="40% - akcent 2 3 2 5 5 3" xfId="11183" xr:uid="{00000000-0005-0000-0000-0000522C0000}"/>
    <cellStyle name="40% - akcent 2 3 2 5 6" xfId="11184" xr:uid="{00000000-0005-0000-0000-0000532C0000}"/>
    <cellStyle name="40% - akcent 2 3 2 5 7" xfId="11185" xr:uid="{00000000-0005-0000-0000-0000542C0000}"/>
    <cellStyle name="40% - akcent 2 3 2 6" xfId="11186" xr:uid="{00000000-0005-0000-0000-0000552C0000}"/>
    <cellStyle name="40% - akcent 2 3 2 6 2" xfId="11187" xr:uid="{00000000-0005-0000-0000-0000562C0000}"/>
    <cellStyle name="40% - akcent 2 3 2 6 2 2" xfId="11188" xr:uid="{00000000-0005-0000-0000-0000572C0000}"/>
    <cellStyle name="40% - akcent 2 3 2 6 2 2 2" xfId="11189" xr:uid="{00000000-0005-0000-0000-0000582C0000}"/>
    <cellStyle name="40% - akcent 2 3 2 6 2 2 3" xfId="11190" xr:uid="{00000000-0005-0000-0000-0000592C0000}"/>
    <cellStyle name="40% - akcent 2 3 2 6 2 3" xfId="11191" xr:uid="{00000000-0005-0000-0000-00005A2C0000}"/>
    <cellStyle name="40% - akcent 2 3 2 6 2 4" xfId="11192" xr:uid="{00000000-0005-0000-0000-00005B2C0000}"/>
    <cellStyle name="40% - akcent 2 3 2 6 3" xfId="11193" xr:uid="{00000000-0005-0000-0000-00005C2C0000}"/>
    <cellStyle name="40% - akcent 2 3 2 6 3 2" xfId="11194" xr:uid="{00000000-0005-0000-0000-00005D2C0000}"/>
    <cellStyle name="40% - akcent 2 3 2 6 3 2 2" xfId="11195" xr:uid="{00000000-0005-0000-0000-00005E2C0000}"/>
    <cellStyle name="40% - akcent 2 3 2 6 3 2 3" xfId="11196" xr:uid="{00000000-0005-0000-0000-00005F2C0000}"/>
    <cellStyle name="40% - akcent 2 3 2 6 3 3" xfId="11197" xr:uid="{00000000-0005-0000-0000-0000602C0000}"/>
    <cellStyle name="40% - akcent 2 3 2 6 3 4" xfId="11198" xr:uid="{00000000-0005-0000-0000-0000612C0000}"/>
    <cellStyle name="40% - akcent 2 3 2 6 4" xfId="11199" xr:uid="{00000000-0005-0000-0000-0000622C0000}"/>
    <cellStyle name="40% - akcent 2 3 2 6 4 2" xfId="11200" xr:uid="{00000000-0005-0000-0000-0000632C0000}"/>
    <cellStyle name="40% - akcent 2 3 2 6 4 2 2" xfId="11201" xr:uid="{00000000-0005-0000-0000-0000642C0000}"/>
    <cellStyle name="40% - akcent 2 3 2 6 4 2 3" xfId="11202" xr:uid="{00000000-0005-0000-0000-0000652C0000}"/>
    <cellStyle name="40% - akcent 2 3 2 6 4 3" xfId="11203" xr:uid="{00000000-0005-0000-0000-0000662C0000}"/>
    <cellStyle name="40% - akcent 2 3 2 6 4 4" xfId="11204" xr:uid="{00000000-0005-0000-0000-0000672C0000}"/>
    <cellStyle name="40% - akcent 2 3 2 6 5" xfId="11205" xr:uid="{00000000-0005-0000-0000-0000682C0000}"/>
    <cellStyle name="40% - akcent 2 3 2 6 5 2" xfId="11206" xr:uid="{00000000-0005-0000-0000-0000692C0000}"/>
    <cellStyle name="40% - akcent 2 3 2 6 5 3" xfId="11207" xr:uid="{00000000-0005-0000-0000-00006A2C0000}"/>
    <cellStyle name="40% - akcent 2 3 2 6 6" xfId="11208" xr:uid="{00000000-0005-0000-0000-00006B2C0000}"/>
    <cellStyle name="40% - akcent 2 3 2 6 7" xfId="11209" xr:uid="{00000000-0005-0000-0000-00006C2C0000}"/>
    <cellStyle name="40% - akcent 2 3 2 7" xfId="11210" xr:uid="{00000000-0005-0000-0000-00006D2C0000}"/>
    <cellStyle name="40% - akcent 2 3 2 7 2" xfId="11211" xr:uid="{00000000-0005-0000-0000-00006E2C0000}"/>
    <cellStyle name="40% - akcent 2 3 2 7 2 2" xfId="11212" xr:uid="{00000000-0005-0000-0000-00006F2C0000}"/>
    <cellStyle name="40% - akcent 2 3 2 7 2 2 2" xfId="11213" xr:uid="{00000000-0005-0000-0000-0000702C0000}"/>
    <cellStyle name="40% - akcent 2 3 2 7 2 2 3" xfId="11214" xr:uid="{00000000-0005-0000-0000-0000712C0000}"/>
    <cellStyle name="40% - akcent 2 3 2 7 2 3" xfId="11215" xr:uid="{00000000-0005-0000-0000-0000722C0000}"/>
    <cellStyle name="40% - akcent 2 3 2 7 2 4" xfId="11216" xr:uid="{00000000-0005-0000-0000-0000732C0000}"/>
    <cellStyle name="40% - akcent 2 3 2 7 3" xfId="11217" xr:uid="{00000000-0005-0000-0000-0000742C0000}"/>
    <cellStyle name="40% - akcent 2 3 2 7 3 2" xfId="11218" xr:uid="{00000000-0005-0000-0000-0000752C0000}"/>
    <cellStyle name="40% - akcent 2 3 2 7 3 3" xfId="11219" xr:uid="{00000000-0005-0000-0000-0000762C0000}"/>
    <cellStyle name="40% - akcent 2 3 2 7 4" xfId="11220" xr:uid="{00000000-0005-0000-0000-0000772C0000}"/>
    <cellStyle name="40% - akcent 2 3 2 7 5" xfId="11221" xr:uid="{00000000-0005-0000-0000-0000782C0000}"/>
    <cellStyle name="40% - akcent 2 3 2 8" xfId="11222" xr:uid="{00000000-0005-0000-0000-0000792C0000}"/>
    <cellStyle name="40% - akcent 2 3 2 8 2" xfId="11223" xr:uid="{00000000-0005-0000-0000-00007A2C0000}"/>
    <cellStyle name="40% - akcent 2 3 2 8 2 2" xfId="11224" xr:uid="{00000000-0005-0000-0000-00007B2C0000}"/>
    <cellStyle name="40% - akcent 2 3 2 8 2 3" xfId="11225" xr:uid="{00000000-0005-0000-0000-00007C2C0000}"/>
    <cellStyle name="40% - akcent 2 3 2 8 3" xfId="11226" xr:uid="{00000000-0005-0000-0000-00007D2C0000}"/>
    <cellStyle name="40% - akcent 2 3 2 8 4" xfId="11227" xr:uid="{00000000-0005-0000-0000-00007E2C0000}"/>
    <cellStyle name="40% - akcent 2 3 2 9" xfId="11228" xr:uid="{00000000-0005-0000-0000-00007F2C0000}"/>
    <cellStyle name="40% - akcent 2 3 2 9 2" xfId="11229" xr:uid="{00000000-0005-0000-0000-0000802C0000}"/>
    <cellStyle name="40% - akcent 2 3 2 9 2 2" xfId="11230" xr:uid="{00000000-0005-0000-0000-0000812C0000}"/>
    <cellStyle name="40% - akcent 2 3 2 9 2 3" xfId="11231" xr:uid="{00000000-0005-0000-0000-0000822C0000}"/>
    <cellStyle name="40% - akcent 2 3 2 9 3" xfId="11232" xr:uid="{00000000-0005-0000-0000-0000832C0000}"/>
    <cellStyle name="40% - akcent 2 3 2 9 4" xfId="11233" xr:uid="{00000000-0005-0000-0000-0000842C0000}"/>
    <cellStyle name="40% - akcent 2 3 3" xfId="11234" xr:uid="{00000000-0005-0000-0000-0000852C0000}"/>
    <cellStyle name="40% - akcent 2 3 3 10" xfId="11235" xr:uid="{00000000-0005-0000-0000-0000862C0000}"/>
    <cellStyle name="40% - akcent 2 3 3 11" xfId="11236" xr:uid="{00000000-0005-0000-0000-0000872C0000}"/>
    <cellStyle name="40% - akcent 2 3 3 2" xfId="11237" xr:uid="{00000000-0005-0000-0000-0000882C0000}"/>
    <cellStyle name="40% - akcent 2 3 3 2 10" xfId="11238" xr:uid="{00000000-0005-0000-0000-0000892C0000}"/>
    <cellStyle name="40% - akcent 2 3 3 2 2" xfId="11239" xr:uid="{00000000-0005-0000-0000-00008A2C0000}"/>
    <cellStyle name="40% - akcent 2 3 3 2 2 2" xfId="11240" xr:uid="{00000000-0005-0000-0000-00008B2C0000}"/>
    <cellStyle name="40% - akcent 2 3 3 2 2 2 2" xfId="11241" xr:uid="{00000000-0005-0000-0000-00008C2C0000}"/>
    <cellStyle name="40% - akcent 2 3 3 2 2 2 2 2" xfId="11242" xr:uid="{00000000-0005-0000-0000-00008D2C0000}"/>
    <cellStyle name="40% - akcent 2 3 3 2 2 2 2 3" xfId="11243" xr:uid="{00000000-0005-0000-0000-00008E2C0000}"/>
    <cellStyle name="40% - akcent 2 3 3 2 2 2 3" xfId="11244" xr:uid="{00000000-0005-0000-0000-00008F2C0000}"/>
    <cellStyle name="40% - akcent 2 3 3 2 2 2 4" xfId="11245" xr:uid="{00000000-0005-0000-0000-0000902C0000}"/>
    <cellStyle name="40% - akcent 2 3 3 2 2 3" xfId="11246" xr:uid="{00000000-0005-0000-0000-0000912C0000}"/>
    <cellStyle name="40% - akcent 2 3 3 2 2 3 2" xfId="11247" xr:uid="{00000000-0005-0000-0000-0000922C0000}"/>
    <cellStyle name="40% - akcent 2 3 3 2 2 3 2 2" xfId="11248" xr:uid="{00000000-0005-0000-0000-0000932C0000}"/>
    <cellStyle name="40% - akcent 2 3 3 2 2 3 2 3" xfId="11249" xr:uid="{00000000-0005-0000-0000-0000942C0000}"/>
    <cellStyle name="40% - akcent 2 3 3 2 2 3 3" xfId="11250" xr:uid="{00000000-0005-0000-0000-0000952C0000}"/>
    <cellStyle name="40% - akcent 2 3 3 2 2 3 4" xfId="11251" xr:uid="{00000000-0005-0000-0000-0000962C0000}"/>
    <cellStyle name="40% - akcent 2 3 3 2 2 4" xfId="11252" xr:uid="{00000000-0005-0000-0000-0000972C0000}"/>
    <cellStyle name="40% - akcent 2 3 3 2 2 4 2" xfId="11253" xr:uid="{00000000-0005-0000-0000-0000982C0000}"/>
    <cellStyle name="40% - akcent 2 3 3 2 2 4 2 2" xfId="11254" xr:uid="{00000000-0005-0000-0000-0000992C0000}"/>
    <cellStyle name="40% - akcent 2 3 3 2 2 4 2 3" xfId="11255" xr:uid="{00000000-0005-0000-0000-00009A2C0000}"/>
    <cellStyle name="40% - akcent 2 3 3 2 2 4 3" xfId="11256" xr:uid="{00000000-0005-0000-0000-00009B2C0000}"/>
    <cellStyle name="40% - akcent 2 3 3 2 2 4 4" xfId="11257" xr:uid="{00000000-0005-0000-0000-00009C2C0000}"/>
    <cellStyle name="40% - akcent 2 3 3 2 2 5" xfId="11258" xr:uid="{00000000-0005-0000-0000-00009D2C0000}"/>
    <cellStyle name="40% - akcent 2 3 3 2 2 5 2" xfId="11259" xr:uid="{00000000-0005-0000-0000-00009E2C0000}"/>
    <cellStyle name="40% - akcent 2 3 3 2 2 5 3" xfId="11260" xr:uid="{00000000-0005-0000-0000-00009F2C0000}"/>
    <cellStyle name="40% - akcent 2 3 3 2 2 6" xfId="11261" xr:uid="{00000000-0005-0000-0000-0000A02C0000}"/>
    <cellStyle name="40% - akcent 2 3 3 2 2 7" xfId="11262" xr:uid="{00000000-0005-0000-0000-0000A12C0000}"/>
    <cellStyle name="40% - akcent 2 3 3 2 3" xfId="11263" xr:uid="{00000000-0005-0000-0000-0000A22C0000}"/>
    <cellStyle name="40% - akcent 2 3 3 2 3 2" xfId="11264" xr:uid="{00000000-0005-0000-0000-0000A32C0000}"/>
    <cellStyle name="40% - akcent 2 3 3 2 3 2 2" xfId="11265" xr:uid="{00000000-0005-0000-0000-0000A42C0000}"/>
    <cellStyle name="40% - akcent 2 3 3 2 3 2 2 2" xfId="11266" xr:uid="{00000000-0005-0000-0000-0000A52C0000}"/>
    <cellStyle name="40% - akcent 2 3 3 2 3 2 2 3" xfId="11267" xr:uid="{00000000-0005-0000-0000-0000A62C0000}"/>
    <cellStyle name="40% - akcent 2 3 3 2 3 2 3" xfId="11268" xr:uid="{00000000-0005-0000-0000-0000A72C0000}"/>
    <cellStyle name="40% - akcent 2 3 3 2 3 2 4" xfId="11269" xr:uid="{00000000-0005-0000-0000-0000A82C0000}"/>
    <cellStyle name="40% - akcent 2 3 3 2 3 3" xfId="11270" xr:uid="{00000000-0005-0000-0000-0000A92C0000}"/>
    <cellStyle name="40% - akcent 2 3 3 2 3 3 2" xfId="11271" xr:uid="{00000000-0005-0000-0000-0000AA2C0000}"/>
    <cellStyle name="40% - akcent 2 3 3 2 3 3 2 2" xfId="11272" xr:uid="{00000000-0005-0000-0000-0000AB2C0000}"/>
    <cellStyle name="40% - akcent 2 3 3 2 3 3 2 3" xfId="11273" xr:uid="{00000000-0005-0000-0000-0000AC2C0000}"/>
    <cellStyle name="40% - akcent 2 3 3 2 3 3 3" xfId="11274" xr:uid="{00000000-0005-0000-0000-0000AD2C0000}"/>
    <cellStyle name="40% - akcent 2 3 3 2 3 3 4" xfId="11275" xr:uid="{00000000-0005-0000-0000-0000AE2C0000}"/>
    <cellStyle name="40% - akcent 2 3 3 2 3 4" xfId="11276" xr:uid="{00000000-0005-0000-0000-0000AF2C0000}"/>
    <cellStyle name="40% - akcent 2 3 3 2 3 4 2" xfId="11277" xr:uid="{00000000-0005-0000-0000-0000B02C0000}"/>
    <cellStyle name="40% - akcent 2 3 3 2 3 4 2 2" xfId="11278" xr:uid="{00000000-0005-0000-0000-0000B12C0000}"/>
    <cellStyle name="40% - akcent 2 3 3 2 3 4 2 3" xfId="11279" xr:uid="{00000000-0005-0000-0000-0000B22C0000}"/>
    <cellStyle name="40% - akcent 2 3 3 2 3 4 3" xfId="11280" xr:uid="{00000000-0005-0000-0000-0000B32C0000}"/>
    <cellStyle name="40% - akcent 2 3 3 2 3 4 4" xfId="11281" xr:uid="{00000000-0005-0000-0000-0000B42C0000}"/>
    <cellStyle name="40% - akcent 2 3 3 2 3 5" xfId="11282" xr:uid="{00000000-0005-0000-0000-0000B52C0000}"/>
    <cellStyle name="40% - akcent 2 3 3 2 3 5 2" xfId="11283" xr:uid="{00000000-0005-0000-0000-0000B62C0000}"/>
    <cellStyle name="40% - akcent 2 3 3 2 3 5 3" xfId="11284" xr:uid="{00000000-0005-0000-0000-0000B72C0000}"/>
    <cellStyle name="40% - akcent 2 3 3 2 3 6" xfId="11285" xr:uid="{00000000-0005-0000-0000-0000B82C0000}"/>
    <cellStyle name="40% - akcent 2 3 3 2 3 7" xfId="11286" xr:uid="{00000000-0005-0000-0000-0000B92C0000}"/>
    <cellStyle name="40% - akcent 2 3 3 2 4" xfId="11287" xr:uid="{00000000-0005-0000-0000-0000BA2C0000}"/>
    <cellStyle name="40% - akcent 2 3 3 2 4 2" xfId="11288" xr:uid="{00000000-0005-0000-0000-0000BB2C0000}"/>
    <cellStyle name="40% - akcent 2 3 3 2 4 2 2" xfId="11289" xr:uid="{00000000-0005-0000-0000-0000BC2C0000}"/>
    <cellStyle name="40% - akcent 2 3 3 2 4 2 2 2" xfId="11290" xr:uid="{00000000-0005-0000-0000-0000BD2C0000}"/>
    <cellStyle name="40% - akcent 2 3 3 2 4 2 2 3" xfId="11291" xr:uid="{00000000-0005-0000-0000-0000BE2C0000}"/>
    <cellStyle name="40% - akcent 2 3 3 2 4 2 3" xfId="11292" xr:uid="{00000000-0005-0000-0000-0000BF2C0000}"/>
    <cellStyle name="40% - akcent 2 3 3 2 4 2 4" xfId="11293" xr:uid="{00000000-0005-0000-0000-0000C02C0000}"/>
    <cellStyle name="40% - akcent 2 3 3 2 4 3" xfId="11294" xr:uid="{00000000-0005-0000-0000-0000C12C0000}"/>
    <cellStyle name="40% - akcent 2 3 3 2 4 3 2" xfId="11295" xr:uid="{00000000-0005-0000-0000-0000C22C0000}"/>
    <cellStyle name="40% - akcent 2 3 3 2 4 3 3" xfId="11296" xr:uid="{00000000-0005-0000-0000-0000C32C0000}"/>
    <cellStyle name="40% - akcent 2 3 3 2 4 4" xfId="11297" xr:uid="{00000000-0005-0000-0000-0000C42C0000}"/>
    <cellStyle name="40% - akcent 2 3 3 2 4 5" xfId="11298" xr:uid="{00000000-0005-0000-0000-0000C52C0000}"/>
    <cellStyle name="40% - akcent 2 3 3 2 5" xfId="11299" xr:uid="{00000000-0005-0000-0000-0000C62C0000}"/>
    <cellStyle name="40% - akcent 2 3 3 2 5 2" xfId="11300" xr:uid="{00000000-0005-0000-0000-0000C72C0000}"/>
    <cellStyle name="40% - akcent 2 3 3 2 5 2 2" xfId="11301" xr:uid="{00000000-0005-0000-0000-0000C82C0000}"/>
    <cellStyle name="40% - akcent 2 3 3 2 5 2 3" xfId="11302" xr:uid="{00000000-0005-0000-0000-0000C92C0000}"/>
    <cellStyle name="40% - akcent 2 3 3 2 5 3" xfId="11303" xr:uid="{00000000-0005-0000-0000-0000CA2C0000}"/>
    <cellStyle name="40% - akcent 2 3 3 2 5 4" xfId="11304" xr:uid="{00000000-0005-0000-0000-0000CB2C0000}"/>
    <cellStyle name="40% - akcent 2 3 3 2 6" xfId="11305" xr:uid="{00000000-0005-0000-0000-0000CC2C0000}"/>
    <cellStyle name="40% - akcent 2 3 3 2 6 2" xfId="11306" xr:uid="{00000000-0005-0000-0000-0000CD2C0000}"/>
    <cellStyle name="40% - akcent 2 3 3 2 6 2 2" xfId="11307" xr:uid="{00000000-0005-0000-0000-0000CE2C0000}"/>
    <cellStyle name="40% - akcent 2 3 3 2 6 2 3" xfId="11308" xr:uid="{00000000-0005-0000-0000-0000CF2C0000}"/>
    <cellStyle name="40% - akcent 2 3 3 2 6 3" xfId="11309" xr:uid="{00000000-0005-0000-0000-0000D02C0000}"/>
    <cellStyle name="40% - akcent 2 3 3 2 6 4" xfId="11310" xr:uid="{00000000-0005-0000-0000-0000D12C0000}"/>
    <cellStyle name="40% - akcent 2 3 3 2 7" xfId="11311" xr:uid="{00000000-0005-0000-0000-0000D22C0000}"/>
    <cellStyle name="40% - akcent 2 3 3 2 7 2" xfId="11312" xr:uid="{00000000-0005-0000-0000-0000D32C0000}"/>
    <cellStyle name="40% - akcent 2 3 3 2 7 2 2" xfId="11313" xr:uid="{00000000-0005-0000-0000-0000D42C0000}"/>
    <cellStyle name="40% - akcent 2 3 3 2 7 2 3" xfId="11314" xr:uid="{00000000-0005-0000-0000-0000D52C0000}"/>
    <cellStyle name="40% - akcent 2 3 3 2 7 3" xfId="11315" xr:uid="{00000000-0005-0000-0000-0000D62C0000}"/>
    <cellStyle name="40% - akcent 2 3 3 2 7 4" xfId="11316" xr:uid="{00000000-0005-0000-0000-0000D72C0000}"/>
    <cellStyle name="40% - akcent 2 3 3 2 8" xfId="11317" xr:uid="{00000000-0005-0000-0000-0000D82C0000}"/>
    <cellStyle name="40% - akcent 2 3 3 2 8 2" xfId="11318" xr:uid="{00000000-0005-0000-0000-0000D92C0000}"/>
    <cellStyle name="40% - akcent 2 3 3 2 8 3" xfId="11319" xr:uid="{00000000-0005-0000-0000-0000DA2C0000}"/>
    <cellStyle name="40% - akcent 2 3 3 2 9" xfId="11320" xr:uid="{00000000-0005-0000-0000-0000DB2C0000}"/>
    <cellStyle name="40% - akcent 2 3 3 3" xfId="11321" xr:uid="{00000000-0005-0000-0000-0000DC2C0000}"/>
    <cellStyle name="40% - akcent 2 3 3 3 2" xfId="11322" xr:uid="{00000000-0005-0000-0000-0000DD2C0000}"/>
    <cellStyle name="40% - akcent 2 3 3 3 2 2" xfId="11323" xr:uid="{00000000-0005-0000-0000-0000DE2C0000}"/>
    <cellStyle name="40% - akcent 2 3 3 3 2 2 2" xfId="11324" xr:uid="{00000000-0005-0000-0000-0000DF2C0000}"/>
    <cellStyle name="40% - akcent 2 3 3 3 2 2 3" xfId="11325" xr:uid="{00000000-0005-0000-0000-0000E02C0000}"/>
    <cellStyle name="40% - akcent 2 3 3 3 2 3" xfId="11326" xr:uid="{00000000-0005-0000-0000-0000E12C0000}"/>
    <cellStyle name="40% - akcent 2 3 3 3 2 4" xfId="11327" xr:uid="{00000000-0005-0000-0000-0000E22C0000}"/>
    <cellStyle name="40% - akcent 2 3 3 3 3" xfId="11328" xr:uid="{00000000-0005-0000-0000-0000E32C0000}"/>
    <cellStyle name="40% - akcent 2 3 3 3 3 2" xfId="11329" xr:uid="{00000000-0005-0000-0000-0000E42C0000}"/>
    <cellStyle name="40% - akcent 2 3 3 3 3 2 2" xfId="11330" xr:uid="{00000000-0005-0000-0000-0000E52C0000}"/>
    <cellStyle name="40% - akcent 2 3 3 3 3 2 3" xfId="11331" xr:uid="{00000000-0005-0000-0000-0000E62C0000}"/>
    <cellStyle name="40% - akcent 2 3 3 3 3 3" xfId="11332" xr:uid="{00000000-0005-0000-0000-0000E72C0000}"/>
    <cellStyle name="40% - akcent 2 3 3 3 3 4" xfId="11333" xr:uid="{00000000-0005-0000-0000-0000E82C0000}"/>
    <cellStyle name="40% - akcent 2 3 3 3 4" xfId="11334" xr:uid="{00000000-0005-0000-0000-0000E92C0000}"/>
    <cellStyle name="40% - akcent 2 3 3 3 4 2" xfId="11335" xr:uid="{00000000-0005-0000-0000-0000EA2C0000}"/>
    <cellStyle name="40% - akcent 2 3 3 3 4 2 2" xfId="11336" xr:uid="{00000000-0005-0000-0000-0000EB2C0000}"/>
    <cellStyle name="40% - akcent 2 3 3 3 4 2 3" xfId="11337" xr:uid="{00000000-0005-0000-0000-0000EC2C0000}"/>
    <cellStyle name="40% - akcent 2 3 3 3 4 3" xfId="11338" xr:uid="{00000000-0005-0000-0000-0000ED2C0000}"/>
    <cellStyle name="40% - akcent 2 3 3 3 4 4" xfId="11339" xr:uid="{00000000-0005-0000-0000-0000EE2C0000}"/>
    <cellStyle name="40% - akcent 2 3 3 3 5" xfId="11340" xr:uid="{00000000-0005-0000-0000-0000EF2C0000}"/>
    <cellStyle name="40% - akcent 2 3 3 3 5 2" xfId="11341" xr:uid="{00000000-0005-0000-0000-0000F02C0000}"/>
    <cellStyle name="40% - akcent 2 3 3 3 5 3" xfId="11342" xr:uid="{00000000-0005-0000-0000-0000F12C0000}"/>
    <cellStyle name="40% - akcent 2 3 3 3 6" xfId="11343" xr:uid="{00000000-0005-0000-0000-0000F22C0000}"/>
    <cellStyle name="40% - akcent 2 3 3 3 7" xfId="11344" xr:uid="{00000000-0005-0000-0000-0000F32C0000}"/>
    <cellStyle name="40% - akcent 2 3 3 4" xfId="11345" xr:uid="{00000000-0005-0000-0000-0000F42C0000}"/>
    <cellStyle name="40% - akcent 2 3 3 4 2" xfId="11346" xr:uid="{00000000-0005-0000-0000-0000F52C0000}"/>
    <cellStyle name="40% - akcent 2 3 3 4 2 2" xfId="11347" xr:uid="{00000000-0005-0000-0000-0000F62C0000}"/>
    <cellStyle name="40% - akcent 2 3 3 4 2 2 2" xfId="11348" xr:uid="{00000000-0005-0000-0000-0000F72C0000}"/>
    <cellStyle name="40% - akcent 2 3 3 4 2 2 3" xfId="11349" xr:uid="{00000000-0005-0000-0000-0000F82C0000}"/>
    <cellStyle name="40% - akcent 2 3 3 4 2 3" xfId="11350" xr:uid="{00000000-0005-0000-0000-0000F92C0000}"/>
    <cellStyle name="40% - akcent 2 3 3 4 2 4" xfId="11351" xr:uid="{00000000-0005-0000-0000-0000FA2C0000}"/>
    <cellStyle name="40% - akcent 2 3 3 4 3" xfId="11352" xr:uid="{00000000-0005-0000-0000-0000FB2C0000}"/>
    <cellStyle name="40% - akcent 2 3 3 4 3 2" xfId="11353" xr:uid="{00000000-0005-0000-0000-0000FC2C0000}"/>
    <cellStyle name="40% - akcent 2 3 3 4 3 2 2" xfId="11354" xr:uid="{00000000-0005-0000-0000-0000FD2C0000}"/>
    <cellStyle name="40% - akcent 2 3 3 4 3 2 3" xfId="11355" xr:uid="{00000000-0005-0000-0000-0000FE2C0000}"/>
    <cellStyle name="40% - akcent 2 3 3 4 3 3" xfId="11356" xr:uid="{00000000-0005-0000-0000-0000FF2C0000}"/>
    <cellStyle name="40% - akcent 2 3 3 4 3 4" xfId="11357" xr:uid="{00000000-0005-0000-0000-0000002D0000}"/>
    <cellStyle name="40% - akcent 2 3 3 4 4" xfId="11358" xr:uid="{00000000-0005-0000-0000-0000012D0000}"/>
    <cellStyle name="40% - akcent 2 3 3 4 4 2" xfId="11359" xr:uid="{00000000-0005-0000-0000-0000022D0000}"/>
    <cellStyle name="40% - akcent 2 3 3 4 4 2 2" xfId="11360" xr:uid="{00000000-0005-0000-0000-0000032D0000}"/>
    <cellStyle name="40% - akcent 2 3 3 4 4 2 3" xfId="11361" xr:uid="{00000000-0005-0000-0000-0000042D0000}"/>
    <cellStyle name="40% - akcent 2 3 3 4 4 3" xfId="11362" xr:uid="{00000000-0005-0000-0000-0000052D0000}"/>
    <cellStyle name="40% - akcent 2 3 3 4 4 4" xfId="11363" xr:uid="{00000000-0005-0000-0000-0000062D0000}"/>
    <cellStyle name="40% - akcent 2 3 3 4 5" xfId="11364" xr:uid="{00000000-0005-0000-0000-0000072D0000}"/>
    <cellStyle name="40% - akcent 2 3 3 4 5 2" xfId="11365" xr:uid="{00000000-0005-0000-0000-0000082D0000}"/>
    <cellStyle name="40% - akcent 2 3 3 4 5 3" xfId="11366" xr:uid="{00000000-0005-0000-0000-0000092D0000}"/>
    <cellStyle name="40% - akcent 2 3 3 4 6" xfId="11367" xr:uid="{00000000-0005-0000-0000-00000A2D0000}"/>
    <cellStyle name="40% - akcent 2 3 3 4 7" xfId="11368" xr:uid="{00000000-0005-0000-0000-00000B2D0000}"/>
    <cellStyle name="40% - akcent 2 3 3 5" xfId="11369" xr:uid="{00000000-0005-0000-0000-00000C2D0000}"/>
    <cellStyle name="40% - akcent 2 3 3 5 2" xfId="11370" xr:uid="{00000000-0005-0000-0000-00000D2D0000}"/>
    <cellStyle name="40% - akcent 2 3 3 5 2 2" xfId="11371" xr:uid="{00000000-0005-0000-0000-00000E2D0000}"/>
    <cellStyle name="40% - akcent 2 3 3 5 2 2 2" xfId="11372" xr:uid="{00000000-0005-0000-0000-00000F2D0000}"/>
    <cellStyle name="40% - akcent 2 3 3 5 2 2 3" xfId="11373" xr:uid="{00000000-0005-0000-0000-0000102D0000}"/>
    <cellStyle name="40% - akcent 2 3 3 5 2 3" xfId="11374" xr:uid="{00000000-0005-0000-0000-0000112D0000}"/>
    <cellStyle name="40% - akcent 2 3 3 5 2 4" xfId="11375" xr:uid="{00000000-0005-0000-0000-0000122D0000}"/>
    <cellStyle name="40% - akcent 2 3 3 5 3" xfId="11376" xr:uid="{00000000-0005-0000-0000-0000132D0000}"/>
    <cellStyle name="40% - akcent 2 3 3 5 3 2" xfId="11377" xr:uid="{00000000-0005-0000-0000-0000142D0000}"/>
    <cellStyle name="40% - akcent 2 3 3 5 3 3" xfId="11378" xr:uid="{00000000-0005-0000-0000-0000152D0000}"/>
    <cellStyle name="40% - akcent 2 3 3 5 4" xfId="11379" xr:uid="{00000000-0005-0000-0000-0000162D0000}"/>
    <cellStyle name="40% - akcent 2 3 3 5 5" xfId="11380" xr:uid="{00000000-0005-0000-0000-0000172D0000}"/>
    <cellStyle name="40% - akcent 2 3 3 6" xfId="11381" xr:uid="{00000000-0005-0000-0000-0000182D0000}"/>
    <cellStyle name="40% - akcent 2 3 3 6 2" xfId="11382" xr:uid="{00000000-0005-0000-0000-0000192D0000}"/>
    <cellStyle name="40% - akcent 2 3 3 6 2 2" xfId="11383" xr:uid="{00000000-0005-0000-0000-00001A2D0000}"/>
    <cellStyle name="40% - akcent 2 3 3 6 2 3" xfId="11384" xr:uid="{00000000-0005-0000-0000-00001B2D0000}"/>
    <cellStyle name="40% - akcent 2 3 3 6 3" xfId="11385" xr:uid="{00000000-0005-0000-0000-00001C2D0000}"/>
    <cellStyle name="40% - akcent 2 3 3 6 4" xfId="11386" xr:uid="{00000000-0005-0000-0000-00001D2D0000}"/>
    <cellStyle name="40% - akcent 2 3 3 7" xfId="11387" xr:uid="{00000000-0005-0000-0000-00001E2D0000}"/>
    <cellStyle name="40% - akcent 2 3 3 7 2" xfId="11388" xr:uid="{00000000-0005-0000-0000-00001F2D0000}"/>
    <cellStyle name="40% - akcent 2 3 3 7 2 2" xfId="11389" xr:uid="{00000000-0005-0000-0000-0000202D0000}"/>
    <cellStyle name="40% - akcent 2 3 3 7 2 3" xfId="11390" xr:uid="{00000000-0005-0000-0000-0000212D0000}"/>
    <cellStyle name="40% - akcent 2 3 3 7 3" xfId="11391" xr:uid="{00000000-0005-0000-0000-0000222D0000}"/>
    <cellStyle name="40% - akcent 2 3 3 7 4" xfId="11392" xr:uid="{00000000-0005-0000-0000-0000232D0000}"/>
    <cellStyle name="40% - akcent 2 3 3 8" xfId="11393" xr:uid="{00000000-0005-0000-0000-0000242D0000}"/>
    <cellStyle name="40% - akcent 2 3 3 8 2" xfId="11394" xr:uid="{00000000-0005-0000-0000-0000252D0000}"/>
    <cellStyle name="40% - akcent 2 3 3 8 2 2" xfId="11395" xr:uid="{00000000-0005-0000-0000-0000262D0000}"/>
    <cellStyle name="40% - akcent 2 3 3 8 2 3" xfId="11396" xr:uid="{00000000-0005-0000-0000-0000272D0000}"/>
    <cellStyle name="40% - akcent 2 3 3 8 3" xfId="11397" xr:uid="{00000000-0005-0000-0000-0000282D0000}"/>
    <cellStyle name="40% - akcent 2 3 3 8 4" xfId="11398" xr:uid="{00000000-0005-0000-0000-0000292D0000}"/>
    <cellStyle name="40% - akcent 2 3 3 9" xfId="11399" xr:uid="{00000000-0005-0000-0000-00002A2D0000}"/>
    <cellStyle name="40% - akcent 2 3 3 9 2" xfId="11400" xr:uid="{00000000-0005-0000-0000-00002B2D0000}"/>
    <cellStyle name="40% - akcent 2 3 3 9 3" xfId="11401" xr:uid="{00000000-0005-0000-0000-00002C2D0000}"/>
    <cellStyle name="40% - akcent 2 3 4" xfId="11402" xr:uid="{00000000-0005-0000-0000-00002D2D0000}"/>
    <cellStyle name="40% - akcent 2 3 4 10" xfId="11403" xr:uid="{00000000-0005-0000-0000-00002E2D0000}"/>
    <cellStyle name="40% - akcent 2 3 4 2" xfId="11404" xr:uid="{00000000-0005-0000-0000-00002F2D0000}"/>
    <cellStyle name="40% - akcent 2 3 4 2 2" xfId="11405" xr:uid="{00000000-0005-0000-0000-0000302D0000}"/>
    <cellStyle name="40% - akcent 2 3 4 2 2 2" xfId="11406" xr:uid="{00000000-0005-0000-0000-0000312D0000}"/>
    <cellStyle name="40% - akcent 2 3 4 2 2 2 2" xfId="11407" xr:uid="{00000000-0005-0000-0000-0000322D0000}"/>
    <cellStyle name="40% - akcent 2 3 4 2 2 2 3" xfId="11408" xr:uid="{00000000-0005-0000-0000-0000332D0000}"/>
    <cellStyle name="40% - akcent 2 3 4 2 2 3" xfId="11409" xr:uid="{00000000-0005-0000-0000-0000342D0000}"/>
    <cellStyle name="40% - akcent 2 3 4 2 2 4" xfId="11410" xr:uid="{00000000-0005-0000-0000-0000352D0000}"/>
    <cellStyle name="40% - akcent 2 3 4 2 3" xfId="11411" xr:uid="{00000000-0005-0000-0000-0000362D0000}"/>
    <cellStyle name="40% - akcent 2 3 4 2 3 2" xfId="11412" xr:uid="{00000000-0005-0000-0000-0000372D0000}"/>
    <cellStyle name="40% - akcent 2 3 4 2 3 2 2" xfId="11413" xr:uid="{00000000-0005-0000-0000-0000382D0000}"/>
    <cellStyle name="40% - akcent 2 3 4 2 3 2 3" xfId="11414" xr:uid="{00000000-0005-0000-0000-0000392D0000}"/>
    <cellStyle name="40% - akcent 2 3 4 2 3 3" xfId="11415" xr:uid="{00000000-0005-0000-0000-00003A2D0000}"/>
    <cellStyle name="40% - akcent 2 3 4 2 3 4" xfId="11416" xr:uid="{00000000-0005-0000-0000-00003B2D0000}"/>
    <cellStyle name="40% - akcent 2 3 4 2 4" xfId="11417" xr:uid="{00000000-0005-0000-0000-00003C2D0000}"/>
    <cellStyle name="40% - akcent 2 3 4 2 4 2" xfId="11418" xr:uid="{00000000-0005-0000-0000-00003D2D0000}"/>
    <cellStyle name="40% - akcent 2 3 4 2 4 2 2" xfId="11419" xr:uid="{00000000-0005-0000-0000-00003E2D0000}"/>
    <cellStyle name="40% - akcent 2 3 4 2 4 2 3" xfId="11420" xr:uid="{00000000-0005-0000-0000-00003F2D0000}"/>
    <cellStyle name="40% - akcent 2 3 4 2 4 3" xfId="11421" xr:uid="{00000000-0005-0000-0000-0000402D0000}"/>
    <cellStyle name="40% - akcent 2 3 4 2 4 4" xfId="11422" xr:uid="{00000000-0005-0000-0000-0000412D0000}"/>
    <cellStyle name="40% - akcent 2 3 4 2 5" xfId="11423" xr:uid="{00000000-0005-0000-0000-0000422D0000}"/>
    <cellStyle name="40% - akcent 2 3 4 2 5 2" xfId="11424" xr:uid="{00000000-0005-0000-0000-0000432D0000}"/>
    <cellStyle name="40% - akcent 2 3 4 2 5 3" xfId="11425" xr:uid="{00000000-0005-0000-0000-0000442D0000}"/>
    <cellStyle name="40% - akcent 2 3 4 2 6" xfId="11426" xr:uid="{00000000-0005-0000-0000-0000452D0000}"/>
    <cellStyle name="40% - akcent 2 3 4 2 7" xfId="11427" xr:uid="{00000000-0005-0000-0000-0000462D0000}"/>
    <cellStyle name="40% - akcent 2 3 4 3" xfId="11428" xr:uid="{00000000-0005-0000-0000-0000472D0000}"/>
    <cellStyle name="40% - akcent 2 3 4 3 2" xfId="11429" xr:uid="{00000000-0005-0000-0000-0000482D0000}"/>
    <cellStyle name="40% - akcent 2 3 4 3 2 2" xfId="11430" xr:uid="{00000000-0005-0000-0000-0000492D0000}"/>
    <cellStyle name="40% - akcent 2 3 4 3 2 2 2" xfId="11431" xr:uid="{00000000-0005-0000-0000-00004A2D0000}"/>
    <cellStyle name="40% - akcent 2 3 4 3 2 2 3" xfId="11432" xr:uid="{00000000-0005-0000-0000-00004B2D0000}"/>
    <cellStyle name="40% - akcent 2 3 4 3 2 3" xfId="11433" xr:uid="{00000000-0005-0000-0000-00004C2D0000}"/>
    <cellStyle name="40% - akcent 2 3 4 3 2 4" xfId="11434" xr:uid="{00000000-0005-0000-0000-00004D2D0000}"/>
    <cellStyle name="40% - akcent 2 3 4 3 3" xfId="11435" xr:uid="{00000000-0005-0000-0000-00004E2D0000}"/>
    <cellStyle name="40% - akcent 2 3 4 3 3 2" xfId="11436" xr:uid="{00000000-0005-0000-0000-00004F2D0000}"/>
    <cellStyle name="40% - akcent 2 3 4 3 3 2 2" xfId="11437" xr:uid="{00000000-0005-0000-0000-0000502D0000}"/>
    <cellStyle name="40% - akcent 2 3 4 3 3 2 3" xfId="11438" xr:uid="{00000000-0005-0000-0000-0000512D0000}"/>
    <cellStyle name="40% - akcent 2 3 4 3 3 3" xfId="11439" xr:uid="{00000000-0005-0000-0000-0000522D0000}"/>
    <cellStyle name="40% - akcent 2 3 4 3 3 4" xfId="11440" xr:uid="{00000000-0005-0000-0000-0000532D0000}"/>
    <cellStyle name="40% - akcent 2 3 4 3 4" xfId="11441" xr:uid="{00000000-0005-0000-0000-0000542D0000}"/>
    <cellStyle name="40% - akcent 2 3 4 3 4 2" xfId="11442" xr:uid="{00000000-0005-0000-0000-0000552D0000}"/>
    <cellStyle name="40% - akcent 2 3 4 3 4 2 2" xfId="11443" xr:uid="{00000000-0005-0000-0000-0000562D0000}"/>
    <cellStyle name="40% - akcent 2 3 4 3 4 2 3" xfId="11444" xr:uid="{00000000-0005-0000-0000-0000572D0000}"/>
    <cellStyle name="40% - akcent 2 3 4 3 4 3" xfId="11445" xr:uid="{00000000-0005-0000-0000-0000582D0000}"/>
    <cellStyle name="40% - akcent 2 3 4 3 4 4" xfId="11446" xr:uid="{00000000-0005-0000-0000-0000592D0000}"/>
    <cellStyle name="40% - akcent 2 3 4 3 5" xfId="11447" xr:uid="{00000000-0005-0000-0000-00005A2D0000}"/>
    <cellStyle name="40% - akcent 2 3 4 3 5 2" xfId="11448" xr:uid="{00000000-0005-0000-0000-00005B2D0000}"/>
    <cellStyle name="40% - akcent 2 3 4 3 5 3" xfId="11449" xr:uid="{00000000-0005-0000-0000-00005C2D0000}"/>
    <cellStyle name="40% - akcent 2 3 4 3 6" xfId="11450" xr:uid="{00000000-0005-0000-0000-00005D2D0000}"/>
    <cellStyle name="40% - akcent 2 3 4 3 7" xfId="11451" xr:uid="{00000000-0005-0000-0000-00005E2D0000}"/>
    <cellStyle name="40% - akcent 2 3 4 4" xfId="11452" xr:uid="{00000000-0005-0000-0000-00005F2D0000}"/>
    <cellStyle name="40% - akcent 2 3 4 4 2" xfId="11453" xr:uid="{00000000-0005-0000-0000-0000602D0000}"/>
    <cellStyle name="40% - akcent 2 3 4 4 2 2" xfId="11454" xr:uid="{00000000-0005-0000-0000-0000612D0000}"/>
    <cellStyle name="40% - akcent 2 3 4 4 2 2 2" xfId="11455" xr:uid="{00000000-0005-0000-0000-0000622D0000}"/>
    <cellStyle name="40% - akcent 2 3 4 4 2 2 3" xfId="11456" xr:uid="{00000000-0005-0000-0000-0000632D0000}"/>
    <cellStyle name="40% - akcent 2 3 4 4 2 3" xfId="11457" xr:uid="{00000000-0005-0000-0000-0000642D0000}"/>
    <cellStyle name="40% - akcent 2 3 4 4 2 4" xfId="11458" xr:uid="{00000000-0005-0000-0000-0000652D0000}"/>
    <cellStyle name="40% - akcent 2 3 4 4 3" xfId="11459" xr:uid="{00000000-0005-0000-0000-0000662D0000}"/>
    <cellStyle name="40% - akcent 2 3 4 4 3 2" xfId="11460" xr:uid="{00000000-0005-0000-0000-0000672D0000}"/>
    <cellStyle name="40% - akcent 2 3 4 4 3 3" xfId="11461" xr:uid="{00000000-0005-0000-0000-0000682D0000}"/>
    <cellStyle name="40% - akcent 2 3 4 4 4" xfId="11462" xr:uid="{00000000-0005-0000-0000-0000692D0000}"/>
    <cellStyle name="40% - akcent 2 3 4 4 5" xfId="11463" xr:uid="{00000000-0005-0000-0000-00006A2D0000}"/>
    <cellStyle name="40% - akcent 2 3 4 5" xfId="11464" xr:uid="{00000000-0005-0000-0000-00006B2D0000}"/>
    <cellStyle name="40% - akcent 2 3 4 5 2" xfId="11465" xr:uid="{00000000-0005-0000-0000-00006C2D0000}"/>
    <cellStyle name="40% - akcent 2 3 4 5 2 2" xfId="11466" xr:uid="{00000000-0005-0000-0000-00006D2D0000}"/>
    <cellStyle name="40% - akcent 2 3 4 5 2 3" xfId="11467" xr:uid="{00000000-0005-0000-0000-00006E2D0000}"/>
    <cellStyle name="40% - akcent 2 3 4 5 3" xfId="11468" xr:uid="{00000000-0005-0000-0000-00006F2D0000}"/>
    <cellStyle name="40% - akcent 2 3 4 5 4" xfId="11469" xr:uid="{00000000-0005-0000-0000-0000702D0000}"/>
    <cellStyle name="40% - akcent 2 3 4 6" xfId="11470" xr:uid="{00000000-0005-0000-0000-0000712D0000}"/>
    <cellStyle name="40% - akcent 2 3 4 6 2" xfId="11471" xr:uid="{00000000-0005-0000-0000-0000722D0000}"/>
    <cellStyle name="40% - akcent 2 3 4 6 2 2" xfId="11472" xr:uid="{00000000-0005-0000-0000-0000732D0000}"/>
    <cellStyle name="40% - akcent 2 3 4 6 2 3" xfId="11473" xr:uid="{00000000-0005-0000-0000-0000742D0000}"/>
    <cellStyle name="40% - akcent 2 3 4 6 3" xfId="11474" xr:uid="{00000000-0005-0000-0000-0000752D0000}"/>
    <cellStyle name="40% - akcent 2 3 4 6 4" xfId="11475" xr:uid="{00000000-0005-0000-0000-0000762D0000}"/>
    <cellStyle name="40% - akcent 2 3 4 7" xfId="11476" xr:uid="{00000000-0005-0000-0000-0000772D0000}"/>
    <cellStyle name="40% - akcent 2 3 4 7 2" xfId="11477" xr:uid="{00000000-0005-0000-0000-0000782D0000}"/>
    <cellStyle name="40% - akcent 2 3 4 7 2 2" xfId="11478" xr:uid="{00000000-0005-0000-0000-0000792D0000}"/>
    <cellStyle name="40% - akcent 2 3 4 7 2 3" xfId="11479" xr:uid="{00000000-0005-0000-0000-00007A2D0000}"/>
    <cellStyle name="40% - akcent 2 3 4 7 3" xfId="11480" xr:uid="{00000000-0005-0000-0000-00007B2D0000}"/>
    <cellStyle name="40% - akcent 2 3 4 7 4" xfId="11481" xr:uid="{00000000-0005-0000-0000-00007C2D0000}"/>
    <cellStyle name="40% - akcent 2 3 4 8" xfId="11482" xr:uid="{00000000-0005-0000-0000-00007D2D0000}"/>
    <cellStyle name="40% - akcent 2 3 4 8 2" xfId="11483" xr:uid="{00000000-0005-0000-0000-00007E2D0000}"/>
    <cellStyle name="40% - akcent 2 3 4 8 3" xfId="11484" xr:uid="{00000000-0005-0000-0000-00007F2D0000}"/>
    <cellStyle name="40% - akcent 2 3 4 9" xfId="11485" xr:uid="{00000000-0005-0000-0000-0000802D0000}"/>
    <cellStyle name="40% - akcent 2 3 5" xfId="11486" xr:uid="{00000000-0005-0000-0000-0000812D0000}"/>
    <cellStyle name="40% - akcent 2 3 5 2" xfId="11487" xr:uid="{00000000-0005-0000-0000-0000822D0000}"/>
    <cellStyle name="40% - akcent 2 3 5 2 2" xfId="11488" xr:uid="{00000000-0005-0000-0000-0000832D0000}"/>
    <cellStyle name="40% - akcent 2 3 5 2 2 2" xfId="11489" xr:uid="{00000000-0005-0000-0000-0000842D0000}"/>
    <cellStyle name="40% - akcent 2 3 5 2 2 2 2" xfId="11490" xr:uid="{00000000-0005-0000-0000-0000852D0000}"/>
    <cellStyle name="40% - akcent 2 3 5 2 2 2 3" xfId="11491" xr:uid="{00000000-0005-0000-0000-0000862D0000}"/>
    <cellStyle name="40% - akcent 2 3 5 2 2 3" xfId="11492" xr:uid="{00000000-0005-0000-0000-0000872D0000}"/>
    <cellStyle name="40% - akcent 2 3 5 2 2 4" xfId="11493" xr:uid="{00000000-0005-0000-0000-0000882D0000}"/>
    <cellStyle name="40% - akcent 2 3 5 2 3" xfId="11494" xr:uid="{00000000-0005-0000-0000-0000892D0000}"/>
    <cellStyle name="40% - akcent 2 3 5 2 3 2" xfId="11495" xr:uid="{00000000-0005-0000-0000-00008A2D0000}"/>
    <cellStyle name="40% - akcent 2 3 5 2 3 2 2" xfId="11496" xr:uid="{00000000-0005-0000-0000-00008B2D0000}"/>
    <cellStyle name="40% - akcent 2 3 5 2 3 2 3" xfId="11497" xr:uid="{00000000-0005-0000-0000-00008C2D0000}"/>
    <cellStyle name="40% - akcent 2 3 5 2 3 3" xfId="11498" xr:uid="{00000000-0005-0000-0000-00008D2D0000}"/>
    <cellStyle name="40% - akcent 2 3 5 2 3 4" xfId="11499" xr:uid="{00000000-0005-0000-0000-00008E2D0000}"/>
    <cellStyle name="40% - akcent 2 3 5 2 4" xfId="11500" xr:uid="{00000000-0005-0000-0000-00008F2D0000}"/>
    <cellStyle name="40% - akcent 2 3 5 2 4 2" xfId="11501" xr:uid="{00000000-0005-0000-0000-0000902D0000}"/>
    <cellStyle name="40% - akcent 2 3 5 2 4 2 2" xfId="11502" xr:uid="{00000000-0005-0000-0000-0000912D0000}"/>
    <cellStyle name="40% - akcent 2 3 5 2 4 2 3" xfId="11503" xr:uid="{00000000-0005-0000-0000-0000922D0000}"/>
    <cellStyle name="40% - akcent 2 3 5 2 4 3" xfId="11504" xr:uid="{00000000-0005-0000-0000-0000932D0000}"/>
    <cellStyle name="40% - akcent 2 3 5 2 4 4" xfId="11505" xr:uid="{00000000-0005-0000-0000-0000942D0000}"/>
    <cellStyle name="40% - akcent 2 3 5 2 5" xfId="11506" xr:uid="{00000000-0005-0000-0000-0000952D0000}"/>
    <cellStyle name="40% - akcent 2 3 5 2 5 2" xfId="11507" xr:uid="{00000000-0005-0000-0000-0000962D0000}"/>
    <cellStyle name="40% - akcent 2 3 5 2 5 3" xfId="11508" xr:uid="{00000000-0005-0000-0000-0000972D0000}"/>
    <cellStyle name="40% - akcent 2 3 5 2 6" xfId="11509" xr:uid="{00000000-0005-0000-0000-0000982D0000}"/>
    <cellStyle name="40% - akcent 2 3 5 2 7" xfId="11510" xr:uid="{00000000-0005-0000-0000-0000992D0000}"/>
    <cellStyle name="40% - akcent 2 3 5 3" xfId="11511" xr:uid="{00000000-0005-0000-0000-00009A2D0000}"/>
    <cellStyle name="40% - akcent 2 3 5 3 2" xfId="11512" xr:uid="{00000000-0005-0000-0000-00009B2D0000}"/>
    <cellStyle name="40% - akcent 2 3 5 3 2 2" xfId="11513" xr:uid="{00000000-0005-0000-0000-00009C2D0000}"/>
    <cellStyle name="40% - akcent 2 3 5 3 2 2 2" xfId="11514" xr:uid="{00000000-0005-0000-0000-00009D2D0000}"/>
    <cellStyle name="40% - akcent 2 3 5 3 2 2 3" xfId="11515" xr:uid="{00000000-0005-0000-0000-00009E2D0000}"/>
    <cellStyle name="40% - akcent 2 3 5 3 2 3" xfId="11516" xr:uid="{00000000-0005-0000-0000-00009F2D0000}"/>
    <cellStyle name="40% - akcent 2 3 5 3 2 4" xfId="11517" xr:uid="{00000000-0005-0000-0000-0000A02D0000}"/>
    <cellStyle name="40% - akcent 2 3 5 3 3" xfId="11518" xr:uid="{00000000-0005-0000-0000-0000A12D0000}"/>
    <cellStyle name="40% - akcent 2 3 5 3 3 2" xfId="11519" xr:uid="{00000000-0005-0000-0000-0000A22D0000}"/>
    <cellStyle name="40% - akcent 2 3 5 3 3 2 2" xfId="11520" xr:uid="{00000000-0005-0000-0000-0000A32D0000}"/>
    <cellStyle name="40% - akcent 2 3 5 3 3 2 3" xfId="11521" xr:uid="{00000000-0005-0000-0000-0000A42D0000}"/>
    <cellStyle name="40% - akcent 2 3 5 3 3 3" xfId="11522" xr:uid="{00000000-0005-0000-0000-0000A52D0000}"/>
    <cellStyle name="40% - akcent 2 3 5 3 3 4" xfId="11523" xr:uid="{00000000-0005-0000-0000-0000A62D0000}"/>
    <cellStyle name="40% - akcent 2 3 5 3 4" xfId="11524" xr:uid="{00000000-0005-0000-0000-0000A72D0000}"/>
    <cellStyle name="40% - akcent 2 3 5 3 4 2" xfId="11525" xr:uid="{00000000-0005-0000-0000-0000A82D0000}"/>
    <cellStyle name="40% - akcent 2 3 5 3 4 2 2" xfId="11526" xr:uid="{00000000-0005-0000-0000-0000A92D0000}"/>
    <cellStyle name="40% - akcent 2 3 5 3 4 2 3" xfId="11527" xr:uid="{00000000-0005-0000-0000-0000AA2D0000}"/>
    <cellStyle name="40% - akcent 2 3 5 3 4 3" xfId="11528" xr:uid="{00000000-0005-0000-0000-0000AB2D0000}"/>
    <cellStyle name="40% - akcent 2 3 5 3 4 4" xfId="11529" xr:uid="{00000000-0005-0000-0000-0000AC2D0000}"/>
    <cellStyle name="40% - akcent 2 3 5 3 5" xfId="11530" xr:uid="{00000000-0005-0000-0000-0000AD2D0000}"/>
    <cellStyle name="40% - akcent 2 3 5 3 5 2" xfId="11531" xr:uid="{00000000-0005-0000-0000-0000AE2D0000}"/>
    <cellStyle name="40% - akcent 2 3 5 3 5 3" xfId="11532" xr:uid="{00000000-0005-0000-0000-0000AF2D0000}"/>
    <cellStyle name="40% - akcent 2 3 5 3 6" xfId="11533" xr:uid="{00000000-0005-0000-0000-0000B02D0000}"/>
    <cellStyle name="40% - akcent 2 3 5 3 7" xfId="11534" xr:uid="{00000000-0005-0000-0000-0000B12D0000}"/>
    <cellStyle name="40% - akcent 2 3 5 4" xfId="11535" xr:uid="{00000000-0005-0000-0000-0000B22D0000}"/>
    <cellStyle name="40% - akcent 2 3 5 4 2" xfId="11536" xr:uid="{00000000-0005-0000-0000-0000B32D0000}"/>
    <cellStyle name="40% - akcent 2 3 5 4 2 2" xfId="11537" xr:uid="{00000000-0005-0000-0000-0000B42D0000}"/>
    <cellStyle name="40% - akcent 2 3 5 4 2 3" xfId="11538" xr:uid="{00000000-0005-0000-0000-0000B52D0000}"/>
    <cellStyle name="40% - akcent 2 3 5 4 3" xfId="11539" xr:uid="{00000000-0005-0000-0000-0000B62D0000}"/>
    <cellStyle name="40% - akcent 2 3 5 4 4" xfId="11540" xr:uid="{00000000-0005-0000-0000-0000B72D0000}"/>
    <cellStyle name="40% - akcent 2 3 5 5" xfId="11541" xr:uid="{00000000-0005-0000-0000-0000B82D0000}"/>
    <cellStyle name="40% - akcent 2 3 5 5 2" xfId="11542" xr:uid="{00000000-0005-0000-0000-0000B92D0000}"/>
    <cellStyle name="40% - akcent 2 3 5 5 2 2" xfId="11543" xr:uid="{00000000-0005-0000-0000-0000BA2D0000}"/>
    <cellStyle name="40% - akcent 2 3 5 5 2 3" xfId="11544" xr:uid="{00000000-0005-0000-0000-0000BB2D0000}"/>
    <cellStyle name="40% - akcent 2 3 5 5 3" xfId="11545" xr:uid="{00000000-0005-0000-0000-0000BC2D0000}"/>
    <cellStyle name="40% - akcent 2 3 5 5 4" xfId="11546" xr:uid="{00000000-0005-0000-0000-0000BD2D0000}"/>
    <cellStyle name="40% - akcent 2 3 5 6" xfId="11547" xr:uid="{00000000-0005-0000-0000-0000BE2D0000}"/>
    <cellStyle name="40% - akcent 2 3 5 6 2" xfId="11548" xr:uid="{00000000-0005-0000-0000-0000BF2D0000}"/>
    <cellStyle name="40% - akcent 2 3 5 6 2 2" xfId="11549" xr:uid="{00000000-0005-0000-0000-0000C02D0000}"/>
    <cellStyle name="40% - akcent 2 3 5 6 2 3" xfId="11550" xr:uid="{00000000-0005-0000-0000-0000C12D0000}"/>
    <cellStyle name="40% - akcent 2 3 5 6 3" xfId="11551" xr:uid="{00000000-0005-0000-0000-0000C22D0000}"/>
    <cellStyle name="40% - akcent 2 3 5 6 4" xfId="11552" xr:uid="{00000000-0005-0000-0000-0000C32D0000}"/>
    <cellStyle name="40% - akcent 2 3 5 7" xfId="11553" xr:uid="{00000000-0005-0000-0000-0000C42D0000}"/>
    <cellStyle name="40% - akcent 2 3 5 7 2" xfId="11554" xr:uid="{00000000-0005-0000-0000-0000C52D0000}"/>
    <cellStyle name="40% - akcent 2 3 5 7 3" xfId="11555" xr:uid="{00000000-0005-0000-0000-0000C62D0000}"/>
    <cellStyle name="40% - akcent 2 3 5 8" xfId="11556" xr:uid="{00000000-0005-0000-0000-0000C72D0000}"/>
    <cellStyle name="40% - akcent 2 3 5 9" xfId="11557" xr:uid="{00000000-0005-0000-0000-0000C82D0000}"/>
    <cellStyle name="40% - akcent 2 3 6" xfId="11558" xr:uid="{00000000-0005-0000-0000-0000C92D0000}"/>
    <cellStyle name="40% - akcent 2 3 6 2" xfId="11559" xr:uid="{00000000-0005-0000-0000-0000CA2D0000}"/>
    <cellStyle name="40% - akcent 2 3 6 2 2" xfId="11560" xr:uid="{00000000-0005-0000-0000-0000CB2D0000}"/>
    <cellStyle name="40% - akcent 2 3 6 2 2 2" xfId="11561" xr:uid="{00000000-0005-0000-0000-0000CC2D0000}"/>
    <cellStyle name="40% - akcent 2 3 6 2 2 2 2" xfId="11562" xr:uid="{00000000-0005-0000-0000-0000CD2D0000}"/>
    <cellStyle name="40% - akcent 2 3 6 2 2 2 3" xfId="11563" xr:uid="{00000000-0005-0000-0000-0000CE2D0000}"/>
    <cellStyle name="40% - akcent 2 3 6 2 2 3" xfId="11564" xr:uid="{00000000-0005-0000-0000-0000CF2D0000}"/>
    <cellStyle name="40% - akcent 2 3 6 2 2 4" xfId="11565" xr:uid="{00000000-0005-0000-0000-0000D02D0000}"/>
    <cellStyle name="40% - akcent 2 3 6 2 3" xfId="11566" xr:uid="{00000000-0005-0000-0000-0000D12D0000}"/>
    <cellStyle name="40% - akcent 2 3 6 2 3 2" xfId="11567" xr:uid="{00000000-0005-0000-0000-0000D22D0000}"/>
    <cellStyle name="40% - akcent 2 3 6 2 3 2 2" xfId="11568" xr:uid="{00000000-0005-0000-0000-0000D32D0000}"/>
    <cellStyle name="40% - akcent 2 3 6 2 3 2 3" xfId="11569" xr:uid="{00000000-0005-0000-0000-0000D42D0000}"/>
    <cellStyle name="40% - akcent 2 3 6 2 3 3" xfId="11570" xr:uid="{00000000-0005-0000-0000-0000D52D0000}"/>
    <cellStyle name="40% - akcent 2 3 6 2 3 4" xfId="11571" xr:uid="{00000000-0005-0000-0000-0000D62D0000}"/>
    <cellStyle name="40% - akcent 2 3 6 2 4" xfId="11572" xr:uid="{00000000-0005-0000-0000-0000D72D0000}"/>
    <cellStyle name="40% - akcent 2 3 6 2 4 2" xfId="11573" xr:uid="{00000000-0005-0000-0000-0000D82D0000}"/>
    <cellStyle name="40% - akcent 2 3 6 2 4 2 2" xfId="11574" xr:uid="{00000000-0005-0000-0000-0000D92D0000}"/>
    <cellStyle name="40% - akcent 2 3 6 2 4 2 3" xfId="11575" xr:uid="{00000000-0005-0000-0000-0000DA2D0000}"/>
    <cellStyle name="40% - akcent 2 3 6 2 4 3" xfId="11576" xr:uid="{00000000-0005-0000-0000-0000DB2D0000}"/>
    <cellStyle name="40% - akcent 2 3 6 2 4 4" xfId="11577" xr:uid="{00000000-0005-0000-0000-0000DC2D0000}"/>
    <cellStyle name="40% - akcent 2 3 6 2 5" xfId="11578" xr:uid="{00000000-0005-0000-0000-0000DD2D0000}"/>
    <cellStyle name="40% - akcent 2 3 6 2 5 2" xfId="11579" xr:uid="{00000000-0005-0000-0000-0000DE2D0000}"/>
    <cellStyle name="40% - akcent 2 3 6 2 5 3" xfId="11580" xr:uid="{00000000-0005-0000-0000-0000DF2D0000}"/>
    <cellStyle name="40% - akcent 2 3 6 2 6" xfId="11581" xr:uid="{00000000-0005-0000-0000-0000E02D0000}"/>
    <cellStyle name="40% - akcent 2 3 6 2 7" xfId="11582" xr:uid="{00000000-0005-0000-0000-0000E12D0000}"/>
    <cellStyle name="40% - akcent 2 3 6 3" xfId="11583" xr:uid="{00000000-0005-0000-0000-0000E22D0000}"/>
    <cellStyle name="40% - akcent 2 3 6 3 2" xfId="11584" xr:uid="{00000000-0005-0000-0000-0000E32D0000}"/>
    <cellStyle name="40% - akcent 2 3 6 3 2 2" xfId="11585" xr:uid="{00000000-0005-0000-0000-0000E42D0000}"/>
    <cellStyle name="40% - akcent 2 3 6 3 2 2 2" xfId="11586" xr:uid="{00000000-0005-0000-0000-0000E52D0000}"/>
    <cellStyle name="40% - akcent 2 3 6 3 2 2 3" xfId="11587" xr:uid="{00000000-0005-0000-0000-0000E62D0000}"/>
    <cellStyle name="40% - akcent 2 3 6 3 2 3" xfId="11588" xr:uid="{00000000-0005-0000-0000-0000E72D0000}"/>
    <cellStyle name="40% - akcent 2 3 6 3 2 4" xfId="11589" xr:uid="{00000000-0005-0000-0000-0000E82D0000}"/>
    <cellStyle name="40% - akcent 2 3 6 3 3" xfId="11590" xr:uid="{00000000-0005-0000-0000-0000E92D0000}"/>
    <cellStyle name="40% - akcent 2 3 6 3 3 2" xfId="11591" xr:uid="{00000000-0005-0000-0000-0000EA2D0000}"/>
    <cellStyle name="40% - akcent 2 3 6 3 3 2 2" xfId="11592" xr:uid="{00000000-0005-0000-0000-0000EB2D0000}"/>
    <cellStyle name="40% - akcent 2 3 6 3 3 2 3" xfId="11593" xr:uid="{00000000-0005-0000-0000-0000EC2D0000}"/>
    <cellStyle name="40% - akcent 2 3 6 3 3 3" xfId="11594" xr:uid="{00000000-0005-0000-0000-0000ED2D0000}"/>
    <cellStyle name="40% - akcent 2 3 6 3 3 4" xfId="11595" xr:uid="{00000000-0005-0000-0000-0000EE2D0000}"/>
    <cellStyle name="40% - akcent 2 3 6 3 4" xfId="11596" xr:uid="{00000000-0005-0000-0000-0000EF2D0000}"/>
    <cellStyle name="40% - akcent 2 3 6 3 4 2" xfId="11597" xr:uid="{00000000-0005-0000-0000-0000F02D0000}"/>
    <cellStyle name="40% - akcent 2 3 6 3 4 2 2" xfId="11598" xr:uid="{00000000-0005-0000-0000-0000F12D0000}"/>
    <cellStyle name="40% - akcent 2 3 6 3 4 2 3" xfId="11599" xr:uid="{00000000-0005-0000-0000-0000F22D0000}"/>
    <cellStyle name="40% - akcent 2 3 6 3 4 3" xfId="11600" xr:uid="{00000000-0005-0000-0000-0000F32D0000}"/>
    <cellStyle name="40% - akcent 2 3 6 3 4 4" xfId="11601" xr:uid="{00000000-0005-0000-0000-0000F42D0000}"/>
    <cellStyle name="40% - akcent 2 3 6 3 5" xfId="11602" xr:uid="{00000000-0005-0000-0000-0000F52D0000}"/>
    <cellStyle name="40% - akcent 2 3 6 3 5 2" xfId="11603" xr:uid="{00000000-0005-0000-0000-0000F62D0000}"/>
    <cellStyle name="40% - akcent 2 3 6 3 5 3" xfId="11604" xr:uid="{00000000-0005-0000-0000-0000F72D0000}"/>
    <cellStyle name="40% - akcent 2 3 6 3 6" xfId="11605" xr:uid="{00000000-0005-0000-0000-0000F82D0000}"/>
    <cellStyle name="40% - akcent 2 3 6 3 7" xfId="11606" xr:uid="{00000000-0005-0000-0000-0000F92D0000}"/>
    <cellStyle name="40% - akcent 2 3 6 4" xfId="11607" xr:uid="{00000000-0005-0000-0000-0000FA2D0000}"/>
    <cellStyle name="40% - akcent 2 3 6 4 2" xfId="11608" xr:uid="{00000000-0005-0000-0000-0000FB2D0000}"/>
    <cellStyle name="40% - akcent 2 3 6 4 2 2" xfId="11609" xr:uid="{00000000-0005-0000-0000-0000FC2D0000}"/>
    <cellStyle name="40% - akcent 2 3 6 4 2 3" xfId="11610" xr:uid="{00000000-0005-0000-0000-0000FD2D0000}"/>
    <cellStyle name="40% - akcent 2 3 6 4 3" xfId="11611" xr:uid="{00000000-0005-0000-0000-0000FE2D0000}"/>
    <cellStyle name="40% - akcent 2 3 6 4 4" xfId="11612" xr:uid="{00000000-0005-0000-0000-0000FF2D0000}"/>
    <cellStyle name="40% - akcent 2 3 6 5" xfId="11613" xr:uid="{00000000-0005-0000-0000-0000002E0000}"/>
    <cellStyle name="40% - akcent 2 3 6 5 2" xfId="11614" xr:uid="{00000000-0005-0000-0000-0000012E0000}"/>
    <cellStyle name="40% - akcent 2 3 6 5 2 2" xfId="11615" xr:uid="{00000000-0005-0000-0000-0000022E0000}"/>
    <cellStyle name="40% - akcent 2 3 6 5 2 3" xfId="11616" xr:uid="{00000000-0005-0000-0000-0000032E0000}"/>
    <cellStyle name="40% - akcent 2 3 6 5 3" xfId="11617" xr:uid="{00000000-0005-0000-0000-0000042E0000}"/>
    <cellStyle name="40% - akcent 2 3 6 5 4" xfId="11618" xr:uid="{00000000-0005-0000-0000-0000052E0000}"/>
    <cellStyle name="40% - akcent 2 3 6 6" xfId="11619" xr:uid="{00000000-0005-0000-0000-0000062E0000}"/>
    <cellStyle name="40% - akcent 2 3 6 6 2" xfId="11620" xr:uid="{00000000-0005-0000-0000-0000072E0000}"/>
    <cellStyle name="40% - akcent 2 3 6 6 2 2" xfId="11621" xr:uid="{00000000-0005-0000-0000-0000082E0000}"/>
    <cellStyle name="40% - akcent 2 3 6 6 2 3" xfId="11622" xr:uid="{00000000-0005-0000-0000-0000092E0000}"/>
    <cellStyle name="40% - akcent 2 3 6 6 3" xfId="11623" xr:uid="{00000000-0005-0000-0000-00000A2E0000}"/>
    <cellStyle name="40% - akcent 2 3 6 6 4" xfId="11624" xr:uid="{00000000-0005-0000-0000-00000B2E0000}"/>
    <cellStyle name="40% - akcent 2 3 6 7" xfId="11625" xr:uid="{00000000-0005-0000-0000-00000C2E0000}"/>
    <cellStyle name="40% - akcent 2 3 6 7 2" xfId="11626" xr:uid="{00000000-0005-0000-0000-00000D2E0000}"/>
    <cellStyle name="40% - akcent 2 3 6 7 3" xfId="11627" xr:uid="{00000000-0005-0000-0000-00000E2E0000}"/>
    <cellStyle name="40% - akcent 2 3 6 8" xfId="11628" xr:uid="{00000000-0005-0000-0000-00000F2E0000}"/>
    <cellStyle name="40% - akcent 2 3 6 9" xfId="11629" xr:uid="{00000000-0005-0000-0000-0000102E0000}"/>
    <cellStyle name="40% - akcent 2 3 7" xfId="11630" xr:uid="{00000000-0005-0000-0000-0000112E0000}"/>
    <cellStyle name="40% - akcent 2 3 7 2" xfId="11631" xr:uid="{00000000-0005-0000-0000-0000122E0000}"/>
    <cellStyle name="40% - akcent 2 3 7 2 2" xfId="11632" xr:uid="{00000000-0005-0000-0000-0000132E0000}"/>
    <cellStyle name="40% - akcent 2 3 7 2 2 2" xfId="11633" xr:uid="{00000000-0005-0000-0000-0000142E0000}"/>
    <cellStyle name="40% - akcent 2 3 7 2 2 2 2" xfId="11634" xr:uid="{00000000-0005-0000-0000-0000152E0000}"/>
    <cellStyle name="40% - akcent 2 3 7 2 2 2 3" xfId="11635" xr:uid="{00000000-0005-0000-0000-0000162E0000}"/>
    <cellStyle name="40% - akcent 2 3 7 2 2 3" xfId="11636" xr:uid="{00000000-0005-0000-0000-0000172E0000}"/>
    <cellStyle name="40% - akcent 2 3 7 2 2 4" xfId="11637" xr:uid="{00000000-0005-0000-0000-0000182E0000}"/>
    <cellStyle name="40% - akcent 2 3 7 2 3" xfId="11638" xr:uid="{00000000-0005-0000-0000-0000192E0000}"/>
    <cellStyle name="40% - akcent 2 3 7 2 3 2" xfId="11639" xr:uid="{00000000-0005-0000-0000-00001A2E0000}"/>
    <cellStyle name="40% - akcent 2 3 7 2 3 2 2" xfId="11640" xr:uid="{00000000-0005-0000-0000-00001B2E0000}"/>
    <cellStyle name="40% - akcent 2 3 7 2 3 2 3" xfId="11641" xr:uid="{00000000-0005-0000-0000-00001C2E0000}"/>
    <cellStyle name="40% - akcent 2 3 7 2 3 3" xfId="11642" xr:uid="{00000000-0005-0000-0000-00001D2E0000}"/>
    <cellStyle name="40% - akcent 2 3 7 2 3 4" xfId="11643" xr:uid="{00000000-0005-0000-0000-00001E2E0000}"/>
    <cellStyle name="40% - akcent 2 3 7 2 4" xfId="11644" xr:uid="{00000000-0005-0000-0000-00001F2E0000}"/>
    <cellStyle name="40% - akcent 2 3 7 2 4 2" xfId="11645" xr:uid="{00000000-0005-0000-0000-0000202E0000}"/>
    <cellStyle name="40% - akcent 2 3 7 2 4 2 2" xfId="11646" xr:uid="{00000000-0005-0000-0000-0000212E0000}"/>
    <cellStyle name="40% - akcent 2 3 7 2 4 2 3" xfId="11647" xr:uid="{00000000-0005-0000-0000-0000222E0000}"/>
    <cellStyle name="40% - akcent 2 3 7 2 4 3" xfId="11648" xr:uid="{00000000-0005-0000-0000-0000232E0000}"/>
    <cellStyle name="40% - akcent 2 3 7 2 4 4" xfId="11649" xr:uid="{00000000-0005-0000-0000-0000242E0000}"/>
    <cellStyle name="40% - akcent 2 3 7 2 5" xfId="11650" xr:uid="{00000000-0005-0000-0000-0000252E0000}"/>
    <cellStyle name="40% - akcent 2 3 7 2 5 2" xfId="11651" xr:uid="{00000000-0005-0000-0000-0000262E0000}"/>
    <cellStyle name="40% - akcent 2 3 7 2 5 3" xfId="11652" xr:uid="{00000000-0005-0000-0000-0000272E0000}"/>
    <cellStyle name="40% - akcent 2 3 7 2 6" xfId="11653" xr:uid="{00000000-0005-0000-0000-0000282E0000}"/>
    <cellStyle name="40% - akcent 2 3 7 2 7" xfId="11654" xr:uid="{00000000-0005-0000-0000-0000292E0000}"/>
    <cellStyle name="40% - akcent 2 3 7 3" xfId="11655" xr:uid="{00000000-0005-0000-0000-00002A2E0000}"/>
    <cellStyle name="40% - akcent 2 3 7 3 2" xfId="11656" xr:uid="{00000000-0005-0000-0000-00002B2E0000}"/>
    <cellStyle name="40% - akcent 2 3 7 3 2 2" xfId="11657" xr:uid="{00000000-0005-0000-0000-00002C2E0000}"/>
    <cellStyle name="40% - akcent 2 3 7 3 2 3" xfId="11658" xr:uid="{00000000-0005-0000-0000-00002D2E0000}"/>
    <cellStyle name="40% - akcent 2 3 7 3 3" xfId="11659" xr:uid="{00000000-0005-0000-0000-00002E2E0000}"/>
    <cellStyle name="40% - akcent 2 3 7 3 4" xfId="11660" xr:uid="{00000000-0005-0000-0000-00002F2E0000}"/>
    <cellStyle name="40% - akcent 2 3 7 4" xfId="11661" xr:uid="{00000000-0005-0000-0000-0000302E0000}"/>
    <cellStyle name="40% - akcent 2 3 7 4 2" xfId="11662" xr:uid="{00000000-0005-0000-0000-0000312E0000}"/>
    <cellStyle name="40% - akcent 2 3 7 4 2 2" xfId="11663" xr:uid="{00000000-0005-0000-0000-0000322E0000}"/>
    <cellStyle name="40% - akcent 2 3 7 4 2 3" xfId="11664" xr:uid="{00000000-0005-0000-0000-0000332E0000}"/>
    <cellStyle name="40% - akcent 2 3 7 4 3" xfId="11665" xr:uid="{00000000-0005-0000-0000-0000342E0000}"/>
    <cellStyle name="40% - akcent 2 3 7 4 4" xfId="11666" xr:uid="{00000000-0005-0000-0000-0000352E0000}"/>
    <cellStyle name="40% - akcent 2 3 7 5" xfId="11667" xr:uid="{00000000-0005-0000-0000-0000362E0000}"/>
    <cellStyle name="40% - akcent 2 3 7 5 2" xfId="11668" xr:uid="{00000000-0005-0000-0000-0000372E0000}"/>
    <cellStyle name="40% - akcent 2 3 7 5 2 2" xfId="11669" xr:uid="{00000000-0005-0000-0000-0000382E0000}"/>
    <cellStyle name="40% - akcent 2 3 7 5 2 3" xfId="11670" xr:uid="{00000000-0005-0000-0000-0000392E0000}"/>
    <cellStyle name="40% - akcent 2 3 7 5 3" xfId="11671" xr:uid="{00000000-0005-0000-0000-00003A2E0000}"/>
    <cellStyle name="40% - akcent 2 3 7 5 4" xfId="11672" xr:uid="{00000000-0005-0000-0000-00003B2E0000}"/>
    <cellStyle name="40% - akcent 2 3 7 6" xfId="11673" xr:uid="{00000000-0005-0000-0000-00003C2E0000}"/>
    <cellStyle name="40% - akcent 2 3 7 6 2" xfId="11674" xr:uid="{00000000-0005-0000-0000-00003D2E0000}"/>
    <cellStyle name="40% - akcent 2 3 7 6 3" xfId="11675" xr:uid="{00000000-0005-0000-0000-00003E2E0000}"/>
    <cellStyle name="40% - akcent 2 3 7 7" xfId="11676" xr:uid="{00000000-0005-0000-0000-00003F2E0000}"/>
    <cellStyle name="40% - akcent 2 3 7 8" xfId="11677" xr:uid="{00000000-0005-0000-0000-0000402E0000}"/>
    <cellStyle name="40% - akcent 2 3 8" xfId="11678" xr:uid="{00000000-0005-0000-0000-0000412E0000}"/>
    <cellStyle name="40% - akcent 2 3 8 2" xfId="11679" xr:uid="{00000000-0005-0000-0000-0000422E0000}"/>
    <cellStyle name="40% - akcent 2 3 8 2 2" xfId="11680" xr:uid="{00000000-0005-0000-0000-0000432E0000}"/>
    <cellStyle name="40% - akcent 2 3 8 2 2 2" xfId="11681" xr:uid="{00000000-0005-0000-0000-0000442E0000}"/>
    <cellStyle name="40% - akcent 2 3 8 2 2 2 2" xfId="11682" xr:uid="{00000000-0005-0000-0000-0000452E0000}"/>
    <cellStyle name="40% - akcent 2 3 8 2 2 2 3" xfId="11683" xr:uid="{00000000-0005-0000-0000-0000462E0000}"/>
    <cellStyle name="40% - akcent 2 3 8 2 2 3" xfId="11684" xr:uid="{00000000-0005-0000-0000-0000472E0000}"/>
    <cellStyle name="40% - akcent 2 3 8 2 2 4" xfId="11685" xr:uid="{00000000-0005-0000-0000-0000482E0000}"/>
    <cellStyle name="40% - akcent 2 3 8 2 3" xfId="11686" xr:uid="{00000000-0005-0000-0000-0000492E0000}"/>
    <cellStyle name="40% - akcent 2 3 8 2 3 2" xfId="11687" xr:uid="{00000000-0005-0000-0000-00004A2E0000}"/>
    <cellStyle name="40% - akcent 2 3 8 2 3 2 2" xfId="11688" xr:uid="{00000000-0005-0000-0000-00004B2E0000}"/>
    <cellStyle name="40% - akcent 2 3 8 2 3 2 3" xfId="11689" xr:uid="{00000000-0005-0000-0000-00004C2E0000}"/>
    <cellStyle name="40% - akcent 2 3 8 2 3 3" xfId="11690" xr:uid="{00000000-0005-0000-0000-00004D2E0000}"/>
    <cellStyle name="40% - akcent 2 3 8 2 3 4" xfId="11691" xr:uid="{00000000-0005-0000-0000-00004E2E0000}"/>
    <cellStyle name="40% - akcent 2 3 8 2 4" xfId="11692" xr:uid="{00000000-0005-0000-0000-00004F2E0000}"/>
    <cellStyle name="40% - akcent 2 3 8 2 4 2" xfId="11693" xr:uid="{00000000-0005-0000-0000-0000502E0000}"/>
    <cellStyle name="40% - akcent 2 3 8 2 4 2 2" xfId="11694" xr:uid="{00000000-0005-0000-0000-0000512E0000}"/>
    <cellStyle name="40% - akcent 2 3 8 2 4 2 3" xfId="11695" xr:uid="{00000000-0005-0000-0000-0000522E0000}"/>
    <cellStyle name="40% - akcent 2 3 8 2 4 3" xfId="11696" xr:uid="{00000000-0005-0000-0000-0000532E0000}"/>
    <cellStyle name="40% - akcent 2 3 8 2 4 4" xfId="11697" xr:uid="{00000000-0005-0000-0000-0000542E0000}"/>
    <cellStyle name="40% - akcent 2 3 8 2 5" xfId="11698" xr:uid="{00000000-0005-0000-0000-0000552E0000}"/>
    <cellStyle name="40% - akcent 2 3 8 2 5 2" xfId="11699" xr:uid="{00000000-0005-0000-0000-0000562E0000}"/>
    <cellStyle name="40% - akcent 2 3 8 2 5 3" xfId="11700" xr:uid="{00000000-0005-0000-0000-0000572E0000}"/>
    <cellStyle name="40% - akcent 2 3 8 2 6" xfId="11701" xr:uid="{00000000-0005-0000-0000-0000582E0000}"/>
    <cellStyle name="40% - akcent 2 3 8 2 7" xfId="11702" xr:uid="{00000000-0005-0000-0000-0000592E0000}"/>
    <cellStyle name="40% - akcent 2 3 8 3" xfId="11703" xr:uid="{00000000-0005-0000-0000-00005A2E0000}"/>
    <cellStyle name="40% - akcent 2 3 8 3 2" xfId="11704" xr:uid="{00000000-0005-0000-0000-00005B2E0000}"/>
    <cellStyle name="40% - akcent 2 3 8 3 2 2" xfId="11705" xr:uid="{00000000-0005-0000-0000-00005C2E0000}"/>
    <cellStyle name="40% - akcent 2 3 8 3 2 3" xfId="11706" xr:uid="{00000000-0005-0000-0000-00005D2E0000}"/>
    <cellStyle name="40% - akcent 2 3 8 3 3" xfId="11707" xr:uid="{00000000-0005-0000-0000-00005E2E0000}"/>
    <cellStyle name="40% - akcent 2 3 8 3 4" xfId="11708" xr:uid="{00000000-0005-0000-0000-00005F2E0000}"/>
    <cellStyle name="40% - akcent 2 3 8 4" xfId="11709" xr:uid="{00000000-0005-0000-0000-0000602E0000}"/>
    <cellStyle name="40% - akcent 2 3 8 4 2" xfId="11710" xr:uid="{00000000-0005-0000-0000-0000612E0000}"/>
    <cellStyle name="40% - akcent 2 3 8 4 2 2" xfId="11711" xr:uid="{00000000-0005-0000-0000-0000622E0000}"/>
    <cellStyle name="40% - akcent 2 3 8 4 2 3" xfId="11712" xr:uid="{00000000-0005-0000-0000-0000632E0000}"/>
    <cellStyle name="40% - akcent 2 3 8 4 3" xfId="11713" xr:uid="{00000000-0005-0000-0000-0000642E0000}"/>
    <cellStyle name="40% - akcent 2 3 8 4 4" xfId="11714" xr:uid="{00000000-0005-0000-0000-0000652E0000}"/>
    <cellStyle name="40% - akcent 2 3 8 5" xfId="11715" xr:uid="{00000000-0005-0000-0000-0000662E0000}"/>
    <cellStyle name="40% - akcent 2 3 8 5 2" xfId="11716" xr:uid="{00000000-0005-0000-0000-0000672E0000}"/>
    <cellStyle name="40% - akcent 2 3 8 5 2 2" xfId="11717" xr:uid="{00000000-0005-0000-0000-0000682E0000}"/>
    <cellStyle name="40% - akcent 2 3 8 5 2 3" xfId="11718" xr:uid="{00000000-0005-0000-0000-0000692E0000}"/>
    <cellStyle name="40% - akcent 2 3 8 5 3" xfId="11719" xr:uid="{00000000-0005-0000-0000-00006A2E0000}"/>
    <cellStyle name="40% - akcent 2 3 8 5 4" xfId="11720" xr:uid="{00000000-0005-0000-0000-00006B2E0000}"/>
    <cellStyle name="40% - akcent 2 3 8 6" xfId="11721" xr:uid="{00000000-0005-0000-0000-00006C2E0000}"/>
    <cellStyle name="40% - akcent 2 3 8 6 2" xfId="11722" xr:uid="{00000000-0005-0000-0000-00006D2E0000}"/>
    <cellStyle name="40% - akcent 2 3 8 6 3" xfId="11723" xr:uid="{00000000-0005-0000-0000-00006E2E0000}"/>
    <cellStyle name="40% - akcent 2 3 8 7" xfId="11724" xr:uid="{00000000-0005-0000-0000-00006F2E0000}"/>
    <cellStyle name="40% - akcent 2 3 8 8" xfId="11725" xr:uid="{00000000-0005-0000-0000-0000702E0000}"/>
    <cellStyle name="40% - akcent 2 3 9" xfId="11726" xr:uid="{00000000-0005-0000-0000-0000712E0000}"/>
    <cellStyle name="40% - akcent 2 3 9 2" xfId="11727" xr:uid="{00000000-0005-0000-0000-0000722E0000}"/>
    <cellStyle name="40% - akcent 2 3 9 2 2" xfId="11728" xr:uid="{00000000-0005-0000-0000-0000732E0000}"/>
    <cellStyle name="40% - akcent 2 3 9 2 2 2" xfId="11729" xr:uid="{00000000-0005-0000-0000-0000742E0000}"/>
    <cellStyle name="40% - akcent 2 3 9 2 2 3" xfId="11730" xr:uid="{00000000-0005-0000-0000-0000752E0000}"/>
    <cellStyle name="40% - akcent 2 3 9 2 3" xfId="11731" xr:uid="{00000000-0005-0000-0000-0000762E0000}"/>
    <cellStyle name="40% - akcent 2 3 9 2 4" xfId="11732" xr:uid="{00000000-0005-0000-0000-0000772E0000}"/>
    <cellStyle name="40% - akcent 2 3 9 3" xfId="11733" xr:uid="{00000000-0005-0000-0000-0000782E0000}"/>
    <cellStyle name="40% - akcent 2 3 9 3 2" xfId="11734" xr:uid="{00000000-0005-0000-0000-0000792E0000}"/>
    <cellStyle name="40% - akcent 2 3 9 3 2 2" xfId="11735" xr:uid="{00000000-0005-0000-0000-00007A2E0000}"/>
    <cellStyle name="40% - akcent 2 3 9 3 2 3" xfId="11736" xr:uid="{00000000-0005-0000-0000-00007B2E0000}"/>
    <cellStyle name="40% - akcent 2 3 9 3 3" xfId="11737" xr:uid="{00000000-0005-0000-0000-00007C2E0000}"/>
    <cellStyle name="40% - akcent 2 3 9 3 4" xfId="11738" xr:uid="{00000000-0005-0000-0000-00007D2E0000}"/>
    <cellStyle name="40% - akcent 2 3 9 4" xfId="11739" xr:uid="{00000000-0005-0000-0000-00007E2E0000}"/>
    <cellStyle name="40% - akcent 2 3 9 4 2" xfId="11740" xr:uid="{00000000-0005-0000-0000-00007F2E0000}"/>
    <cellStyle name="40% - akcent 2 3 9 4 2 2" xfId="11741" xr:uid="{00000000-0005-0000-0000-0000802E0000}"/>
    <cellStyle name="40% - akcent 2 3 9 4 2 3" xfId="11742" xr:uid="{00000000-0005-0000-0000-0000812E0000}"/>
    <cellStyle name="40% - akcent 2 3 9 4 3" xfId="11743" xr:uid="{00000000-0005-0000-0000-0000822E0000}"/>
    <cellStyle name="40% - akcent 2 3 9 4 4" xfId="11744" xr:uid="{00000000-0005-0000-0000-0000832E0000}"/>
    <cellStyle name="40% - akcent 2 3 9 5" xfId="11745" xr:uid="{00000000-0005-0000-0000-0000842E0000}"/>
    <cellStyle name="40% - akcent 2 3 9 5 2" xfId="11746" xr:uid="{00000000-0005-0000-0000-0000852E0000}"/>
    <cellStyle name="40% - akcent 2 3 9 5 3" xfId="11747" xr:uid="{00000000-0005-0000-0000-0000862E0000}"/>
    <cellStyle name="40% - akcent 2 3 9 6" xfId="11748" xr:uid="{00000000-0005-0000-0000-0000872E0000}"/>
    <cellStyle name="40% - akcent 2 3 9 7" xfId="11749" xr:uid="{00000000-0005-0000-0000-0000882E0000}"/>
    <cellStyle name="40% - akcent 2 4" xfId="11750" xr:uid="{00000000-0005-0000-0000-0000892E0000}"/>
    <cellStyle name="40% - akcent 2 5" xfId="11751" xr:uid="{00000000-0005-0000-0000-00008A2E0000}"/>
    <cellStyle name="40% - akcent 2 6" xfId="11752" xr:uid="{00000000-0005-0000-0000-00008B2E0000}"/>
    <cellStyle name="40% - akcent 3 2" xfId="11753" xr:uid="{00000000-0005-0000-0000-00008C2E0000}"/>
    <cellStyle name="40% - akcent 3 2 2" xfId="11754" xr:uid="{00000000-0005-0000-0000-00008D2E0000}"/>
    <cellStyle name="40% - akcent 3 2 3" xfId="11755" xr:uid="{00000000-0005-0000-0000-00008E2E0000}"/>
    <cellStyle name="40% - akcent 3 2 4" xfId="11756" xr:uid="{00000000-0005-0000-0000-00008F2E0000}"/>
    <cellStyle name="40% - akcent 3 2 5" xfId="22044" xr:uid="{00000000-0005-0000-0000-0000902E0000}"/>
    <cellStyle name="40% - akcent 3 3" xfId="11757" xr:uid="{00000000-0005-0000-0000-0000912E0000}"/>
    <cellStyle name="40% - akcent 3 3 10" xfId="11758" xr:uid="{00000000-0005-0000-0000-0000922E0000}"/>
    <cellStyle name="40% - akcent 3 3 10 2" xfId="11759" xr:uid="{00000000-0005-0000-0000-0000932E0000}"/>
    <cellStyle name="40% - akcent 3 3 10 2 2" xfId="11760" xr:uid="{00000000-0005-0000-0000-0000942E0000}"/>
    <cellStyle name="40% - akcent 3 3 10 2 2 2" xfId="11761" xr:uid="{00000000-0005-0000-0000-0000952E0000}"/>
    <cellStyle name="40% - akcent 3 3 10 2 2 3" xfId="11762" xr:uid="{00000000-0005-0000-0000-0000962E0000}"/>
    <cellStyle name="40% - akcent 3 3 10 2 3" xfId="11763" xr:uid="{00000000-0005-0000-0000-0000972E0000}"/>
    <cellStyle name="40% - akcent 3 3 10 2 4" xfId="11764" xr:uid="{00000000-0005-0000-0000-0000982E0000}"/>
    <cellStyle name="40% - akcent 3 3 10 3" xfId="11765" xr:uid="{00000000-0005-0000-0000-0000992E0000}"/>
    <cellStyle name="40% - akcent 3 3 10 3 2" xfId="11766" xr:uid="{00000000-0005-0000-0000-00009A2E0000}"/>
    <cellStyle name="40% - akcent 3 3 10 3 3" xfId="11767" xr:uid="{00000000-0005-0000-0000-00009B2E0000}"/>
    <cellStyle name="40% - akcent 3 3 10 4" xfId="11768" xr:uid="{00000000-0005-0000-0000-00009C2E0000}"/>
    <cellStyle name="40% - akcent 3 3 10 5" xfId="11769" xr:uid="{00000000-0005-0000-0000-00009D2E0000}"/>
    <cellStyle name="40% - akcent 3 3 11" xfId="11770" xr:uid="{00000000-0005-0000-0000-00009E2E0000}"/>
    <cellStyle name="40% - akcent 3 3 11 2" xfId="11771" xr:uid="{00000000-0005-0000-0000-00009F2E0000}"/>
    <cellStyle name="40% - akcent 3 3 11 2 2" xfId="11772" xr:uid="{00000000-0005-0000-0000-0000A02E0000}"/>
    <cellStyle name="40% - akcent 3 3 11 2 3" xfId="11773" xr:uid="{00000000-0005-0000-0000-0000A12E0000}"/>
    <cellStyle name="40% - akcent 3 3 11 3" xfId="11774" xr:uid="{00000000-0005-0000-0000-0000A22E0000}"/>
    <cellStyle name="40% - akcent 3 3 11 4" xfId="11775" xr:uid="{00000000-0005-0000-0000-0000A32E0000}"/>
    <cellStyle name="40% - akcent 3 3 12" xfId="11776" xr:uid="{00000000-0005-0000-0000-0000A42E0000}"/>
    <cellStyle name="40% - akcent 3 3 12 2" xfId="11777" xr:uid="{00000000-0005-0000-0000-0000A52E0000}"/>
    <cellStyle name="40% - akcent 3 3 12 2 2" xfId="11778" xr:uid="{00000000-0005-0000-0000-0000A62E0000}"/>
    <cellStyle name="40% - akcent 3 3 12 2 3" xfId="11779" xr:uid="{00000000-0005-0000-0000-0000A72E0000}"/>
    <cellStyle name="40% - akcent 3 3 12 3" xfId="11780" xr:uid="{00000000-0005-0000-0000-0000A82E0000}"/>
    <cellStyle name="40% - akcent 3 3 12 4" xfId="11781" xr:uid="{00000000-0005-0000-0000-0000A92E0000}"/>
    <cellStyle name="40% - akcent 3 3 13" xfId="11782" xr:uid="{00000000-0005-0000-0000-0000AA2E0000}"/>
    <cellStyle name="40% - akcent 3 3 13 2" xfId="11783" xr:uid="{00000000-0005-0000-0000-0000AB2E0000}"/>
    <cellStyle name="40% - akcent 3 3 13 2 2" xfId="11784" xr:uid="{00000000-0005-0000-0000-0000AC2E0000}"/>
    <cellStyle name="40% - akcent 3 3 13 2 3" xfId="11785" xr:uid="{00000000-0005-0000-0000-0000AD2E0000}"/>
    <cellStyle name="40% - akcent 3 3 13 3" xfId="11786" xr:uid="{00000000-0005-0000-0000-0000AE2E0000}"/>
    <cellStyle name="40% - akcent 3 3 13 4" xfId="11787" xr:uid="{00000000-0005-0000-0000-0000AF2E0000}"/>
    <cellStyle name="40% - akcent 3 3 14" xfId="11788" xr:uid="{00000000-0005-0000-0000-0000B02E0000}"/>
    <cellStyle name="40% - akcent 3 3 14 2" xfId="11789" xr:uid="{00000000-0005-0000-0000-0000B12E0000}"/>
    <cellStyle name="40% - akcent 3 3 14 3" xfId="11790" xr:uid="{00000000-0005-0000-0000-0000B22E0000}"/>
    <cellStyle name="40% - akcent 3 3 15" xfId="11791" xr:uid="{00000000-0005-0000-0000-0000B32E0000}"/>
    <cellStyle name="40% - akcent 3 3 15 2" xfId="11792" xr:uid="{00000000-0005-0000-0000-0000B42E0000}"/>
    <cellStyle name="40% - akcent 3 3 15 3" xfId="11793" xr:uid="{00000000-0005-0000-0000-0000B52E0000}"/>
    <cellStyle name="40% - akcent 3 3 16" xfId="11794" xr:uid="{00000000-0005-0000-0000-0000B62E0000}"/>
    <cellStyle name="40% - akcent 3 3 17" xfId="11795" xr:uid="{00000000-0005-0000-0000-0000B72E0000}"/>
    <cellStyle name="40% - akcent 3 3 18" xfId="11796" xr:uid="{00000000-0005-0000-0000-0000B82E0000}"/>
    <cellStyle name="40% - akcent 3 3 19" xfId="22045" xr:uid="{00000000-0005-0000-0000-0000B92E0000}"/>
    <cellStyle name="40% - akcent 3 3 2" xfId="11797" xr:uid="{00000000-0005-0000-0000-0000BA2E0000}"/>
    <cellStyle name="40% - akcent 3 3 2 10" xfId="11798" xr:uid="{00000000-0005-0000-0000-0000BB2E0000}"/>
    <cellStyle name="40% - akcent 3 3 2 10 2" xfId="11799" xr:uid="{00000000-0005-0000-0000-0000BC2E0000}"/>
    <cellStyle name="40% - akcent 3 3 2 10 2 2" xfId="11800" xr:uid="{00000000-0005-0000-0000-0000BD2E0000}"/>
    <cellStyle name="40% - akcent 3 3 2 10 2 3" xfId="11801" xr:uid="{00000000-0005-0000-0000-0000BE2E0000}"/>
    <cellStyle name="40% - akcent 3 3 2 10 3" xfId="11802" xr:uid="{00000000-0005-0000-0000-0000BF2E0000}"/>
    <cellStyle name="40% - akcent 3 3 2 10 4" xfId="11803" xr:uid="{00000000-0005-0000-0000-0000C02E0000}"/>
    <cellStyle name="40% - akcent 3 3 2 11" xfId="11804" xr:uid="{00000000-0005-0000-0000-0000C12E0000}"/>
    <cellStyle name="40% - akcent 3 3 2 11 2" xfId="11805" xr:uid="{00000000-0005-0000-0000-0000C22E0000}"/>
    <cellStyle name="40% - akcent 3 3 2 11 3" xfId="11806" xr:uid="{00000000-0005-0000-0000-0000C32E0000}"/>
    <cellStyle name="40% - akcent 3 3 2 12" xfId="11807" xr:uid="{00000000-0005-0000-0000-0000C42E0000}"/>
    <cellStyle name="40% - akcent 3 3 2 12 2" xfId="11808" xr:uid="{00000000-0005-0000-0000-0000C52E0000}"/>
    <cellStyle name="40% - akcent 3 3 2 12 3" xfId="11809" xr:uid="{00000000-0005-0000-0000-0000C62E0000}"/>
    <cellStyle name="40% - akcent 3 3 2 13" xfId="11810" xr:uid="{00000000-0005-0000-0000-0000C72E0000}"/>
    <cellStyle name="40% - akcent 3 3 2 14" xfId="11811" xr:uid="{00000000-0005-0000-0000-0000C82E0000}"/>
    <cellStyle name="40% - akcent 3 3 2 15" xfId="11812" xr:uid="{00000000-0005-0000-0000-0000C92E0000}"/>
    <cellStyle name="40% - akcent 3 3 2 2" xfId="11813" xr:uid="{00000000-0005-0000-0000-0000CA2E0000}"/>
    <cellStyle name="40% - akcent 3 3 2 2 10" xfId="11814" xr:uid="{00000000-0005-0000-0000-0000CB2E0000}"/>
    <cellStyle name="40% - akcent 3 3 2 2 11" xfId="11815" xr:uid="{00000000-0005-0000-0000-0000CC2E0000}"/>
    <cellStyle name="40% - akcent 3 3 2 2 2" xfId="11816" xr:uid="{00000000-0005-0000-0000-0000CD2E0000}"/>
    <cellStyle name="40% - akcent 3 3 2 2 2 2" xfId="11817" xr:uid="{00000000-0005-0000-0000-0000CE2E0000}"/>
    <cellStyle name="40% - akcent 3 3 2 2 2 2 2" xfId="11818" xr:uid="{00000000-0005-0000-0000-0000CF2E0000}"/>
    <cellStyle name="40% - akcent 3 3 2 2 2 2 2 2" xfId="11819" xr:uid="{00000000-0005-0000-0000-0000D02E0000}"/>
    <cellStyle name="40% - akcent 3 3 2 2 2 2 2 2 2" xfId="11820" xr:uid="{00000000-0005-0000-0000-0000D12E0000}"/>
    <cellStyle name="40% - akcent 3 3 2 2 2 2 2 2 3" xfId="11821" xr:uid="{00000000-0005-0000-0000-0000D22E0000}"/>
    <cellStyle name="40% - akcent 3 3 2 2 2 2 2 3" xfId="11822" xr:uid="{00000000-0005-0000-0000-0000D32E0000}"/>
    <cellStyle name="40% - akcent 3 3 2 2 2 2 2 4" xfId="11823" xr:uid="{00000000-0005-0000-0000-0000D42E0000}"/>
    <cellStyle name="40% - akcent 3 3 2 2 2 2 3" xfId="11824" xr:uid="{00000000-0005-0000-0000-0000D52E0000}"/>
    <cellStyle name="40% - akcent 3 3 2 2 2 2 3 2" xfId="11825" xr:uid="{00000000-0005-0000-0000-0000D62E0000}"/>
    <cellStyle name="40% - akcent 3 3 2 2 2 2 3 2 2" xfId="11826" xr:uid="{00000000-0005-0000-0000-0000D72E0000}"/>
    <cellStyle name="40% - akcent 3 3 2 2 2 2 3 2 3" xfId="11827" xr:uid="{00000000-0005-0000-0000-0000D82E0000}"/>
    <cellStyle name="40% - akcent 3 3 2 2 2 2 3 3" xfId="11828" xr:uid="{00000000-0005-0000-0000-0000D92E0000}"/>
    <cellStyle name="40% - akcent 3 3 2 2 2 2 3 4" xfId="11829" xr:uid="{00000000-0005-0000-0000-0000DA2E0000}"/>
    <cellStyle name="40% - akcent 3 3 2 2 2 2 4" xfId="11830" xr:uid="{00000000-0005-0000-0000-0000DB2E0000}"/>
    <cellStyle name="40% - akcent 3 3 2 2 2 2 4 2" xfId="11831" xr:uid="{00000000-0005-0000-0000-0000DC2E0000}"/>
    <cellStyle name="40% - akcent 3 3 2 2 2 2 4 2 2" xfId="11832" xr:uid="{00000000-0005-0000-0000-0000DD2E0000}"/>
    <cellStyle name="40% - akcent 3 3 2 2 2 2 4 2 3" xfId="11833" xr:uid="{00000000-0005-0000-0000-0000DE2E0000}"/>
    <cellStyle name="40% - akcent 3 3 2 2 2 2 4 3" xfId="11834" xr:uid="{00000000-0005-0000-0000-0000DF2E0000}"/>
    <cellStyle name="40% - akcent 3 3 2 2 2 2 4 4" xfId="11835" xr:uid="{00000000-0005-0000-0000-0000E02E0000}"/>
    <cellStyle name="40% - akcent 3 3 2 2 2 2 5" xfId="11836" xr:uid="{00000000-0005-0000-0000-0000E12E0000}"/>
    <cellStyle name="40% - akcent 3 3 2 2 2 2 5 2" xfId="11837" xr:uid="{00000000-0005-0000-0000-0000E22E0000}"/>
    <cellStyle name="40% - akcent 3 3 2 2 2 2 5 3" xfId="11838" xr:uid="{00000000-0005-0000-0000-0000E32E0000}"/>
    <cellStyle name="40% - akcent 3 3 2 2 2 2 6" xfId="11839" xr:uid="{00000000-0005-0000-0000-0000E42E0000}"/>
    <cellStyle name="40% - akcent 3 3 2 2 2 2 7" xfId="11840" xr:uid="{00000000-0005-0000-0000-0000E52E0000}"/>
    <cellStyle name="40% - akcent 3 3 2 2 2 3" xfId="11841" xr:uid="{00000000-0005-0000-0000-0000E62E0000}"/>
    <cellStyle name="40% - akcent 3 3 2 2 2 3 2" xfId="11842" xr:uid="{00000000-0005-0000-0000-0000E72E0000}"/>
    <cellStyle name="40% - akcent 3 3 2 2 2 3 2 2" xfId="11843" xr:uid="{00000000-0005-0000-0000-0000E82E0000}"/>
    <cellStyle name="40% - akcent 3 3 2 2 2 3 2 2 2" xfId="11844" xr:uid="{00000000-0005-0000-0000-0000E92E0000}"/>
    <cellStyle name="40% - akcent 3 3 2 2 2 3 2 2 3" xfId="11845" xr:uid="{00000000-0005-0000-0000-0000EA2E0000}"/>
    <cellStyle name="40% - akcent 3 3 2 2 2 3 2 3" xfId="11846" xr:uid="{00000000-0005-0000-0000-0000EB2E0000}"/>
    <cellStyle name="40% - akcent 3 3 2 2 2 3 2 4" xfId="11847" xr:uid="{00000000-0005-0000-0000-0000EC2E0000}"/>
    <cellStyle name="40% - akcent 3 3 2 2 2 3 3" xfId="11848" xr:uid="{00000000-0005-0000-0000-0000ED2E0000}"/>
    <cellStyle name="40% - akcent 3 3 2 2 2 3 3 2" xfId="11849" xr:uid="{00000000-0005-0000-0000-0000EE2E0000}"/>
    <cellStyle name="40% - akcent 3 3 2 2 2 3 3 2 2" xfId="11850" xr:uid="{00000000-0005-0000-0000-0000EF2E0000}"/>
    <cellStyle name="40% - akcent 3 3 2 2 2 3 3 2 3" xfId="11851" xr:uid="{00000000-0005-0000-0000-0000F02E0000}"/>
    <cellStyle name="40% - akcent 3 3 2 2 2 3 3 3" xfId="11852" xr:uid="{00000000-0005-0000-0000-0000F12E0000}"/>
    <cellStyle name="40% - akcent 3 3 2 2 2 3 3 4" xfId="11853" xr:uid="{00000000-0005-0000-0000-0000F22E0000}"/>
    <cellStyle name="40% - akcent 3 3 2 2 2 3 4" xfId="11854" xr:uid="{00000000-0005-0000-0000-0000F32E0000}"/>
    <cellStyle name="40% - akcent 3 3 2 2 2 3 4 2" xfId="11855" xr:uid="{00000000-0005-0000-0000-0000F42E0000}"/>
    <cellStyle name="40% - akcent 3 3 2 2 2 3 4 2 2" xfId="11856" xr:uid="{00000000-0005-0000-0000-0000F52E0000}"/>
    <cellStyle name="40% - akcent 3 3 2 2 2 3 4 2 3" xfId="11857" xr:uid="{00000000-0005-0000-0000-0000F62E0000}"/>
    <cellStyle name="40% - akcent 3 3 2 2 2 3 4 3" xfId="11858" xr:uid="{00000000-0005-0000-0000-0000F72E0000}"/>
    <cellStyle name="40% - akcent 3 3 2 2 2 3 4 4" xfId="11859" xr:uid="{00000000-0005-0000-0000-0000F82E0000}"/>
    <cellStyle name="40% - akcent 3 3 2 2 2 3 5" xfId="11860" xr:uid="{00000000-0005-0000-0000-0000F92E0000}"/>
    <cellStyle name="40% - akcent 3 3 2 2 2 3 5 2" xfId="11861" xr:uid="{00000000-0005-0000-0000-0000FA2E0000}"/>
    <cellStyle name="40% - akcent 3 3 2 2 2 3 5 3" xfId="11862" xr:uid="{00000000-0005-0000-0000-0000FB2E0000}"/>
    <cellStyle name="40% - akcent 3 3 2 2 2 3 6" xfId="11863" xr:uid="{00000000-0005-0000-0000-0000FC2E0000}"/>
    <cellStyle name="40% - akcent 3 3 2 2 2 3 7" xfId="11864" xr:uid="{00000000-0005-0000-0000-0000FD2E0000}"/>
    <cellStyle name="40% - akcent 3 3 2 2 2 4" xfId="11865" xr:uid="{00000000-0005-0000-0000-0000FE2E0000}"/>
    <cellStyle name="40% - akcent 3 3 2 2 2 4 2" xfId="11866" xr:uid="{00000000-0005-0000-0000-0000FF2E0000}"/>
    <cellStyle name="40% - akcent 3 3 2 2 2 4 2 2" xfId="11867" xr:uid="{00000000-0005-0000-0000-0000002F0000}"/>
    <cellStyle name="40% - akcent 3 3 2 2 2 4 2 3" xfId="11868" xr:uid="{00000000-0005-0000-0000-0000012F0000}"/>
    <cellStyle name="40% - akcent 3 3 2 2 2 4 3" xfId="11869" xr:uid="{00000000-0005-0000-0000-0000022F0000}"/>
    <cellStyle name="40% - akcent 3 3 2 2 2 4 4" xfId="11870" xr:uid="{00000000-0005-0000-0000-0000032F0000}"/>
    <cellStyle name="40% - akcent 3 3 2 2 2 5" xfId="11871" xr:uid="{00000000-0005-0000-0000-0000042F0000}"/>
    <cellStyle name="40% - akcent 3 3 2 2 2 5 2" xfId="11872" xr:uid="{00000000-0005-0000-0000-0000052F0000}"/>
    <cellStyle name="40% - akcent 3 3 2 2 2 5 2 2" xfId="11873" xr:uid="{00000000-0005-0000-0000-0000062F0000}"/>
    <cellStyle name="40% - akcent 3 3 2 2 2 5 2 3" xfId="11874" xr:uid="{00000000-0005-0000-0000-0000072F0000}"/>
    <cellStyle name="40% - akcent 3 3 2 2 2 5 3" xfId="11875" xr:uid="{00000000-0005-0000-0000-0000082F0000}"/>
    <cellStyle name="40% - akcent 3 3 2 2 2 5 4" xfId="11876" xr:uid="{00000000-0005-0000-0000-0000092F0000}"/>
    <cellStyle name="40% - akcent 3 3 2 2 2 6" xfId="11877" xr:uid="{00000000-0005-0000-0000-00000A2F0000}"/>
    <cellStyle name="40% - akcent 3 3 2 2 2 6 2" xfId="11878" xr:uid="{00000000-0005-0000-0000-00000B2F0000}"/>
    <cellStyle name="40% - akcent 3 3 2 2 2 6 2 2" xfId="11879" xr:uid="{00000000-0005-0000-0000-00000C2F0000}"/>
    <cellStyle name="40% - akcent 3 3 2 2 2 6 2 3" xfId="11880" xr:uid="{00000000-0005-0000-0000-00000D2F0000}"/>
    <cellStyle name="40% - akcent 3 3 2 2 2 6 3" xfId="11881" xr:uid="{00000000-0005-0000-0000-00000E2F0000}"/>
    <cellStyle name="40% - akcent 3 3 2 2 2 6 4" xfId="11882" xr:uid="{00000000-0005-0000-0000-00000F2F0000}"/>
    <cellStyle name="40% - akcent 3 3 2 2 2 7" xfId="11883" xr:uid="{00000000-0005-0000-0000-0000102F0000}"/>
    <cellStyle name="40% - akcent 3 3 2 2 2 7 2" xfId="11884" xr:uid="{00000000-0005-0000-0000-0000112F0000}"/>
    <cellStyle name="40% - akcent 3 3 2 2 2 7 3" xfId="11885" xr:uid="{00000000-0005-0000-0000-0000122F0000}"/>
    <cellStyle name="40% - akcent 3 3 2 2 2 8" xfId="11886" xr:uid="{00000000-0005-0000-0000-0000132F0000}"/>
    <cellStyle name="40% - akcent 3 3 2 2 2 9" xfId="11887" xr:uid="{00000000-0005-0000-0000-0000142F0000}"/>
    <cellStyle name="40% - akcent 3 3 2 2 3" xfId="11888" xr:uid="{00000000-0005-0000-0000-0000152F0000}"/>
    <cellStyle name="40% - akcent 3 3 2 2 3 2" xfId="11889" xr:uid="{00000000-0005-0000-0000-0000162F0000}"/>
    <cellStyle name="40% - akcent 3 3 2 2 3 2 2" xfId="11890" xr:uid="{00000000-0005-0000-0000-0000172F0000}"/>
    <cellStyle name="40% - akcent 3 3 2 2 3 2 2 2" xfId="11891" xr:uid="{00000000-0005-0000-0000-0000182F0000}"/>
    <cellStyle name="40% - akcent 3 3 2 2 3 2 2 3" xfId="11892" xr:uid="{00000000-0005-0000-0000-0000192F0000}"/>
    <cellStyle name="40% - akcent 3 3 2 2 3 2 3" xfId="11893" xr:uid="{00000000-0005-0000-0000-00001A2F0000}"/>
    <cellStyle name="40% - akcent 3 3 2 2 3 2 4" xfId="11894" xr:uid="{00000000-0005-0000-0000-00001B2F0000}"/>
    <cellStyle name="40% - akcent 3 3 2 2 3 3" xfId="11895" xr:uid="{00000000-0005-0000-0000-00001C2F0000}"/>
    <cellStyle name="40% - akcent 3 3 2 2 3 3 2" xfId="11896" xr:uid="{00000000-0005-0000-0000-00001D2F0000}"/>
    <cellStyle name="40% - akcent 3 3 2 2 3 3 2 2" xfId="11897" xr:uid="{00000000-0005-0000-0000-00001E2F0000}"/>
    <cellStyle name="40% - akcent 3 3 2 2 3 3 2 3" xfId="11898" xr:uid="{00000000-0005-0000-0000-00001F2F0000}"/>
    <cellStyle name="40% - akcent 3 3 2 2 3 3 3" xfId="11899" xr:uid="{00000000-0005-0000-0000-0000202F0000}"/>
    <cellStyle name="40% - akcent 3 3 2 2 3 3 4" xfId="11900" xr:uid="{00000000-0005-0000-0000-0000212F0000}"/>
    <cellStyle name="40% - akcent 3 3 2 2 3 4" xfId="11901" xr:uid="{00000000-0005-0000-0000-0000222F0000}"/>
    <cellStyle name="40% - akcent 3 3 2 2 3 4 2" xfId="11902" xr:uid="{00000000-0005-0000-0000-0000232F0000}"/>
    <cellStyle name="40% - akcent 3 3 2 2 3 4 2 2" xfId="11903" xr:uid="{00000000-0005-0000-0000-0000242F0000}"/>
    <cellStyle name="40% - akcent 3 3 2 2 3 4 2 3" xfId="11904" xr:uid="{00000000-0005-0000-0000-0000252F0000}"/>
    <cellStyle name="40% - akcent 3 3 2 2 3 4 3" xfId="11905" xr:uid="{00000000-0005-0000-0000-0000262F0000}"/>
    <cellStyle name="40% - akcent 3 3 2 2 3 4 4" xfId="11906" xr:uid="{00000000-0005-0000-0000-0000272F0000}"/>
    <cellStyle name="40% - akcent 3 3 2 2 3 5" xfId="11907" xr:uid="{00000000-0005-0000-0000-0000282F0000}"/>
    <cellStyle name="40% - akcent 3 3 2 2 3 5 2" xfId="11908" xr:uid="{00000000-0005-0000-0000-0000292F0000}"/>
    <cellStyle name="40% - akcent 3 3 2 2 3 5 3" xfId="11909" xr:uid="{00000000-0005-0000-0000-00002A2F0000}"/>
    <cellStyle name="40% - akcent 3 3 2 2 3 6" xfId="11910" xr:uid="{00000000-0005-0000-0000-00002B2F0000}"/>
    <cellStyle name="40% - akcent 3 3 2 2 3 7" xfId="11911" xr:uid="{00000000-0005-0000-0000-00002C2F0000}"/>
    <cellStyle name="40% - akcent 3 3 2 2 4" xfId="11912" xr:uid="{00000000-0005-0000-0000-00002D2F0000}"/>
    <cellStyle name="40% - akcent 3 3 2 2 4 2" xfId="11913" xr:uid="{00000000-0005-0000-0000-00002E2F0000}"/>
    <cellStyle name="40% - akcent 3 3 2 2 4 2 2" xfId="11914" xr:uid="{00000000-0005-0000-0000-00002F2F0000}"/>
    <cellStyle name="40% - akcent 3 3 2 2 4 2 2 2" xfId="11915" xr:uid="{00000000-0005-0000-0000-0000302F0000}"/>
    <cellStyle name="40% - akcent 3 3 2 2 4 2 2 3" xfId="11916" xr:uid="{00000000-0005-0000-0000-0000312F0000}"/>
    <cellStyle name="40% - akcent 3 3 2 2 4 2 3" xfId="11917" xr:uid="{00000000-0005-0000-0000-0000322F0000}"/>
    <cellStyle name="40% - akcent 3 3 2 2 4 2 4" xfId="11918" xr:uid="{00000000-0005-0000-0000-0000332F0000}"/>
    <cellStyle name="40% - akcent 3 3 2 2 4 3" xfId="11919" xr:uid="{00000000-0005-0000-0000-0000342F0000}"/>
    <cellStyle name="40% - akcent 3 3 2 2 4 3 2" xfId="11920" xr:uid="{00000000-0005-0000-0000-0000352F0000}"/>
    <cellStyle name="40% - akcent 3 3 2 2 4 3 2 2" xfId="11921" xr:uid="{00000000-0005-0000-0000-0000362F0000}"/>
    <cellStyle name="40% - akcent 3 3 2 2 4 3 2 3" xfId="11922" xr:uid="{00000000-0005-0000-0000-0000372F0000}"/>
    <cellStyle name="40% - akcent 3 3 2 2 4 3 3" xfId="11923" xr:uid="{00000000-0005-0000-0000-0000382F0000}"/>
    <cellStyle name="40% - akcent 3 3 2 2 4 3 4" xfId="11924" xr:uid="{00000000-0005-0000-0000-0000392F0000}"/>
    <cellStyle name="40% - akcent 3 3 2 2 4 4" xfId="11925" xr:uid="{00000000-0005-0000-0000-00003A2F0000}"/>
    <cellStyle name="40% - akcent 3 3 2 2 4 4 2" xfId="11926" xr:uid="{00000000-0005-0000-0000-00003B2F0000}"/>
    <cellStyle name="40% - akcent 3 3 2 2 4 4 2 2" xfId="11927" xr:uid="{00000000-0005-0000-0000-00003C2F0000}"/>
    <cellStyle name="40% - akcent 3 3 2 2 4 4 2 3" xfId="11928" xr:uid="{00000000-0005-0000-0000-00003D2F0000}"/>
    <cellStyle name="40% - akcent 3 3 2 2 4 4 3" xfId="11929" xr:uid="{00000000-0005-0000-0000-00003E2F0000}"/>
    <cellStyle name="40% - akcent 3 3 2 2 4 4 4" xfId="11930" xr:uid="{00000000-0005-0000-0000-00003F2F0000}"/>
    <cellStyle name="40% - akcent 3 3 2 2 4 5" xfId="11931" xr:uid="{00000000-0005-0000-0000-0000402F0000}"/>
    <cellStyle name="40% - akcent 3 3 2 2 4 5 2" xfId="11932" xr:uid="{00000000-0005-0000-0000-0000412F0000}"/>
    <cellStyle name="40% - akcent 3 3 2 2 4 5 3" xfId="11933" xr:uid="{00000000-0005-0000-0000-0000422F0000}"/>
    <cellStyle name="40% - akcent 3 3 2 2 4 6" xfId="11934" xr:uid="{00000000-0005-0000-0000-0000432F0000}"/>
    <cellStyle name="40% - akcent 3 3 2 2 4 7" xfId="11935" xr:uid="{00000000-0005-0000-0000-0000442F0000}"/>
    <cellStyle name="40% - akcent 3 3 2 2 5" xfId="11936" xr:uid="{00000000-0005-0000-0000-0000452F0000}"/>
    <cellStyle name="40% - akcent 3 3 2 2 5 2" xfId="11937" xr:uid="{00000000-0005-0000-0000-0000462F0000}"/>
    <cellStyle name="40% - akcent 3 3 2 2 5 2 2" xfId="11938" xr:uid="{00000000-0005-0000-0000-0000472F0000}"/>
    <cellStyle name="40% - akcent 3 3 2 2 5 2 2 2" xfId="11939" xr:uid="{00000000-0005-0000-0000-0000482F0000}"/>
    <cellStyle name="40% - akcent 3 3 2 2 5 2 2 3" xfId="11940" xr:uid="{00000000-0005-0000-0000-0000492F0000}"/>
    <cellStyle name="40% - akcent 3 3 2 2 5 2 3" xfId="11941" xr:uid="{00000000-0005-0000-0000-00004A2F0000}"/>
    <cellStyle name="40% - akcent 3 3 2 2 5 2 4" xfId="11942" xr:uid="{00000000-0005-0000-0000-00004B2F0000}"/>
    <cellStyle name="40% - akcent 3 3 2 2 5 3" xfId="11943" xr:uid="{00000000-0005-0000-0000-00004C2F0000}"/>
    <cellStyle name="40% - akcent 3 3 2 2 5 3 2" xfId="11944" xr:uid="{00000000-0005-0000-0000-00004D2F0000}"/>
    <cellStyle name="40% - akcent 3 3 2 2 5 3 3" xfId="11945" xr:uid="{00000000-0005-0000-0000-00004E2F0000}"/>
    <cellStyle name="40% - akcent 3 3 2 2 5 4" xfId="11946" xr:uid="{00000000-0005-0000-0000-00004F2F0000}"/>
    <cellStyle name="40% - akcent 3 3 2 2 5 5" xfId="11947" xr:uid="{00000000-0005-0000-0000-0000502F0000}"/>
    <cellStyle name="40% - akcent 3 3 2 2 6" xfId="11948" xr:uid="{00000000-0005-0000-0000-0000512F0000}"/>
    <cellStyle name="40% - akcent 3 3 2 2 6 2" xfId="11949" xr:uid="{00000000-0005-0000-0000-0000522F0000}"/>
    <cellStyle name="40% - akcent 3 3 2 2 6 2 2" xfId="11950" xr:uid="{00000000-0005-0000-0000-0000532F0000}"/>
    <cellStyle name="40% - akcent 3 3 2 2 6 2 3" xfId="11951" xr:uid="{00000000-0005-0000-0000-0000542F0000}"/>
    <cellStyle name="40% - akcent 3 3 2 2 6 3" xfId="11952" xr:uid="{00000000-0005-0000-0000-0000552F0000}"/>
    <cellStyle name="40% - akcent 3 3 2 2 6 4" xfId="11953" xr:uid="{00000000-0005-0000-0000-0000562F0000}"/>
    <cellStyle name="40% - akcent 3 3 2 2 7" xfId="11954" xr:uid="{00000000-0005-0000-0000-0000572F0000}"/>
    <cellStyle name="40% - akcent 3 3 2 2 7 2" xfId="11955" xr:uid="{00000000-0005-0000-0000-0000582F0000}"/>
    <cellStyle name="40% - akcent 3 3 2 2 7 2 2" xfId="11956" xr:uid="{00000000-0005-0000-0000-0000592F0000}"/>
    <cellStyle name="40% - akcent 3 3 2 2 7 2 3" xfId="11957" xr:uid="{00000000-0005-0000-0000-00005A2F0000}"/>
    <cellStyle name="40% - akcent 3 3 2 2 7 3" xfId="11958" xr:uid="{00000000-0005-0000-0000-00005B2F0000}"/>
    <cellStyle name="40% - akcent 3 3 2 2 7 4" xfId="11959" xr:uid="{00000000-0005-0000-0000-00005C2F0000}"/>
    <cellStyle name="40% - akcent 3 3 2 2 8" xfId="11960" xr:uid="{00000000-0005-0000-0000-00005D2F0000}"/>
    <cellStyle name="40% - akcent 3 3 2 2 8 2" xfId="11961" xr:uid="{00000000-0005-0000-0000-00005E2F0000}"/>
    <cellStyle name="40% - akcent 3 3 2 2 8 2 2" xfId="11962" xr:uid="{00000000-0005-0000-0000-00005F2F0000}"/>
    <cellStyle name="40% - akcent 3 3 2 2 8 2 3" xfId="11963" xr:uid="{00000000-0005-0000-0000-0000602F0000}"/>
    <cellStyle name="40% - akcent 3 3 2 2 8 3" xfId="11964" xr:uid="{00000000-0005-0000-0000-0000612F0000}"/>
    <cellStyle name="40% - akcent 3 3 2 2 8 4" xfId="11965" xr:uid="{00000000-0005-0000-0000-0000622F0000}"/>
    <cellStyle name="40% - akcent 3 3 2 2 9" xfId="11966" xr:uid="{00000000-0005-0000-0000-0000632F0000}"/>
    <cellStyle name="40% - akcent 3 3 2 2 9 2" xfId="11967" xr:uid="{00000000-0005-0000-0000-0000642F0000}"/>
    <cellStyle name="40% - akcent 3 3 2 2 9 3" xfId="11968" xr:uid="{00000000-0005-0000-0000-0000652F0000}"/>
    <cellStyle name="40% - akcent 3 3 2 3" xfId="11969" xr:uid="{00000000-0005-0000-0000-0000662F0000}"/>
    <cellStyle name="40% - akcent 3 3 2 3 10" xfId="11970" xr:uid="{00000000-0005-0000-0000-0000672F0000}"/>
    <cellStyle name="40% - akcent 3 3 2 3 2" xfId="11971" xr:uid="{00000000-0005-0000-0000-0000682F0000}"/>
    <cellStyle name="40% - akcent 3 3 2 3 2 2" xfId="11972" xr:uid="{00000000-0005-0000-0000-0000692F0000}"/>
    <cellStyle name="40% - akcent 3 3 2 3 2 2 2" xfId="11973" xr:uid="{00000000-0005-0000-0000-00006A2F0000}"/>
    <cellStyle name="40% - akcent 3 3 2 3 2 2 2 2" xfId="11974" xr:uid="{00000000-0005-0000-0000-00006B2F0000}"/>
    <cellStyle name="40% - akcent 3 3 2 3 2 2 2 3" xfId="11975" xr:uid="{00000000-0005-0000-0000-00006C2F0000}"/>
    <cellStyle name="40% - akcent 3 3 2 3 2 2 3" xfId="11976" xr:uid="{00000000-0005-0000-0000-00006D2F0000}"/>
    <cellStyle name="40% - akcent 3 3 2 3 2 2 4" xfId="11977" xr:uid="{00000000-0005-0000-0000-00006E2F0000}"/>
    <cellStyle name="40% - akcent 3 3 2 3 2 3" xfId="11978" xr:uid="{00000000-0005-0000-0000-00006F2F0000}"/>
    <cellStyle name="40% - akcent 3 3 2 3 2 3 2" xfId="11979" xr:uid="{00000000-0005-0000-0000-0000702F0000}"/>
    <cellStyle name="40% - akcent 3 3 2 3 2 3 2 2" xfId="11980" xr:uid="{00000000-0005-0000-0000-0000712F0000}"/>
    <cellStyle name="40% - akcent 3 3 2 3 2 3 2 3" xfId="11981" xr:uid="{00000000-0005-0000-0000-0000722F0000}"/>
    <cellStyle name="40% - akcent 3 3 2 3 2 3 3" xfId="11982" xr:uid="{00000000-0005-0000-0000-0000732F0000}"/>
    <cellStyle name="40% - akcent 3 3 2 3 2 3 4" xfId="11983" xr:uid="{00000000-0005-0000-0000-0000742F0000}"/>
    <cellStyle name="40% - akcent 3 3 2 3 2 4" xfId="11984" xr:uid="{00000000-0005-0000-0000-0000752F0000}"/>
    <cellStyle name="40% - akcent 3 3 2 3 2 4 2" xfId="11985" xr:uid="{00000000-0005-0000-0000-0000762F0000}"/>
    <cellStyle name="40% - akcent 3 3 2 3 2 4 2 2" xfId="11986" xr:uid="{00000000-0005-0000-0000-0000772F0000}"/>
    <cellStyle name="40% - akcent 3 3 2 3 2 4 2 3" xfId="11987" xr:uid="{00000000-0005-0000-0000-0000782F0000}"/>
    <cellStyle name="40% - akcent 3 3 2 3 2 4 3" xfId="11988" xr:uid="{00000000-0005-0000-0000-0000792F0000}"/>
    <cellStyle name="40% - akcent 3 3 2 3 2 4 4" xfId="11989" xr:uid="{00000000-0005-0000-0000-00007A2F0000}"/>
    <cellStyle name="40% - akcent 3 3 2 3 2 5" xfId="11990" xr:uid="{00000000-0005-0000-0000-00007B2F0000}"/>
    <cellStyle name="40% - akcent 3 3 2 3 2 5 2" xfId="11991" xr:uid="{00000000-0005-0000-0000-00007C2F0000}"/>
    <cellStyle name="40% - akcent 3 3 2 3 2 5 3" xfId="11992" xr:uid="{00000000-0005-0000-0000-00007D2F0000}"/>
    <cellStyle name="40% - akcent 3 3 2 3 2 6" xfId="11993" xr:uid="{00000000-0005-0000-0000-00007E2F0000}"/>
    <cellStyle name="40% - akcent 3 3 2 3 2 7" xfId="11994" xr:uid="{00000000-0005-0000-0000-00007F2F0000}"/>
    <cellStyle name="40% - akcent 3 3 2 3 3" xfId="11995" xr:uid="{00000000-0005-0000-0000-0000802F0000}"/>
    <cellStyle name="40% - akcent 3 3 2 3 3 2" xfId="11996" xr:uid="{00000000-0005-0000-0000-0000812F0000}"/>
    <cellStyle name="40% - akcent 3 3 2 3 3 2 2" xfId="11997" xr:uid="{00000000-0005-0000-0000-0000822F0000}"/>
    <cellStyle name="40% - akcent 3 3 2 3 3 2 2 2" xfId="11998" xr:uid="{00000000-0005-0000-0000-0000832F0000}"/>
    <cellStyle name="40% - akcent 3 3 2 3 3 2 2 3" xfId="11999" xr:uid="{00000000-0005-0000-0000-0000842F0000}"/>
    <cellStyle name="40% - akcent 3 3 2 3 3 2 3" xfId="12000" xr:uid="{00000000-0005-0000-0000-0000852F0000}"/>
    <cellStyle name="40% - akcent 3 3 2 3 3 2 4" xfId="12001" xr:uid="{00000000-0005-0000-0000-0000862F0000}"/>
    <cellStyle name="40% - akcent 3 3 2 3 3 3" xfId="12002" xr:uid="{00000000-0005-0000-0000-0000872F0000}"/>
    <cellStyle name="40% - akcent 3 3 2 3 3 3 2" xfId="12003" xr:uid="{00000000-0005-0000-0000-0000882F0000}"/>
    <cellStyle name="40% - akcent 3 3 2 3 3 3 2 2" xfId="12004" xr:uid="{00000000-0005-0000-0000-0000892F0000}"/>
    <cellStyle name="40% - akcent 3 3 2 3 3 3 2 3" xfId="12005" xr:uid="{00000000-0005-0000-0000-00008A2F0000}"/>
    <cellStyle name="40% - akcent 3 3 2 3 3 3 3" xfId="12006" xr:uid="{00000000-0005-0000-0000-00008B2F0000}"/>
    <cellStyle name="40% - akcent 3 3 2 3 3 3 4" xfId="12007" xr:uid="{00000000-0005-0000-0000-00008C2F0000}"/>
    <cellStyle name="40% - akcent 3 3 2 3 3 4" xfId="12008" xr:uid="{00000000-0005-0000-0000-00008D2F0000}"/>
    <cellStyle name="40% - akcent 3 3 2 3 3 4 2" xfId="12009" xr:uid="{00000000-0005-0000-0000-00008E2F0000}"/>
    <cellStyle name="40% - akcent 3 3 2 3 3 4 2 2" xfId="12010" xr:uid="{00000000-0005-0000-0000-00008F2F0000}"/>
    <cellStyle name="40% - akcent 3 3 2 3 3 4 2 3" xfId="12011" xr:uid="{00000000-0005-0000-0000-0000902F0000}"/>
    <cellStyle name="40% - akcent 3 3 2 3 3 4 3" xfId="12012" xr:uid="{00000000-0005-0000-0000-0000912F0000}"/>
    <cellStyle name="40% - akcent 3 3 2 3 3 4 4" xfId="12013" xr:uid="{00000000-0005-0000-0000-0000922F0000}"/>
    <cellStyle name="40% - akcent 3 3 2 3 3 5" xfId="12014" xr:uid="{00000000-0005-0000-0000-0000932F0000}"/>
    <cellStyle name="40% - akcent 3 3 2 3 3 5 2" xfId="12015" xr:uid="{00000000-0005-0000-0000-0000942F0000}"/>
    <cellStyle name="40% - akcent 3 3 2 3 3 5 3" xfId="12016" xr:uid="{00000000-0005-0000-0000-0000952F0000}"/>
    <cellStyle name="40% - akcent 3 3 2 3 3 6" xfId="12017" xr:uid="{00000000-0005-0000-0000-0000962F0000}"/>
    <cellStyle name="40% - akcent 3 3 2 3 3 7" xfId="12018" xr:uid="{00000000-0005-0000-0000-0000972F0000}"/>
    <cellStyle name="40% - akcent 3 3 2 3 4" xfId="12019" xr:uid="{00000000-0005-0000-0000-0000982F0000}"/>
    <cellStyle name="40% - akcent 3 3 2 3 4 2" xfId="12020" xr:uid="{00000000-0005-0000-0000-0000992F0000}"/>
    <cellStyle name="40% - akcent 3 3 2 3 4 2 2" xfId="12021" xr:uid="{00000000-0005-0000-0000-00009A2F0000}"/>
    <cellStyle name="40% - akcent 3 3 2 3 4 2 2 2" xfId="12022" xr:uid="{00000000-0005-0000-0000-00009B2F0000}"/>
    <cellStyle name="40% - akcent 3 3 2 3 4 2 2 3" xfId="12023" xr:uid="{00000000-0005-0000-0000-00009C2F0000}"/>
    <cellStyle name="40% - akcent 3 3 2 3 4 2 3" xfId="12024" xr:uid="{00000000-0005-0000-0000-00009D2F0000}"/>
    <cellStyle name="40% - akcent 3 3 2 3 4 2 4" xfId="12025" xr:uid="{00000000-0005-0000-0000-00009E2F0000}"/>
    <cellStyle name="40% - akcent 3 3 2 3 4 3" xfId="12026" xr:uid="{00000000-0005-0000-0000-00009F2F0000}"/>
    <cellStyle name="40% - akcent 3 3 2 3 4 3 2" xfId="12027" xr:uid="{00000000-0005-0000-0000-0000A02F0000}"/>
    <cellStyle name="40% - akcent 3 3 2 3 4 3 3" xfId="12028" xr:uid="{00000000-0005-0000-0000-0000A12F0000}"/>
    <cellStyle name="40% - akcent 3 3 2 3 4 4" xfId="12029" xr:uid="{00000000-0005-0000-0000-0000A22F0000}"/>
    <cellStyle name="40% - akcent 3 3 2 3 4 5" xfId="12030" xr:uid="{00000000-0005-0000-0000-0000A32F0000}"/>
    <cellStyle name="40% - akcent 3 3 2 3 5" xfId="12031" xr:uid="{00000000-0005-0000-0000-0000A42F0000}"/>
    <cellStyle name="40% - akcent 3 3 2 3 5 2" xfId="12032" xr:uid="{00000000-0005-0000-0000-0000A52F0000}"/>
    <cellStyle name="40% - akcent 3 3 2 3 5 2 2" xfId="12033" xr:uid="{00000000-0005-0000-0000-0000A62F0000}"/>
    <cellStyle name="40% - akcent 3 3 2 3 5 2 3" xfId="12034" xr:uid="{00000000-0005-0000-0000-0000A72F0000}"/>
    <cellStyle name="40% - akcent 3 3 2 3 5 3" xfId="12035" xr:uid="{00000000-0005-0000-0000-0000A82F0000}"/>
    <cellStyle name="40% - akcent 3 3 2 3 5 4" xfId="12036" xr:uid="{00000000-0005-0000-0000-0000A92F0000}"/>
    <cellStyle name="40% - akcent 3 3 2 3 6" xfId="12037" xr:uid="{00000000-0005-0000-0000-0000AA2F0000}"/>
    <cellStyle name="40% - akcent 3 3 2 3 6 2" xfId="12038" xr:uid="{00000000-0005-0000-0000-0000AB2F0000}"/>
    <cellStyle name="40% - akcent 3 3 2 3 6 2 2" xfId="12039" xr:uid="{00000000-0005-0000-0000-0000AC2F0000}"/>
    <cellStyle name="40% - akcent 3 3 2 3 6 2 3" xfId="12040" xr:uid="{00000000-0005-0000-0000-0000AD2F0000}"/>
    <cellStyle name="40% - akcent 3 3 2 3 6 3" xfId="12041" xr:uid="{00000000-0005-0000-0000-0000AE2F0000}"/>
    <cellStyle name="40% - akcent 3 3 2 3 6 4" xfId="12042" xr:uid="{00000000-0005-0000-0000-0000AF2F0000}"/>
    <cellStyle name="40% - akcent 3 3 2 3 7" xfId="12043" xr:uid="{00000000-0005-0000-0000-0000B02F0000}"/>
    <cellStyle name="40% - akcent 3 3 2 3 7 2" xfId="12044" xr:uid="{00000000-0005-0000-0000-0000B12F0000}"/>
    <cellStyle name="40% - akcent 3 3 2 3 7 2 2" xfId="12045" xr:uid="{00000000-0005-0000-0000-0000B22F0000}"/>
    <cellStyle name="40% - akcent 3 3 2 3 7 2 3" xfId="12046" xr:uid="{00000000-0005-0000-0000-0000B32F0000}"/>
    <cellStyle name="40% - akcent 3 3 2 3 7 3" xfId="12047" xr:uid="{00000000-0005-0000-0000-0000B42F0000}"/>
    <cellStyle name="40% - akcent 3 3 2 3 7 4" xfId="12048" xr:uid="{00000000-0005-0000-0000-0000B52F0000}"/>
    <cellStyle name="40% - akcent 3 3 2 3 8" xfId="12049" xr:uid="{00000000-0005-0000-0000-0000B62F0000}"/>
    <cellStyle name="40% - akcent 3 3 2 3 8 2" xfId="12050" xr:uid="{00000000-0005-0000-0000-0000B72F0000}"/>
    <cellStyle name="40% - akcent 3 3 2 3 8 3" xfId="12051" xr:uid="{00000000-0005-0000-0000-0000B82F0000}"/>
    <cellStyle name="40% - akcent 3 3 2 3 9" xfId="12052" xr:uid="{00000000-0005-0000-0000-0000B92F0000}"/>
    <cellStyle name="40% - akcent 3 3 2 4" xfId="12053" xr:uid="{00000000-0005-0000-0000-0000BA2F0000}"/>
    <cellStyle name="40% - akcent 3 3 2 4 2" xfId="12054" xr:uid="{00000000-0005-0000-0000-0000BB2F0000}"/>
    <cellStyle name="40% - akcent 3 3 2 4 2 2" xfId="12055" xr:uid="{00000000-0005-0000-0000-0000BC2F0000}"/>
    <cellStyle name="40% - akcent 3 3 2 4 2 2 2" xfId="12056" xr:uid="{00000000-0005-0000-0000-0000BD2F0000}"/>
    <cellStyle name="40% - akcent 3 3 2 4 2 2 2 2" xfId="12057" xr:uid="{00000000-0005-0000-0000-0000BE2F0000}"/>
    <cellStyle name="40% - akcent 3 3 2 4 2 2 2 3" xfId="12058" xr:uid="{00000000-0005-0000-0000-0000BF2F0000}"/>
    <cellStyle name="40% - akcent 3 3 2 4 2 2 3" xfId="12059" xr:uid="{00000000-0005-0000-0000-0000C02F0000}"/>
    <cellStyle name="40% - akcent 3 3 2 4 2 2 4" xfId="12060" xr:uid="{00000000-0005-0000-0000-0000C12F0000}"/>
    <cellStyle name="40% - akcent 3 3 2 4 2 3" xfId="12061" xr:uid="{00000000-0005-0000-0000-0000C22F0000}"/>
    <cellStyle name="40% - akcent 3 3 2 4 2 3 2" xfId="12062" xr:uid="{00000000-0005-0000-0000-0000C32F0000}"/>
    <cellStyle name="40% - akcent 3 3 2 4 2 3 2 2" xfId="12063" xr:uid="{00000000-0005-0000-0000-0000C42F0000}"/>
    <cellStyle name="40% - akcent 3 3 2 4 2 3 2 3" xfId="12064" xr:uid="{00000000-0005-0000-0000-0000C52F0000}"/>
    <cellStyle name="40% - akcent 3 3 2 4 2 3 3" xfId="12065" xr:uid="{00000000-0005-0000-0000-0000C62F0000}"/>
    <cellStyle name="40% - akcent 3 3 2 4 2 3 4" xfId="12066" xr:uid="{00000000-0005-0000-0000-0000C72F0000}"/>
    <cellStyle name="40% - akcent 3 3 2 4 2 4" xfId="12067" xr:uid="{00000000-0005-0000-0000-0000C82F0000}"/>
    <cellStyle name="40% - akcent 3 3 2 4 2 4 2" xfId="12068" xr:uid="{00000000-0005-0000-0000-0000C92F0000}"/>
    <cellStyle name="40% - akcent 3 3 2 4 2 4 2 2" xfId="12069" xr:uid="{00000000-0005-0000-0000-0000CA2F0000}"/>
    <cellStyle name="40% - akcent 3 3 2 4 2 4 2 3" xfId="12070" xr:uid="{00000000-0005-0000-0000-0000CB2F0000}"/>
    <cellStyle name="40% - akcent 3 3 2 4 2 4 3" xfId="12071" xr:uid="{00000000-0005-0000-0000-0000CC2F0000}"/>
    <cellStyle name="40% - akcent 3 3 2 4 2 4 4" xfId="12072" xr:uid="{00000000-0005-0000-0000-0000CD2F0000}"/>
    <cellStyle name="40% - akcent 3 3 2 4 2 5" xfId="12073" xr:uid="{00000000-0005-0000-0000-0000CE2F0000}"/>
    <cellStyle name="40% - akcent 3 3 2 4 2 5 2" xfId="12074" xr:uid="{00000000-0005-0000-0000-0000CF2F0000}"/>
    <cellStyle name="40% - akcent 3 3 2 4 2 5 3" xfId="12075" xr:uid="{00000000-0005-0000-0000-0000D02F0000}"/>
    <cellStyle name="40% - akcent 3 3 2 4 2 6" xfId="12076" xr:uid="{00000000-0005-0000-0000-0000D12F0000}"/>
    <cellStyle name="40% - akcent 3 3 2 4 2 7" xfId="12077" xr:uid="{00000000-0005-0000-0000-0000D22F0000}"/>
    <cellStyle name="40% - akcent 3 3 2 4 3" xfId="12078" xr:uid="{00000000-0005-0000-0000-0000D32F0000}"/>
    <cellStyle name="40% - akcent 3 3 2 4 3 2" xfId="12079" xr:uid="{00000000-0005-0000-0000-0000D42F0000}"/>
    <cellStyle name="40% - akcent 3 3 2 4 3 2 2" xfId="12080" xr:uid="{00000000-0005-0000-0000-0000D52F0000}"/>
    <cellStyle name="40% - akcent 3 3 2 4 3 2 2 2" xfId="12081" xr:uid="{00000000-0005-0000-0000-0000D62F0000}"/>
    <cellStyle name="40% - akcent 3 3 2 4 3 2 2 3" xfId="12082" xr:uid="{00000000-0005-0000-0000-0000D72F0000}"/>
    <cellStyle name="40% - akcent 3 3 2 4 3 2 3" xfId="12083" xr:uid="{00000000-0005-0000-0000-0000D82F0000}"/>
    <cellStyle name="40% - akcent 3 3 2 4 3 2 4" xfId="12084" xr:uid="{00000000-0005-0000-0000-0000D92F0000}"/>
    <cellStyle name="40% - akcent 3 3 2 4 3 3" xfId="12085" xr:uid="{00000000-0005-0000-0000-0000DA2F0000}"/>
    <cellStyle name="40% - akcent 3 3 2 4 3 3 2" xfId="12086" xr:uid="{00000000-0005-0000-0000-0000DB2F0000}"/>
    <cellStyle name="40% - akcent 3 3 2 4 3 3 2 2" xfId="12087" xr:uid="{00000000-0005-0000-0000-0000DC2F0000}"/>
    <cellStyle name="40% - akcent 3 3 2 4 3 3 2 3" xfId="12088" xr:uid="{00000000-0005-0000-0000-0000DD2F0000}"/>
    <cellStyle name="40% - akcent 3 3 2 4 3 3 3" xfId="12089" xr:uid="{00000000-0005-0000-0000-0000DE2F0000}"/>
    <cellStyle name="40% - akcent 3 3 2 4 3 3 4" xfId="12090" xr:uid="{00000000-0005-0000-0000-0000DF2F0000}"/>
    <cellStyle name="40% - akcent 3 3 2 4 3 4" xfId="12091" xr:uid="{00000000-0005-0000-0000-0000E02F0000}"/>
    <cellStyle name="40% - akcent 3 3 2 4 3 4 2" xfId="12092" xr:uid="{00000000-0005-0000-0000-0000E12F0000}"/>
    <cellStyle name="40% - akcent 3 3 2 4 3 4 2 2" xfId="12093" xr:uid="{00000000-0005-0000-0000-0000E22F0000}"/>
    <cellStyle name="40% - akcent 3 3 2 4 3 4 2 3" xfId="12094" xr:uid="{00000000-0005-0000-0000-0000E32F0000}"/>
    <cellStyle name="40% - akcent 3 3 2 4 3 4 3" xfId="12095" xr:uid="{00000000-0005-0000-0000-0000E42F0000}"/>
    <cellStyle name="40% - akcent 3 3 2 4 3 4 4" xfId="12096" xr:uid="{00000000-0005-0000-0000-0000E52F0000}"/>
    <cellStyle name="40% - akcent 3 3 2 4 3 5" xfId="12097" xr:uid="{00000000-0005-0000-0000-0000E62F0000}"/>
    <cellStyle name="40% - akcent 3 3 2 4 3 5 2" xfId="12098" xr:uid="{00000000-0005-0000-0000-0000E72F0000}"/>
    <cellStyle name="40% - akcent 3 3 2 4 3 5 3" xfId="12099" xr:uid="{00000000-0005-0000-0000-0000E82F0000}"/>
    <cellStyle name="40% - akcent 3 3 2 4 3 6" xfId="12100" xr:uid="{00000000-0005-0000-0000-0000E92F0000}"/>
    <cellStyle name="40% - akcent 3 3 2 4 3 7" xfId="12101" xr:uid="{00000000-0005-0000-0000-0000EA2F0000}"/>
    <cellStyle name="40% - akcent 3 3 2 4 4" xfId="12102" xr:uid="{00000000-0005-0000-0000-0000EB2F0000}"/>
    <cellStyle name="40% - akcent 3 3 2 4 4 2" xfId="12103" xr:uid="{00000000-0005-0000-0000-0000EC2F0000}"/>
    <cellStyle name="40% - akcent 3 3 2 4 4 2 2" xfId="12104" xr:uid="{00000000-0005-0000-0000-0000ED2F0000}"/>
    <cellStyle name="40% - akcent 3 3 2 4 4 2 3" xfId="12105" xr:uid="{00000000-0005-0000-0000-0000EE2F0000}"/>
    <cellStyle name="40% - akcent 3 3 2 4 4 3" xfId="12106" xr:uid="{00000000-0005-0000-0000-0000EF2F0000}"/>
    <cellStyle name="40% - akcent 3 3 2 4 4 4" xfId="12107" xr:uid="{00000000-0005-0000-0000-0000F02F0000}"/>
    <cellStyle name="40% - akcent 3 3 2 4 5" xfId="12108" xr:uid="{00000000-0005-0000-0000-0000F12F0000}"/>
    <cellStyle name="40% - akcent 3 3 2 4 5 2" xfId="12109" xr:uid="{00000000-0005-0000-0000-0000F22F0000}"/>
    <cellStyle name="40% - akcent 3 3 2 4 5 2 2" xfId="12110" xr:uid="{00000000-0005-0000-0000-0000F32F0000}"/>
    <cellStyle name="40% - akcent 3 3 2 4 5 2 3" xfId="12111" xr:uid="{00000000-0005-0000-0000-0000F42F0000}"/>
    <cellStyle name="40% - akcent 3 3 2 4 5 3" xfId="12112" xr:uid="{00000000-0005-0000-0000-0000F52F0000}"/>
    <cellStyle name="40% - akcent 3 3 2 4 5 4" xfId="12113" xr:uid="{00000000-0005-0000-0000-0000F62F0000}"/>
    <cellStyle name="40% - akcent 3 3 2 4 6" xfId="12114" xr:uid="{00000000-0005-0000-0000-0000F72F0000}"/>
    <cellStyle name="40% - akcent 3 3 2 4 6 2" xfId="12115" xr:uid="{00000000-0005-0000-0000-0000F82F0000}"/>
    <cellStyle name="40% - akcent 3 3 2 4 6 2 2" xfId="12116" xr:uid="{00000000-0005-0000-0000-0000F92F0000}"/>
    <cellStyle name="40% - akcent 3 3 2 4 6 2 3" xfId="12117" xr:uid="{00000000-0005-0000-0000-0000FA2F0000}"/>
    <cellStyle name="40% - akcent 3 3 2 4 6 3" xfId="12118" xr:uid="{00000000-0005-0000-0000-0000FB2F0000}"/>
    <cellStyle name="40% - akcent 3 3 2 4 6 4" xfId="12119" xr:uid="{00000000-0005-0000-0000-0000FC2F0000}"/>
    <cellStyle name="40% - akcent 3 3 2 4 7" xfId="12120" xr:uid="{00000000-0005-0000-0000-0000FD2F0000}"/>
    <cellStyle name="40% - akcent 3 3 2 4 7 2" xfId="12121" xr:uid="{00000000-0005-0000-0000-0000FE2F0000}"/>
    <cellStyle name="40% - akcent 3 3 2 4 7 3" xfId="12122" xr:uid="{00000000-0005-0000-0000-0000FF2F0000}"/>
    <cellStyle name="40% - akcent 3 3 2 4 8" xfId="12123" xr:uid="{00000000-0005-0000-0000-000000300000}"/>
    <cellStyle name="40% - akcent 3 3 2 4 9" xfId="12124" xr:uid="{00000000-0005-0000-0000-000001300000}"/>
    <cellStyle name="40% - akcent 3 3 2 5" xfId="12125" xr:uid="{00000000-0005-0000-0000-000002300000}"/>
    <cellStyle name="40% - akcent 3 3 2 5 2" xfId="12126" xr:uid="{00000000-0005-0000-0000-000003300000}"/>
    <cellStyle name="40% - akcent 3 3 2 5 2 2" xfId="12127" xr:uid="{00000000-0005-0000-0000-000004300000}"/>
    <cellStyle name="40% - akcent 3 3 2 5 2 2 2" xfId="12128" xr:uid="{00000000-0005-0000-0000-000005300000}"/>
    <cellStyle name="40% - akcent 3 3 2 5 2 2 3" xfId="12129" xr:uid="{00000000-0005-0000-0000-000006300000}"/>
    <cellStyle name="40% - akcent 3 3 2 5 2 3" xfId="12130" xr:uid="{00000000-0005-0000-0000-000007300000}"/>
    <cellStyle name="40% - akcent 3 3 2 5 2 4" xfId="12131" xr:uid="{00000000-0005-0000-0000-000008300000}"/>
    <cellStyle name="40% - akcent 3 3 2 5 3" xfId="12132" xr:uid="{00000000-0005-0000-0000-000009300000}"/>
    <cellStyle name="40% - akcent 3 3 2 5 3 2" xfId="12133" xr:uid="{00000000-0005-0000-0000-00000A300000}"/>
    <cellStyle name="40% - akcent 3 3 2 5 3 2 2" xfId="12134" xr:uid="{00000000-0005-0000-0000-00000B300000}"/>
    <cellStyle name="40% - akcent 3 3 2 5 3 2 3" xfId="12135" xr:uid="{00000000-0005-0000-0000-00000C300000}"/>
    <cellStyle name="40% - akcent 3 3 2 5 3 3" xfId="12136" xr:uid="{00000000-0005-0000-0000-00000D300000}"/>
    <cellStyle name="40% - akcent 3 3 2 5 3 4" xfId="12137" xr:uid="{00000000-0005-0000-0000-00000E300000}"/>
    <cellStyle name="40% - akcent 3 3 2 5 4" xfId="12138" xr:uid="{00000000-0005-0000-0000-00000F300000}"/>
    <cellStyle name="40% - akcent 3 3 2 5 4 2" xfId="12139" xr:uid="{00000000-0005-0000-0000-000010300000}"/>
    <cellStyle name="40% - akcent 3 3 2 5 4 2 2" xfId="12140" xr:uid="{00000000-0005-0000-0000-000011300000}"/>
    <cellStyle name="40% - akcent 3 3 2 5 4 2 3" xfId="12141" xr:uid="{00000000-0005-0000-0000-000012300000}"/>
    <cellStyle name="40% - akcent 3 3 2 5 4 3" xfId="12142" xr:uid="{00000000-0005-0000-0000-000013300000}"/>
    <cellStyle name="40% - akcent 3 3 2 5 4 4" xfId="12143" xr:uid="{00000000-0005-0000-0000-000014300000}"/>
    <cellStyle name="40% - akcent 3 3 2 5 5" xfId="12144" xr:uid="{00000000-0005-0000-0000-000015300000}"/>
    <cellStyle name="40% - akcent 3 3 2 5 5 2" xfId="12145" xr:uid="{00000000-0005-0000-0000-000016300000}"/>
    <cellStyle name="40% - akcent 3 3 2 5 5 3" xfId="12146" xr:uid="{00000000-0005-0000-0000-000017300000}"/>
    <cellStyle name="40% - akcent 3 3 2 5 6" xfId="12147" xr:uid="{00000000-0005-0000-0000-000018300000}"/>
    <cellStyle name="40% - akcent 3 3 2 5 7" xfId="12148" xr:uid="{00000000-0005-0000-0000-000019300000}"/>
    <cellStyle name="40% - akcent 3 3 2 6" xfId="12149" xr:uid="{00000000-0005-0000-0000-00001A300000}"/>
    <cellStyle name="40% - akcent 3 3 2 6 2" xfId="12150" xr:uid="{00000000-0005-0000-0000-00001B300000}"/>
    <cellStyle name="40% - akcent 3 3 2 6 2 2" xfId="12151" xr:uid="{00000000-0005-0000-0000-00001C300000}"/>
    <cellStyle name="40% - akcent 3 3 2 6 2 2 2" xfId="12152" xr:uid="{00000000-0005-0000-0000-00001D300000}"/>
    <cellStyle name="40% - akcent 3 3 2 6 2 2 3" xfId="12153" xr:uid="{00000000-0005-0000-0000-00001E300000}"/>
    <cellStyle name="40% - akcent 3 3 2 6 2 3" xfId="12154" xr:uid="{00000000-0005-0000-0000-00001F300000}"/>
    <cellStyle name="40% - akcent 3 3 2 6 2 4" xfId="12155" xr:uid="{00000000-0005-0000-0000-000020300000}"/>
    <cellStyle name="40% - akcent 3 3 2 6 3" xfId="12156" xr:uid="{00000000-0005-0000-0000-000021300000}"/>
    <cellStyle name="40% - akcent 3 3 2 6 3 2" xfId="12157" xr:uid="{00000000-0005-0000-0000-000022300000}"/>
    <cellStyle name="40% - akcent 3 3 2 6 3 2 2" xfId="12158" xr:uid="{00000000-0005-0000-0000-000023300000}"/>
    <cellStyle name="40% - akcent 3 3 2 6 3 2 3" xfId="12159" xr:uid="{00000000-0005-0000-0000-000024300000}"/>
    <cellStyle name="40% - akcent 3 3 2 6 3 3" xfId="12160" xr:uid="{00000000-0005-0000-0000-000025300000}"/>
    <cellStyle name="40% - akcent 3 3 2 6 3 4" xfId="12161" xr:uid="{00000000-0005-0000-0000-000026300000}"/>
    <cellStyle name="40% - akcent 3 3 2 6 4" xfId="12162" xr:uid="{00000000-0005-0000-0000-000027300000}"/>
    <cellStyle name="40% - akcent 3 3 2 6 4 2" xfId="12163" xr:uid="{00000000-0005-0000-0000-000028300000}"/>
    <cellStyle name="40% - akcent 3 3 2 6 4 2 2" xfId="12164" xr:uid="{00000000-0005-0000-0000-000029300000}"/>
    <cellStyle name="40% - akcent 3 3 2 6 4 2 3" xfId="12165" xr:uid="{00000000-0005-0000-0000-00002A300000}"/>
    <cellStyle name="40% - akcent 3 3 2 6 4 3" xfId="12166" xr:uid="{00000000-0005-0000-0000-00002B300000}"/>
    <cellStyle name="40% - akcent 3 3 2 6 4 4" xfId="12167" xr:uid="{00000000-0005-0000-0000-00002C300000}"/>
    <cellStyle name="40% - akcent 3 3 2 6 5" xfId="12168" xr:uid="{00000000-0005-0000-0000-00002D300000}"/>
    <cellStyle name="40% - akcent 3 3 2 6 5 2" xfId="12169" xr:uid="{00000000-0005-0000-0000-00002E300000}"/>
    <cellStyle name="40% - akcent 3 3 2 6 5 3" xfId="12170" xr:uid="{00000000-0005-0000-0000-00002F300000}"/>
    <cellStyle name="40% - akcent 3 3 2 6 6" xfId="12171" xr:uid="{00000000-0005-0000-0000-000030300000}"/>
    <cellStyle name="40% - akcent 3 3 2 6 7" xfId="12172" xr:uid="{00000000-0005-0000-0000-000031300000}"/>
    <cellStyle name="40% - akcent 3 3 2 7" xfId="12173" xr:uid="{00000000-0005-0000-0000-000032300000}"/>
    <cellStyle name="40% - akcent 3 3 2 7 2" xfId="12174" xr:uid="{00000000-0005-0000-0000-000033300000}"/>
    <cellStyle name="40% - akcent 3 3 2 7 2 2" xfId="12175" xr:uid="{00000000-0005-0000-0000-000034300000}"/>
    <cellStyle name="40% - akcent 3 3 2 7 2 2 2" xfId="12176" xr:uid="{00000000-0005-0000-0000-000035300000}"/>
    <cellStyle name="40% - akcent 3 3 2 7 2 2 3" xfId="12177" xr:uid="{00000000-0005-0000-0000-000036300000}"/>
    <cellStyle name="40% - akcent 3 3 2 7 2 3" xfId="12178" xr:uid="{00000000-0005-0000-0000-000037300000}"/>
    <cellStyle name="40% - akcent 3 3 2 7 2 4" xfId="12179" xr:uid="{00000000-0005-0000-0000-000038300000}"/>
    <cellStyle name="40% - akcent 3 3 2 7 3" xfId="12180" xr:uid="{00000000-0005-0000-0000-000039300000}"/>
    <cellStyle name="40% - akcent 3 3 2 7 3 2" xfId="12181" xr:uid="{00000000-0005-0000-0000-00003A300000}"/>
    <cellStyle name="40% - akcent 3 3 2 7 3 3" xfId="12182" xr:uid="{00000000-0005-0000-0000-00003B300000}"/>
    <cellStyle name="40% - akcent 3 3 2 7 4" xfId="12183" xr:uid="{00000000-0005-0000-0000-00003C300000}"/>
    <cellStyle name="40% - akcent 3 3 2 7 5" xfId="12184" xr:uid="{00000000-0005-0000-0000-00003D300000}"/>
    <cellStyle name="40% - akcent 3 3 2 8" xfId="12185" xr:uid="{00000000-0005-0000-0000-00003E300000}"/>
    <cellStyle name="40% - akcent 3 3 2 8 2" xfId="12186" xr:uid="{00000000-0005-0000-0000-00003F300000}"/>
    <cellStyle name="40% - akcent 3 3 2 8 2 2" xfId="12187" xr:uid="{00000000-0005-0000-0000-000040300000}"/>
    <cellStyle name="40% - akcent 3 3 2 8 2 3" xfId="12188" xr:uid="{00000000-0005-0000-0000-000041300000}"/>
    <cellStyle name="40% - akcent 3 3 2 8 3" xfId="12189" xr:uid="{00000000-0005-0000-0000-000042300000}"/>
    <cellStyle name="40% - akcent 3 3 2 8 4" xfId="12190" xr:uid="{00000000-0005-0000-0000-000043300000}"/>
    <cellStyle name="40% - akcent 3 3 2 9" xfId="12191" xr:uid="{00000000-0005-0000-0000-000044300000}"/>
    <cellStyle name="40% - akcent 3 3 2 9 2" xfId="12192" xr:uid="{00000000-0005-0000-0000-000045300000}"/>
    <cellStyle name="40% - akcent 3 3 2 9 2 2" xfId="12193" xr:uid="{00000000-0005-0000-0000-000046300000}"/>
    <cellStyle name="40% - akcent 3 3 2 9 2 3" xfId="12194" xr:uid="{00000000-0005-0000-0000-000047300000}"/>
    <cellStyle name="40% - akcent 3 3 2 9 3" xfId="12195" xr:uid="{00000000-0005-0000-0000-000048300000}"/>
    <cellStyle name="40% - akcent 3 3 2 9 4" xfId="12196" xr:uid="{00000000-0005-0000-0000-000049300000}"/>
    <cellStyle name="40% - akcent 3 3 3" xfId="12197" xr:uid="{00000000-0005-0000-0000-00004A300000}"/>
    <cellStyle name="40% - akcent 3 3 3 10" xfId="12198" xr:uid="{00000000-0005-0000-0000-00004B300000}"/>
    <cellStyle name="40% - akcent 3 3 3 11" xfId="12199" xr:uid="{00000000-0005-0000-0000-00004C300000}"/>
    <cellStyle name="40% - akcent 3 3 3 2" xfId="12200" xr:uid="{00000000-0005-0000-0000-00004D300000}"/>
    <cellStyle name="40% - akcent 3 3 3 2 10" xfId="12201" xr:uid="{00000000-0005-0000-0000-00004E300000}"/>
    <cellStyle name="40% - akcent 3 3 3 2 2" xfId="12202" xr:uid="{00000000-0005-0000-0000-00004F300000}"/>
    <cellStyle name="40% - akcent 3 3 3 2 2 2" xfId="12203" xr:uid="{00000000-0005-0000-0000-000050300000}"/>
    <cellStyle name="40% - akcent 3 3 3 2 2 2 2" xfId="12204" xr:uid="{00000000-0005-0000-0000-000051300000}"/>
    <cellStyle name="40% - akcent 3 3 3 2 2 2 2 2" xfId="12205" xr:uid="{00000000-0005-0000-0000-000052300000}"/>
    <cellStyle name="40% - akcent 3 3 3 2 2 2 2 3" xfId="12206" xr:uid="{00000000-0005-0000-0000-000053300000}"/>
    <cellStyle name="40% - akcent 3 3 3 2 2 2 3" xfId="12207" xr:uid="{00000000-0005-0000-0000-000054300000}"/>
    <cellStyle name="40% - akcent 3 3 3 2 2 2 4" xfId="12208" xr:uid="{00000000-0005-0000-0000-000055300000}"/>
    <cellStyle name="40% - akcent 3 3 3 2 2 3" xfId="12209" xr:uid="{00000000-0005-0000-0000-000056300000}"/>
    <cellStyle name="40% - akcent 3 3 3 2 2 3 2" xfId="12210" xr:uid="{00000000-0005-0000-0000-000057300000}"/>
    <cellStyle name="40% - akcent 3 3 3 2 2 3 2 2" xfId="12211" xr:uid="{00000000-0005-0000-0000-000058300000}"/>
    <cellStyle name="40% - akcent 3 3 3 2 2 3 2 3" xfId="12212" xr:uid="{00000000-0005-0000-0000-000059300000}"/>
    <cellStyle name="40% - akcent 3 3 3 2 2 3 3" xfId="12213" xr:uid="{00000000-0005-0000-0000-00005A300000}"/>
    <cellStyle name="40% - akcent 3 3 3 2 2 3 4" xfId="12214" xr:uid="{00000000-0005-0000-0000-00005B300000}"/>
    <cellStyle name="40% - akcent 3 3 3 2 2 4" xfId="12215" xr:uid="{00000000-0005-0000-0000-00005C300000}"/>
    <cellStyle name="40% - akcent 3 3 3 2 2 4 2" xfId="12216" xr:uid="{00000000-0005-0000-0000-00005D300000}"/>
    <cellStyle name="40% - akcent 3 3 3 2 2 4 2 2" xfId="12217" xr:uid="{00000000-0005-0000-0000-00005E300000}"/>
    <cellStyle name="40% - akcent 3 3 3 2 2 4 2 3" xfId="12218" xr:uid="{00000000-0005-0000-0000-00005F300000}"/>
    <cellStyle name="40% - akcent 3 3 3 2 2 4 3" xfId="12219" xr:uid="{00000000-0005-0000-0000-000060300000}"/>
    <cellStyle name="40% - akcent 3 3 3 2 2 4 4" xfId="12220" xr:uid="{00000000-0005-0000-0000-000061300000}"/>
    <cellStyle name="40% - akcent 3 3 3 2 2 5" xfId="12221" xr:uid="{00000000-0005-0000-0000-000062300000}"/>
    <cellStyle name="40% - akcent 3 3 3 2 2 5 2" xfId="12222" xr:uid="{00000000-0005-0000-0000-000063300000}"/>
    <cellStyle name="40% - akcent 3 3 3 2 2 5 3" xfId="12223" xr:uid="{00000000-0005-0000-0000-000064300000}"/>
    <cellStyle name="40% - akcent 3 3 3 2 2 6" xfId="12224" xr:uid="{00000000-0005-0000-0000-000065300000}"/>
    <cellStyle name="40% - akcent 3 3 3 2 2 7" xfId="12225" xr:uid="{00000000-0005-0000-0000-000066300000}"/>
    <cellStyle name="40% - akcent 3 3 3 2 3" xfId="12226" xr:uid="{00000000-0005-0000-0000-000067300000}"/>
    <cellStyle name="40% - akcent 3 3 3 2 3 2" xfId="12227" xr:uid="{00000000-0005-0000-0000-000068300000}"/>
    <cellStyle name="40% - akcent 3 3 3 2 3 2 2" xfId="12228" xr:uid="{00000000-0005-0000-0000-000069300000}"/>
    <cellStyle name="40% - akcent 3 3 3 2 3 2 2 2" xfId="12229" xr:uid="{00000000-0005-0000-0000-00006A300000}"/>
    <cellStyle name="40% - akcent 3 3 3 2 3 2 2 3" xfId="12230" xr:uid="{00000000-0005-0000-0000-00006B300000}"/>
    <cellStyle name="40% - akcent 3 3 3 2 3 2 3" xfId="12231" xr:uid="{00000000-0005-0000-0000-00006C300000}"/>
    <cellStyle name="40% - akcent 3 3 3 2 3 2 4" xfId="12232" xr:uid="{00000000-0005-0000-0000-00006D300000}"/>
    <cellStyle name="40% - akcent 3 3 3 2 3 3" xfId="12233" xr:uid="{00000000-0005-0000-0000-00006E300000}"/>
    <cellStyle name="40% - akcent 3 3 3 2 3 3 2" xfId="12234" xr:uid="{00000000-0005-0000-0000-00006F300000}"/>
    <cellStyle name="40% - akcent 3 3 3 2 3 3 2 2" xfId="12235" xr:uid="{00000000-0005-0000-0000-000070300000}"/>
    <cellStyle name="40% - akcent 3 3 3 2 3 3 2 3" xfId="12236" xr:uid="{00000000-0005-0000-0000-000071300000}"/>
    <cellStyle name="40% - akcent 3 3 3 2 3 3 3" xfId="12237" xr:uid="{00000000-0005-0000-0000-000072300000}"/>
    <cellStyle name="40% - akcent 3 3 3 2 3 3 4" xfId="12238" xr:uid="{00000000-0005-0000-0000-000073300000}"/>
    <cellStyle name="40% - akcent 3 3 3 2 3 4" xfId="12239" xr:uid="{00000000-0005-0000-0000-000074300000}"/>
    <cellStyle name="40% - akcent 3 3 3 2 3 4 2" xfId="12240" xr:uid="{00000000-0005-0000-0000-000075300000}"/>
    <cellStyle name="40% - akcent 3 3 3 2 3 4 2 2" xfId="12241" xr:uid="{00000000-0005-0000-0000-000076300000}"/>
    <cellStyle name="40% - akcent 3 3 3 2 3 4 2 3" xfId="12242" xr:uid="{00000000-0005-0000-0000-000077300000}"/>
    <cellStyle name="40% - akcent 3 3 3 2 3 4 3" xfId="12243" xr:uid="{00000000-0005-0000-0000-000078300000}"/>
    <cellStyle name="40% - akcent 3 3 3 2 3 4 4" xfId="12244" xr:uid="{00000000-0005-0000-0000-000079300000}"/>
    <cellStyle name="40% - akcent 3 3 3 2 3 5" xfId="12245" xr:uid="{00000000-0005-0000-0000-00007A300000}"/>
    <cellStyle name="40% - akcent 3 3 3 2 3 5 2" xfId="12246" xr:uid="{00000000-0005-0000-0000-00007B300000}"/>
    <cellStyle name="40% - akcent 3 3 3 2 3 5 3" xfId="12247" xr:uid="{00000000-0005-0000-0000-00007C300000}"/>
    <cellStyle name="40% - akcent 3 3 3 2 3 6" xfId="12248" xr:uid="{00000000-0005-0000-0000-00007D300000}"/>
    <cellStyle name="40% - akcent 3 3 3 2 3 7" xfId="12249" xr:uid="{00000000-0005-0000-0000-00007E300000}"/>
    <cellStyle name="40% - akcent 3 3 3 2 4" xfId="12250" xr:uid="{00000000-0005-0000-0000-00007F300000}"/>
    <cellStyle name="40% - akcent 3 3 3 2 4 2" xfId="12251" xr:uid="{00000000-0005-0000-0000-000080300000}"/>
    <cellStyle name="40% - akcent 3 3 3 2 4 2 2" xfId="12252" xr:uid="{00000000-0005-0000-0000-000081300000}"/>
    <cellStyle name="40% - akcent 3 3 3 2 4 2 2 2" xfId="12253" xr:uid="{00000000-0005-0000-0000-000082300000}"/>
    <cellStyle name="40% - akcent 3 3 3 2 4 2 2 3" xfId="12254" xr:uid="{00000000-0005-0000-0000-000083300000}"/>
    <cellStyle name="40% - akcent 3 3 3 2 4 2 3" xfId="12255" xr:uid="{00000000-0005-0000-0000-000084300000}"/>
    <cellStyle name="40% - akcent 3 3 3 2 4 2 4" xfId="12256" xr:uid="{00000000-0005-0000-0000-000085300000}"/>
    <cellStyle name="40% - akcent 3 3 3 2 4 3" xfId="12257" xr:uid="{00000000-0005-0000-0000-000086300000}"/>
    <cellStyle name="40% - akcent 3 3 3 2 4 3 2" xfId="12258" xr:uid="{00000000-0005-0000-0000-000087300000}"/>
    <cellStyle name="40% - akcent 3 3 3 2 4 3 3" xfId="12259" xr:uid="{00000000-0005-0000-0000-000088300000}"/>
    <cellStyle name="40% - akcent 3 3 3 2 4 4" xfId="12260" xr:uid="{00000000-0005-0000-0000-000089300000}"/>
    <cellStyle name="40% - akcent 3 3 3 2 4 5" xfId="12261" xr:uid="{00000000-0005-0000-0000-00008A300000}"/>
    <cellStyle name="40% - akcent 3 3 3 2 5" xfId="12262" xr:uid="{00000000-0005-0000-0000-00008B300000}"/>
    <cellStyle name="40% - akcent 3 3 3 2 5 2" xfId="12263" xr:uid="{00000000-0005-0000-0000-00008C300000}"/>
    <cellStyle name="40% - akcent 3 3 3 2 5 2 2" xfId="12264" xr:uid="{00000000-0005-0000-0000-00008D300000}"/>
    <cellStyle name="40% - akcent 3 3 3 2 5 2 3" xfId="12265" xr:uid="{00000000-0005-0000-0000-00008E300000}"/>
    <cellStyle name="40% - akcent 3 3 3 2 5 3" xfId="12266" xr:uid="{00000000-0005-0000-0000-00008F300000}"/>
    <cellStyle name="40% - akcent 3 3 3 2 5 4" xfId="12267" xr:uid="{00000000-0005-0000-0000-000090300000}"/>
    <cellStyle name="40% - akcent 3 3 3 2 6" xfId="12268" xr:uid="{00000000-0005-0000-0000-000091300000}"/>
    <cellStyle name="40% - akcent 3 3 3 2 6 2" xfId="12269" xr:uid="{00000000-0005-0000-0000-000092300000}"/>
    <cellStyle name="40% - akcent 3 3 3 2 6 2 2" xfId="12270" xr:uid="{00000000-0005-0000-0000-000093300000}"/>
    <cellStyle name="40% - akcent 3 3 3 2 6 2 3" xfId="12271" xr:uid="{00000000-0005-0000-0000-000094300000}"/>
    <cellStyle name="40% - akcent 3 3 3 2 6 3" xfId="12272" xr:uid="{00000000-0005-0000-0000-000095300000}"/>
    <cellStyle name="40% - akcent 3 3 3 2 6 4" xfId="12273" xr:uid="{00000000-0005-0000-0000-000096300000}"/>
    <cellStyle name="40% - akcent 3 3 3 2 7" xfId="12274" xr:uid="{00000000-0005-0000-0000-000097300000}"/>
    <cellStyle name="40% - akcent 3 3 3 2 7 2" xfId="12275" xr:uid="{00000000-0005-0000-0000-000098300000}"/>
    <cellStyle name="40% - akcent 3 3 3 2 7 2 2" xfId="12276" xr:uid="{00000000-0005-0000-0000-000099300000}"/>
    <cellStyle name="40% - akcent 3 3 3 2 7 2 3" xfId="12277" xr:uid="{00000000-0005-0000-0000-00009A300000}"/>
    <cellStyle name="40% - akcent 3 3 3 2 7 3" xfId="12278" xr:uid="{00000000-0005-0000-0000-00009B300000}"/>
    <cellStyle name="40% - akcent 3 3 3 2 7 4" xfId="12279" xr:uid="{00000000-0005-0000-0000-00009C300000}"/>
    <cellStyle name="40% - akcent 3 3 3 2 8" xfId="12280" xr:uid="{00000000-0005-0000-0000-00009D300000}"/>
    <cellStyle name="40% - akcent 3 3 3 2 8 2" xfId="12281" xr:uid="{00000000-0005-0000-0000-00009E300000}"/>
    <cellStyle name="40% - akcent 3 3 3 2 8 3" xfId="12282" xr:uid="{00000000-0005-0000-0000-00009F300000}"/>
    <cellStyle name="40% - akcent 3 3 3 2 9" xfId="12283" xr:uid="{00000000-0005-0000-0000-0000A0300000}"/>
    <cellStyle name="40% - akcent 3 3 3 3" xfId="12284" xr:uid="{00000000-0005-0000-0000-0000A1300000}"/>
    <cellStyle name="40% - akcent 3 3 3 3 2" xfId="12285" xr:uid="{00000000-0005-0000-0000-0000A2300000}"/>
    <cellStyle name="40% - akcent 3 3 3 3 2 2" xfId="12286" xr:uid="{00000000-0005-0000-0000-0000A3300000}"/>
    <cellStyle name="40% - akcent 3 3 3 3 2 2 2" xfId="12287" xr:uid="{00000000-0005-0000-0000-0000A4300000}"/>
    <cellStyle name="40% - akcent 3 3 3 3 2 2 3" xfId="12288" xr:uid="{00000000-0005-0000-0000-0000A5300000}"/>
    <cellStyle name="40% - akcent 3 3 3 3 2 3" xfId="12289" xr:uid="{00000000-0005-0000-0000-0000A6300000}"/>
    <cellStyle name="40% - akcent 3 3 3 3 2 4" xfId="12290" xr:uid="{00000000-0005-0000-0000-0000A7300000}"/>
    <cellStyle name="40% - akcent 3 3 3 3 3" xfId="12291" xr:uid="{00000000-0005-0000-0000-0000A8300000}"/>
    <cellStyle name="40% - akcent 3 3 3 3 3 2" xfId="12292" xr:uid="{00000000-0005-0000-0000-0000A9300000}"/>
    <cellStyle name="40% - akcent 3 3 3 3 3 2 2" xfId="12293" xr:uid="{00000000-0005-0000-0000-0000AA300000}"/>
    <cellStyle name="40% - akcent 3 3 3 3 3 2 3" xfId="12294" xr:uid="{00000000-0005-0000-0000-0000AB300000}"/>
    <cellStyle name="40% - akcent 3 3 3 3 3 3" xfId="12295" xr:uid="{00000000-0005-0000-0000-0000AC300000}"/>
    <cellStyle name="40% - akcent 3 3 3 3 3 4" xfId="12296" xr:uid="{00000000-0005-0000-0000-0000AD300000}"/>
    <cellStyle name="40% - akcent 3 3 3 3 4" xfId="12297" xr:uid="{00000000-0005-0000-0000-0000AE300000}"/>
    <cellStyle name="40% - akcent 3 3 3 3 4 2" xfId="12298" xr:uid="{00000000-0005-0000-0000-0000AF300000}"/>
    <cellStyle name="40% - akcent 3 3 3 3 4 2 2" xfId="12299" xr:uid="{00000000-0005-0000-0000-0000B0300000}"/>
    <cellStyle name="40% - akcent 3 3 3 3 4 2 3" xfId="12300" xr:uid="{00000000-0005-0000-0000-0000B1300000}"/>
    <cellStyle name="40% - akcent 3 3 3 3 4 3" xfId="12301" xr:uid="{00000000-0005-0000-0000-0000B2300000}"/>
    <cellStyle name="40% - akcent 3 3 3 3 4 4" xfId="12302" xr:uid="{00000000-0005-0000-0000-0000B3300000}"/>
    <cellStyle name="40% - akcent 3 3 3 3 5" xfId="12303" xr:uid="{00000000-0005-0000-0000-0000B4300000}"/>
    <cellStyle name="40% - akcent 3 3 3 3 5 2" xfId="12304" xr:uid="{00000000-0005-0000-0000-0000B5300000}"/>
    <cellStyle name="40% - akcent 3 3 3 3 5 3" xfId="12305" xr:uid="{00000000-0005-0000-0000-0000B6300000}"/>
    <cellStyle name="40% - akcent 3 3 3 3 6" xfId="12306" xr:uid="{00000000-0005-0000-0000-0000B7300000}"/>
    <cellStyle name="40% - akcent 3 3 3 3 7" xfId="12307" xr:uid="{00000000-0005-0000-0000-0000B8300000}"/>
    <cellStyle name="40% - akcent 3 3 3 4" xfId="12308" xr:uid="{00000000-0005-0000-0000-0000B9300000}"/>
    <cellStyle name="40% - akcent 3 3 3 4 2" xfId="12309" xr:uid="{00000000-0005-0000-0000-0000BA300000}"/>
    <cellStyle name="40% - akcent 3 3 3 4 2 2" xfId="12310" xr:uid="{00000000-0005-0000-0000-0000BB300000}"/>
    <cellStyle name="40% - akcent 3 3 3 4 2 2 2" xfId="12311" xr:uid="{00000000-0005-0000-0000-0000BC300000}"/>
    <cellStyle name="40% - akcent 3 3 3 4 2 2 3" xfId="12312" xr:uid="{00000000-0005-0000-0000-0000BD300000}"/>
    <cellStyle name="40% - akcent 3 3 3 4 2 3" xfId="12313" xr:uid="{00000000-0005-0000-0000-0000BE300000}"/>
    <cellStyle name="40% - akcent 3 3 3 4 2 4" xfId="12314" xr:uid="{00000000-0005-0000-0000-0000BF300000}"/>
    <cellStyle name="40% - akcent 3 3 3 4 3" xfId="12315" xr:uid="{00000000-0005-0000-0000-0000C0300000}"/>
    <cellStyle name="40% - akcent 3 3 3 4 3 2" xfId="12316" xr:uid="{00000000-0005-0000-0000-0000C1300000}"/>
    <cellStyle name="40% - akcent 3 3 3 4 3 2 2" xfId="12317" xr:uid="{00000000-0005-0000-0000-0000C2300000}"/>
    <cellStyle name="40% - akcent 3 3 3 4 3 2 3" xfId="12318" xr:uid="{00000000-0005-0000-0000-0000C3300000}"/>
    <cellStyle name="40% - akcent 3 3 3 4 3 3" xfId="12319" xr:uid="{00000000-0005-0000-0000-0000C4300000}"/>
    <cellStyle name="40% - akcent 3 3 3 4 3 4" xfId="12320" xr:uid="{00000000-0005-0000-0000-0000C5300000}"/>
    <cellStyle name="40% - akcent 3 3 3 4 4" xfId="12321" xr:uid="{00000000-0005-0000-0000-0000C6300000}"/>
    <cellStyle name="40% - akcent 3 3 3 4 4 2" xfId="12322" xr:uid="{00000000-0005-0000-0000-0000C7300000}"/>
    <cellStyle name="40% - akcent 3 3 3 4 4 2 2" xfId="12323" xr:uid="{00000000-0005-0000-0000-0000C8300000}"/>
    <cellStyle name="40% - akcent 3 3 3 4 4 2 3" xfId="12324" xr:uid="{00000000-0005-0000-0000-0000C9300000}"/>
    <cellStyle name="40% - akcent 3 3 3 4 4 3" xfId="12325" xr:uid="{00000000-0005-0000-0000-0000CA300000}"/>
    <cellStyle name="40% - akcent 3 3 3 4 4 4" xfId="12326" xr:uid="{00000000-0005-0000-0000-0000CB300000}"/>
    <cellStyle name="40% - akcent 3 3 3 4 5" xfId="12327" xr:uid="{00000000-0005-0000-0000-0000CC300000}"/>
    <cellStyle name="40% - akcent 3 3 3 4 5 2" xfId="12328" xr:uid="{00000000-0005-0000-0000-0000CD300000}"/>
    <cellStyle name="40% - akcent 3 3 3 4 5 3" xfId="12329" xr:uid="{00000000-0005-0000-0000-0000CE300000}"/>
    <cellStyle name="40% - akcent 3 3 3 4 6" xfId="12330" xr:uid="{00000000-0005-0000-0000-0000CF300000}"/>
    <cellStyle name="40% - akcent 3 3 3 4 7" xfId="12331" xr:uid="{00000000-0005-0000-0000-0000D0300000}"/>
    <cellStyle name="40% - akcent 3 3 3 5" xfId="12332" xr:uid="{00000000-0005-0000-0000-0000D1300000}"/>
    <cellStyle name="40% - akcent 3 3 3 5 2" xfId="12333" xr:uid="{00000000-0005-0000-0000-0000D2300000}"/>
    <cellStyle name="40% - akcent 3 3 3 5 2 2" xfId="12334" xr:uid="{00000000-0005-0000-0000-0000D3300000}"/>
    <cellStyle name="40% - akcent 3 3 3 5 2 2 2" xfId="12335" xr:uid="{00000000-0005-0000-0000-0000D4300000}"/>
    <cellStyle name="40% - akcent 3 3 3 5 2 2 3" xfId="12336" xr:uid="{00000000-0005-0000-0000-0000D5300000}"/>
    <cellStyle name="40% - akcent 3 3 3 5 2 3" xfId="12337" xr:uid="{00000000-0005-0000-0000-0000D6300000}"/>
    <cellStyle name="40% - akcent 3 3 3 5 2 4" xfId="12338" xr:uid="{00000000-0005-0000-0000-0000D7300000}"/>
    <cellStyle name="40% - akcent 3 3 3 5 3" xfId="12339" xr:uid="{00000000-0005-0000-0000-0000D8300000}"/>
    <cellStyle name="40% - akcent 3 3 3 5 3 2" xfId="12340" xr:uid="{00000000-0005-0000-0000-0000D9300000}"/>
    <cellStyle name="40% - akcent 3 3 3 5 3 3" xfId="12341" xr:uid="{00000000-0005-0000-0000-0000DA300000}"/>
    <cellStyle name="40% - akcent 3 3 3 5 4" xfId="12342" xr:uid="{00000000-0005-0000-0000-0000DB300000}"/>
    <cellStyle name="40% - akcent 3 3 3 5 5" xfId="12343" xr:uid="{00000000-0005-0000-0000-0000DC300000}"/>
    <cellStyle name="40% - akcent 3 3 3 6" xfId="12344" xr:uid="{00000000-0005-0000-0000-0000DD300000}"/>
    <cellStyle name="40% - akcent 3 3 3 6 2" xfId="12345" xr:uid="{00000000-0005-0000-0000-0000DE300000}"/>
    <cellStyle name="40% - akcent 3 3 3 6 2 2" xfId="12346" xr:uid="{00000000-0005-0000-0000-0000DF300000}"/>
    <cellStyle name="40% - akcent 3 3 3 6 2 3" xfId="12347" xr:uid="{00000000-0005-0000-0000-0000E0300000}"/>
    <cellStyle name="40% - akcent 3 3 3 6 3" xfId="12348" xr:uid="{00000000-0005-0000-0000-0000E1300000}"/>
    <cellStyle name="40% - akcent 3 3 3 6 4" xfId="12349" xr:uid="{00000000-0005-0000-0000-0000E2300000}"/>
    <cellStyle name="40% - akcent 3 3 3 7" xfId="12350" xr:uid="{00000000-0005-0000-0000-0000E3300000}"/>
    <cellStyle name="40% - akcent 3 3 3 7 2" xfId="12351" xr:uid="{00000000-0005-0000-0000-0000E4300000}"/>
    <cellStyle name="40% - akcent 3 3 3 7 2 2" xfId="12352" xr:uid="{00000000-0005-0000-0000-0000E5300000}"/>
    <cellStyle name="40% - akcent 3 3 3 7 2 3" xfId="12353" xr:uid="{00000000-0005-0000-0000-0000E6300000}"/>
    <cellStyle name="40% - akcent 3 3 3 7 3" xfId="12354" xr:uid="{00000000-0005-0000-0000-0000E7300000}"/>
    <cellStyle name="40% - akcent 3 3 3 7 4" xfId="12355" xr:uid="{00000000-0005-0000-0000-0000E8300000}"/>
    <cellStyle name="40% - akcent 3 3 3 8" xfId="12356" xr:uid="{00000000-0005-0000-0000-0000E9300000}"/>
    <cellStyle name="40% - akcent 3 3 3 8 2" xfId="12357" xr:uid="{00000000-0005-0000-0000-0000EA300000}"/>
    <cellStyle name="40% - akcent 3 3 3 8 2 2" xfId="12358" xr:uid="{00000000-0005-0000-0000-0000EB300000}"/>
    <cellStyle name="40% - akcent 3 3 3 8 2 3" xfId="12359" xr:uid="{00000000-0005-0000-0000-0000EC300000}"/>
    <cellStyle name="40% - akcent 3 3 3 8 3" xfId="12360" xr:uid="{00000000-0005-0000-0000-0000ED300000}"/>
    <cellStyle name="40% - akcent 3 3 3 8 4" xfId="12361" xr:uid="{00000000-0005-0000-0000-0000EE300000}"/>
    <cellStyle name="40% - akcent 3 3 3 9" xfId="12362" xr:uid="{00000000-0005-0000-0000-0000EF300000}"/>
    <cellStyle name="40% - akcent 3 3 3 9 2" xfId="12363" xr:uid="{00000000-0005-0000-0000-0000F0300000}"/>
    <cellStyle name="40% - akcent 3 3 3 9 3" xfId="12364" xr:uid="{00000000-0005-0000-0000-0000F1300000}"/>
    <cellStyle name="40% - akcent 3 3 4" xfId="12365" xr:uid="{00000000-0005-0000-0000-0000F2300000}"/>
    <cellStyle name="40% - akcent 3 3 4 10" xfId="12366" xr:uid="{00000000-0005-0000-0000-0000F3300000}"/>
    <cellStyle name="40% - akcent 3 3 4 2" xfId="12367" xr:uid="{00000000-0005-0000-0000-0000F4300000}"/>
    <cellStyle name="40% - akcent 3 3 4 2 2" xfId="12368" xr:uid="{00000000-0005-0000-0000-0000F5300000}"/>
    <cellStyle name="40% - akcent 3 3 4 2 2 2" xfId="12369" xr:uid="{00000000-0005-0000-0000-0000F6300000}"/>
    <cellStyle name="40% - akcent 3 3 4 2 2 2 2" xfId="12370" xr:uid="{00000000-0005-0000-0000-0000F7300000}"/>
    <cellStyle name="40% - akcent 3 3 4 2 2 2 3" xfId="12371" xr:uid="{00000000-0005-0000-0000-0000F8300000}"/>
    <cellStyle name="40% - akcent 3 3 4 2 2 3" xfId="12372" xr:uid="{00000000-0005-0000-0000-0000F9300000}"/>
    <cellStyle name="40% - akcent 3 3 4 2 2 4" xfId="12373" xr:uid="{00000000-0005-0000-0000-0000FA300000}"/>
    <cellStyle name="40% - akcent 3 3 4 2 3" xfId="12374" xr:uid="{00000000-0005-0000-0000-0000FB300000}"/>
    <cellStyle name="40% - akcent 3 3 4 2 3 2" xfId="12375" xr:uid="{00000000-0005-0000-0000-0000FC300000}"/>
    <cellStyle name="40% - akcent 3 3 4 2 3 2 2" xfId="12376" xr:uid="{00000000-0005-0000-0000-0000FD300000}"/>
    <cellStyle name="40% - akcent 3 3 4 2 3 2 3" xfId="12377" xr:uid="{00000000-0005-0000-0000-0000FE300000}"/>
    <cellStyle name="40% - akcent 3 3 4 2 3 3" xfId="12378" xr:uid="{00000000-0005-0000-0000-0000FF300000}"/>
    <cellStyle name="40% - akcent 3 3 4 2 3 4" xfId="12379" xr:uid="{00000000-0005-0000-0000-000000310000}"/>
    <cellStyle name="40% - akcent 3 3 4 2 4" xfId="12380" xr:uid="{00000000-0005-0000-0000-000001310000}"/>
    <cellStyle name="40% - akcent 3 3 4 2 4 2" xfId="12381" xr:uid="{00000000-0005-0000-0000-000002310000}"/>
    <cellStyle name="40% - akcent 3 3 4 2 4 2 2" xfId="12382" xr:uid="{00000000-0005-0000-0000-000003310000}"/>
    <cellStyle name="40% - akcent 3 3 4 2 4 2 3" xfId="12383" xr:uid="{00000000-0005-0000-0000-000004310000}"/>
    <cellStyle name="40% - akcent 3 3 4 2 4 3" xfId="12384" xr:uid="{00000000-0005-0000-0000-000005310000}"/>
    <cellStyle name="40% - akcent 3 3 4 2 4 4" xfId="12385" xr:uid="{00000000-0005-0000-0000-000006310000}"/>
    <cellStyle name="40% - akcent 3 3 4 2 5" xfId="12386" xr:uid="{00000000-0005-0000-0000-000007310000}"/>
    <cellStyle name="40% - akcent 3 3 4 2 5 2" xfId="12387" xr:uid="{00000000-0005-0000-0000-000008310000}"/>
    <cellStyle name="40% - akcent 3 3 4 2 5 3" xfId="12388" xr:uid="{00000000-0005-0000-0000-000009310000}"/>
    <cellStyle name="40% - akcent 3 3 4 2 6" xfId="12389" xr:uid="{00000000-0005-0000-0000-00000A310000}"/>
    <cellStyle name="40% - akcent 3 3 4 2 7" xfId="12390" xr:uid="{00000000-0005-0000-0000-00000B310000}"/>
    <cellStyle name="40% - akcent 3 3 4 3" xfId="12391" xr:uid="{00000000-0005-0000-0000-00000C310000}"/>
    <cellStyle name="40% - akcent 3 3 4 3 2" xfId="12392" xr:uid="{00000000-0005-0000-0000-00000D310000}"/>
    <cellStyle name="40% - akcent 3 3 4 3 2 2" xfId="12393" xr:uid="{00000000-0005-0000-0000-00000E310000}"/>
    <cellStyle name="40% - akcent 3 3 4 3 2 2 2" xfId="12394" xr:uid="{00000000-0005-0000-0000-00000F310000}"/>
    <cellStyle name="40% - akcent 3 3 4 3 2 2 3" xfId="12395" xr:uid="{00000000-0005-0000-0000-000010310000}"/>
    <cellStyle name="40% - akcent 3 3 4 3 2 3" xfId="12396" xr:uid="{00000000-0005-0000-0000-000011310000}"/>
    <cellStyle name="40% - akcent 3 3 4 3 2 4" xfId="12397" xr:uid="{00000000-0005-0000-0000-000012310000}"/>
    <cellStyle name="40% - akcent 3 3 4 3 3" xfId="12398" xr:uid="{00000000-0005-0000-0000-000013310000}"/>
    <cellStyle name="40% - akcent 3 3 4 3 3 2" xfId="12399" xr:uid="{00000000-0005-0000-0000-000014310000}"/>
    <cellStyle name="40% - akcent 3 3 4 3 3 2 2" xfId="12400" xr:uid="{00000000-0005-0000-0000-000015310000}"/>
    <cellStyle name="40% - akcent 3 3 4 3 3 2 3" xfId="12401" xr:uid="{00000000-0005-0000-0000-000016310000}"/>
    <cellStyle name="40% - akcent 3 3 4 3 3 3" xfId="12402" xr:uid="{00000000-0005-0000-0000-000017310000}"/>
    <cellStyle name="40% - akcent 3 3 4 3 3 4" xfId="12403" xr:uid="{00000000-0005-0000-0000-000018310000}"/>
    <cellStyle name="40% - akcent 3 3 4 3 4" xfId="12404" xr:uid="{00000000-0005-0000-0000-000019310000}"/>
    <cellStyle name="40% - akcent 3 3 4 3 4 2" xfId="12405" xr:uid="{00000000-0005-0000-0000-00001A310000}"/>
    <cellStyle name="40% - akcent 3 3 4 3 4 2 2" xfId="12406" xr:uid="{00000000-0005-0000-0000-00001B310000}"/>
    <cellStyle name="40% - akcent 3 3 4 3 4 2 3" xfId="12407" xr:uid="{00000000-0005-0000-0000-00001C310000}"/>
    <cellStyle name="40% - akcent 3 3 4 3 4 3" xfId="12408" xr:uid="{00000000-0005-0000-0000-00001D310000}"/>
    <cellStyle name="40% - akcent 3 3 4 3 4 4" xfId="12409" xr:uid="{00000000-0005-0000-0000-00001E310000}"/>
    <cellStyle name="40% - akcent 3 3 4 3 5" xfId="12410" xr:uid="{00000000-0005-0000-0000-00001F310000}"/>
    <cellStyle name="40% - akcent 3 3 4 3 5 2" xfId="12411" xr:uid="{00000000-0005-0000-0000-000020310000}"/>
    <cellStyle name="40% - akcent 3 3 4 3 5 3" xfId="12412" xr:uid="{00000000-0005-0000-0000-000021310000}"/>
    <cellStyle name="40% - akcent 3 3 4 3 6" xfId="12413" xr:uid="{00000000-0005-0000-0000-000022310000}"/>
    <cellStyle name="40% - akcent 3 3 4 3 7" xfId="12414" xr:uid="{00000000-0005-0000-0000-000023310000}"/>
    <cellStyle name="40% - akcent 3 3 4 4" xfId="12415" xr:uid="{00000000-0005-0000-0000-000024310000}"/>
    <cellStyle name="40% - akcent 3 3 4 4 2" xfId="12416" xr:uid="{00000000-0005-0000-0000-000025310000}"/>
    <cellStyle name="40% - akcent 3 3 4 4 2 2" xfId="12417" xr:uid="{00000000-0005-0000-0000-000026310000}"/>
    <cellStyle name="40% - akcent 3 3 4 4 2 2 2" xfId="12418" xr:uid="{00000000-0005-0000-0000-000027310000}"/>
    <cellStyle name="40% - akcent 3 3 4 4 2 2 3" xfId="12419" xr:uid="{00000000-0005-0000-0000-000028310000}"/>
    <cellStyle name="40% - akcent 3 3 4 4 2 3" xfId="12420" xr:uid="{00000000-0005-0000-0000-000029310000}"/>
    <cellStyle name="40% - akcent 3 3 4 4 2 4" xfId="12421" xr:uid="{00000000-0005-0000-0000-00002A310000}"/>
    <cellStyle name="40% - akcent 3 3 4 4 3" xfId="12422" xr:uid="{00000000-0005-0000-0000-00002B310000}"/>
    <cellStyle name="40% - akcent 3 3 4 4 3 2" xfId="12423" xr:uid="{00000000-0005-0000-0000-00002C310000}"/>
    <cellStyle name="40% - akcent 3 3 4 4 3 3" xfId="12424" xr:uid="{00000000-0005-0000-0000-00002D310000}"/>
    <cellStyle name="40% - akcent 3 3 4 4 4" xfId="12425" xr:uid="{00000000-0005-0000-0000-00002E310000}"/>
    <cellStyle name="40% - akcent 3 3 4 4 5" xfId="12426" xr:uid="{00000000-0005-0000-0000-00002F310000}"/>
    <cellStyle name="40% - akcent 3 3 4 5" xfId="12427" xr:uid="{00000000-0005-0000-0000-000030310000}"/>
    <cellStyle name="40% - akcent 3 3 4 5 2" xfId="12428" xr:uid="{00000000-0005-0000-0000-000031310000}"/>
    <cellStyle name="40% - akcent 3 3 4 5 2 2" xfId="12429" xr:uid="{00000000-0005-0000-0000-000032310000}"/>
    <cellStyle name="40% - akcent 3 3 4 5 2 3" xfId="12430" xr:uid="{00000000-0005-0000-0000-000033310000}"/>
    <cellStyle name="40% - akcent 3 3 4 5 3" xfId="12431" xr:uid="{00000000-0005-0000-0000-000034310000}"/>
    <cellStyle name="40% - akcent 3 3 4 5 4" xfId="12432" xr:uid="{00000000-0005-0000-0000-000035310000}"/>
    <cellStyle name="40% - akcent 3 3 4 6" xfId="12433" xr:uid="{00000000-0005-0000-0000-000036310000}"/>
    <cellStyle name="40% - akcent 3 3 4 6 2" xfId="12434" xr:uid="{00000000-0005-0000-0000-000037310000}"/>
    <cellStyle name="40% - akcent 3 3 4 6 2 2" xfId="12435" xr:uid="{00000000-0005-0000-0000-000038310000}"/>
    <cellStyle name="40% - akcent 3 3 4 6 2 3" xfId="12436" xr:uid="{00000000-0005-0000-0000-000039310000}"/>
    <cellStyle name="40% - akcent 3 3 4 6 3" xfId="12437" xr:uid="{00000000-0005-0000-0000-00003A310000}"/>
    <cellStyle name="40% - akcent 3 3 4 6 4" xfId="12438" xr:uid="{00000000-0005-0000-0000-00003B310000}"/>
    <cellStyle name="40% - akcent 3 3 4 7" xfId="12439" xr:uid="{00000000-0005-0000-0000-00003C310000}"/>
    <cellStyle name="40% - akcent 3 3 4 7 2" xfId="12440" xr:uid="{00000000-0005-0000-0000-00003D310000}"/>
    <cellStyle name="40% - akcent 3 3 4 7 2 2" xfId="12441" xr:uid="{00000000-0005-0000-0000-00003E310000}"/>
    <cellStyle name="40% - akcent 3 3 4 7 2 3" xfId="12442" xr:uid="{00000000-0005-0000-0000-00003F310000}"/>
    <cellStyle name="40% - akcent 3 3 4 7 3" xfId="12443" xr:uid="{00000000-0005-0000-0000-000040310000}"/>
    <cellStyle name="40% - akcent 3 3 4 7 4" xfId="12444" xr:uid="{00000000-0005-0000-0000-000041310000}"/>
    <cellStyle name="40% - akcent 3 3 4 8" xfId="12445" xr:uid="{00000000-0005-0000-0000-000042310000}"/>
    <cellStyle name="40% - akcent 3 3 4 8 2" xfId="12446" xr:uid="{00000000-0005-0000-0000-000043310000}"/>
    <cellStyle name="40% - akcent 3 3 4 8 3" xfId="12447" xr:uid="{00000000-0005-0000-0000-000044310000}"/>
    <cellStyle name="40% - akcent 3 3 4 9" xfId="12448" xr:uid="{00000000-0005-0000-0000-000045310000}"/>
    <cellStyle name="40% - akcent 3 3 5" xfId="12449" xr:uid="{00000000-0005-0000-0000-000046310000}"/>
    <cellStyle name="40% - akcent 3 3 5 2" xfId="12450" xr:uid="{00000000-0005-0000-0000-000047310000}"/>
    <cellStyle name="40% - akcent 3 3 5 2 2" xfId="12451" xr:uid="{00000000-0005-0000-0000-000048310000}"/>
    <cellStyle name="40% - akcent 3 3 5 2 2 2" xfId="12452" xr:uid="{00000000-0005-0000-0000-000049310000}"/>
    <cellStyle name="40% - akcent 3 3 5 2 2 2 2" xfId="12453" xr:uid="{00000000-0005-0000-0000-00004A310000}"/>
    <cellStyle name="40% - akcent 3 3 5 2 2 2 3" xfId="12454" xr:uid="{00000000-0005-0000-0000-00004B310000}"/>
    <cellStyle name="40% - akcent 3 3 5 2 2 3" xfId="12455" xr:uid="{00000000-0005-0000-0000-00004C310000}"/>
    <cellStyle name="40% - akcent 3 3 5 2 2 4" xfId="12456" xr:uid="{00000000-0005-0000-0000-00004D310000}"/>
    <cellStyle name="40% - akcent 3 3 5 2 3" xfId="12457" xr:uid="{00000000-0005-0000-0000-00004E310000}"/>
    <cellStyle name="40% - akcent 3 3 5 2 3 2" xfId="12458" xr:uid="{00000000-0005-0000-0000-00004F310000}"/>
    <cellStyle name="40% - akcent 3 3 5 2 3 2 2" xfId="12459" xr:uid="{00000000-0005-0000-0000-000050310000}"/>
    <cellStyle name="40% - akcent 3 3 5 2 3 2 3" xfId="12460" xr:uid="{00000000-0005-0000-0000-000051310000}"/>
    <cellStyle name="40% - akcent 3 3 5 2 3 3" xfId="12461" xr:uid="{00000000-0005-0000-0000-000052310000}"/>
    <cellStyle name="40% - akcent 3 3 5 2 3 4" xfId="12462" xr:uid="{00000000-0005-0000-0000-000053310000}"/>
    <cellStyle name="40% - akcent 3 3 5 2 4" xfId="12463" xr:uid="{00000000-0005-0000-0000-000054310000}"/>
    <cellStyle name="40% - akcent 3 3 5 2 4 2" xfId="12464" xr:uid="{00000000-0005-0000-0000-000055310000}"/>
    <cellStyle name="40% - akcent 3 3 5 2 4 2 2" xfId="12465" xr:uid="{00000000-0005-0000-0000-000056310000}"/>
    <cellStyle name="40% - akcent 3 3 5 2 4 2 3" xfId="12466" xr:uid="{00000000-0005-0000-0000-000057310000}"/>
    <cellStyle name="40% - akcent 3 3 5 2 4 3" xfId="12467" xr:uid="{00000000-0005-0000-0000-000058310000}"/>
    <cellStyle name="40% - akcent 3 3 5 2 4 4" xfId="12468" xr:uid="{00000000-0005-0000-0000-000059310000}"/>
    <cellStyle name="40% - akcent 3 3 5 2 5" xfId="12469" xr:uid="{00000000-0005-0000-0000-00005A310000}"/>
    <cellStyle name="40% - akcent 3 3 5 2 5 2" xfId="12470" xr:uid="{00000000-0005-0000-0000-00005B310000}"/>
    <cellStyle name="40% - akcent 3 3 5 2 5 3" xfId="12471" xr:uid="{00000000-0005-0000-0000-00005C310000}"/>
    <cellStyle name="40% - akcent 3 3 5 2 6" xfId="12472" xr:uid="{00000000-0005-0000-0000-00005D310000}"/>
    <cellStyle name="40% - akcent 3 3 5 2 7" xfId="12473" xr:uid="{00000000-0005-0000-0000-00005E310000}"/>
    <cellStyle name="40% - akcent 3 3 5 3" xfId="12474" xr:uid="{00000000-0005-0000-0000-00005F310000}"/>
    <cellStyle name="40% - akcent 3 3 5 3 2" xfId="12475" xr:uid="{00000000-0005-0000-0000-000060310000}"/>
    <cellStyle name="40% - akcent 3 3 5 3 2 2" xfId="12476" xr:uid="{00000000-0005-0000-0000-000061310000}"/>
    <cellStyle name="40% - akcent 3 3 5 3 2 2 2" xfId="12477" xr:uid="{00000000-0005-0000-0000-000062310000}"/>
    <cellStyle name="40% - akcent 3 3 5 3 2 2 3" xfId="12478" xr:uid="{00000000-0005-0000-0000-000063310000}"/>
    <cellStyle name="40% - akcent 3 3 5 3 2 3" xfId="12479" xr:uid="{00000000-0005-0000-0000-000064310000}"/>
    <cellStyle name="40% - akcent 3 3 5 3 2 4" xfId="12480" xr:uid="{00000000-0005-0000-0000-000065310000}"/>
    <cellStyle name="40% - akcent 3 3 5 3 3" xfId="12481" xr:uid="{00000000-0005-0000-0000-000066310000}"/>
    <cellStyle name="40% - akcent 3 3 5 3 3 2" xfId="12482" xr:uid="{00000000-0005-0000-0000-000067310000}"/>
    <cellStyle name="40% - akcent 3 3 5 3 3 2 2" xfId="12483" xr:uid="{00000000-0005-0000-0000-000068310000}"/>
    <cellStyle name="40% - akcent 3 3 5 3 3 2 3" xfId="12484" xr:uid="{00000000-0005-0000-0000-000069310000}"/>
    <cellStyle name="40% - akcent 3 3 5 3 3 3" xfId="12485" xr:uid="{00000000-0005-0000-0000-00006A310000}"/>
    <cellStyle name="40% - akcent 3 3 5 3 3 4" xfId="12486" xr:uid="{00000000-0005-0000-0000-00006B310000}"/>
    <cellStyle name="40% - akcent 3 3 5 3 4" xfId="12487" xr:uid="{00000000-0005-0000-0000-00006C310000}"/>
    <cellStyle name="40% - akcent 3 3 5 3 4 2" xfId="12488" xr:uid="{00000000-0005-0000-0000-00006D310000}"/>
    <cellStyle name="40% - akcent 3 3 5 3 4 2 2" xfId="12489" xr:uid="{00000000-0005-0000-0000-00006E310000}"/>
    <cellStyle name="40% - akcent 3 3 5 3 4 2 3" xfId="12490" xr:uid="{00000000-0005-0000-0000-00006F310000}"/>
    <cellStyle name="40% - akcent 3 3 5 3 4 3" xfId="12491" xr:uid="{00000000-0005-0000-0000-000070310000}"/>
    <cellStyle name="40% - akcent 3 3 5 3 4 4" xfId="12492" xr:uid="{00000000-0005-0000-0000-000071310000}"/>
    <cellStyle name="40% - akcent 3 3 5 3 5" xfId="12493" xr:uid="{00000000-0005-0000-0000-000072310000}"/>
    <cellStyle name="40% - akcent 3 3 5 3 5 2" xfId="12494" xr:uid="{00000000-0005-0000-0000-000073310000}"/>
    <cellStyle name="40% - akcent 3 3 5 3 5 3" xfId="12495" xr:uid="{00000000-0005-0000-0000-000074310000}"/>
    <cellStyle name="40% - akcent 3 3 5 3 6" xfId="12496" xr:uid="{00000000-0005-0000-0000-000075310000}"/>
    <cellStyle name="40% - akcent 3 3 5 3 7" xfId="12497" xr:uid="{00000000-0005-0000-0000-000076310000}"/>
    <cellStyle name="40% - akcent 3 3 5 4" xfId="12498" xr:uid="{00000000-0005-0000-0000-000077310000}"/>
    <cellStyle name="40% - akcent 3 3 5 4 2" xfId="12499" xr:uid="{00000000-0005-0000-0000-000078310000}"/>
    <cellStyle name="40% - akcent 3 3 5 4 2 2" xfId="12500" xr:uid="{00000000-0005-0000-0000-000079310000}"/>
    <cellStyle name="40% - akcent 3 3 5 4 2 3" xfId="12501" xr:uid="{00000000-0005-0000-0000-00007A310000}"/>
    <cellStyle name="40% - akcent 3 3 5 4 3" xfId="12502" xr:uid="{00000000-0005-0000-0000-00007B310000}"/>
    <cellStyle name="40% - akcent 3 3 5 4 4" xfId="12503" xr:uid="{00000000-0005-0000-0000-00007C310000}"/>
    <cellStyle name="40% - akcent 3 3 5 5" xfId="12504" xr:uid="{00000000-0005-0000-0000-00007D310000}"/>
    <cellStyle name="40% - akcent 3 3 5 5 2" xfId="12505" xr:uid="{00000000-0005-0000-0000-00007E310000}"/>
    <cellStyle name="40% - akcent 3 3 5 5 2 2" xfId="12506" xr:uid="{00000000-0005-0000-0000-00007F310000}"/>
    <cellStyle name="40% - akcent 3 3 5 5 2 3" xfId="12507" xr:uid="{00000000-0005-0000-0000-000080310000}"/>
    <cellStyle name="40% - akcent 3 3 5 5 3" xfId="12508" xr:uid="{00000000-0005-0000-0000-000081310000}"/>
    <cellStyle name="40% - akcent 3 3 5 5 4" xfId="12509" xr:uid="{00000000-0005-0000-0000-000082310000}"/>
    <cellStyle name="40% - akcent 3 3 5 6" xfId="12510" xr:uid="{00000000-0005-0000-0000-000083310000}"/>
    <cellStyle name="40% - akcent 3 3 5 6 2" xfId="12511" xr:uid="{00000000-0005-0000-0000-000084310000}"/>
    <cellStyle name="40% - akcent 3 3 5 6 2 2" xfId="12512" xr:uid="{00000000-0005-0000-0000-000085310000}"/>
    <cellStyle name="40% - akcent 3 3 5 6 2 3" xfId="12513" xr:uid="{00000000-0005-0000-0000-000086310000}"/>
    <cellStyle name="40% - akcent 3 3 5 6 3" xfId="12514" xr:uid="{00000000-0005-0000-0000-000087310000}"/>
    <cellStyle name="40% - akcent 3 3 5 6 4" xfId="12515" xr:uid="{00000000-0005-0000-0000-000088310000}"/>
    <cellStyle name="40% - akcent 3 3 5 7" xfId="12516" xr:uid="{00000000-0005-0000-0000-000089310000}"/>
    <cellStyle name="40% - akcent 3 3 5 7 2" xfId="12517" xr:uid="{00000000-0005-0000-0000-00008A310000}"/>
    <cellStyle name="40% - akcent 3 3 5 7 3" xfId="12518" xr:uid="{00000000-0005-0000-0000-00008B310000}"/>
    <cellStyle name="40% - akcent 3 3 5 8" xfId="12519" xr:uid="{00000000-0005-0000-0000-00008C310000}"/>
    <cellStyle name="40% - akcent 3 3 5 9" xfId="12520" xr:uid="{00000000-0005-0000-0000-00008D310000}"/>
    <cellStyle name="40% - akcent 3 3 6" xfId="12521" xr:uid="{00000000-0005-0000-0000-00008E310000}"/>
    <cellStyle name="40% - akcent 3 3 6 2" xfId="12522" xr:uid="{00000000-0005-0000-0000-00008F310000}"/>
    <cellStyle name="40% - akcent 3 3 6 2 2" xfId="12523" xr:uid="{00000000-0005-0000-0000-000090310000}"/>
    <cellStyle name="40% - akcent 3 3 6 2 2 2" xfId="12524" xr:uid="{00000000-0005-0000-0000-000091310000}"/>
    <cellStyle name="40% - akcent 3 3 6 2 2 2 2" xfId="12525" xr:uid="{00000000-0005-0000-0000-000092310000}"/>
    <cellStyle name="40% - akcent 3 3 6 2 2 2 3" xfId="12526" xr:uid="{00000000-0005-0000-0000-000093310000}"/>
    <cellStyle name="40% - akcent 3 3 6 2 2 3" xfId="12527" xr:uid="{00000000-0005-0000-0000-000094310000}"/>
    <cellStyle name="40% - akcent 3 3 6 2 2 4" xfId="12528" xr:uid="{00000000-0005-0000-0000-000095310000}"/>
    <cellStyle name="40% - akcent 3 3 6 2 3" xfId="12529" xr:uid="{00000000-0005-0000-0000-000096310000}"/>
    <cellStyle name="40% - akcent 3 3 6 2 3 2" xfId="12530" xr:uid="{00000000-0005-0000-0000-000097310000}"/>
    <cellStyle name="40% - akcent 3 3 6 2 3 2 2" xfId="12531" xr:uid="{00000000-0005-0000-0000-000098310000}"/>
    <cellStyle name="40% - akcent 3 3 6 2 3 2 3" xfId="12532" xr:uid="{00000000-0005-0000-0000-000099310000}"/>
    <cellStyle name="40% - akcent 3 3 6 2 3 3" xfId="12533" xr:uid="{00000000-0005-0000-0000-00009A310000}"/>
    <cellStyle name="40% - akcent 3 3 6 2 3 4" xfId="12534" xr:uid="{00000000-0005-0000-0000-00009B310000}"/>
    <cellStyle name="40% - akcent 3 3 6 2 4" xfId="12535" xr:uid="{00000000-0005-0000-0000-00009C310000}"/>
    <cellStyle name="40% - akcent 3 3 6 2 4 2" xfId="12536" xr:uid="{00000000-0005-0000-0000-00009D310000}"/>
    <cellStyle name="40% - akcent 3 3 6 2 4 2 2" xfId="12537" xr:uid="{00000000-0005-0000-0000-00009E310000}"/>
    <cellStyle name="40% - akcent 3 3 6 2 4 2 3" xfId="12538" xr:uid="{00000000-0005-0000-0000-00009F310000}"/>
    <cellStyle name="40% - akcent 3 3 6 2 4 3" xfId="12539" xr:uid="{00000000-0005-0000-0000-0000A0310000}"/>
    <cellStyle name="40% - akcent 3 3 6 2 4 4" xfId="12540" xr:uid="{00000000-0005-0000-0000-0000A1310000}"/>
    <cellStyle name="40% - akcent 3 3 6 2 5" xfId="12541" xr:uid="{00000000-0005-0000-0000-0000A2310000}"/>
    <cellStyle name="40% - akcent 3 3 6 2 5 2" xfId="12542" xr:uid="{00000000-0005-0000-0000-0000A3310000}"/>
    <cellStyle name="40% - akcent 3 3 6 2 5 3" xfId="12543" xr:uid="{00000000-0005-0000-0000-0000A4310000}"/>
    <cellStyle name="40% - akcent 3 3 6 2 6" xfId="12544" xr:uid="{00000000-0005-0000-0000-0000A5310000}"/>
    <cellStyle name="40% - akcent 3 3 6 2 7" xfId="12545" xr:uid="{00000000-0005-0000-0000-0000A6310000}"/>
    <cellStyle name="40% - akcent 3 3 6 3" xfId="12546" xr:uid="{00000000-0005-0000-0000-0000A7310000}"/>
    <cellStyle name="40% - akcent 3 3 6 3 2" xfId="12547" xr:uid="{00000000-0005-0000-0000-0000A8310000}"/>
    <cellStyle name="40% - akcent 3 3 6 3 2 2" xfId="12548" xr:uid="{00000000-0005-0000-0000-0000A9310000}"/>
    <cellStyle name="40% - akcent 3 3 6 3 2 2 2" xfId="12549" xr:uid="{00000000-0005-0000-0000-0000AA310000}"/>
    <cellStyle name="40% - akcent 3 3 6 3 2 2 3" xfId="12550" xr:uid="{00000000-0005-0000-0000-0000AB310000}"/>
    <cellStyle name="40% - akcent 3 3 6 3 2 3" xfId="12551" xr:uid="{00000000-0005-0000-0000-0000AC310000}"/>
    <cellStyle name="40% - akcent 3 3 6 3 2 4" xfId="12552" xr:uid="{00000000-0005-0000-0000-0000AD310000}"/>
    <cellStyle name="40% - akcent 3 3 6 3 3" xfId="12553" xr:uid="{00000000-0005-0000-0000-0000AE310000}"/>
    <cellStyle name="40% - akcent 3 3 6 3 3 2" xfId="12554" xr:uid="{00000000-0005-0000-0000-0000AF310000}"/>
    <cellStyle name="40% - akcent 3 3 6 3 3 2 2" xfId="12555" xr:uid="{00000000-0005-0000-0000-0000B0310000}"/>
    <cellStyle name="40% - akcent 3 3 6 3 3 2 3" xfId="12556" xr:uid="{00000000-0005-0000-0000-0000B1310000}"/>
    <cellStyle name="40% - akcent 3 3 6 3 3 3" xfId="12557" xr:uid="{00000000-0005-0000-0000-0000B2310000}"/>
    <cellStyle name="40% - akcent 3 3 6 3 3 4" xfId="12558" xr:uid="{00000000-0005-0000-0000-0000B3310000}"/>
    <cellStyle name="40% - akcent 3 3 6 3 4" xfId="12559" xr:uid="{00000000-0005-0000-0000-0000B4310000}"/>
    <cellStyle name="40% - akcent 3 3 6 3 4 2" xfId="12560" xr:uid="{00000000-0005-0000-0000-0000B5310000}"/>
    <cellStyle name="40% - akcent 3 3 6 3 4 2 2" xfId="12561" xr:uid="{00000000-0005-0000-0000-0000B6310000}"/>
    <cellStyle name="40% - akcent 3 3 6 3 4 2 3" xfId="12562" xr:uid="{00000000-0005-0000-0000-0000B7310000}"/>
    <cellStyle name="40% - akcent 3 3 6 3 4 3" xfId="12563" xr:uid="{00000000-0005-0000-0000-0000B8310000}"/>
    <cellStyle name="40% - akcent 3 3 6 3 4 4" xfId="12564" xr:uid="{00000000-0005-0000-0000-0000B9310000}"/>
    <cellStyle name="40% - akcent 3 3 6 3 5" xfId="12565" xr:uid="{00000000-0005-0000-0000-0000BA310000}"/>
    <cellStyle name="40% - akcent 3 3 6 3 5 2" xfId="12566" xr:uid="{00000000-0005-0000-0000-0000BB310000}"/>
    <cellStyle name="40% - akcent 3 3 6 3 5 3" xfId="12567" xr:uid="{00000000-0005-0000-0000-0000BC310000}"/>
    <cellStyle name="40% - akcent 3 3 6 3 6" xfId="12568" xr:uid="{00000000-0005-0000-0000-0000BD310000}"/>
    <cellStyle name="40% - akcent 3 3 6 3 7" xfId="12569" xr:uid="{00000000-0005-0000-0000-0000BE310000}"/>
    <cellStyle name="40% - akcent 3 3 6 4" xfId="12570" xr:uid="{00000000-0005-0000-0000-0000BF310000}"/>
    <cellStyle name="40% - akcent 3 3 6 4 2" xfId="12571" xr:uid="{00000000-0005-0000-0000-0000C0310000}"/>
    <cellStyle name="40% - akcent 3 3 6 4 2 2" xfId="12572" xr:uid="{00000000-0005-0000-0000-0000C1310000}"/>
    <cellStyle name="40% - akcent 3 3 6 4 2 3" xfId="12573" xr:uid="{00000000-0005-0000-0000-0000C2310000}"/>
    <cellStyle name="40% - akcent 3 3 6 4 3" xfId="12574" xr:uid="{00000000-0005-0000-0000-0000C3310000}"/>
    <cellStyle name="40% - akcent 3 3 6 4 4" xfId="12575" xr:uid="{00000000-0005-0000-0000-0000C4310000}"/>
    <cellStyle name="40% - akcent 3 3 6 5" xfId="12576" xr:uid="{00000000-0005-0000-0000-0000C5310000}"/>
    <cellStyle name="40% - akcent 3 3 6 5 2" xfId="12577" xr:uid="{00000000-0005-0000-0000-0000C6310000}"/>
    <cellStyle name="40% - akcent 3 3 6 5 2 2" xfId="12578" xr:uid="{00000000-0005-0000-0000-0000C7310000}"/>
    <cellStyle name="40% - akcent 3 3 6 5 2 3" xfId="12579" xr:uid="{00000000-0005-0000-0000-0000C8310000}"/>
    <cellStyle name="40% - akcent 3 3 6 5 3" xfId="12580" xr:uid="{00000000-0005-0000-0000-0000C9310000}"/>
    <cellStyle name="40% - akcent 3 3 6 5 4" xfId="12581" xr:uid="{00000000-0005-0000-0000-0000CA310000}"/>
    <cellStyle name="40% - akcent 3 3 6 6" xfId="12582" xr:uid="{00000000-0005-0000-0000-0000CB310000}"/>
    <cellStyle name="40% - akcent 3 3 6 6 2" xfId="12583" xr:uid="{00000000-0005-0000-0000-0000CC310000}"/>
    <cellStyle name="40% - akcent 3 3 6 6 2 2" xfId="12584" xr:uid="{00000000-0005-0000-0000-0000CD310000}"/>
    <cellStyle name="40% - akcent 3 3 6 6 2 3" xfId="12585" xr:uid="{00000000-0005-0000-0000-0000CE310000}"/>
    <cellStyle name="40% - akcent 3 3 6 6 3" xfId="12586" xr:uid="{00000000-0005-0000-0000-0000CF310000}"/>
    <cellStyle name="40% - akcent 3 3 6 6 4" xfId="12587" xr:uid="{00000000-0005-0000-0000-0000D0310000}"/>
    <cellStyle name="40% - akcent 3 3 6 7" xfId="12588" xr:uid="{00000000-0005-0000-0000-0000D1310000}"/>
    <cellStyle name="40% - akcent 3 3 6 7 2" xfId="12589" xr:uid="{00000000-0005-0000-0000-0000D2310000}"/>
    <cellStyle name="40% - akcent 3 3 6 7 3" xfId="12590" xr:uid="{00000000-0005-0000-0000-0000D3310000}"/>
    <cellStyle name="40% - akcent 3 3 6 8" xfId="12591" xr:uid="{00000000-0005-0000-0000-0000D4310000}"/>
    <cellStyle name="40% - akcent 3 3 6 9" xfId="12592" xr:uid="{00000000-0005-0000-0000-0000D5310000}"/>
    <cellStyle name="40% - akcent 3 3 7" xfId="12593" xr:uid="{00000000-0005-0000-0000-0000D6310000}"/>
    <cellStyle name="40% - akcent 3 3 7 2" xfId="12594" xr:uid="{00000000-0005-0000-0000-0000D7310000}"/>
    <cellStyle name="40% - akcent 3 3 7 2 2" xfId="12595" xr:uid="{00000000-0005-0000-0000-0000D8310000}"/>
    <cellStyle name="40% - akcent 3 3 7 2 2 2" xfId="12596" xr:uid="{00000000-0005-0000-0000-0000D9310000}"/>
    <cellStyle name="40% - akcent 3 3 7 2 2 2 2" xfId="12597" xr:uid="{00000000-0005-0000-0000-0000DA310000}"/>
    <cellStyle name="40% - akcent 3 3 7 2 2 2 3" xfId="12598" xr:uid="{00000000-0005-0000-0000-0000DB310000}"/>
    <cellStyle name="40% - akcent 3 3 7 2 2 3" xfId="12599" xr:uid="{00000000-0005-0000-0000-0000DC310000}"/>
    <cellStyle name="40% - akcent 3 3 7 2 2 4" xfId="12600" xr:uid="{00000000-0005-0000-0000-0000DD310000}"/>
    <cellStyle name="40% - akcent 3 3 7 2 3" xfId="12601" xr:uid="{00000000-0005-0000-0000-0000DE310000}"/>
    <cellStyle name="40% - akcent 3 3 7 2 3 2" xfId="12602" xr:uid="{00000000-0005-0000-0000-0000DF310000}"/>
    <cellStyle name="40% - akcent 3 3 7 2 3 2 2" xfId="12603" xr:uid="{00000000-0005-0000-0000-0000E0310000}"/>
    <cellStyle name="40% - akcent 3 3 7 2 3 2 3" xfId="12604" xr:uid="{00000000-0005-0000-0000-0000E1310000}"/>
    <cellStyle name="40% - akcent 3 3 7 2 3 3" xfId="12605" xr:uid="{00000000-0005-0000-0000-0000E2310000}"/>
    <cellStyle name="40% - akcent 3 3 7 2 3 4" xfId="12606" xr:uid="{00000000-0005-0000-0000-0000E3310000}"/>
    <cellStyle name="40% - akcent 3 3 7 2 4" xfId="12607" xr:uid="{00000000-0005-0000-0000-0000E4310000}"/>
    <cellStyle name="40% - akcent 3 3 7 2 4 2" xfId="12608" xr:uid="{00000000-0005-0000-0000-0000E5310000}"/>
    <cellStyle name="40% - akcent 3 3 7 2 4 2 2" xfId="12609" xr:uid="{00000000-0005-0000-0000-0000E6310000}"/>
    <cellStyle name="40% - akcent 3 3 7 2 4 2 3" xfId="12610" xr:uid="{00000000-0005-0000-0000-0000E7310000}"/>
    <cellStyle name="40% - akcent 3 3 7 2 4 3" xfId="12611" xr:uid="{00000000-0005-0000-0000-0000E8310000}"/>
    <cellStyle name="40% - akcent 3 3 7 2 4 4" xfId="12612" xr:uid="{00000000-0005-0000-0000-0000E9310000}"/>
    <cellStyle name="40% - akcent 3 3 7 2 5" xfId="12613" xr:uid="{00000000-0005-0000-0000-0000EA310000}"/>
    <cellStyle name="40% - akcent 3 3 7 2 5 2" xfId="12614" xr:uid="{00000000-0005-0000-0000-0000EB310000}"/>
    <cellStyle name="40% - akcent 3 3 7 2 5 3" xfId="12615" xr:uid="{00000000-0005-0000-0000-0000EC310000}"/>
    <cellStyle name="40% - akcent 3 3 7 2 6" xfId="12616" xr:uid="{00000000-0005-0000-0000-0000ED310000}"/>
    <cellStyle name="40% - akcent 3 3 7 2 7" xfId="12617" xr:uid="{00000000-0005-0000-0000-0000EE310000}"/>
    <cellStyle name="40% - akcent 3 3 7 3" xfId="12618" xr:uid="{00000000-0005-0000-0000-0000EF310000}"/>
    <cellStyle name="40% - akcent 3 3 7 3 2" xfId="12619" xr:uid="{00000000-0005-0000-0000-0000F0310000}"/>
    <cellStyle name="40% - akcent 3 3 7 3 2 2" xfId="12620" xr:uid="{00000000-0005-0000-0000-0000F1310000}"/>
    <cellStyle name="40% - akcent 3 3 7 3 2 3" xfId="12621" xr:uid="{00000000-0005-0000-0000-0000F2310000}"/>
    <cellStyle name="40% - akcent 3 3 7 3 3" xfId="12622" xr:uid="{00000000-0005-0000-0000-0000F3310000}"/>
    <cellStyle name="40% - akcent 3 3 7 3 4" xfId="12623" xr:uid="{00000000-0005-0000-0000-0000F4310000}"/>
    <cellStyle name="40% - akcent 3 3 7 4" xfId="12624" xr:uid="{00000000-0005-0000-0000-0000F5310000}"/>
    <cellStyle name="40% - akcent 3 3 7 4 2" xfId="12625" xr:uid="{00000000-0005-0000-0000-0000F6310000}"/>
    <cellStyle name="40% - akcent 3 3 7 4 2 2" xfId="12626" xr:uid="{00000000-0005-0000-0000-0000F7310000}"/>
    <cellStyle name="40% - akcent 3 3 7 4 2 3" xfId="12627" xr:uid="{00000000-0005-0000-0000-0000F8310000}"/>
    <cellStyle name="40% - akcent 3 3 7 4 3" xfId="12628" xr:uid="{00000000-0005-0000-0000-0000F9310000}"/>
    <cellStyle name="40% - akcent 3 3 7 4 4" xfId="12629" xr:uid="{00000000-0005-0000-0000-0000FA310000}"/>
    <cellStyle name="40% - akcent 3 3 7 5" xfId="12630" xr:uid="{00000000-0005-0000-0000-0000FB310000}"/>
    <cellStyle name="40% - akcent 3 3 7 5 2" xfId="12631" xr:uid="{00000000-0005-0000-0000-0000FC310000}"/>
    <cellStyle name="40% - akcent 3 3 7 5 2 2" xfId="12632" xr:uid="{00000000-0005-0000-0000-0000FD310000}"/>
    <cellStyle name="40% - akcent 3 3 7 5 2 3" xfId="12633" xr:uid="{00000000-0005-0000-0000-0000FE310000}"/>
    <cellStyle name="40% - akcent 3 3 7 5 3" xfId="12634" xr:uid="{00000000-0005-0000-0000-0000FF310000}"/>
    <cellStyle name="40% - akcent 3 3 7 5 4" xfId="12635" xr:uid="{00000000-0005-0000-0000-000000320000}"/>
    <cellStyle name="40% - akcent 3 3 7 6" xfId="12636" xr:uid="{00000000-0005-0000-0000-000001320000}"/>
    <cellStyle name="40% - akcent 3 3 7 6 2" xfId="12637" xr:uid="{00000000-0005-0000-0000-000002320000}"/>
    <cellStyle name="40% - akcent 3 3 7 6 3" xfId="12638" xr:uid="{00000000-0005-0000-0000-000003320000}"/>
    <cellStyle name="40% - akcent 3 3 7 7" xfId="12639" xr:uid="{00000000-0005-0000-0000-000004320000}"/>
    <cellStyle name="40% - akcent 3 3 7 8" xfId="12640" xr:uid="{00000000-0005-0000-0000-000005320000}"/>
    <cellStyle name="40% - akcent 3 3 8" xfId="12641" xr:uid="{00000000-0005-0000-0000-000006320000}"/>
    <cellStyle name="40% - akcent 3 3 8 2" xfId="12642" xr:uid="{00000000-0005-0000-0000-000007320000}"/>
    <cellStyle name="40% - akcent 3 3 8 2 2" xfId="12643" xr:uid="{00000000-0005-0000-0000-000008320000}"/>
    <cellStyle name="40% - akcent 3 3 8 2 2 2" xfId="12644" xr:uid="{00000000-0005-0000-0000-000009320000}"/>
    <cellStyle name="40% - akcent 3 3 8 2 2 2 2" xfId="12645" xr:uid="{00000000-0005-0000-0000-00000A320000}"/>
    <cellStyle name="40% - akcent 3 3 8 2 2 2 3" xfId="12646" xr:uid="{00000000-0005-0000-0000-00000B320000}"/>
    <cellStyle name="40% - akcent 3 3 8 2 2 3" xfId="12647" xr:uid="{00000000-0005-0000-0000-00000C320000}"/>
    <cellStyle name="40% - akcent 3 3 8 2 2 4" xfId="12648" xr:uid="{00000000-0005-0000-0000-00000D320000}"/>
    <cellStyle name="40% - akcent 3 3 8 2 3" xfId="12649" xr:uid="{00000000-0005-0000-0000-00000E320000}"/>
    <cellStyle name="40% - akcent 3 3 8 2 3 2" xfId="12650" xr:uid="{00000000-0005-0000-0000-00000F320000}"/>
    <cellStyle name="40% - akcent 3 3 8 2 3 2 2" xfId="12651" xr:uid="{00000000-0005-0000-0000-000010320000}"/>
    <cellStyle name="40% - akcent 3 3 8 2 3 2 3" xfId="12652" xr:uid="{00000000-0005-0000-0000-000011320000}"/>
    <cellStyle name="40% - akcent 3 3 8 2 3 3" xfId="12653" xr:uid="{00000000-0005-0000-0000-000012320000}"/>
    <cellStyle name="40% - akcent 3 3 8 2 3 4" xfId="12654" xr:uid="{00000000-0005-0000-0000-000013320000}"/>
    <cellStyle name="40% - akcent 3 3 8 2 4" xfId="12655" xr:uid="{00000000-0005-0000-0000-000014320000}"/>
    <cellStyle name="40% - akcent 3 3 8 2 4 2" xfId="12656" xr:uid="{00000000-0005-0000-0000-000015320000}"/>
    <cellStyle name="40% - akcent 3 3 8 2 4 2 2" xfId="12657" xr:uid="{00000000-0005-0000-0000-000016320000}"/>
    <cellStyle name="40% - akcent 3 3 8 2 4 2 3" xfId="12658" xr:uid="{00000000-0005-0000-0000-000017320000}"/>
    <cellStyle name="40% - akcent 3 3 8 2 4 3" xfId="12659" xr:uid="{00000000-0005-0000-0000-000018320000}"/>
    <cellStyle name="40% - akcent 3 3 8 2 4 4" xfId="12660" xr:uid="{00000000-0005-0000-0000-000019320000}"/>
    <cellStyle name="40% - akcent 3 3 8 2 5" xfId="12661" xr:uid="{00000000-0005-0000-0000-00001A320000}"/>
    <cellStyle name="40% - akcent 3 3 8 2 5 2" xfId="12662" xr:uid="{00000000-0005-0000-0000-00001B320000}"/>
    <cellStyle name="40% - akcent 3 3 8 2 5 3" xfId="12663" xr:uid="{00000000-0005-0000-0000-00001C320000}"/>
    <cellStyle name="40% - akcent 3 3 8 2 6" xfId="12664" xr:uid="{00000000-0005-0000-0000-00001D320000}"/>
    <cellStyle name="40% - akcent 3 3 8 2 7" xfId="12665" xr:uid="{00000000-0005-0000-0000-00001E320000}"/>
    <cellStyle name="40% - akcent 3 3 8 3" xfId="12666" xr:uid="{00000000-0005-0000-0000-00001F320000}"/>
    <cellStyle name="40% - akcent 3 3 8 3 2" xfId="12667" xr:uid="{00000000-0005-0000-0000-000020320000}"/>
    <cellStyle name="40% - akcent 3 3 8 3 2 2" xfId="12668" xr:uid="{00000000-0005-0000-0000-000021320000}"/>
    <cellStyle name="40% - akcent 3 3 8 3 2 3" xfId="12669" xr:uid="{00000000-0005-0000-0000-000022320000}"/>
    <cellStyle name="40% - akcent 3 3 8 3 3" xfId="12670" xr:uid="{00000000-0005-0000-0000-000023320000}"/>
    <cellStyle name="40% - akcent 3 3 8 3 4" xfId="12671" xr:uid="{00000000-0005-0000-0000-000024320000}"/>
    <cellStyle name="40% - akcent 3 3 8 4" xfId="12672" xr:uid="{00000000-0005-0000-0000-000025320000}"/>
    <cellStyle name="40% - akcent 3 3 8 4 2" xfId="12673" xr:uid="{00000000-0005-0000-0000-000026320000}"/>
    <cellStyle name="40% - akcent 3 3 8 4 2 2" xfId="12674" xr:uid="{00000000-0005-0000-0000-000027320000}"/>
    <cellStyle name="40% - akcent 3 3 8 4 2 3" xfId="12675" xr:uid="{00000000-0005-0000-0000-000028320000}"/>
    <cellStyle name="40% - akcent 3 3 8 4 3" xfId="12676" xr:uid="{00000000-0005-0000-0000-000029320000}"/>
    <cellStyle name="40% - akcent 3 3 8 4 4" xfId="12677" xr:uid="{00000000-0005-0000-0000-00002A320000}"/>
    <cellStyle name="40% - akcent 3 3 8 5" xfId="12678" xr:uid="{00000000-0005-0000-0000-00002B320000}"/>
    <cellStyle name="40% - akcent 3 3 8 5 2" xfId="12679" xr:uid="{00000000-0005-0000-0000-00002C320000}"/>
    <cellStyle name="40% - akcent 3 3 8 5 2 2" xfId="12680" xr:uid="{00000000-0005-0000-0000-00002D320000}"/>
    <cellStyle name="40% - akcent 3 3 8 5 2 3" xfId="12681" xr:uid="{00000000-0005-0000-0000-00002E320000}"/>
    <cellStyle name="40% - akcent 3 3 8 5 3" xfId="12682" xr:uid="{00000000-0005-0000-0000-00002F320000}"/>
    <cellStyle name="40% - akcent 3 3 8 5 4" xfId="12683" xr:uid="{00000000-0005-0000-0000-000030320000}"/>
    <cellStyle name="40% - akcent 3 3 8 6" xfId="12684" xr:uid="{00000000-0005-0000-0000-000031320000}"/>
    <cellStyle name="40% - akcent 3 3 8 6 2" xfId="12685" xr:uid="{00000000-0005-0000-0000-000032320000}"/>
    <cellStyle name="40% - akcent 3 3 8 6 3" xfId="12686" xr:uid="{00000000-0005-0000-0000-000033320000}"/>
    <cellStyle name="40% - akcent 3 3 8 7" xfId="12687" xr:uid="{00000000-0005-0000-0000-000034320000}"/>
    <cellStyle name="40% - akcent 3 3 8 8" xfId="12688" xr:uid="{00000000-0005-0000-0000-000035320000}"/>
    <cellStyle name="40% - akcent 3 3 9" xfId="12689" xr:uid="{00000000-0005-0000-0000-000036320000}"/>
    <cellStyle name="40% - akcent 3 3 9 2" xfId="12690" xr:uid="{00000000-0005-0000-0000-000037320000}"/>
    <cellStyle name="40% - akcent 3 3 9 2 2" xfId="12691" xr:uid="{00000000-0005-0000-0000-000038320000}"/>
    <cellStyle name="40% - akcent 3 3 9 2 2 2" xfId="12692" xr:uid="{00000000-0005-0000-0000-000039320000}"/>
    <cellStyle name="40% - akcent 3 3 9 2 2 3" xfId="12693" xr:uid="{00000000-0005-0000-0000-00003A320000}"/>
    <cellStyle name="40% - akcent 3 3 9 2 3" xfId="12694" xr:uid="{00000000-0005-0000-0000-00003B320000}"/>
    <cellStyle name="40% - akcent 3 3 9 2 4" xfId="12695" xr:uid="{00000000-0005-0000-0000-00003C320000}"/>
    <cellStyle name="40% - akcent 3 3 9 3" xfId="12696" xr:uid="{00000000-0005-0000-0000-00003D320000}"/>
    <cellStyle name="40% - akcent 3 3 9 3 2" xfId="12697" xr:uid="{00000000-0005-0000-0000-00003E320000}"/>
    <cellStyle name="40% - akcent 3 3 9 3 2 2" xfId="12698" xr:uid="{00000000-0005-0000-0000-00003F320000}"/>
    <cellStyle name="40% - akcent 3 3 9 3 2 3" xfId="12699" xr:uid="{00000000-0005-0000-0000-000040320000}"/>
    <cellStyle name="40% - akcent 3 3 9 3 3" xfId="12700" xr:uid="{00000000-0005-0000-0000-000041320000}"/>
    <cellStyle name="40% - akcent 3 3 9 3 4" xfId="12701" xr:uid="{00000000-0005-0000-0000-000042320000}"/>
    <cellStyle name="40% - akcent 3 3 9 4" xfId="12702" xr:uid="{00000000-0005-0000-0000-000043320000}"/>
    <cellStyle name="40% - akcent 3 3 9 4 2" xfId="12703" xr:uid="{00000000-0005-0000-0000-000044320000}"/>
    <cellStyle name="40% - akcent 3 3 9 4 2 2" xfId="12704" xr:uid="{00000000-0005-0000-0000-000045320000}"/>
    <cellStyle name="40% - akcent 3 3 9 4 2 3" xfId="12705" xr:uid="{00000000-0005-0000-0000-000046320000}"/>
    <cellStyle name="40% - akcent 3 3 9 4 3" xfId="12706" xr:uid="{00000000-0005-0000-0000-000047320000}"/>
    <cellStyle name="40% - akcent 3 3 9 4 4" xfId="12707" xr:uid="{00000000-0005-0000-0000-000048320000}"/>
    <cellStyle name="40% - akcent 3 3 9 5" xfId="12708" xr:uid="{00000000-0005-0000-0000-000049320000}"/>
    <cellStyle name="40% - akcent 3 3 9 5 2" xfId="12709" xr:uid="{00000000-0005-0000-0000-00004A320000}"/>
    <cellStyle name="40% - akcent 3 3 9 5 3" xfId="12710" xr:uid="{00000000-0005-0000-0000-00004B320000}"/>
    <cellStyle name="40% - akcent 3 3 9 6" xfId="12711" xr:uid="{00000000-0005-0000-0000-00004C320000}"/>
    <cellStyle name="40% - akcent 3 3 9 7" xfId="12712" xr:uid="{00000000-0005-0000-0000-00004D320000}"/>
    <cellStyle name="40% - akcent 3 4" xfId="12713" xr:uid="{00000000-0005-0000-0000-00004E320000}"/>
    <cellStyle name="40% - akcent 3 5" xfId="12714" xr:uid="{00000000-0005-0000-0000-00004F320000}"/>
    <cellStyle name="40% - akcent 3 6" xfId="12715" xr:uid="{00000000-0005-0000-0000-000050320000}"/>
    <cellStyle name="40% - akcent 4 2" xfId="12716" xr:uid="{00000000-0005-0000-0000-000051320000}"/>
    <cellStyle name="40% - akcent 4 2 2" xfId="12717" xr:uid="{00000000-0005-0000-0000-000052320000}"/>
    <cellStyle name="40% - akcent 4 2 3" xfId="12718" xr:uid="{00000000-0005-0000-0000-000053320000}"/>
    <cellStyle name="40% - akcent 4 2 4" xfId="12719" xr:uid="{00000000-0005-0000-0000-000054320000}"/>
    <cellStyle name="40% - akcent 4 2 5" xfId="22046" xr:uid="{00000000-0005-0000-0000-000055320000}"/>
    <cellStyle name="40% - akcent 4 3" xfId="12720" xr:uid="{00000000-0005-0000-0000-000056320000}"/>
    <cellStyle name="40% - akcent 4 3 10" xfId="12721" xr:uid="{00000000-0005-0000-0000-000057320000}"/>
    <cellStyle name="40% - akcent 4 3 10 2" xfId="12722" xr:uid="{00000000-0005-0000-0000-000058320000}"/>
    <cellStyle name="40% - akcent 4 3 10 2 2" xfId="12723" xr:uid="{00000000-0005-0000-0000-000059320000}"/>
    <cellStyle name="40% - akcent 4 3 10 2 2 2" xfId="12724" xr:uid="{00000000-0005-0000-0000-00005A320000}"/>
    <cellStyle name="40% - akcent 4 3 10 2 2 3" xfId="12725" xr:uid="{00000000-0005-0000-0000-00005B320000}"/>
    <cellStyle name="40% - akcent 4 3 10 2 3" xfId="12726" xr:uid="{00000000-0005-0000-0000-00005C320000}"/>
    <cellStyle name="40% - akcent 4 3 10 2 4" xfId="12727" xr:uid="{00000000-0005-0000-0000-00005D320000}"/>
    <cellStyle name="40% - akcent 4 3 10 3" xfId="12728" xr:uid="{00000000-0005-0000-0000-00005E320000}"/>
    <cellStyle name="40% - akcent 4 3 10 3 2" xfId="12729" xr:uid="{00000000-0005-0000-0000-00005F320000}"/>
    <cellStyle name="40% - akcent 4 3 10 3 3" xfId="12730" xr:uid="{00000000-0005-0000-0000-000060320000}"/>
    <cellStyle name="40% - akcent 4 3 10 4" xfId="12731" xr:uid="{00000000-0005-0000-0000-000061320000}"/>
    <cellStyle name="40% - akcent 4 3 10 5" xfId="12732" xr:uid="{00000000-0005-0000-0000-000062320000}"/>
    <cellStyle name="40% - akcent 4 3 11" xfId="12733" xr:uid="{00000000-0005-0000-0000-000063320000}"/>
    <cellStyle name="40% - akcent 4 3 11 2" xfId="12734" xr:uid="{00000000-0005-0000-0000-000064320000}"/>
    <cellStyle name="40% - akcent 4 3 11 2 2" xfId="12735" xr:uid="{00000000-0005-0000-0000-000065320000}"/>
    <cellStyle name="40% - akcent 4 3 11 2 3" xfId="12736" xr:uid="{00000000-0005-0000-0000-000066320000}"/>
    <cellStyle name="40% - akcent 4 3 11 3" xfId="12737" xr:uid="{00000000-0005-0000-0000-000067320000}"/>
    <cellStyle name="40% - akcent 4 3 11 4" xfId="12738" xr:uid="{00000000-0005-0000-0000-000068320000}"/>
    <cellStyle name="40% - akcent 4 3 12" xfId="12739" xr:uid="{00000000-0005-0000-0000-000069320000}"/>
    <cellStyle name="40% - akcent 4 3 12 2" xfId="12740" xr:uid="{00000000-0005-0000-0000-00006A320000}"/>
    <cellStyle name="40% - akcent 4 3 12 2 2" xfId="12741" xr:uid="{00000000-0005-0000-0000-00006B320000}"/>
    <cellStyle name="40% - akcent 4 3 12 2 3" xfId="12742" xr:uid="{00000000-0005-0000-0000-00006C320000}"/>
    <cellStyle name="40% - akcent 4 3 12 3" xfId="12743" xr:uid="{00000000-0005-0000-0000-00006D320000}"/>
    <cellStyle name="40% - akcent 4 3 12 4" xfId="12744" xr:uid="{00000000-0005-0000-0000-00006E320000}"/>
    <cellStyle name="40% - akcent 4 3 13" xfId="12745" xr:uid="{00000000-0005-0000-0000-00006F320000}"/>
    <cellStyle name="40% - akcent 4 3 13 2" xfId="12746" xr:uid="{00000000-0005-0000-0000-000070320000}"/>
    <cellStyle name="40% - akcent 4 3 13 2 2" xfId="12747" xr:uid="{00000000-0005-0000-0000-000071320000}"/>
    <cellStyle name="40% - akcent 4 3 13 2 3" xfId="12748" xr:uid="{00000000-0005-0000-0000-000072320000}"/>
    <cellStyle name="40% - akcent 4 3 13 3" xfId="12749" xr:uid="{00000000-0005-0000-0000-000073320000}"/>
    <cellStyle name="40% - akcent 4 3 13 4" xfId="12750" xr:uid="{00000000-0005-0000-0000-000074320000}"/>
    <cellStyle name="40% - akcent 4 3 14" xfId="12751" xr:uid="{00000000-0005-0000-0000-000075320000}"/>
    <cellStyle name="40% - akcent 4 3 14 2" xfId="12752" xr:uid="{00000000-0005-0000-0000-000076320000}"/>
    <cellStyle name="40% - akcent 4 3 14 3" xfId="12753" xr:uid="{00000000-0005-0000-0000-000077320000}"/>
    <cellStyle name="40% - akcent 4 3 15" xfId="12754" xr:uid="{00000000-0005-0000-0000-000078320000}"/>
    <cellStyle name="40% - akcent 4 3 15 2" xfId="12755" xr:uid="{00000000-0005-0000-0000-000079320000}"/>
    <cellStyle name="40% - akcent 4 3 15 3" xfId="12756" xr:uid="{00000000-0005-0000-0000-00007A320000}"/>
    <cellStyle name="40% - akcent 4 3 16" xfId="12757" xr:uid="{00000000-0005-0000-0000-00007B320000}"/>
    <cellStyle name="40% - akcent 4 3 17" xfId="12758" xr:uid="{00000000-0005-0000-0000-00007C320000}"/>
    <cellStyle name="40% - akcent 4 3 18" xfId="12759" xr:uid="{00000000-0005-0000-0000-00007D320000}"/>
    <cellStyle name="40% - akcent 4 3 19" xfId="22047" xr:uid="{00000000-0005-0000-0000-00007E320000}"/>
    <cellStyle name="40% - akcent 4 3 2" xfId="12760" xr:uid="{00000000-0005-0000-0000-00007F320000}"/>
    <cellStyle name="40% - akcent 4 3 2 10" xfId="12761" xr:uid="{00000000-0005-0000-0000-000080320000}"/>
    <cellStyle name="40% - akcent 4 3 2 10 2" xfId="12762" xr:uid="{00000000-0005-0000-0000-000081320000}"/>
    <cellStyle name="40% - akcent 4 3 2 10 2 2" xfId="12763" xr:uid="{00000000-0005-0000-0000-000082320000}"/>
    <cellStyle name="40% - akcent 4 3 2 10 2 3" xfId="12764" xr:uid="{00000000-0005-0000-0000-000083320000}"/>
    <cellStyle name="40% - akcent 4 3 2 10 3" xfId="12765" xr:uid="{00000000-0005-0000-0000-000084320000}"/>
    <cellStyle name="40% - akcent 4 3 2 10 4" xfId="12766" xr:uid="{00000000-0005-0000-0000-000085320000}"/>
    <cellStyle name="40% - akcent 4 3 2 11" xfId="12767" xr:uid="{00000000-0005-0000-0000-000086320000}"/>
    <cellStyle name="40% - akcent 4 3 2 11 2" xfId="12768" xr:uid="{00000000-0005-0000-0000-000087320000}"/>
    <cellStyle name="40% - akcent 4 3 2 11 3" xfId="12769" xr:uid="{00000000-0005-0000-0000-000088320000}"/>
    <cellStyle name="40% - akcent 4 3 2 12" xfId="12770" xr:uid="{00000000-0005-0000-0000-000089320000}"/>
    <cellStyle name="40% - akcent 4 3 2 12 2" xfId="12771" xr:uid="{00000000-0005-0000-0000-00008A320000}"/>
    <cellStyle name="40% - akcent 4 3 2 12 3" xfId="12772" xr:uid="{00000000-0005-0000-0000-00008B320000}"/>
    <cellStyle name="40% - akcent 4 3 2 13" xfId="12773" xr:uid="{00000000-0005-0000-0000-00008C320000}"/>
    <cellStyle name="40% - akcent 4 3 2 14" xfId="12774" xr:uid="{00000000-0005-0000-0000-00008D320000}"/>
    <cellStyle name="40% - akcent 4 3 2 15" xfId="12775" xr:uid="{00000000-0005-0000-0000-00008E320000}"/>
    <cellStyle name="40% - akcent 4 3 2 2" xfId="12776" xr:uid="{00000000-0005-0000-0000-00008F320000}"/>
    <cellStyle name="40% - akcent 4 3 2 2 10" xfId="12777" xr:uid="{00000000-0005-0000-0000-000090320000}"/>
    <cellStyle name="40% - akcent 4 3 2 2 11" xfId="12778" xr:uid="{00000000-0005-0000-0000-000091320000}"/>
    <cellStyle name="40% - akcent 4 3 2 2 2" xfId="12779" xr:uid="{00000000-0005-0000-0000-000092320000}"/>
    <cellStyle name="40% - akcent 4 3 2 2 2 2" xfId="12780" xr:uid="{00000000-0005-0000-0000-000093320000}"/>
    <cellStyle name="40% - akcent 4 3 2 2 2 2 2" xfId="12781" xr:uid="{00000000-0005-0000-0000-000094320000}"/>
    <cellStyle name="40% - akcent 4 3 2 2 2 2 2 2" xfId="12782" xr:uid="{00000000-0005-0000-0000-000095320000}"/>
    <cellStyle name="40% - akcent 4 3 2 2 2 2 2 2 2" xfId="12783" xr:uid="{00000000-0005-0000-0000-000096320000}"/>
    <cellStyle name="40% - akcent 4 3 2 2 2 2 2 2 3" xfId="12784" xr:uid="{00000000-0005-0000-0000-000097320000}"/>
    <cellStyle name="40% - akcent 4 3 2 2 2 2 2 3" xfId="12785" xr:uid="{00000000-0005-0000-0000-000098320000}"/>
    <cellStyle name="40% - akcent 4 3 2 2 2 2 2 4" xfId="12786" xr:uid="{00000000-0005-0000-0000-000099320000}"/>
    <cellStyle name="40% - akcent 4 3 2 2 2 2 3" xfId="12787" xr:uid="{00000000-0005-0000-0000-00009A320000}"/>
    <cellStyle name="40% - akcent 4 3 2 2 2 2 3 2" xfId="12788" xr:uid="{00000000-0005-0000-0000-00009B320000}"/>
    <cellStyle name="40% - akcent 4 3 2 2 2 2 3 2 2" xfId="12789" xr:uid="{00000000-0005-0000-0000-00009C320000}"/>
    <cellStyle name="40% - akcent 4 3 2 2 2 2 3 2 3" xfId="12790" xr:uid="{00000000-0005-0000-0000-00009D320000}"/>
    <cellStyle name="40% - akcent 4 3 2 2 2 2 3 3" xfId="12791" xr:uid="{00000000-0005-0000-0000-00009E320000}"/>
    <cellStyle name="40% - akcent 4 3 2 2 2 2 3 4" xfId="12792" xr:uid="{00000000-0005-0000-0000-00009F320000}"/>
    <cellStyle name="40% - akcent 4 3 2 2 2 2 4" xfId="12793" xr:uid="{00000000-0005-0000-0000-0000A0320000}"/>
    <cellStyle name="40% - akcent 4 3 2 2 2 2 4 2" xfId="12794" xr:uid="{00000000-0005-0000-0000-0000A1320000}"/>
    <cellStyle name="40% - akcent 4 3 2 2 2 2 4 2 2" xfId="12795" xr:uid="{00000000-0005-0000-0000-0000A2320000}"/>
    <cellStyle name="40% - akcent 4 3 2 2 2 2 4 2 3" xfId="12796" xr:uid="{00000000-0005-0000-0000-0000A3320000}"/>
    <cellStyle name="40% - akcent 4 3 2 2 2 2 4 3" xfId="12797" xr:uid="{00000000-0005-0000-0000-0000A4320000}"/>
    <cellStyle name="40% - akcent 4 3 2 2 2 2 4 4" xfId="12798" xr:uid="{00000000-0005-0000-0000-0000A5320000}"/>
    <cellStyle name="40% - akcent 4 3 2 2 2 2 5" xfId="12799" xr:uid="{00000000-0005-0000-0000-0000A6320000}"/>
    <cellStyle name="40% - akcent 4 3 2 2 2 2 5 2" xfId="12800" xr:uid="{00000000-0005-0000-0000-0000A7320000}"/>
    <cellStyle name="40% - akcent 4 3 2 2 2 2 5 3" xfId="12801" xr:uid="{00000000-0005-0000-0000-0000A8320000}"/>
    <cellStyle name="40% - akcent 4 3 2 2 2 2 6" xfId="12802" xr:uid="{00000000-0005-0000-0000-0000A9320000}"/>
    <cellStyle name="40% - akcent 4 3 2 2 2 2 7" xfId="12803" xr:uid="{00000000-0005-0000-0000-0000AA320000}"/>
    <cellStyle name="40% - akcent 4 3 2 2 2 3" xfId="12804" xr:uid="{00000000-0005-0000-0000-0000AB320000}"/>
    <cellStyle name="40% - akcent 4 3 2 2 2 3 2" xfId="12805" xr:uid="{00000000-0005-0000-0000-0000AC320000}"/>
    <cellStyle name="40% - akcent 4 3 2 2 2 3 2 2" xfId="12806" xr:uid="{00000000-0005-0000-0000-0000AD320000}"/>
    <cellStyle name="40% - akcent 4 3 2 2 2 3 2 2 2" xfId="12807" xr:uid="{00000000-0005-0000-0000-0000AE320000}"/>
    <cellStyle name="40% - akcent 4 3 2 2 2 3 2 2 3" xfId="12808" xr:uid="{00000000-0005-0000-0000-0000AF320000}"/>
    <cellStyle name="40% - akcent 4 3 2 2 2 3 2 3" xfId="12809" xr:uid="{00000000-0005-0000-0000-0000B0320000}"/>
    <cellStyle name="40% - akcent 4 3 2 2 2 3 2 4" xfId="12810" xr:uid="{00000000-0005-0000-0000-0000B1320000}"/>
    <cellStyle name="40% - akcent 4 3 2 2 2 3 3" xfId="12811" xr:uid="{00000000-0005-0000-0000-0000B2320000}"/>
    <cellStyle name="40% - akcent 4 3 2 2 2 3 3 2" xfId="12812" xr:uid="{00000000-0005-0000-0000-0000B3320000}"/>
    <cellStyle name="40% - akcent 4 3 2 2 2 3 3 2 2" xfId="12813" xr:uid="{00000000-0005-0000-0000-0000B4320000}"/>
    <cellStyle name="40% - akcent 4 3 2 2 2 3 3 2 3" xfId="12814" xr:uid="{00000000-0005-0000-0000-0000B5320000}"/>
    <cellStyle name="40% - akcent 4 3 2 2 2 3 3 3" xfId="12815" xr:uid="{00000000-0005-0000-0000-0000B6320000}"/>
    <cellStyle name="40% - akcent 4 3 2 2 2 3 3 4" xfId="12816" xr:uid="{00000000-0005-0000-0000-0000B7320000}"/>
    <cellStyle name="40% - akcent 4 3 2 2 2 3 4" xfId="12817" xr:uid="{00000000-0005-0000-0000-0000B8320000}"/>
    <cellStyle name="40% - akcent 4 3 2 2 2 3 4 2" xfId="12818" xr:uid="{00000000-0005-0000-0000-0000B9320000}"/>
    <cellStyle name="40% - akcent 4 3 2 2 2 3 4 2 2" xfId="12819" xr:uid="{00000000-0005-0000-0000-0000BA320000}"/>
    <cellStyle name="40% - akcent 4 3 2 2 2 3 4 2 3" xfId="12820" xr:uid="{00000000-0005-0000-0000-0000BB320000}"/>
    <cellStyle name="40% - akcent 4 3 2 2 2 3 4 3" xfId="12821" xr:uid="{00000000-0005-0000-0000-0000BC320000}"/>
    <cellStyle name="40% - akcent 4 3 2 2 2 3 4 4" xfId="12822" xr:uid="{00000000-0005-0000-0000-0000BD320000}"/>
    <cellStyle name="40% - akcent 4 3 2 2 2 3 5" xfId="12823" xr:uid="{00000000-0005-0000-0000-0000BE320000}"/>
    <cellStyle name="40% - akcent 4 3 2 2 2 3 5 2" xfId="12824" xr:uid="{00000000-0005-0000-0000-0000BF320000}"/>
    <cellStyle name="40% - akcent 4 3 2 2 2 3 5 3" xfId="12825" xr:uid="{00000000-0005-0000-0000-0000C0320000}"/>
    <cellStyle name="40% - akcent 4 3 2 2 2 3 6" xfId="12826" xr:uid="{00000000-0005-0000-0000-0000C1320000}"/>
    <cellStyle name="40% - akcent 4 3 2 2 2 3 7" xfId="12827" xr:uid="{00000000-0005-0000-0000-0000C2320000}"/>
    <cellStyle name="40% - akcent 4 3 2 2 2 4" xfId="12828" xr:uid="{00000000-0005-0000-0000-0000C3320000}"/>
    <cellStyle name="40% - akcent 4 3 2 2 2 4 2" xfId="12829" xr:uid="{00000000-0005-0000-0000-0000C4320000}"/>
    <cellStyle name="40% - akcent 4 3 2 2 2 4 2 2" xfId="12830" xr:uid="{00000000-0005-0000-0000-0000C5320000}"/>
    <cellStyle name="40% - akcent 4 3 2 2 2 4 2 3" xfId="12831" xr:uid="{00000000-0005-0000-0000-0000C6320000}"/>
    <cellStyle name="40% - akcent 4 3 2 2 2 4 3" xfId="12832" xr:uid="{00000000-0005-0000-0000-0000C7320000}"/>
    <cellStyle name="40% - akcent 4 3 2 2 2 4 4" xfId="12833" xr:uid="{00000000-0005-0000-0000-0000C8320000}"/>
    <cellStyle name="40% - akcent 4 3 2 2 2 5" xfId="12834" xr:uid="{00000000-0005-0000-0000-0000C9320000}"/>
    <cellStyle name="40% - akcent 4 3 2 2 2 5 2" xfId="12835" xr:uid="{00000000-0005-0000-0000-0000CA320000}"/>
    <cellStyle name="40% - akcent 4 3 2 2 2 5 2 2" xfId="12836" xr:uid="{00000000-0005-0000-0000-0000CB320000}"/>
    <cellStyle name="40% - akcent 4 3 2 2 2 5 2 3" xfId="12837" xr:uid="{00000000-0005-0000-0000-0000CC320000}"/>
    <cellStyle name="40% - akcent 4 3 2 2 2 5 3" xfId="12838" xr:uid="{00000000-0005-0000-0000-0000CD320000}"/>
    <cellStyle name="40% - akcent 4 3 2 2 2 5 4" xfId="12839" xr:uid="{00000000-0005-0000-0000-0000CE320000}"/>
    <cellStyle name="40% - akcent 4 3 2 2 2 6" xfId="12840" xr:uid="{00000000-0005-0000-0000-0000CF320000}"/>
    <cellStyle name="40% - akcent 4 3 2 2 2 6 2" xfId="12841" xr:uid="{00000000-0005-0000-0000-0000D0320000}"/>
    <cellStyle name="40% - akcent 4 3 2 2 2 6 2 2" xfId="12842" xr:uid="{00000000-0005-0000-0000-0000D1320000}"/>
    <cellStyle name="40% - akcent 4 3 2 2 2 6 2 3" xfId="12843" xr:uid="{00000000-0005-0000-0000-0000D2320000}"/>
    <cellStyle name="40% - akcent 4 3 2 2 2 6 3" xfId="12844" xr:uid="{00000000-0005-0000-0000-0000D3320000}"/>
    <cellStyle name="40% - akcent 4 3 2 2 2 6 4" xfId="12845" xr:uid="{00000000-0005-0000-0000-0000D4320000}"/>
    <cellStyle name="40% - akcent 4 3 2 2 2 7" xfId="12846" xr:uid="{00000000-0005-0000-0000-0000D5320000}"/>
    <cellStyle name="40% - akcent 4 3 2 2 2 7 2" xfId="12847" xr:uid="{00000000-0005-0000-0000-0000D6320000}"/>
    <cellStyle name="40% - akcent 4 3 2 2 2 7 3" xfId="12848" xr:uid="{00000000-0005-0000-0000-0000D7320000}"/>
    <cellStyle name="40% - akcent 4 3 2 2 2 8" xfId="12849" xr:uid="{00000000-0005-0000-0000-0000D8320000}"/>
    <cellStyle name="40% - akcent 4 3 2 2 2 9" xfId="12850" xr:uid="{00000000-0005-0000-0000-0000D9320000}"/>
    <cellStyle name="40% - akcent 4 3 2 2 3" xfId="12851" xr:uid="{00000000-0005-0000-0000-0000DA320000}"/>
    <cellStyle name="40% - akcent 4 3 2 2 3 2" xfId="12852" xr:uid="{00000000-0005-0000-0000-0000DB320000}"/>
    <cellStyle name="40% - akcent 4 3 2 2 3 2 2" xfId="12853" xr:uid="{00000000-0005-0000-0000-0000DC320000}"/>
    <cellStyle name="40% - akcent 4 3 2 2 3 2 2 2" xfId="12854" xr:uid="{00000000-0005-0000-0000-0000DD320000}"/>
    <cellStyle name="40% - akcent 4 3 2 2 3 2 2 3" xfId="12855" xr:uid="{00000000-0005-0000-0000-0000DE320000}"/>
    <cellStyle name="40% - akcent 4 3 2 2 3 2 3" xfId="12856" xr:uid="{00000000-0005-0000-0000-0000DF320000}"/>
    <cellStyle name="40% - akcent 4 3 2 2 3 2 4" xfId="12857" xr:uid="{00000000-0005-0000-0000-0000E0320000}"/>
    <cellStyle name="40% - akcent 4 3 2 2 3 3" xfId="12858" xr:uid="{00000000-0005-0000-0000-0000E1320000}"/>
    <cellStyle name="40% - akcent 4 3 2 2 3 3 2" xfId="12859" xr:uid="{00000000-0005-0000-0000-0000E2320000}"/>
    <cellStyle name="40% - akcent 4 3 2 2 3 3 2 2" xfId="12860" xr:uid="{00000000-0005-0000-0000-0000E3320000}"/>
    <cellStyle name="40% - akcent 4 3 2 2 3 3 2 3" xfId="12861" xr:uid="{00000000-0005-0000-0000-0000E4320000}"/>
    <cellStyle name="40% - akcent 4 3 2 2 3 3 3" xfId="12862" xr:uid="{00000000-0005-0000-0000-0000E5320000}"/>
    <cellStyle name="40% - akcent 4 3 2 2 3 3 4" xfId="12863" xr:uid="{00000000-0005-0000-0000-0000E6320000}"/>
    <cellStyle name="40% - akcent 4 3 2 2 3 4" xfId="12864" xr:uid="{00000000-0005-0000-0000-0000E7320000}"/>
    <cellStyle name="40% - akcent 4 3 2 2 3 4 2" xfId="12865" xr:uid="{00000000-0005-0000-0000-0000E8320000}"/>
    <cellStyle name="40% - akcent 4 3 2 2 3 4 2 2" xfId="12866" xr:uid="{00000000-0005-0000-0000-0000E9320000}"/>
    <cellStyle name="40% - akcent 4 3 2 2 3 4 2 3" xfId="12867" xr:uid="{00000000-0005-0000-0000-0000EA320000}"/>
    <cellStyle name="40% - akcent 4 3 2 2 3 4 3" xfId="12868" xr:uid="{00000000-0005-0000-0000-0000EB320000}"/>
    <cellStyle name="40% - akcent 4 3 2 2 3 4 4" xfId="12869" xr:uid="{00000000-0005-0000-0000-0000EC320000}"/>
    <cellStyle name="40% - akcent 4 3 2 2 3 5" xfId="12870" xr:uid="{00000000-0005-0000-0000-0000ED320000}"/>
    <cellStyle name="40% - akcent 4 3 2 2 3 5 2" xfId="12871" xr:uid="{00000000-0005-0000-0000-0000EE320000}"/>
    <cellStyle name="40% - akcent 4 3 2 2 3 5 3" xfId="12872" xr:uid="{00000000-0005-0000-0000-0000EF320000}"/>
    <cellStyle name="40% - akcent 4 3 2 2 3 6" xfId="12873" xr:uid="{00000000-0005-0000-0000-0000F0320000}"/>
    <cellStyle name="40% - akcent 4 3 2 2 3 7" xfId="12874" xr:uid="{00000000-0005-0000-0000-0000F1320000}"/>
    <cellStyle name="40% - akcent 4 3 2 2 4" xfId="12875" xr:uid="{00000000-0005-0000-0000-0000F2320000}"/>
    <cellStyle name="40% - akcent 4 3 2 2 4 2" xfId="12876" xr:uid="{00000000-0005-0000-0000-0000F3320000}"/>
    <cellStyle name="40% - akcent 4 3 2 2 4 2 2" xfId="12877" xr:uid="{00000000-0005-0000-0000-0000F4320000}"/>
    <cellStyle name="40% - akcent 4 3 2 2 4 2 2 2" xfId="12878" xr:uid="{00000000-0005-0000-0000-0000F5320000}"/>
    <cellStyle name="40% - akcent 4 3 2 2 4 2 2 3" xfId="12879" xr:uid="{00000000-0005-0000-0000-0000F6320000}"/>
    <cellStyle name="40% - akcent 4 3 2 2 4 2 3" xfId="12880" xr:uid="{00000000-0005-0000-0000-0000F7320000}"/>
    <cellStyle name="40% - akcent 4 3 2 2 4 2 4" xfId="12881" xr:uid="{00000000-0005-0000-0000-0000F8320000}"/>
    <cellStyle name="40% - akcent 4 3 2 2 4 3" xfId="12882" xr:uid="{00000000-0005-0000-0000-0000F9320000}"/>
    <cellStyle name="40% - akcent 4 3 2 2 4 3 2" xfId="12883" xr:uid="{00000000-0005-0000-0000-0000FA320000}"/>
    <cellStyle name="40% - akcent 4 3 2 2 4 3 2 2" xfId="12884" xr:uid="{00000000-0005-0000-0000-0000FB320000}"/>
    <cellStyle name="40% - akcent 4 3 2 2 4 3 2 3" xfId="12885" xr:uid="{00000000-0005-0000-0000-0000FC320000}"/>
    <cellStyle name="40% - akcent 4 3 2 2 4 3 3" xfId="12886" xr:uid="{00000000-0005-0000-0000-0000FD320000}"/>
    <cellStyle name="40% - akcent 4 3 2 2 4 3 4" xfId="12887" xr:uid="{00000000-0005-0000-0000-0000FE320000}"/>
    <cellStyle name="40% - akcent 4 3 2 2 4 4" xfId="12888" xr:uid="{00000000-0005-0000-0000-0000FF320000}"/>
    <cellStyle name="40% - akcent 4 3 2 2 4 4 2" xfId="12889" xr:uid="{00000000-0005-0000-0000-000000330000}"/>
    <cellStyle name="40% - akcent 4 3 2 2 4 4 2 2" xfId="12890" xr:uid="{00000000-0005-0000-0000-000001330000}"/>
    <cellStyle name="40% - akcent 4 3 2 2 4 4 2 3" xfId="12891" xr:uid="{00000000-0005-0000-0000-000002330000}"/>
    <cellStyle name="40% - akcent 4 3 2 2 4 4 3" xfId="12892" xr:uid="{00000000-0005-0000-0000-000003330000}"/>
    <cellStyle name="40% - akcent 4 3 2 2 4 4 4" xfId="12893" xr:uid="{00000000-0005-0000-0000-000004330000}"/>
    <cellStyle name="40% - akcent 4 3 2 2 4 5" xfId="12894" xr:uid="{00000000-0005-0000-0000-000005330000}"/>
    <cellStyle name="40% - akcent 4 3 2 2 4 5 2" xfId="12895" xr:uid="{00000000-0005-0000-0000-000006330000}"/>
    <cellStyle name="40% - akcent 4 3 2 2 4 5 3" xfId="12896" xr:uid="{00000000-0005-0000-0000-000007330000}"/>
    <cellStyle name="40% - akcent 4 3 2 2 4 6" xfId="12897" xr:uid="{00000000-0005-0000-0000-000008330000}"/>
    <cellStyle name="40% - akcent 4 3 2 2 4 7" xfId="12898" xr:uid="{00000000-0005-0000-0000-000009330000}"/>
    <cellStyle name="40% - akcent 4 3 2 2 5" xfId="12899" xr:uid="{00000000-0005-0000-0000-00000A330000}"/>
    <cellStyle name="40% - akcent 4 3 2 2 5 2" xfId="12900" xr:uid="{00000000-0005-0000-0000-00000B330000}"/>
    <cellStyle name="40% - akcent 4 3 2 2 5 2 2" xfId="12901" xr:uid="{00000000-0005-0000-0000-00000C330000}"/>
    <cellStyle name="40% - akcent 4 3 2 2 5 2 2 2" xfId="12902" xr:uid="{00000000-0005-0000-0000-00000D330000}"/>
    <cellStyle name="40% - akcent 4 3 2 2 5 2 2 3" xfId="12903" xr:uid="{00000000-0005-0000-0000-00000E330000}"/>
    <cellStyle name="40% - akcent 4 3 2 2 5 2 3" xfId="12904" xr:uid="{00000000-0005-0000-0000-00000F330000}"/>
    <cellStyle name="40% - akcent 4 3 2 2 5 2 4" xfId="12905" xr:uid="{00000000-0005-0000-0000-000010330000}"/>
    <cellStyle name="40% - akcent 4 3 2 2 5 3" xfId="12906" xr:uid="{00000000-0005-0000-0000-000011330000}"/>
    <cellStyle name="40% - akcent 4 3 2 2 5 3 2" xfId="12907" xr:uid="{00000000-0005-0000-0000-000012330000}"/>
    <cellStyle name="40% - akcent 4 3 2 2 5 3 3" xfId="12908" xr:uid="{00000000-0005-0000-0000-000013330000}"/>
    <cellStyle name="40% - akcent 4 3 2 2 5 4" xfId="12909" xr:uid="{00000000-0005-0000-0000-000014330000}"/>
    <cellStyle name="40% - akcent 4 3 2 2 5 5" xfId="12910" xr:uid="{00000000-0005-0000-0000-000015330000}"/>
    <cellStyle name="40% - akcent 4 3 2 2 6" xfId="12911" xr:uid="{00000000-0005-0000-0000-000016330000}"/>
    <cellStyle name="40% - akcent 4 3 2 2 6 2" xfId="12912" xr:uid="{00000000-0005-0000-0000-000017330000}"/>
    <cellStyle name="40% - akcent 4 3 2 2 6 2 2" xfId="12913" xr:uid="{00000000-0005-0000-0000-000018330000}"/>
    <cellStyle name="40% - akcent 4 3 2 2 6 2 3" xfId="12914" xr:uid="{00000000-0005-0000-0000-000019330000}"/>
    <cellStyle name="40% - akcent 4 3 2 2 6 3" xfId="12915" xr:uid="{00000000-0005-0000-0000-00001A330000}"/>
    <cellStyle name="40% - akcent 4 3 2 2 6 4" xfId="12916" xr:uid="{00000000-0005-0000-0000-00001B330000}"/>
    <cellStyle name="40% - akcent 4 3 2 2 7" xfId="12917" xr:uid="{00000000-0005-0000-0000-00001C330000}"/>
    <cellStyle name="40% - akcent 4 3 2 2 7 2" xfId="12918" xr:uid="{00000000-0005-0000-0000-00001D330000}"/>
    <cellStyle name="40% - akcent 4 3 2 2 7 2 2" xfId="12919" xr:uid="{00000000-0005-0000-0000-00001E330000}"/>
    <cellStyle name="40% - akcent 4 3 2 2 7 2 3" xfId="12920" xr:uid="{00000000-0005-0000-0000-00001F330000}"/>
    <cellStyle name="40% - akcent 4 3 2 2 7 3" xfId="12921" xr:uid="{00000000-0005-0000-0000-000020330000}"/>
    <cellStyle name="40% - akcent 4 3 2 2 7 4" xfId="12922" xr:uid="{00000000-0005-0000-0000-000021330000}"/>
    <cellStyle name="40% - akcent 4 3 2 2 8" xfId="12923" xr:uid="{00000000-0005-0000-0000-000022330000}"/>
    <cellStyle name="40% - akcent 4 3 2 2 8 2" xfId="12924" xr:uid="{00000000-0005-0000-0000-000023330000}"/>
    <cellStyle name="40% - akcent 4 3 2 2 8 2 2" xfId="12925" xr:uid="{00000000-0005-0000-0000-000024330000}"/>
    <cellStyle name="40% - akcent 4 3 2 2 8 2 3" xfId="12926" xr:uid="{00000000-0005-0000-0000-000025330000}"/>
    <cellStyle name="40% - akcent 4 3 2 2 8 3" xfId="12927" xr:uid="{00000000-0005-0000-0000-000026330000}"/>
    <cellStyle name="40% - akcent 4 3 2 2 8 4" xfId="12928" xr:uid="{00000000-0005-0000-0000-000027330000}"/>
    <cellStyle name="40% - akcent 4 3 2 2 9" xfId="12929" xr:uid="{00000000-0005-0000-0000-000028330000}"/>
    <cellStyle name="40% - akcent 4 3 2 2 9 2" xfId="12930" xr:uid="{00000000-0005-0000-0000-000029330000}"/>
    <cellStyle name="40% - akcent 4 3 2 2 9 3" xfId="12931" xr:uid="{00000000-0005-0000-0000-00002A330000}"/>
    <cellStyle name="40% - akcent 4 3 2 3" xfId="12932" xr:uid="{00000000-0005-0000-0000-00002B330000}"/>
    <cellStyle name="40% - akcent 4 3 2 3 10" xfId="12933" xr:uid="{00000000-0005-0000-0000-00002C330000}"/>
    <cellStyle name="40% - akcent 4 3 2 3 2" xfId="12934" xr:uid="{00000000-0005-0000-0000-00002D330000}"/>
    <cellStyle name="40% - akcent 4 3 2 3 2 2" xfId="12935" xr:uid="{00000000-0005-0000-0000-00002E330000}"/>
    <cellStyle name="40% - akcent 4 3 2 3 2 2 2" xfId="12936" xr:uid="{00000000-0005-0000-0000-00002F330000}"/>
    <cellStyle name="40% - akcent 4 3 2 3 2 2 2 2" xfId="12937" xr:uid="{00000000-0005-0000-0000-000030330000}"/>
    <cellStyle name="40% - akcent 4 3 2 3 2 2 2 3" xfId="12938" xr:uid="{00000000-0005-0000-0000-000031330000}"/>
    <cellStyle name="40% - akcent 4 3 2 3 2 2 3" xfId="12939" xr:uid="{00000000-0005-0000-0000-000032330000}"/>
    <cellStyle name="40% - akcent 4 3 2 3 2 2 4" xfId="12940" xr:uid="{00000000-0005-0000-0000-000033330000}"/>
    <cellStyle name="40% - akcent 4 3 2 3 2 3" xfId="12941" xr:uid="{00000000-0005-0000-0000-000034330000}"/>
    <cellStyle name="40% - akcent 4 3 2 3 2 3 2" xfId="12942" xr:uid="{00000000-0005-0000-0000-000035330000}"/>
    <cellStyle name="40% - akcent 4 3 2 3 2 3 2 2" xfId="12943" xr:uid="{00000000-0005-0000-0000-000036330000}"/>
    <cellStyle name="40% - akcent 4 3 2 3 2 3 2 3" xfId="12944" xr:uid="{00000000-0005-0000-0000-000037330000}"/>
    <cellStyle name="40% - akcent 4 3 2 3 2 3 3" xfId="12945" xr:uid="{00000000-0005-0000-0000-000038330000}"/>
    <cellStyle name="40% - akcent 4 3 2 3 2 3 4" xfId="12946" xr:uid="{00000000-0005-0000-0000-000039330000}"/>
    <cellStyle name="40% - akcent 4 3 2 3 2 4" xfId="12947" xr:uid="{00000000-0005-0000-0000-00003A330000}"/>
    <cellStyle name="40% - akcent 4 3 2 3 2 4 2" xfId="12948" xr:uid="{00000000-0005-0000-0000-00003B330000}"/>
    <cellStyle name="40% - akcent 4 3 2 3 2 4 2 2" xfId="12949" xr:uid="{00000000-0005-0000-0000-00003C330000}"/>
    <cellStyle name="40% - akcent 4 3 2 3 2 4 2 3" xfId="12950" xr:uid="{00000000-0005-0000-0000-00003D330000}"/>
    <cellStyle name="40% - akcent 4 3 2 3 2 4 3" xfId="12951" xr:uid="{00000000-0005-0000-0000-00003E330000}"/>
    <cellStyle name="40% - akcent 4 3 2 3 2 4 4" xfId="12952" xr:uid="{00000000-0005-0000-0000-00003F330000}"/>
    <cellStyle name="40% - akcent 4 3 2 3 2 5" xfId="12953" xr:uid="{00000000-0005-0000-0000-000040330000}"/>
    <cellStyle name="40% - akcent 4 3 2 3 2 5 2" xfId="12954" xr:uid="{00000000-0005-0000-0000-000041330000}"/>
    <cellStyle name="40% - akcent 4 3 2 3 2 5 3" xfId="12955" xr:uid="{00000000-0005-0000-0000-000042330000}"/>
    <cellStyle name="40% - akcent 4 3 2 3 2 6" xfId="12956" xr:uid="{00000000-0005-0000-0000-000043330000}"/>
    <cellStyle name="40% - akcent 4 3 2 3 2 7" xfId="12957" xr:uid="{00000000-0005-0000-0000-000044330000}"/>
    <cellStyle name="40% - akcent 4 3 2 3 3" xfId="12958" xr:uid="{00000000-0005-0000-0000-000045330000}"/>
    <cellStyle name="40% - akcent 4 3 2 3 3 2" xfId="12959" xr:uid="{00000000-0005-0000-0000-000046330000}"/>
    <cellStyle name="40% - akcent 4 3 2 3 3 2 2" xfId="12960" xr:uid="{00000000-0005-0000-0000-000047330000}"/>
    <cellStyle name="40% - akcent 4 3 2 3 3 2 2 2" xfId="12961" xr:uid="{00000000-0005-0000-0000-000048330000}"/>
    <cellStyle name="40% - akcent 4 3 2 3 3 2 2 3" xfId="12962" xr:uid="{00000000-0005-0000-0000-000049330000}"/>
    <cellStyle name="40% - akcent 4 3 2 3 3 2 3" xfId="12963" xr:uid="{00000000-0005-0000-0000-00004A330000}"/>
    <cellStyle name="40% - akcent 4 3 2 3 3 2 4" xfId="12964" xr:uid="{00000000-0005-0000-0000-00004B330000}"/>
    <cellStyle name="40% - akcent 4 3 2 3 3 3" xfId="12965" xr:uid="{00000000-0005-0000-0000-00004C330000}"/>
    <cellStyle name="40% - akcent 4 3 2 3 3 3 2" xfId="12966" xr:uid="{00000000-0005-0000-0000-00004D330000}"/>
    <cellStyle name="40% - akcent 4 3 2 3 3 3 2 2" xfId="12967" xr:uid="{00000000-0005-0000-0000-00004E330000}"/>
    <cellStyle name="40% - akcent 4 3 2 3 3 3 2 3" xfId="12968" xr:uid="{00000000-0005-0000-0000-00004F330000}"/>
    <cellStyle name="40% - akcent 4 3 2 3 3 3 3" xfId="12969" xr:uid="{00000000-0005-0000-0000-000050330000}"/>
    <cellStyle name="40% - akcent 4 3 2 3 3 3 4" xfId="12970" xr:uid="{00000000-0005-0000-0000-000051330000}"/>
    <cellStyle name="40% - akcent 4 3 2 3 3 4" xfId="12971" xr:uid="{00000000-0005-0000-0000-000052330000}"/>
    <cellStyle name="40% - akcent 4 3 2 3 3 4 2" xfId="12972" xr:uid="{00000000-0005-0000-0000-000053330000}"/>
    <cellStyle name="40% - akcent 4 3 2 3 3 4 2 2" xfId="12973" xr:uid="{00000000-0005-0000-0000-000054330000}"/>
    <cellStyle name="40% - akcent 4 3 2 3 3 4 2 3" xfId="12974" xr:uid="{00000000-0005-0000-0000-000055330000}"/>
    <cellStyle name="40% - akcent 4 3 2 3 3 4 3" xfId="12975" xr:uid="{00000000-0005-0000-0000-000056330000}"/>
    <cellStyle name="40% - akcent 4 3 2 3 3 4 4" xfId="12976" xr:uid="{00000000-0005-0000-0000-000057330000}"/>
    <cellStyle name="40% - akcent 4 3 2 3 3 5" xfId="12977" xr:uid="{00000000-0005-0000-0000-000058330000}"/>
    <cellStyle name="40% - akcent 4 3 2 3 3 5 2" xfId="12978" xr:uid="{00000000-0005-0000-0000-000059330000}"/>
    <cellStyle name="40% - akcent 4 3 2 3 3 5 3" xfId="12979" xr:uid="{00000000-0005-0000-0000-00005A330000}"/>
    <cellStyle name="40% - akcent 4 3 2 3 3 6" xfId="12980" xr:uid="{00000000-0005-0000-0000-00005B330000}"/>
    <cellStyle name="40% - akcent 4 3 2 3 3 7" xfId="12981" xr:uid="{00000000-0005-0000-0000-00005C330000}"/>
    <cellStyle name="40% - akcent 4 3 2 3 4" xfId="12982" xr:uid="{00000000-0005-0000-0000-00005D330000}"/>
    <cellStyle name="40% - akcent 4 3 2 3 4 2" xfId="12983" xr:uid="{00000000-0005-0000-0000-00005E330000}"/>
    <cellStyle name="40% - akcent 4 3 2 3 4 2 2" xfId="12984" xr:uid="{00000000-0005-0000-0000-00005F330000}"/>
    <cellStyle name="40% - akcent 4 3 2 3 4 2 2 2" xfId="12985" xr:uid="{00000000-0005-0000-0000-000060330000}"/>
    <cellStyle name="40% - akcent 4 3 2 3 4 2 2 3" xfId="12986" xr:uid="{00000000-0005-0000-0000-000061330000}"/>
    <cellStyle name="40% - akcent 4 3 2 3 4 2 3" xfId="12987" xr:uid="{00000000-0005-0000-0000-000062330000}"/>
    <cellStyle name="40% - akcent 4 3 2 3 4 2 4" xfId="12988" xr:uid="{00000000-0005-0000-0000-000063330000}"/>
    <cellStyle name="40% - akcent 4 3 2 3 4 3" xfId="12989" xr:uid="{00000000-0005-0000-0000-000064330000}"/>
    <cellStyle name="40% - akcent 4 3 2 3 4 3 2" xfId="12990" xr:uid="{00000000-0005-0000-0000-000065330000}"/>
    <cellStyle name="40% - akcent 4 3 2 3 4 3 3" xfId="12991" xr:uid="{00000000-0005-0000-0000-000066330000}"/>
    <cellStyle name="40% - akcent 4 3 2 3 4 4" xfId="12992" xr:uid="{00000000-0005-0000-0000-000067330000}"/>
    <cellStyle name="40% - akcent 4 3 2 3 4 5" xfId="12993" xr:uid="{00000000-0005-0000-0000-000068330000}"/>
    <cellStyle name="40% - akcent 4 3 2 3 5" xfId="12994" xr:uid="{00000000-0005-0000-0000-000069330000}"/>
    <cellStyle name="40% - akcent 4 3 2 3 5 2" xfId="12995" xr:uid="{00000000-0005-0000-0000-00006A330000}"/>
    <cellStyle name="40% - akcent 4 3 2 3 5 2 2" xfId="12996" xr:uid="{00000000-0005-0000-0000-00006B330000}"/>
    <cellStyle name="40% - akcent 4 3 2 3 5 2 3" xfId="12997" xr:uid="{00000000-0005-0000-0000-00006C330000}"/>
    <cellStyle name="40% - akcent 4 3 2 3 5 3" xfId="12998" xr:uid="{00000000-0005-0000-0000-00006D330000}"/>
    <cellStyle name="40% - akcent 4 3 2 3 5 4" xfId="12999" xr:uid="{00000000-0005-0000-0000-00006E330000}"/>
    <cellStyle name="40% - akcent 4 3 2 3 6" xfId="13000" xr:uid="{00000000-0005-0000-0000-00006F330000}"/>
    <cellStyle name="40% - akcent 4 3 2 3 6 2" xfId="13001" xr:uid="{00000000-0005-0000-0000-000070330000}"/>
    <cellStyle name="40% - akcent 4 3 2 3 6 2 2" xfId="13002" xr:uid="{00000000-0005-0000-0000-000071330000}"/>
    <cellStyle name="40% - akcent 4 3 2 3 6 2 3" xfId="13003" xr:uid="{00000000-0005-0000-0000-000072330000}"/>
    <cellStyle name="40% - akcent 4 3 2 3 6 3" xfId="13004" xr:uid="{00000000-0005-0000-0000-000073330000}"/>
    <cellStyle name="40% - akcent 4 3 2 3 6 4" xfId="13005" xr:uid="{00000000-0005-0000-0000-000074330000}"/>
    <cellStyle name="40% - akcent 4 3 2 3 7" xfId="13006" xr:uid="{00000000-0005-0000-0000-000075330000}"/>
    <cellStyle name="40% - akcent 4 3 2 3 7 2" xfId="13007" xr:uid="{00000000-0005-0000-0000-000076330000}"/>
    <cellStyle name="40% - akcent 4 3 2 3 7 2 2" xfId="13008" xr:uid="{00000000-0005-0000-0000-000077330000}"/>
    <cellStyle name="40% - akcent 4 3 2 3 7 2 3" xfId="13009" xr:uid="{00000000-0005-0000-0000-000078330000}"/>
    <cellStyle name="40% - akcent 4 3 2 3 7 3" xfId="13010" xr:uid="{00000000-0005-0000-0000-000079330000}"/>
    <cellStyle name="40% - akcent 4 3 2 3 7 4" xfId="13011" xr:uid="{00000000-0005-0000-0000-00007A330000}"/>
    <cellStyle name="40% - akcent 4 3 2 3 8" xfId="13012" xr:uid="{00000000-0005-0000-0000-00007B330000}"/>
    <cellStyle name="40% - akcent 4 3 2 3 8 2" xfId="13013" xr:uid="{00000000-0005-0000-0000-00007C330000}"/>
    <cellStyle name="40% - akcent 4 3 2 3 8 3" xfId="13014" xr:uid="{00000000-0005-0000-0000-00007D330000}"/>
    <cellStyle name="40% - akcent 4 3 2 3 9" xfId="13015" xr:uid="{00000000-0005-0000-0000-00007E330000}"/>
    <cellStyle name="40% - akcent 4 3 2 4" xfId="13016" xr:uid="{00000000-0005-0000-0000-00007F330000}"/>
    <cellStyle name="40% - akcent 4 3 2 4 2" xfId="13017" xr:uid="{00000000-0005-0000-0000-000080330000}"/>
    <cellStyle name="40% - akcent 4 3 2 4 2 2" xfId="13018" xr:uid="{00000000-0005-0000-0000-000081330000}"/>
    <cellStyle name="40% - akcent 4 3 2 4 2 2 2" xfId="13019" xr:uid="{00000000-0005-0000-0000-000082330000}"/>
    <cellStyle name="40% - akcent 4 3 2 4 2 2 2 2" xfId="13020" xr:uid="{00000000-0005-0000-0000-000083330000}"/>
    <cellStyle name="40% - akcent 4 3 2 4 2 2 2 3" xfId="13021" xr:uid="{00000000-0005-0000-0000-000084330000}"/>
    <cellStyle name="40% - akcent 4 3 2 4 2 2 3" xfId="13022" xr:uid="{00000000-0005-0000-0000-000085330000}"/>
    <cellStyle name="40% - akcent 4 3 2 4 2 2 4" xfId="13023" xr:uid="{00000000-0005-0000-0000-000086330000}"/>
    <cellStyle name="40% - akcent 4 3 2 4 2 3" xfId="13024" xr:uid="{00000000-0005-0000-0000-000087330000}"/>
    <cellStyle name="40% - akcent 4 3 2 4 2 3 2" xfId="13025" xr:uid="{00000000-0005-0000-0000-000088330000}"/>
    <cellStyle name="40% - akcent 4 3 2 4 2 3 2 2" xfId="13026" xr:uid="{00000000-0005-0000-0000-000089330000}"/>
    <cellStyle name="40% - akcent 4 3 2 4 2 3 2 3" xfId="13027" xr:uid="{00000000-0005-0000-0000-00008A330000}"/>
    <cellStyle name="40% - akcent 4 3 2 4 2 3 3" xfId="13028" xr:uid="{00000000-0005-0000-0000-00008B330000}"/>
    <cellStyle name="40% - akcent 4 3 2 4 2 3 4" xfId="13029" xr:uid="{00000000-0005-0000-0000-00008C330000}"/>
    <cellStyle name="40% - akcent 4 3 2 4 2 4" xfId="13030" xr:uid="{00000000-0005-0000-0000-00008D330000}"/>
    <cellStyle name="40% - akcent 4 3 2 4 2 4 2" xfId="13031" xr:uid="{00000000-0005-0000-0000-00008E330000}"/>
    <cellStyle name="40% - akcent 4 3 2 4 2 4 2 2" xfId="13032" xr:uid="{00000000-0005-0000-0000-00008F330000}"/>
    <cellStyle name="40% - akcent 4 3 2 4 2 4 2 3" xfId="13033" xr:uid="{00000000-0005-0000-0000-000090330000}"/>
    <cellStyle name="40% - akcent 4 3 2 4 2 4 3" xfId="13034" xr:uid="{00000000-0005-0000-0000-000091330000}"/>
    <cellStyle name="40% - akcent 4 3 2 4 2 4 4" xfId="13035" xr:uid="{00000000-0005-0000-0000-000092330000}"/>
    <cellStyle name="40% - akcent 4 3 2 4 2 5" xfId="13036" xr:uid="{00000000-0005-0000-0000-000093330000}"/>
    <cellStyle name="40% - akcent 4 3 2 4 2 5 2" xfId="13037" xr:uid="{00000000-0005-0000-0000-000094330000}"/>
    <cellStyle name="40% - akcent 4 3 2 4 2 5 3" xfId="13038" xr:uid="{00000000-0005-0000-0000-000095330000}"/>
    <cellStyle name="40% - akcent 4 3 2 4 2 6" xfId="13039" xr:uid="{00000000-0005-0000-0000-000096330000}"/>
    <cellStyle name="40% - akcent 4 3 2 4 2 7" xfId="13040" xr:uid="{00000000-0005-0000-0000-000097330000}"/>
    <cellStyle name="40% - akcent 4 3 2 4 3" xfId="13041" xr:uid="{00000000-0005-0000-0000-000098330000}"/>
    <cellStyle name="40% - akcent 4 3 2 4 3 2" xfId="13042" xr:uid="{00000000-0005-0000-0000-000099330000}"/>
    <cellStyle name="40% - akcent 4 3 2 4 3 2 2" xfId="13043" xr:uid="{00000000-0005-0000-0000-00009A330000}"/>
    <cellStyle name="40% - akcent 4 3 2 4 3 2 2 2" xfId="13044" xr:uid="{00000000-0005-0000-0000-00009B330000}"/>
    <cellStyle name="40% - akcent 4 3 2 4 3 2 2 3" xfId="13045" xr:uid="{00000000-0005-0000-0000-00009C330000}"/>
    <cellStyle name="40% - akcent 4 3 2 4 3 2 3" xfId="13046" xr:uid="{00000000-0005-0000-0000-00009D330000}"/>
    <cellStyle name="40% - akcent 4 3 2 4 3 2 4" xfId="13047" xr:uid="{00000000-0005-0000-0000-00009E330000}"/>
    <cellStyle name="40% - akcent 4 3 2 4 3 3" xfId="13048" xr:uid="{00000000-0005-0000-0000-00009F330000}"/>
    <cellStyle name="40% - akcent 4 3 2 4 3 3 2" xfId="13049" xr:uid="{00000000-0005-0000-0000-0000A0330000}"/>
    <cellStyle name="40% - akcent 4 3 2 4 3 3 2 2" xfId="13050" xr:uid="{00000000-0005-0000-0000-0000A1330000}"/>
    <cellStyle name="40% - akcent 4 3 2 4 3 3 2 3" xfId="13051" xr:uid="{00000000-0005-0000-0000-0000A2330000}"/>
    <cellStyle name="40% - akcent 4 3 2 4 3 3 3" xfId="13052" xr:uid="{00000000-0005-0000-0000-0000A3330000}"/>
    <cellStyle name="40% - akcent 4 3 2 4 3 3 4" xfId="13053" xr:uid="{00000000-0005-0000-0000-0000A4330000}"/>
    <cellStyle name="40% - akcent 4 3 2 4 3 4" xfId="13054" xr:uid="{00000000-0005-0000-0000-0000A5330000}"/>
    <cellStyle name="40% - akcent 4 3 2 4 3 4 2" xfId="13055" xr:uid="{00000000-0005-0000-0000-0000A6330000}"/>
    <cellStyle name="40% - akcent 4 3 2 4 3 4 2 2" xfId="13056" xr:uid="{00000000-0005-0000-0000-0000A7330000}"/>
    <cellStyle name="40% - akcent 4 3 2 4 3 4 2 3" xfId="13057" xr:uid="{00000000-0005-0000-0000-0000A8330000}"/>
    <cellStyle name="40% - akcent 4 3 2 4 3 4 3" xfId="13058" xr:uid="{00000000-0005-0000-0000-0000A9330000}"/>
    <cellStyle name="40% - akcent 4 3 2 4 3 4 4" xfId="13059" xr:uid="{00000000-0005-0000-0000-0000AA330000}"/>
    <cellStyle name="40% - akcent 4 3 2 4 3 5" xfId="13060" xr:uid="{00000000-0005-0000-0000-0000AB330000}"/>
    <cellStyle name="40% - akcent 4 3 2 4 3 5 2" xfId="13061" xr:uid="{00000000-0005-0000-0000-0000AC330000}"/>
    <cellStyle name="40% - akcent 4 3 2 4 3 5 3" xfId="13062" xr:uid="{00000000-0005-0000-0000-0000AD330000}"/>
    <cellStyle name="40% - akcent 4 3 2 4 3 6" xfId="13063" xr:uid="{00000000-0005-0000-0000-0000AE330000}"/>
    <cellStyle name="40% - akcent 4 3 2 4 3 7" xfId="13064" xr:uid="{00000000-0005-0000-0000-0000AF330000}"/>
    <cellStyle name="40% - akcent 4 3 2 4 4" xfId="13065" xr:uid="{00000000-0005-0000-0000-0000B0330000}"/>
    <cellStyle name="40% - akcent 4 3 2 4 4 2" xfId="13066" xr:uid="{00000000-0005-0000-0000-0000B1330000}"/>
    <cellStyle name="40% - akcent 4 3 2 4 4 2 2" xfId="13067" xr:uid="{00000000-0005-0000-0000-0000B2330000}"/>
    <cellStyle name="40% - akcent 4 3 2 4 4 2 3" xfId="13068" xr:uid="{00000000-0005-0000-0000-0000B3330000}"/>
    <cellStyle name="40% - akcent 4 3 2 4 4 3" xfId="13069" xr:uid="{00000000-0005-0000-0000-0000B4330000}"/>
    <cellStyle name="40% - akcent 4 3 2 4 4 4" xfId="13070" xr:uid="{00000000-0005-0000-0000-0000B5330000}"/>
    <cellStyle name="40% - akcent 4 3 2 4 5" xfId="13071" xr:uid="{00000000-0005-0000-0000-0000B6330000}"/>
    <cellStyle name="40% - akcent 4 3 2 4 5 2" xfId="13072" xr:uid="{00000000-0005-0000-0000-0000B7330000}"/>
    <cellStyle name="40% - akcent 4 3 2 4 5 2 2" xfId="13073" xr:uid="{00000000-0005-0000-0000-0000B8330000}"/>
    <cellStyle name="40% - akcent 4 3 2 4 5 2 3" xfId="13074" xr:uid="{00000000-0005-0000-0000-0000B9330000}"/>
    <cellStyle name="40% - akcent 4 3 2 4 5 3" xfId="13075" xr:uid="{00000000-0005-0000-0000-0000BA330000}"/>
    <cellStyle name="40% - akcent 4 3 2 4 5 4" xfId="13076" xr:uid="{00000000-0005-0000-0000-0000BB330000}"/>
    <cellStyle name="40% - akcent 4 3 2 4 6" xfId="13077" xr:uid="{00000000-0005-0000-0000-0000BC330000}"/>
    <cellStyle name="40% - akcent 4 3 2 4 6 2" xfId="13078" xr:uid="{00000000-0005-0000-0000-0000BD330000}"/>
    <cellStyle name="40% - akcent 4 3 2 4 6 2 2" xfId="13079" xr:uid="{00000000-0005-0000-0000-0000BE330000}"/>
    <cellStyle name="40% - akcent 4 3 2 4 6 2 3" xfId="13080" xr:uid="{00000000-0005-0000-0000-0000BF330000}"/>
    <cellStyle name="40% - akcent 4 3 2 4 6 3" xfId="13081" xr:uid="{00000000-0005-0000-0000-0000C0330000}"/>
    <cellStyle name="40% - akcent 4 3 2 4 6 4" xfId="13082" xr:uid="{00000000-0005-0000-0000-0000C1330000}"/>
    <cellStyle name="40% - akcent 4 3 2 4 7" xfId="13083" xr:uid="{00000000-0005-0000-0000-0000C2330000}"/>
    <cellStyle name="40% - akcent 4 3 2 4 7 2" xfId="13084" xr:uid="{00000000-0005-0000-0000-0000C3330000}"/>
    <cellStyle name="40% - akcent 4 3 2 4 7 3" xfId="13085" xr:uid="{00000000-0005-0000-0000-0000C4330000}"/>
    <cellStyle name="40% - akcent 4 3 2 4 8" xfId="13086" xr:uid="{00000000-0005-0000-0000-0000C5330000}"/>
    <cellStyle name="40% - akcent 4 3 2 4 9" xfId="13087" xr:uid="{00000000-0005-0000-0000-0000C6330000}"/>
    <cellStyle name="40% - akcent 4 3 2 5" xfId="13088" xr:uid="{00000000-0005-0000-0000-0000C7330000}"/>
    <cellStyle name="40% - akcent 4 3 2 5 2" xfId="13089" xr:uid="{00000000-0005-0000-0000-0000C8330000}"/>
    <cellStyle name="40% - akcent 4 3 2 5 2 2" xfId="13090" xr:uid="{00000000-0005-0000-0000-0000C9330000}"/>
    <cellStyle name="40% - akcent 4 3 2 5 2 2 2" xfId="13091" xr:uid="{00000000-0005-0000-0000-0000CA330000}"/>
    <cellStyle name="40% - akcent 4 3 2 5 2 2 3" xfId="13092" xr:uid="{00000000-0005-0000-0000-0000CB330000}"/>
    <cellStyle name="40% - akcent 4 3 2 5 2 3" xfId="13093" xr:uid="{00000000-0005-0000-0000-0000CC330000}"/>
    <cellStyle name="40% - akcent 4 3 2 5 2 4" xfId="13094" xr:uid="{00000000-0005-0000-0000-0000CD330000}"/>
    <cellStyle name="40% - akcent 4 3 2 5 3" xfId="13095" xr:uid="{00000000-0005-0000-0000-0000CE330000}"/>
    <cellStyle name="40% - akcent 4 3 2 5 3 2" xfId="13096" xr:uid="{00000000-0005-0000-0000-0000CF330000}"/>
    <cellStyle name="40% - akcent 4 3 2 5 3 2 2" xfId="13097" xr:uid="{00000000-0005-0000-0000-0000D0330000}"/>
    <cellStyle name="40% - akcent 4 3 2 5 3 2 3" xfId="13098" xr:uid="{00000000-0005-0000-0000-0000D1330000}"/>
    <cellStyle name="40% - akcent 4 3 2 5 3 3" xfId="13099" xr:uid="{00000000-0005-0000-0000-0000D2330000}"/>
    <cellStyle name="40% - akcent 4 3 2 5 3 4" xfId="13100" xr:uid="{00000000-0005-0000-0000-0000D3330000}"/>
    <cellStyle name="40% - akcent 4 3 2 5 4" xfId="13101" xr:uid="{00000000-0005-0000-0000-0000D4330000}"/>
    <cellStyle name="40% - akcent 4 3 2 5 4 2" xfId="13102" xr:uid="{00000000-0005-0000-0000-0000D5330000}"/>
    <cellStyle name="40% - akcent 4 3 2 5 4 2 2" xfId="13103" xr:uid="{00000000-0005-0000-0000-0000D6330000}"/>
    <cellStyle name="40% - akcent 4 3 2 5 4 2 3" xfId="13104" xr:uid="{00000000-0005-0000-0000-0000D7330000}"/>
    <cellStyle name="40% - akcent 4 3 2 5 4 3" xfId="13105" xr:uid="{00000000-0005-0000-0000-0000D8330000}"/>
    <cellStyle name="40% - akcent 4 3 2 5 4 4" xfId="13106" xr:uid="{00000000-0005-0000-0000-0000D9330000}"/>
    <cellStyle name="40% - akcent 4 3 2 5 5" xfId="13107" xr:uid="{00000000-0005-0000-0000-0000DA330000}"/>
    <cellStyle name="40% - akcent 4 3 2 5 5 2" xfId="13108" xr:uid="{00000000-0005-0000-0000-0000DB330000}"/>
    <cellStyle name="40% - akcent 4 3 2 5 5 3" xfId="13109" xr:uid="{00000000-0005-0000-0000-0000DC330000}"/>
    <cellStyle name="40% - akcent 4 3 2 5 6" xfId="13110" xr:uid="{00000000-0005-0000-0000-0000DD330000}"/>
    <cellStyle name="40% - akcent 4 3 2 5 7" xfId="13111" xr:uid="{00000000-0005-0000-0000-0000DE330000}"/>
    <cellStyle name="40% - akcent 4 3 2 6" xfId="13112" xr:uid="{00000000-0005-0000-0000-0000DF330000}"/>
    <cellStyle name="40% - akcent 4 3 2 6 2" xfId="13113" xr:uid="{00000000-0005-0000-0000-0000E0330000}"/>
    <cellStyle name="40% - akcent 4 3 2 6 2 2" xfId="13114" xr:uid="{00000000-0005-0000-0000-0000E1330000}"/>
    <cellStyle name="40% - akcent 4 3 2 6 2 2 2" xfId="13115" xr:uid="{00000000-0005-0000-0000-0000E2330000}"/>
    <cellStyle name="40% - akcent 4 3 2 6 2 2 3" xfId="13116" xr:uid="{00000000-0005-0000-0000-0000E3330000}"/>
    <cellStyle name="40% - akcent 4 3 2 6 2 3" xfId="13117" xr:uid="{00000000-0005-0000-0000-0000E4330000}"/>
    <cellStyle name="40% - akcent 4 3 2 6 2 4" xfId="13118" xr:uid="{00000000-0005-0000-0000-0000E5330000}"/>
    <cellStyle name="40% - akcent 4 3 2 6 3" xfId="13119" xr:uid="{00000000-0005-0000-0000-0000E6330000}"/>
    <cellStyle name="40% - akcent 4 3 2 6 3 2" xfId="13120" xr:uid="{00000000-0005-0000-0000-0000E7330000}"/>
    <cellStyle name="40% - akcent 4 3 2 6 3 2 2" xfId="13121" xr:uid="{00000000-0005-0000-0000-0000E8330000}"/>
    <cellStyle name="40% - akcent 4 3 2 6 3 2 3" xfId="13122" xr:uid="{00000000-0005-0000-0000-0000E9330000}"/>
    <cellStyle name="40% - akcent 4 3 2 6 3 3" xfId="13123" xr:uid="{00000000-0005-0000-0000-0000EA330000}"/>
    <cellStyle name="40% - akcent 4 3 2 6 3 4" xfId="13124" xr:uid="{00000000-0005-0000-0000-0000EB330000}"/>
    <cellStyle name="40% - akcent 4 3 2 6 4" xfId="13125" xr:uid="{00000000-0005-0000-0000-0000EC330000}"/>
    <cellStyle name="40% - akcent 4 3 2 6 4 2" xfId="13126" xr:uid="{00000000-0005-0000-0000-0000ED330000}"/>
    <cellStyle name="40% - akcent 4 3 2 6 4 2 2" xfId="13127" xr:uid="{00000000-0005-0000-0000-0000EE330000}"/>
    <cellStyle name="40% - akcent 4 3 2 6 4 2 3" xfId="13128" xr:uid="{00000000-0005-0000-0000-0000EF330000}"/>
    <cellStyle name="40% - akcent 4 3 2 6 4 3" xfId="13129" xr:uid="{00000000-0005-0000-0000-0000F0330000}"/>
    <cellStyle name="40% - akcent 4 3 2 6 4 4" xfId="13130" xr:uid="{00000000-0005-0000-0000-0000F1330000}"/>
    <cellStyle name="40% - akcent 4 3 2 6 5" xfId="13131" xr:uid="{00000000-0005-0000-0000-0000F2330000}"/>
    <cellStyle name="40% - akcent 4 3 2 6 5 2" xfId="13132" xr:uid="{00000000-0005-0000-0000-0000F3330000}"/>
    <cellStyle name="40% - akcent 4 3 2 6 5 3" xfId="13133" xr:uid="{00000000-0005-0000-0000-0000F4330000}"/>
    <cellStyle name="40% - akcent 4 3 2 6 6" xfId="13134" xr:uid="{00000000-0005-0000-0000-0000F5330000}"/>
    <cellStyle name="40% - akcent 4 3 2 6 7" xfId="13135" xr:uid="{00000000-0005-0000-0000-0000F6330000}"/>
    <cellStyle name="40% - akcent 4 3 2 7" xfId="13136" xr:uid="{00000000-0005-0000-0000-0000F7330000}"/>
    <cellStyle name="40% - akcent 4 3 2 7 2" xfId="13137" xr:uid="{00000000-0005-0000-0000-0000F8330000}"/>
    <cellStyle name="40% - akcent 4 3 2 7 2 2" xfId="13138" xr:uid="{00000000-0005-0000-0000-0000F9330000}"/>
    <cellStyle name="40% - akcent 4 3 2 7 2 2 2" xfId="13139" xr:uid="{00000000-0005-0000-0000-0000FA330000}"/>
    <cellStyle name="40% - akcent 4 3 2 7 2 2 3" xfId="13140" xr:uid="{00000000-0005-0000-0000-0000FB330000}"/>
    <cellStyle name="40% - akcent 4 3 2 7 2 3" xfId="13141" xr:uid="{00000000-0005-0000-0000-0000FC330000}"/>
    <cellStyle name="40% - akcent 4 3 2 7 2 4" xfId="13142" xr:uid="{00000000-0005-0000-0000-0000FD330000}"/>
    <cellStyle name="40% - akcent 4 3 2 7 3" xfId="13143" xr:uid="{00000000-0005-0000-0000-0000FE330000}"/>
    <cellStyle name="40% - akcent 4 3 2 7 3 2" xfId="13144" xr:uid="{00000000-0005-0000-0000-0000FF330000}"/>
    <cellStyle name="40% - akcent 4 3 2 7 3 3" xfId="13145" xr:uid="{00000000-0005-0000-0000-000000340000}"/>
    <cellStyle name="40% - akcent 4 3 2 7 4" xfId="13146" xr:uid="{00000000-0005-0000-0000-000001340000}"/>
    <cellStyle name="40% - akcent 4 3 2 7 5" xfId="13147" xr:uid="{00000000-0005-0000-0000-000002340000}"/>
    <cellStyle name="40% - akcent 4 3 2 8" xfId="13148" xr:uid="{00000000-0005-0000-0000-000003340000}"/>
    <cellStyle name="40% - akcent 4 3 2 8 2" xfId="13149" xr:uid="{00000000-0005-0000-0000-000004340000}"/>
    <cellStyle name="40% - akcent 4 3 2 8 2 2" xfId="13150" xr:uid="{00000000-0005-0000-0000-000005340000}"/>
    <cellStyle name="40% - akcent 4 3 2 8 2 3" xfId="13151" xr:uid="{00000000-0005-0000-0000-000006340000}"/>
    <cellStyle name="40% - akcent 4 3 2 8 3" xfId="13152" xr:uid="{00000000-0005-0000-0000-000007340000}"/>
    <cellStyle name="40% - akcent 4 3 2 8 4" xfId="13153" xr:uid="{00000000-0005-0000-0000-000008340000}"/>
    <cellStyle name="40% - akcent 4 3 2 9" xfId="13154" xr:uid="{00000000-0005-0000-0000-000009340000}"/>
    <cellStyle name="40% - akcent 4 3 2 9 2" xfId="13155" xr:uid="{00000000-0005-0000-0000-00000A340000}"/>
    <cellStyle name="40% - akcent 4 3 2 9 2 2" xfId="13156" xr:uid="{00000000-0005-0000-0000-00000B340000}"/>
    <cellStyle name="40% - akcent 4 3 2 9 2 3" xfId="13157" xr:uid="{00000000-0005-0000-0000-00000C340000}"/>
    <cellStyle name="40% - akcent 4 3 2 9 3" xfId="13158" xr:uid="{00000000-0005-0000-0000-00000D340000}"/>
    <cellStyle name="40% - akcent 4 3 2 9 4" xfId="13159" xr:uid="{00000000-0005-0000-0000-00000E340000}"/>
    <cellStyle name="40% - akcent 4 3 3" xfId="13160" xr:uid="{00000000-0005-0000-0000-00000F340000}"/>
    <cellStyle name="40% - akcent 4 3 3 10" xfId="13161" xr:uid="{00000000-0005-0000-0000-000010340000}"/>
    <cellStyle name="40% - akcent 4 3 3 11" xfId="13162" xr:uid="{00000000-0005-0000-0000-000011340000}"/>
    <cellStyle name="40% - akcent 4 3 3 2" xfId="13163" xr:uid="{00000000-0005-0000-0000-000012340000}"/>
    <cellStyle name="40% - akcent 4 3 3 2 10" xfId="13164" xr:uid="{00000000-0005-0000-0000-000013340000}"/>
    <cellStyle name="40% - akcent 4 3 3 2 2" xfId="13165" xr:uid="{00000000-0005-0000-0000-000014340000}"/>
    <cellStyle name="40% - akcent 4 3 3 2 2 2" xfId="13166" xr:uid="{00000000-0005-0000-0000-000015340000}"/>
    <cellStyle name="40% - akcent 4 3 3 2 2 2 2" xfId="13167" xr:uid="{00000000-0005-0000-0000-000016340000}"/>
    <cellStyle name="40% - akcent 4 3 3 2 2 2 2 2" xfId="13168" xr:uid="{00000000-0005-0000-0000-000017340000}"/>
    <cellStyle name="40% - akcent 4 3 3 2 2 2 2 3" xfId="13169" xr:uid="{00000000-0005-0000-0000-000018340000}"/>
    <cellStyle name="40% - akcent 4 3 3 2 2 2 3" xfId="13170" xr:uid="{00000000-0005-0000-0000-000019340000}"/>
    <cellStyle name="40% - akcent 4 3 3 2 2 2 4" xfId="13171" xr:uid="{00000000-0005-0000-0000-00001A340000}"/>
    <cellStyle name="40% - akcent 4 3 3 2 2 3" xfId="13172" xr:uid="{00000000-0005-0000-0000-00001B340000}"/>
    <cellStyle name="40% - akcent 4 3 3 2 2 3 2" xfId="13173" xr:uid="{00000000-0005-0000-0000-00001C340000}"/>
    <cellStyle name="40% - akcent 4 3 3 2 2 3 2 2" xfId="13174" xr:uid="{00000000-0005-0000-0000-00001D340000}"/>
    <cellStyle name="40% - akcent 4 3 3 2 2 3 2 3" xfId="13175" xr:uid="{00000000-0005-0000-0000-00001E340000}"/>
    <cellStyle name="40% - akcent 4 3 3 2 2 3 3" xfId="13176" xr:uid="{00000000-0005-0000-0000-00001F340000}"/>
    <cellStyle name="40% - akcent 4 3 3 2 2 3 4" xfId="13177" xr:uid="{00000000-0005-0000-0000-000020340000}"/>
    <cellStyle name="40% - akcent 4 3 3 2 2 4" xfId="13178" xr:uid="{00000000-0005-0000-0000-000021340000}"/>
    <cellStyle name="40% - akcent 4 3 3 2 2 4 2" xfId="13179" xr:uid="{00000000-0005-0000-0000-000022340000}"/>
    <cellStyle name="40% - akcent 4 3 3 2 2 4 2 2" xfId="13180" xr:uid="{00000000-0005-0000-0000-000023340000}"/>
    <cellStyle name="40% - akcent 4 3 3 2 2 4 2 3" xfId="13181" xr:uid="{00000000-0005-0000-0000-000024340000}"/>
    <cellStyle name="40% - akcent 4 3 3 2 2 4 3" xfId="13182" xr:uid="{00000000-0005-0000-0000-000025340000}"/>
    <cellStyle name="40% - akcent 4 3 3 2 2 4 4" xfId="13183" xr:uid="{00000000-0005-0000-0000-000026340000}"/>
    <cellStyle name="40% - akcent 4 3 3 2 2 5" xfId="13184" xr:uid="{00000000-0005-0000-0000-000027340000}"/>
    <cellStyle name="40% - akcent 4 3 3 2 2 5 2" xfId="13185" xr:uid="{00000000-0005-0000-0000-000028340000}"/>
    <cellStyle name="40% - akcent 4 3 3 2 2 5 3" xfId="13186" xr:uid="{00000000-0005-0000-0000-000029340000}"/>
    <cellStyle name="40% - akcent 4 3 3 2 2 6" xfId="13187" xr:uid="{00000000-0005-0000-0000-00002A340000}"/>
    <cellStyle name="40% - akcent 4 3 3 2 2 7" xfId="13188" xr:uid="{00000000-0005-0000-0000-00002B340000}"/>
    <cellStyle name="40% - akcent 4 3 3 2 3" xfId="13189" xr:uid="{00000000-0005-0000-0000-00002C340000}"/>
    <cellStyle name="40% - akcent 4 3 3 2 3 2" xfId="13190" xr:uid="{00000000-0005-0000-0000-00002D340000}"/>
    <cellStyle name="40% - akcent 4 3 3 2 3 2 2" xfId="13191" xr:uid="{00000000-0005-0000-0000-00002E340000}"/>
    <cellStyle name="40% - akcent 4 3 3 2 3 2 2 2" xfId="13192" xr:uid="{00000000-0005-0000-0000-00002F340000}"/>
    <cellStyle name="40% - akcent 4 3 3 2 3 2 2 3" xfId="13193" xr:uid="{00000000-0005-0000-0000-000030340000}"/>
    <cellStyle name="40% - akcent 4 3 3 2 3 2 3" xfId="13194" xr:uid="{00000000-0005-0000-0000-000031340000}"/>
    <cellStyle name="40% - akcent 4 3 3 2 3 2 4" xfId="13195" xr:uid="{00000000-0005-0000-0000-000032340000}"/>
    <cellStyle name="40% - akcent 4 3 3 2 3 3" xfId="13196" xr:uid="{00000000-0005-0000-0000-000033340000}"/>
    <cellStyle name="40% - akcent 4 3 3 2 3 3 2" xfId="13197" xr:uid="{00000000-0005-0000-0000-000034340000}"/>
    <cellStyle name="40% - akcent 4 3 3 2 3 3 2 2" xfId="13198" xr:uid="{00000000-0005-0000-0000-000035340000}"/>
    <cellStyle name="40% - akcent 4 3 3 2 3 3 2 3" xfId="13199" xr:uid="{00000000-0005-0000-0000-000036340000}"/>
    <cellStyle name="40% - akcent 4 3 3 2 3 3 3" xfId="13200" xr:uid="{00000000-0005-0000-0000-000037340000}"/>
    <cellStyle name="40% - akcent 4 3 3 2 3 3 4" xfId="13201" xr:uid="{00000000-0005-0000-0000-000038340000}"/>
    <cellStyle name="40% - akcent 4 3 3 2 3 4" xfId="13202" xr:uid="{00000000-0005-0000-0000-000039340000}"/>
    <cellStyle name="40% - akcent 4 3 3 2 3 4 2" xfId="13203" xr:uid="{00000000-0005-0000-0000-00003A340000}"/>
    <cellStyle name="40% - akcent 4 3 3 2 3 4 2 2" xfId="13204" xr:uid="{00000000-0005-0000-0000-00003B340000}"/>
    <cellStyle name="40% - akcent 4 3 3 2 3 4 2 3" xfId="13205" xr:uid="{00000000-0005-0000-0000-00003C340000}"/>
    <cellStyle name="40% - akcent 4 3 3 2 3 4 3" xfId="13206" xr:uid="{00000000-0005-0000-0000-00003D340000}"/>
    <cellStyle name="40% - akcent 4 3 3 2 3 4 4" xfId="13207" xr:uid="{00000000-0005-0000-0000-00003E340000}"/>
    <cellStyle name="40% - akcent 4 3 3 2 3 5" xfId="13208" xr:uid="{00000000-0005-0000-0000-00003F340000}"/>
    <cellStyle name="40% - akcent 4 3 3 2 3 5 2" xfId="13209" xr:uid="{00000000-0005-0000-0000-000040340000}"/>
    <cellStyle name="40% - akcent 4 3 3 2 3 5 3" xfId="13210" xr:uid="{00000000-0005-0000-0000-000041340000}"/>
    <cellStyle name="40% - akcent 4 3 3 2 3 6" xfId="13211" xr:uid="{00000000-0005-0000-0000-000042340000}"/>
    <cellStyle name="40% - akcent 4 3 3 2 3 7" xfId="13212" xr:uid="{00000000-0005-0000-0000-000043340000}"/>
    <cellStyle name="40% - akcent 4 3 3 2 4" xfId="13213" xr:uid="{00000000-0005-0000-0000-000044340000}"/>
    <cellStyle name="40% - akcent 4 3 3 2 4 2" xfId="13214" xr:uid="{00000000-0005-0000-0000-000045340000}"/>
    <cellStyle name="40% - akcent 4 3 3 2 4 2 2" xfId="13215" xr:uid="{00000000-0005-0000-0000-000046340000}"/>
    <cellStyle name="40% - akcent 4 3 3 2 4 2 2 2" xfId="13216" xr:uid="{00000000-0005-0000-0000-000047340000}"/>
    <cellStyle name="40% - akcent 4 3 3 2 4 2 2 3" xfId="13217" xr:uid="{00000000-0005-0000-0000-000048340000}"/>
    <cellStyle name="40% - akcent 4 3 3 2 4 2 3" xfId="13218" xr:uid="{00000000-0005-0000-0000-000049340000}"/>
    <cellStyle name="40% - akcent 4 3 3 2 4 2 4" xfId="13219" xr:uid="{00000000-0005-0000-0000-00004A340000}"/>
    <cellStyle name="40% - akcent 4 3 3 2 4 3" xfId="13220" xr:uid="{00000000-0005-0000-0000-00004B340000}"/>
    <cellStyle name="40% - akcent 4 3 3 2 4 3 2" xfId="13221" xr:uid="{00000000-0005-0000-0000-00004C340000}"/>
    <cellStyle name="40% - akcent 4 3 3 2 4 3 3" xfId="13222" xr:uid="{00000000-0005-0000-0000-00004D340000}"/>
    <cellStyle name="40% - akcent 4 3 3 2 4 4" xfId="13223" xr:uid="{00000000-0005-0000-0000-00004E340000}"/>
    <cellStyle name="40% - akcent 4 3 3 2 4 5" xfId="13224" xr:uid="{00000000-0005-0000-0000-00004F340000}"/>
    <cellStyle name="40% - akcent 4 3 3 2 5" xfId="13225" xr:uid="{00000000-0005-0000-0000-000050340000}"/>
    <cellStyle name="40% - akcent 4 3 3 2 5 2" xfId="13226" xr:uid="{00000000-0005-0000-0000-000051340000}"/>
    <cellStyle name="40% - akcent 4 3 3 2 5 2 2" xfId="13227" xr:uid="{00000000-0005-0000-0000-000052340000}"/>
    <cellStyle name="40% - akcent 4 3 3 2 5 2 3" xfId="13228" xr:uid="{00000000-0005-0000-0000-000053340000}"/>
    <cellStyle name="40% - akcent 4 3 3 2 5 3" xfId="13229" xr:uid="{00000000-0005-0000-0000-000054340000}"/>
    <cellStyle name="40% - akcent 4 3 3 2 5 4" xfId="13230" xr:uid="{00000000-0005-0000-0000-000055340000}"/>
    <cellStyle name="40% - akcent 4 3 3 2 6" xfId="13231" xr:uid="{00000000-0005-0000-0000-000056340000}"/>
    <cellStyle name="40% - akcent 4 3 3 2 6 2" xfId="13232" xr:uid="{00000000-0005-0000-0000-000057340000}"/>
    <cellStyle name="40% - akcent 4 3 3 2 6 2 2" xfId="13233" xr:uid="{00000000-0005-0000-0000-000058340000}"/>
    <cellStyle name="40% - akcent 4 3 3 2 6 2 3" xfId="13234" xr:uid="{00000000-0005-0000-0000-000059340000}"/>
    <cellStyle name="40% - akcent 4 3 3 2 6 3" xfId="13235" xr:uid="{00000000-0005-0000-0000-00005A340000}"/>
    <cellStyle name="40% - akcent 4 3 3 2 6 4" xfId="13236" xr:uid="{00000000-0005-0000-0000-00005B340000}"/>
    <cellStyle name="40% - akcent 4 3 3 2 7" xfId="13237" xr:uid="{00000000-0005-0000-0000-00005C340000}"/>
    <cellStyle name="40% - akcent 4 3 3 2 7 2" xfId="13238" xr:uid="{00000000-0005-0000-0000-00005D340000}"/>
    <cellStyle name="40% - akcent 4 3 3 2 7 2 2" xfId="13239" xr:uid="{00000000-0005-0000-0000-00005E340000}"/>
    <cellStyle name="40% - akcent 4 3 3 2 7 2 3" xfId="13240" xr:uid="{00000000-0005-0000-0000-00005F340000}"/>
    <cellStyle name="40% - akcent 4 3 3 2 7 3" xfId="13241" xr:uid="{00000000-0005-0000-0000-000060340000}"/>
    <cellStyle name="40% - akcent 4 3 3 2 7 4" xfId="13242" xr:uid="{00000000-0005-0000-0000-000061340000}"/>
    <cellStyle name="40% - akcent 4 3 3 2 8" xfId="13243" xr:uid="{00000000-0005-0000-0000-000062340000}"/>
    <cellStyle name="40% - akcent 4 3 3 2 8 2" xfId="13244" xr:uid="{00000000-0005-0000-0000-000063340000}"/>
    <cellStyle name="40% - akcent 4 3 3 2 8 3" xfId="13245" xr:uid="{00000000-0005-0000-0000-000064340000}"/>
    <cellStyle name="40% - akcent 4 3 3 2 9" xfId="13246" xr:uid="{00000000-0005-0000-0000-000065340000}"/>
    <cellStyle name="40% - akcent 4 3 3 3" xfId="13247" xr:uid="{00000000-0005-0000-0000-000066340000}"/>
    <cellStyle name="40% - akcent 4 3 3 3 2" xfId="13248" xr:uid="{00000000-0005-0000-0000-000067340000}"/>
    <cellStyle name="40% - akcent 4 3 3 3 2 2" xfId="13249" xr:uid="{00000000-0005-0000-0000-000068340000}"/>
    <cellStyle name="40% - akcent 4 3 3 3 2 2 2" xfId="13250" xr:uid="{00000000-0005-0000-0000-000069340000}"/>
    <cellStyle name="40% - akcent 4 3 3 3 2 2 3" xfId="13251" xr:uid="{00000000-0005-0000-0000-00006A340000}"/>
    <cellStyle name="40% - akcent 4 3 3 3 2 3" xfId="13252" xr:uid="{00000000-0005-0000-0000-00006B340000}"/>
    <cellStyle name="40% - akcent 4 3 3 3 2 4" xfId="13253" xr:uid="{00000000-0005-0000-0000-00006C340000}"/>
    <cellStyle name="40% - akcent 4 3 3 3 3" xfId="13254" xr:uid="{00000000-0005-0000-0000-00006D340000}"/>
    <cellStyle name="40% - akcent 4 3 3 3 3 2" xfId="13255" xr:uid="{00000000-0005-0000-0000-00006E340000}"/>
    <cellStyle name="40% - akcent 4 3 3 3 3 2 2" xfId="13256" xr:uid="{00000000-0005-0000-0000-00006F340000}"/>
    <cellStyle name="40% - akcent 4 3 3 3 3 2 3" xfId="13257" xr:uid="{00000000-0005-0000-0000-000070340000}"/>
    <cellStyle name="40% - akcent 4 3 3 3 3 3" xfId="13258" xr:uid="{00000000-0005-0000-0000-000071340000}"/>
    <cellStyle name="40% - akcent 4 3 3 3 3 4" xfId="13259" xr:uid="{00000000-0005-0000-0000-000072340000}"/>
    <cellStyle name="40% - akcent 4 3 3 3 4" xfId="13260" xr:uid="{00000000-0005-0000-0000-000073340000}"/>
    <cellStyle name="40% - akcent 4 3 3 3 4 2" xfId="13261" xr:uid="{00000000-0005-0000-0000-000074340000}"/>
    <cellStyle name="40% - akcent 4 3 3 3 4 2 2" xfId="13262" xr:uid="{00000000-0005-0000-0000-000075340000}"/>
    <cellStyle name="40% - akcent 4 3 3 3 4 2 3" xfId="13263" xr:uid="{00000000-0005-0000-0000-000076340000}"/>
    <cellStyle name="40% - akcent 4 3 3 3 4 3" xfId="13264" xr:uid="{00000000-0005-0000-0000-000077340000}"/>
    <cellStyle name="40% - akcent 4 3 3 3 4 4" xfId="13265" xr:uid="{00000000-0005-0000-0000-000078340000}"/>
    <cellStyle name="40% - akcent 4 3 3 3 5" xfId="13266" xr:uid="{00000000-0005-0000-0000-000079340000}"/>
    <cellStyle name="40% - akcent 4 3 3 3 5 2" xfId="13267" xr:uid="{00000000-0005-0000-0000-00007A340000}"/>
    <cellStyle name="40% - akcent 4 3 3 3 5 3" xfId="13268" xr:uid="{00000000-0005-0000-0000-00007B340000}"/>
    <cellStyle name="40% - akcent 4 3 3 3 6" xfId="13269" xr:uid="{00000000-0005-0000-0000-00007C340000}"/>
    <cellStyle name="40% - akcent 4 3 3 3 7" xfId="13270" xr:uid="{00000000-0005-0000-0000-00007D340000}"/>
    <cellStyle name="40% - akcent 4 3 3 4" xfId="13271" xr:uid="{00000000-0005-0000-0000-00007E340000}"/>
    <cellStyle name="40% - akcent 4 3 3 4 2" xfId="13272" xr:uid="{00000000-0005-0000-0000-00007F340000}"/>
    <cellStyle name="40% - akcent 4 3 3 4 2 2" xfId="13273" xr:uid="{00000000-0005-0000-0000-000080340000}"/>
    <cellStyle name="40% - akcent 4 3 3 4 2 2 2" xfId="13274" xr:uid="{00000000-0005-0000-0000-000081340000}"/>
    <cellStyle name="40% - akcent 4 3 3 4 2 2 3" xfId="13275" xr:uid="{00000000-0005-0000-0000-000082340000}"/>
    <cellStyle name="40% - akcent 4 3 3 4 2 3" xfId="13276" xr:uid="{00000000-0005-0000-0000-000083340000}"/>
    <cellStyle name="40% - akcent 4 3 3 4 2 4" xfId="13277" xr:uid="{00000000-0005-0000-0000-000084340000}"/>
    <cellStyle name="40% - akcent 4 3 3 4 3" xfId="13278" xr:uid="{00000000-0005-0000-0000-000085340000}"/>
    <cellStyle name="40% - akcent 4 3 3 4 3 2" xfId="13279" xr:uid="{00000000-0005-0000-0000-000086340000}"/>
    <cellStyle name="40% - akcent 4 3 3 4 3 2 2" xfId="13280" xr:uid="{00000000-0005-0000-0000-000087340000}"/>
    <cellStyle name="40% - akcent 4 3 3 4 3 2 3" xfId="13281" xr:uid="{00000000-0005-0000-0000-000088340000}"/>
    <cellStyle name="40% - akcent 4 3 3 4 3 3" xfId="13282" xr:uid="{00000000-0005-0000-0000-000089340000}"/>
    <cellStyle name="40% - akcent 4 3 3 4 3 4" xfId="13283" xr:uid="{00000000-0005-0000-0000-00008A340000}"/>
    <cellStyle name="40% - akcent 4 3 3 4 4" xfId="13284" xr:uid="{00000000-0005-0000-0000-00008B340000}"/>
    <cellStyle name="40% - akcent 4 3 3 4 4 2" xfId="13285" xr:uid="{00000000-0005-0000-0000-00008C340000}"/>
    <cellStyle name="40% - akcent 4 3 3 4 4 2 2" xfId="13286" xr:uid="{00000000-0005-0000-0000-00008D340000}"/>
    <cellStyle name="40% - akcent 4 3 3 4 4 2 3" xfId="13287" xr:uid="{00000000-0005-0000-0000-00008E340000}"/>
    <cellStyle name="40% - akcent 4 3 3 4 4 3" xfId="13288" xr:uid="{00000000-0005-0000-0000-00008F340000}"/>
    <cellStyle name="40% - akcent 4 3 3 4 4 4" xfId="13289" xr:uid="{00000000-0005-0000-0000-000090340000}"/>
    <cellStyle name="40% - akcent 4 3 3 4 5" xfId="13290" xr:uid="{00000000-0005-0000-0000-000091340000}"/>
    <cellStyle name="40% - akcent 4 3 3 4 5 2" xfId="13291" xr:uid="{00000000-0005-0000-0000-000092340000}"/>
    <cellStyle name="40% - akcent 4 3 3 4 5 3" xfId="13292" xr:uid="{00000000-0005-0000-0000-000093340000}"/>
    <cellStyle name="40% - akcent 4 3 3 4 6" xfId="13293" xr:uid="{00000000-0005-0000-0000-000094340000}"/>
    <cellStyle name="40% - akcent 4 3 3 4 7" xfId="13294" xr:uid="{00000000-0005-0000-0000-000095340000}"/>
    <cellStyle name="40% - akcent 4 3 3 5" xfId="13295" xr:uid="{00000000-0005-0000-0000-000096340000}"/>
    <cellStyle name="40% - akcent 4 3 3 5 2" xfId="13296" xr:uid="{00000000-0005-0000-0000-000097340000}"/>
    <cellStyle name="40% - akcent 4 3 3 5 2 2" xfId="13297" xr:uid="{00000000-0005-0000-0000-000098340000}"/>
    <cellStyle name="40% - akcent 4 3 3 5 2 2 2" xfId="13298" xr:uid="{00000000-0005-0000-0000-000099340000}"/>
    <cellStyle name="40% - akcent 4 3 3 5 2 2 3" xfId="13299" xr:uid="{00000000-0005-0000-0000-00009A340000}"/>
    <cellStyle name="40% - akcent 4 3 3 5 2 3" xfId="13300" xr:uid="{00000000-0005-0000-0000-00009B340000}"/>
    <cellStyle name="40% - akcent 4 3 3 5 2 4" xfId="13301" xr:uid="{00000000-0005-0000-0000-00009C340000}"/>
    <cellStyle name="40% - akcent 4 3 3 5 3" xfId="13302" xr:uid="{00000000-0005-0000-0000-00009D340000}"/>
    <cellStyle name="40% - akcent 4 3 3 5 3 2" xfId="13303" xr:uid="{00000000-0005-0000-0000-00009E340000}"/>
    <cellStyle name="40% - akcent 4 3 3 5 3 3" xfId="13304" xr:uid="{00000000-0005-0000-0000-00009F340000}"/>
    <cellStyle name="40% - akcent 4 3 3 5 4" xfId="13305" xr:uid="{00000000-0005-0000-0000-0000A0340000}"/>
    <cellStyle name="40% - akcent 4 3 3 5 5" xfId="13306" xr:uid="{00000000-0005-0000-0000-0000A1340000}"/>
    <cellStyle name="40% - akcent 4 3 3 6" xfId="13307" xr:uid="{00000000-0005-0000-0000-0000A2340000}"/>
    <cellStyle name="40% - akcent 4 3 3 6 2" xfId="13308" xr:uid="{00000000-0005-0000-0000-0000A3340000}"/>
    <cellStyle name="40% - akcent 4 3 3 6 2 2" xfId="13309" xr:uid="{00000000-0005-0000-0000-0000A4340000}"/>
    <cellStyle name="40% - akcent 4 3 3 6 2 3" xfId="13310" xr:uid="{00000000-0005-0000-0000-0000A5340000}"/>
    <cellStyle name="40% - akcent 4 3 3 6 3" xfId="13311" xr:uid="{00000000-0005-0000-0000-0000A6340000}"/>
    <cellStyle name="40% - akcent 4 3 3 6 4" xfId="13312" xr:uid="{00000000-0005-0000-0000-0000A7340000}"/>
    <cellStyle name="40% - akcent 4 3 3 7" xfId="13313" xr:uid="{00000000-0005-0000-0000-0000A8340000}"/>
    <cellStyle name="40% - akcent 4 3 3 7 2" xfId="13314" xr:uid="{00000000-0005-0000-0000-0000A9340000}"/>
    <cellStyle name="40% - akcent 4 3 3 7 2 2" xfId="13315" xr:uid="{00000000-0005-0000-0000-0000AA340000}"/>
    <cellStyle name="40% - akcent 4 3 3 7 2 3" xfId="13316" xr:uid="{00000000-0005-0000-0000-0000AB340000}"/>
    <cellStyle name="40% - akcent 4 3 3 7 3" xfId="13317" xr:uid="{00000000-0005-0000-0000-0000AC340000}"/>
    <cellStyle name="40% - akcent 4 3 3 7 4" xfId="13318" xr:uid="{00000000-0005-0000-0000-0000AD340000}"/>
    <cellStyle name="40% - akcent 4 3 3 8" xfId="13319" xr:uid="{00000000-0005-0000-0000-0000AE340000}"/>
    <cellStyle name="40% - akcent 4 3 3 8 2" xfId="13320" xr:uid="{00000000-0005-0000-0000-0000AF340000}"/>
    <cellStyle name="40% - akcent 4 3 3 8 2 2" xfId="13321" xr:uid="{00000000-0005-0000-0000-0000B0340000}"/>
    <cellStyle name="40% - akcent 4 3 3 8 2 3" xfId="13322" xr:uid="{00000000-0005-0000-0000-0000B1340000}"/>
    <cellStyle name="40% - akcent 4 3 3 8 3" xfId="13323" xr:uid="{00000000-0005-0000-0000-0000B2340000}"/>
    <cellStyle name="40% - akcent 4 3 3 8 4" xfId="13324" xr:uid="{00000000-0005-0000-0000-0000B3340000}"/>
    <cellStyle name="40% - akcent 4 3 3 9" xfId="13325" xr:uid="{00000000-0005-0000-0000-0000B4340000}"/>
    <cellStyle name="40% - akcent 4 3 3 9 2" xfId="13326" xr:uid="{00000000-0005-0000-0000-0000B5340000}"/>
    <cellStyle name="40% - akcent 4 3 3 9 3" xfId="13327" xr:uid="{00000000-0005-0000-0000-0000B6340000}"/>
    <cellStyle name="40% - akcent 4 3 4" xfId="13328" xr:uid="{00000000-0005-0000-0000-0000B7340000}"/>
    <cellStyle name="40% - akcent 4 3 4 10" xfId="13329" xr:uid="{00000000-0005-0000-0000-0000B8340000}"/>
    <cellStyle name="40% - akcent 4 3 4 2" xfId="13330" xr:uid="{00000000-0005-0000-0000-0000B9340000}"/>
    <cellStyle name="40% - akcent 4 3 4 2 2" xfId="13331" xr:uid="{00000000-0005-0000-0000-0000BA340000}"/>
    <cellStyle name="40% - akcent 4 3 4 2 2 2" xfId="13332" xr:uid="{00000000-0005-0000-0000-0000BB340000}"/>
    <cellStyle name="40% - akcent 4 3 4 2 2 2 2" xfId="13333" xr:uid="{00000000-0005-0000-0000-0000BC340000}"/>
    <cellStyle name="40% - akcent 4 3 4 2 2 2 3" xfId="13334" xr:uid="{00000000-0005-0000-0000-0000BD340000}"/>
    <cellStyle name="40% - akcent 4 3 4 2 2 3" xfId="13335" xr:uid="{00000000-0005-0000-0000-0000BE340000}"/>
    <cellStyle name="40% - akcent 4 3 4 2 2 4" xfId="13336" xr:uid="{00000000-0005-0000-0000-0000BF340000}"/>
    <cellStyle name="40% - akcent 4 3 4 2 3" xfId="13337" xr:uid="{00000000-0005-0000-0000-0000C0340000}"/>
    <cellStyle name="40% - akcent 4 3 4 2 3 2" xfId="13338" xr:uid="{00000000-0005-0000-0000-0000C1340000}"/>
    <cellStyle name="40% - akcent 4 3 4 2 3 2 2" xfId="13339" xr:uid="{00000000-0005-0000-0000-0000C2340000}"/>
    <cellStyle name="40% - akcent 4 3 4 2 3 2 3" xfId="13340" xr:uid="{00000000-0005-0000-0000-0000C3340000}"/>
    <cellStyle name="40% - akcent 4 3 4 2 3 3" xfId="13341" xr:uid="{00000000-0005-0000-0000-0000C4340000}"/>
    <cellStyle name="40% - akcent 4 3 4 2 3 4" xfId="13342" xr:uid="{00000000-0005-0000-0000-0000C5340000}"/>
    <cellStyle name="40% - akcent 4 3 4 2 4" xfId="13343" xr:uid="{00000000-0005-0000-0000-0000C6340000}"/>
    <cellStyle name="40% - akcent 4 3 4 2 4 2" xfId="13344" xr:uid="{00000000-0005-0000-0000-0000C7340000}"/>
    <cellStyle name="40% - akcent 4 3 4 2 4 2 2" xfId="13345" xr:uid="{00000000-0005-0000-0000-0000C8340000}"/>
    <cellStyle name="40% - akcent 4 3 4 2 4 2 3" xfId="13346" xr:uid="{00000000-0005-0000-0000-0000C9340000}"/>
    <cellStyle name="40% - akcent 4 3 4 2 4 3" xfId="13347" xr:uid="{00000000-0005-0000-0000-0000CA340000}"/>
    <cellStyle name="40% - akcent 4 3 4 2 4 4" xfId="13348" xr:uid="{00000000-0005-0000-0000-0000CB340000}"/>
    <cellStyle name="40% - akcent 4 3 4 2 5" xfId="13349" xr:uid="{00000000-0005-0000-0000-0000CC340000}"/>
    <cellStyle name="40% - akcent 4 3 4 2 5 2" xfId="13350" xr:uid="{00000000-0005-0000-0000-0000CD340000}"/>
    <cellStyle name="40% - akcent 4 3 4 2 5 3" xfId="13351" xr:uid="{00000000-0005-0000-0000-0000CE340000}"/>
    <cellStyle name="40% - akcent 4 3 4 2 6" xfId="13352" xr:uid="{00000000-0005-0000-0000-0000CF340000}"/>
    <cellStyle name="40% - akcent 4 3 4 2 7" xfId="13353" xr:uid="{00000000-0005-0000-0000-0000D0340000}"/>
    <cellStyle name="40% - akcent 4 3 4 3" xfId="13354" xr:uid="{00000000-0005-0000-0000-0000D1340000}"/>
    <cellStyle name="40% - akcent 4 3 4 3 2" xfId="13355" xr:uid="{00000000-0005-0000-0000-0000D2340000}"/>
    <cellStyle name="40% - akcent 4 3 4 3 2 2" xfId="13356" xr:uid="{00000000-0005-0000-0000-0000D3340000}"/>
    <cellStyle name="40% - akcent 4 3 4 3 2 2 2" xfId="13357" xr:uid="{00000000-0005-0000-0000-0000D4340000}"/>
    <cellStyle name="40% - akcent 4 3 4 3 2 2 3" xfId="13358" xr:uid="{00000000-0005-0000-0000-0000D5340000}"/>
    <cellStyle name="40% - akcent 4 3 4 3 2 3" xfId="13359" xr:uid="{00000000-0005-0000-0000-0000D6340000}"/>
    <cellStyle name="40% - akcent 4 3 4 3 2 4" xfId="13360" xr:uid="{00000000-0005-0000-0000-0000D7340000}"/>
    <cellStyle name="40% - akcent 4 3 4 3 3" xfId="13361" xr:uid="{00000000-0005-0000-0000-0000D8340000}"/>
    <cellStyle name="40% - akcent 4 3 4 3 3 2" xfId="13362" xr:uid="{00000000-0005-0000-0000-0000D9340000}"/>
    <cellStyle name="40% - akcent 4 3 4 3 3 2 2" xfId="13363" xr:uid="{00000000-0005-0000-0000-0000DA340000}"/>
    <cellStyle name="40% - akcent 4 3 4 3 3 2 3" xfId="13364" xr:uid="{00000000-0005-0000-0000-0000DB340000}"/>
    <cellStyle name="40% - akcent 4 3 4 3 3 3" xfId="13365" xr:uid="{00000000-0005-0000-0000-0000DC340000}"/>
    <cellStyle name="40% - akcent 4 3 4 3 3 4" xfId="13366" xr:uid="{00000000-0005-0000-0000-0000DD340000}"/>
    <cellStyle name="40% - akcent 4 3 4 3 4" xfId="13367" xr:uid="{00000000-0005-0000-0000-0000DE340000}"/>
    <cellStyle name="40% - akcent 4 3 4 3 4 2" xfId="13368" xr:uid="{00000000-0005-0000-0000-0000DF340000}"/>
    <cellStyle name="40% - akcent 4 3 4 3 4 2 2" xfId="13369" xr:uid="{00000000-0005-0000-0000-0000E0340000}"/>
    <cellStyle name="40% - akcent 4 3 4 3 4 2 3" xfId="13370" xr:uid="{00000000-0005-0000-0000-0000E1340000}"/>
    <cellStyle name="40% - akcent 4 3 4 3 4 3" xfId="13371" xr:uid="{00000000-0005-0000-0000-0000E2340000}"/>
    <cellStyle name="40% - akcent 4 3 4 3 4 4" xfId="13372" xr:uid="{00000000-0005-0000-0000-0000E3340000}"/>
    <cellStyle name="40% - akcent 4 3 4 3 5" xfId="13373" xr:uid="{00000000-0005-0000-0000-0000E4340000}"/>
    <cellStyle name="40% - akcent 4 3 4 3 5 2" xfId="13374" xr:uid="{00000000-0005-0000-0000-0000E5340000}"/>
    <cellStyle name="40% - akcent 4 3 4 3 5 3" xfId="13375" xr:uid="{00000000-0005-0000-0000-0000E6340000}"/>
    <cellStyle name="40% - akcent 4 3 4 3 6" xfId="13376" xr:uid="{00000000-0005-0000-0000-0000E7340000}"/>
    <cellStyle name="40% - akcent 4 3 4 3 7" xfId="13377" xr:uid="{00000000-0005-0000-0000-0000E8340000}"/>
    <cellStyle name="40% - akcent 4 3 4 4" xfId="13378" xr:uid="{00000000-0005-0000-0000-0000E9340000}"/>
    <cellStyle name="40% - akcent 4 3 4 4 2" xfId="13379" xr:uid="{00000000-0005-0000-0000-0000EA340000}"/>
    <cellStyle name="40% - akcent 4 3 4 4 2 2" xfId="13380" xr:uid="{00000000-0005-0000-0000-0000EB340000}"/>
    <cellStyle name="40% - akcent 4 3 4 4 2 2 2" xfId="13381" xr:uid="{00000000-0005-0000-0000-0000EC340000}"/>
    <cellStyle name="40% - akcent 4 3 4 4 2 2 3" xfId="13382" xr:uid="{00000000-0005-0000-0000-0000ED340000}"/>
    <cellStyle name="40% - akcent 4 3 4 4 2 3" xfId="13383" xr:uid="{00000000-0005-0000-0000-0000EE340000}"/>
    <cellStyle name="40% - akcent 4 3 4 4 2 4" xfId="13384" xr:uid="{00000000-0005-0000-0000-0000EF340000}"/>
    <cellStyle name="40% - akcent 4 3 4 4 3" xfId="13385" xr:uid="{00000000-0005-0000-0000-0000F0340000}"/>
    <cellStyle name="40% - akcent 4 3 4 4 3 2" xfId="13386" xr:uid="{00000000-0005-0000-0000-0000F1340000}"/>
    <cellStyle name="40% - akcent 4 3 4 4 3 3" xfId="13387" xr:uid="{00000000-0005-0000-0000-0000F2340000}"/>
    <cellStyle name="40% - akcent 4 3 4 4 4" xfId="13388" xr:uid="{00000000-0005-0000-0000-0000F3340000}"/>
    <cellStyle name="40% - akcent 4 3 4 4 5" xfId="13389" xr:uid="{00000000-0005-0000-0000-0000F4340000}"/>
    <cellStyle name="40% - akcent 4 3 4 5" xfId="13390" xr:uid="{00000000-0005-0000-0000-0000F5340000}"/>
    <cellStyle name="40% - akcent 4 3 4 5 2" xfId="13391" xr:uid="{00000000-0005-0000-0000-0000F6340000}"/>
    <cellStyle name="40% - akcent 4 3 4 5 2 2" xfId="13392" xr:uid="{00000000-0005-0000-0000-0000F7340000}"/>
    <cellStyle name="40% - akcent 4 3 4 5 2 3" xfId="13393" xr:uid="{00000000-0005-0000-0000-0000F8340000}"/>
    <cellStyle name="40% - akcent 4 3 4 5 3" xfId="13394" xr:uid="{00000000-0005-0000-0000-0000F9340000}"/>
    <cellStyle name="40% - akcent 4 3 4 5 4" xfId="13395" xr:uid="{00000000-0005-0000-0000-0000FA340000}"/>
    <cellStyle name="40% - akcent 4 3 4 6" xfId="13396" xr:uid="{00000000-0005-0000-0000-0000FB340000}"/>
    <cellStyle name="40% - akcent 4 3 4 6 2" xfId="13397" xr:uid="{00000000-0005-0000-0000-0000FC340000}"/>
    <cellStyle name="40% - akcent 4 3 4 6 2 2" xfId="13398" xr:uid="{00000000-0005-0000-0000-0000FD340000}"/>
    <cellStyle name="40% - akcent 4 3 4 6 2 3" xfId="13399" xr:uid="{00000000-0005-0000-0000-0000FE340000}"/>
    <cellStyle name="40% - akcent 4 3 4 6 3" xfId="13400" xr:uid="{00000000-0005-0000-0000-0000FF340000}"/>
    <cellStyle name="40% - akcent 4 3 4 6 4" xfId="13401" xr:uid="{00000000-0005-0000-0000-000000350000}"/>
    <cellStyle name="40% - akcent 4 3 4 7" xfId="13402" xr:uid="{00000000-0005-0000-0000-000001350000}"/>
    <cellStyle name="40% - akcent 4 3 4 7 2" xfId="13403" xr:uid="{00000000-0005-0000-0000-000002350000}"/>
    <cellStyle name="40% - akcent 4 3 4 7 2 2" xfId="13404" xr:uid="{00000000-0005-0000-0000-000003350000}"/>
    <cellStyle name="40% - akcent 4 3 4 7 2 3" xfId="13405" xr:uid="{00000000-0005-0000-0000-000004350000}"/>
    <cellStyle name="40% - akcent 4 3 4 7 3" xfId="13406" xr:uid="{00000000-0005-0000-0000-000005350000}"/>
    <cellStyle name="40% - akcent 4 3 4 7 4" xfId="13407" xr:uid="{00000000-0005-0000-0000-000006350000}"/>
    <cellStyle name="40% - akcent 4 3 4 8" xfId="13408" xr:uid="{00000000-0005-0000-0000-000007350000}"/>
    <cellStyle name="40% - akcent 4 3 4 8 2" xfId="13409" xr:uid="{00000000-0005-0000-0000-000008350000}"/>
    <cellStyle name="40% - akcent 4 3 4 8 3" xfId="13410" xr:uid="{00000000-0005-0000-0000-000009350000}"/>
    <cellStyle name="40% - akcent 4 3 4 9" xfId="13411" xr:uid="{00000000-0005-0000-0000-00000A350000}"/>
    <cellStyle name="40% - akcent 4 3 5" xfId="13412" xr:uid="{00000000-0005-0000-0000-00000B350000}"/>
    <cellStyle name="40% - akcent 4 3 5 2" xfId="13413" xr:uid="{00000000-0005-0000-0000-00000C350000}"/>
    <cellStyle name="40% - akcent 4 3 5 2 2" xfId="13414" xr:uid="{00000000-0005-0000-0000-00000D350000}"/>
    <cellStyle name="40% - akcent 4 3 5 2 2 2" xfId="13415" xr:uid="{00000000-0005-0000-0000-00000E350000}"/>
    <cellStyle name="40% - akcent 4 3 5 2 2 2 2" xfId="13416" xr:uid="{00000000-0005-0000-0000-00000F350000}"/>
    <cellStyle name="40% - akcent 4 3 5 2 2 2 3" xfId="13417" xr:uid="{00000000-0005-0000-0000-000010350000}"/>
    <cellStyle name="40% - akcent 4 3 5 2 2 3" xfId="13418" xr:uid="{00000000-0005-0000-0000-000011350000}"/>
    <cellStyle name="40% - akcent 4 3 5 2 2 4" xfId="13419" xr:uid="{00000000-0005-0000-0000-000012350000}"/>
    <cellStyle name="40% - akcent 4 3 5 2 3" xfId="13420" xr:uid="{00000000-0005-0000-0000-000013350000}"/>
    <cellStyle name="40% - akcent 4 3 5 2 3 2" xfId="13421" xr:uid="{00000000-0005-0000-0000-000014350000}"/>
    <cellStyle name="40% - akcent 4 3 5 2 3 2 2" xfId="13422" xr:uid="{00000000-0005-0000-0000-000015350000}"/>
    <cellStyle name="40% - akcent 4 3 5 2 3 2 3" xfId="13423" xr:uid="{00000000-0005-0000-0000-000016350000}"/>
    <cellStyle name="40% - akcent 4 3 5 2 3 3" xfId="13424" xr:uid="{00000000-0005-0000-0000-000017350000}"/>
    <cellStyle name="40% - akcent 4 3 5 2 3 4" xfId="13425" xr:uid="{00000000-0005-0000-0000-000018350000}"/>
    <cellStyle name="40% - akcent 4 3 5 2 4" xfId="13426" xr:uid="{00000000-0005-0000-0000-000019350000}"/>
    <cellStyle name="40% - akcent 4 3 5 2 4 2" xfId="13427" xr:uid="{00000000-0005-0000-0000-00001A350000}"/>
    <cellStyle name="40% - akcent 4 3 5 2 4 2 2" xfId="13428" xr:uid="{00000000-0005-0000-0000-00001B350000}"/>
    <cellStyle name="40% - akcent 4 3 5 2 4 2 3" xfId="13429" xr:uid="{00000000-0005-0000-0000-00001C350000}"/>
    <cellStyle name="40% - akcent 4 3 5 2 4 3" xfId="13430" xr:uid="{00000000-0005-0000-0000-00001D350000}"/>
    <cellStyle name="40% - akcent 4 3 5 2 4 4" xfId="13431" xr:uid="{00000000-0005-0000-0000-00001E350000}"/>
    <cellStyle name="40% - akcent 4 3 5 2 5" xfId="13432" xr:uid="{00000000-0005-0000-0000-00001F350000}"/>
    <cellStyle name="40% - akcent 4 3 5 2 5 2" xfId="13433" xr:uid="{00000000-0005-0000-0000-000020350000}"/>
    <cellStyle name="40% - akcent 4 3 5 2 5 3" xfId="13434" xr:uid="{00000000-0005-0000-0000-000021350000}"/>
    <cellStyle name="40% - akcent 4 3 5 2 6" xfId="13435" xr:uid="{00000000-0005-0000-0000-000022350000}"/>
    <cellStyle name="40% - akcent 4 3 5 2 7" xfId="13436" xr:uid="{00000000-0005-0000-0000-000023350000}"/>
    <cellStyle name="40% - akcent 4 3 5 3" xfId="13437" xr:uid="{00000000-0005-0000-0000-000024350000}"/>
    <cellStyle name="40% - akcent 4 3 5 3 2" xfId="13438" xr:uid="{00000000-0005-0000-0000-000025350000}"/>
    <cellStyle name="40% - akcent 4 3 5 3 2 2" xfId="13439" xr:uid="{00000000-0005-0000-0000-000026350000}"/>
    <cellStyle name="40% - akcent 4 3 5 3 2 2 2" xfId="13440" xr:uid="{00000000-0005-0000-0000-000027350000}"/>
    <cellStyle name="40% - akcent 4 3 5 3 2 2 3" xfId="13441" xr:uid="{00000000-0005-0000-0000-000028350000}"/>
    <cellStyle name="40% - akcent 4 3 5 3 2 3" xfId="13442" xr:uid="{00000000-0005-0000-0000-000029350000}"/>
    <cellStyle name="40% - akcent 4 3 5 3 2 4" xfId="13443" xr:uid="{00000000-0005-0000-0000-00002A350000}"/>
    <cellStyle name="40% - akcent 4 3 5 3 3" xfId="13444" xr:uid="{00000000-0005-0000-0000-00002B350000}"/>
    <cellStyle name="40% - akcent 4 3 5 3 3 2" xfId="13445" xr:uid="{00000000-0005-0000-0000-00002C350000}"/>
    <cellStyle name="40% - akcent 4 3 5 3 3 2 2" xfId="13446" xr:uid="{00000000-0005-0000-0000-00002D350000}"/>
    <cellStyle name="40% - akcent 4 3 5 3 3 2 3" xfId="13447" xr:uid="{00000000-0005-0000-0000-00002E350000}"/>
    <cellStyle name="40% - akcent 4 3 5 3 3 3" xfId="13448" xr:uid="{00000000-0005-0000-0000-00002F350000}"/>
    <cellStyle name="40% - akcent 4 3 5 3 3 4" xfId="13449" xr:uid="{00000000-0005-0000-0000-000030350000}"/>
    <cellStyle name="40% - akcent 4 3 5 3 4" xfId="13450" xr:uid="{00000000-0005-0000-0000-000031350000}"/>
    <cellStyle name="40% - akcent 4 3 5 3 4 2" xfId="13451" xr:uid="{00000000-0005-0000-0000-000032350000}"/>
    <cellStyle name="40% - akcent 4 3 5 3 4 2 2" xfId="13452" xr:uid="{00000000-0005-0000-0000-000033350000}"/>
    <cellStyle name="40% - akcent 4 3 5 3 4 2 3" xfId="13453" xr:uid="{00000000-0005-0000-0000-000034350000}"/>
    <cellStyle name="40% - akcent 4 3 5 3 4 3" xfId="13454" xr:uid="{00000000-0005-0000-0000-000035350000}"/>
    <cellStyle name="40% - akcent 4 3 5 3 4 4" xfId="13455" xr:uid="{00000000-0005-0000-0000-000036350000}"/>
    <cellStyle name="40% - akcent 4 3 5 3 5" xfId="13456" xr:uid="{00000000-0005-0000-0000-000037350000}"/>
    <cellStyle name="40% - akcent 4 3 5 3 5 2" xfId="13457" xr:uid="{00000000-0005-0000-0000-000038350000}"/>
    <cellStyle name="40% - akcent 4 3 5 3 5 3" xfId="13458" xr:uid="{00000000-0005-0000-0000-000039350000}"/>
    <cellStyle name="40% - akcent 4 3 5 3 6" xfId="13459" xr:uid="{00000000-0005-0000-0000-00003A350000}"/>
    <cellStyle name="40% - akcent 4 3 5 3 7" xfId="13460" xr:uid="{00000000-0005-0000-0000-00003B350000}"/>
    <cellStyle name="40% - akcent 4 3 5 4" xfId="13461" xr:uid="{00000000-0005-0000-0000-00003C350000}"/>
    <cellStyle name="40% - akcent 4 3 5 4 2" xfId="13462" xr:uid="{00000000-0005-0000-0000-00003D350000}"/>
    <cellStyle name="40% - akcent 4 3 5 4 2 2" xfId="13463" xr:uid="{00000000-0005-0000-0000-00003E350000}"/>
    <cellStyle name="40% - akcent 4 3 5 4 2 3" xfId="13464" xr:uid="{00000000-0005-0000-0000-00003F350000}"/>
    <cellStyle name="40% - akcent 4 3 5 4 3" xfId="13465" xr:uid="{00000000-0005-0000-0000-000040350000}"/>
    <cellStyle name="40% - akcent 4 3 5 4 4" xfId="13466" xr:uid="{00000000-0005-0000-0000-000041350000}"/>
    <cellStyle name="40% - akcent 4 3 5 5" xfId="13467" xr:uid="{00000000-0005-0000-0000-000042350000}"/>
    <cellStyle name="40% - akcent 4 3 5 5 2" xfId="13468" xr:uid="{00000000-0005-0000-0000-000043350000}"/>
    <cellStyle name="40% - akcent 4 3 5 5 2 2" xfId="13469" xr:uid="{00000000-0005-0000-0000-000044350000}"/>
    <cellStyle name="40% - akcent 4 3 5 5 2 3" xfId="13470" xr:uid="{00000000-0005-0000-0000-000045350000}"/>
    <cellStyle name="40% - akcent 4 3 5 5 3" xfId="13471" xr:uid="{00000000-0005-0000-0000-000046350000}"/>
    <cellStyle name="40% - akcent 4 3 5 5 4" xfId="13472" xr:uid="{00000000-0005-0000-0000-000047350000}"/>
    <cellStyle name="40% - akcent 4 3 5 6" xfId="13473" xr:uid="{00000000-0005-0000-0000-000048350000}"/>
    <cellStyle name="40% - akcent 4 3 5 6 2" xfId="13474" xr:uid="{00000000-0005-0000-0000-000049350000}"/>
    <cellStyle name="40% - akcent 4 3 5 6 2 2" xfId="13475" xr:uid="{00000000-0005-0000-0000-00004A350000}"/>
    <cellStyle name="40% - akcent 4 3 5 6 2 3" xfId="13476" xr:uid="{00000000-0005-0000-0000-00004B350000}"/>
    <cellStyle name="40% - akcent 4 3 5 6 3" xfId="13477" xr:uid="{00000000-0005-0000-0000-00004C350000}"/>
    <cellStyle name="40% - akcent 4 3 5 6 4" xfId="13478" xr:uid="{00000000-0005-0000-0000-00004D350000}"/>
    <cellStyle name="40% - akcent 4 3 5 7" xfId="13479" xr:uid="{00000000-0005-0000-0000-00004E350000}"/>
    <cellStyle name="40% - akcent 4 3 5 7 2" xfId="13480" xr:uid="{00000000-0005-0000-0000-00004F350000}"/>
    <cellStyle name="40% - akcent 4 3 5 7 3" xfId="13481" xr:uid="{00000000-0005-0000-0000-000050350000}"/>
    <cellStyle name="40% - akcent 4 3 5 8" xfId="13482" xr:uid="{00000000-0005-0000-0000-000051350000}"/>
    <cellStyle name="40% - akcent 4 3 5 9" xfId="13483" xr:uid="{00000000-0005-0000-0000-000052350000}"/>
    <cellStyle name="40% - akcent 4 3 6" xfId="13484" xr:uid="{00000000-0005-0000-0000-000053350000}"/>
    <cellStyle name="40% - akcent 4 3 6 2" xfId="13485" xr:uid="{00000000-0005-0000-0000-000054350000}"/>
    <cellStyle name="40% - akcent 4 3 6 2 2" xfId="13486" xr:uid="{00000000-0005-0000-0000-000055350000}"/>
    <cellStyle name="40% - akcent 4 3 6 2 2 2" xfId="13487" xr:uid="{00000000-0005-0000-0000-000056350000}"/>
    <cellStyle name="40% - akcent 4 3 6 2 2 2 2" xfId="13488" xr:uid="{00000000-0005-0000-0000-000057350000}"/>
    <cellStyle name="40% - akcent 4 3 6 2 2 2 3" xfId="13489" xr:uid="{00000000-0005-0000-0000-000058350000}"/>
    <cellStyle name="40% - akcent 4 3 6 2 2 3" xfId="13490" xr:uid="{00000000-0005-0000-0000-000059350000}"/>
    <cellStyle name="40% - akcent 4 3 6 2 2 4" xfId="13491" xr:uid="{00000000-0005-0000-0000-00005A350000}"/>
    <cellStyle name="40% - akcent 4 3 6 2 3" xfId="13492" xr:uid="{00000000-0005-0000-0000-00005B350000}"/>
    <cellStyle name="40% - akcent 4 3 6 2 3 2" xfId="13493" xr:uid="{00000000-0005-0000-0000-00005C350000}"/>
    <cellStyle name="40% - akcent 4 3 6 2 3 2 2" xfId="13494" xr:uid="{00000000-0005-0000-0000-00005D350000}"/>
    <cellStyle name="40% - akcent 4 3 6 2 3 2 3" xfId="13495" xr:uid="{00000000-0005-0000-0000-00005E350000}"/>
    <cellStyle name="40% - akcent 4 3 6 2 3 3" xfId="13496" xr:uid="{00000000-0005-0000-0000-00005F350000}"/>
    <cellStyle name="40% - akcent 4 3 6 2 3 4" xfId="13497" xr:uid="{00000000-0005-0000-0000-000060350000}"/>
    <cellStyle name="40% - akcent 4 3 6 2 4" xfId="13498" xr:uid="{00000000-0005-0000-0000-000061350000}"/>
    <cellStyle name="40% - akcent 4 3 6 2 4 2" xfId="13499" xr:uid="{00000000-0005-0000-0000-000062350000}"/>
    <cellStyle name="40% - akcent 4 3 6 2 4 2 2" xfId="13500" xr:uid="{00000000-0005-0000-0000-000063350000}"/>
    <cellStyle name="40% - akcent 4 3 6 2 4 2 3" xfId="13501" xr:uid="{00000000-0005-0000-0000-000064350000}"/>
    <cellStyle name="40% - akcent 4 3 6 2 4 3" xfId="13502" xr:uid="{00000000-0005-0000-0000-000065350000}"/>
    <cellStyle name="40% - akcent 4 3 6 2 4 4" xfId="13503" xr:uid="{00000000-0005-0000-0000-000066350000}"/>
    <cellStyle name="40% - akcent 4 3 6 2 5" xfId="13504" xr:uid="{00000000-0005-0000-0000-000067350000}"/>
    <cellStyle name="40% - akcent 4 3 6 2 5 2" xfId="13505" xr:uid="{00000000-0005-0000-0000-000068350000}"/>
    <cellStyle name="40% - akcent 4 3 6 2 5 3" xfId="13506" xr:uid="{00000000-0005-0000-0000-000069350000}"/>
    <cellStyle name="40% - akcent 4 3 6 2 6" xfId="13507" xr:uid="{00000000-0005-0000-0000-00006A350000}"/>
    <cellStyle name="40% - akcent 4 3 6 2 7" xfId="13508" xr:uid="{00000000-0005-0000-0000-00006B350000}"/>
    <cellStyle name="40% - akcent 4 3 6 3" xfId="13509" xr:uid="{00000000-0005-0000-0000-00006C350000}"/>
    <cellStyle name="40% - akcent 4 3 6 3 2" xfId="13510" xr:uid="{00000000-0005-0000-0000-00006D350000}"/>
    <cellStyle name="40% - akcent 4 3 6 3 2 2" xfId="13511" xr:uid="{00000000-0005-0000-0000-00006E350000}"/>
    <cellStyle name="40% - akcent 4 3 6 3 2 2 2" xfId="13512" xr:uid="{00000000-0005-0000-0000-00006F350000}"/>
    <cellStyle name="40% - akcent 4 3 6 3 2 2 3" xfId="13513" xr:uid="{00000000-0005-0000-0000-000070350000}"/>
    <cellStyle name="40% - akcent 4 3 6 3 2 3" xfId="13514" xr:uid="{00000000-0005-0000-0000-000071350000}"/>
    <cellStyle name="40% - akcent 4 3 6 3 2 4" xfId="13515" xr:uid="{00000000-0005-0000-0000-000072350000}"/>
    <cellStyle name="40% - akcent 4 3 6 3 3" xfId="13516" xr:uid="{00000000-0005-0000-0000-000073350000}"/>
    <cellStyle name="40% - akcent 4 3 6 3 3 2" xfId="13517" xr:uid="{00000000-0005-0000-0000-000074350000}"/>
    <cellStyle name="40% - akcent 4 3 6 3 3 2 2" xfId="13518" xr:uid="{00000000-0005-0000-0000-000075350000}"/>
    <cellStyle name="40% - akcent 4 3 6 3 3 2 3" xfId="13519" xr:uid="{00000000-0005-0000-0000-000076350000}"/>
    <cellStyle name="40% - akcent 4 3 6 3 3 3" xfId="13520" xr:uid="{00000000-0005-0000-0000-000077350000}"/>
    <cellStyle name="40% - akcent 4 3 6 3 3 4" xfId="13521" xr:uid="{00000000-0005-0000-0000-000078350000}"/>
    <cellStyle name="40% - akcent 4 3 6 3 4" xfId="13522" xr:uid="{00000000-0005-0000-0000-000079350000}"/>
    <cellStyle name="40% - akcent 4 3 6 3 4 2" xfId="13523" xr:uid="{00000000-0005-0000-0000-00007A350000}"/>
    <cellStyle name="40% - akcent 4 3 6 3 4 2 2" xfId="13524" xr:uid="{00000000-0005-0000-0000-00007B350000}"/>
    <cellStyle name="40% - akcent 4 3 6 3 4 2 3" xfId="13525" xr:uid="{00000000-0005-0000-0000-00007C350000}"/>
    <cellStyle name="40% - akcent 4 3 6 3 4 3" xfId="13526" xr:uid="{00000000-0005-0000-0000-00007D350000}"/>
    <cellStyle name="40% - akcent 4 3 6 3 4 4" xfId="13527" xr:uid="{00000000-0005-0000-0000-00007E350000}"/>
    <cellStyle name="40% - akcent 4 3 6 3 5" xfId="13528" xr:uid="{00000000-0005-0000-0000-00007F350000}"/>
    <cellStyle name="40% - akcent 4 3 6 3 5 2" xfId="13529" xr:uid="{00000000-0005-0000-0000-000080350000}"/>
    <cellStyle name="40% - akcent 4 3 6 3 5 3" xfId="13530" xr:uid="{00000000-0005-0000-0000-000081350000}"/>
    <cellStyle name="40% - akcent 4 3 6 3 6" xfId="13531" xr:uid="{00000000-0005-0000-0000-000082350000}"/>
    <cellStyle name="40% - akcent 4 3 6 3 7" xfId="13532" xr:uid="{00000000-0005-0000-0000-000083350000}"/>
    <cellStyle name="40% - akcent 4 3 6 4" xfId="13533" xr:uid="{00000000-0005-0000-0000-000084350000}"/>
    <cellStyle name="40% - akcent 4 3 6 4 2" xfId="13534" xr:uid="{00000000-0005-0000-0000-000085350000}"/>
    <cellStyle name="40% - akcent 4 3 6 4 2 2" xfId="13535" xr:uid="{00000000-0005-0000-0000-000086350000}"/>
    <cellStyle name="40% - akcent 4 3 6 4 2 3" xfId="13536" xr:uid="{00000000-0005-0000-0000-000087350000}"/>
    <cellStyle name="40% - akcent 4 3 6 4 3" xfId="13537" xr:uid="{00000000-0005-0000-0000-000088350000}"/>
    <cellStyle name="40% - akcent 4 3 6 4 4" xfId="13538" xr:uid="{00000000-0005-0000-0000-000089350000}"/>
    <cellStyle name="40% - akcent 4 3 6 5" xfId="13539" xr:uid="{00000000-0005-0000-0000-00008A350000}"/>
    <cellStyle name="40% - akcent 4 3 6 5 2" xfId="13540" xr:uid="{00000000-0005-0000-0000-00008B350000}"/>
    <cellStyle name="40% - akcent 4 3 6 5 2 2" xfId="13541" xr:uid="{00000000-0005-0000-0000-00008C350000}"/>
    <cellStyle name="40% - akcent 4 3 6 5 2 3" xfId="13542" xr:uid="{00000000-0005-0000-0000-00008D350000}"/>
    <cellStyle name="40% - akcent 4 3 6 5 3" xfId="13543" xr:uid="{00000000-0005-0000-0000-00008E350000}"/>
    <cellStyle name="40% - akcent 4 3 6 5 4" xfId="13544" xr:uid="{00000000-0005-0000-0000-00008F350000}"/>
    <cellStyle name="40% - akcent 4 3 6 6" xfId="13545" xr:uid="{00000000-0005-0000-0000-000090350000}"/>
    <cellStyle name="40% - akcent 4 3 6 6 2" xfId="13546" xr:uid="{00000000-0005-0000-0000-000091350000}"/>
    <cellStyle name="40% - akcent 4 3 6 6 2 2" xfId="13547" xr:uid="{00000000-0005-0000-0000-000092350000}"/>
    <cellStyle name="40% - akcent 4 3 6 6 2 3" xfId="13548" xr:uid="{00000000-0005-0000-0000-000093350000}"/>
    <cellStyle name="40% - akcent 4 3 6 6 3" xfId="13549" xr:uid="{00000000-0005-0000-0000-000094350000}"/>
    <cellStyle name="40% - akcent 4 3 6 6 4" xfId="13550" xr:uid="{00000000-0005-0000-0000-000095350000}"/>
    <cellStyle name="40% - akcent 4 3 6 7" xfId="13551" xr:uid="{00000000-0005-0000-0000-000096350000}"/>
    <cellStyle name="40% - akcent 4 3 6 7 2" xfId="13552" xr:uid="{00000000-0005-0000-0000-000097350000}"/>
    <cellStyle name="40% - akcent 4 3 6 7 3" xfId="13553" xr:uid="{00000000-0005-0000-0000-000098350000}"/>
    <cellStyle name="40% - akcent 4 3 6 8" xfId="13554" xr:uid="{00000000-0005-0000-0000-000099350000}"/>
    <cellStyle name="40% - akcent 4 3 6 9" xfId="13555" xr:uid="{00000000-0005-0000-0000-00009A350000}"/>
    <cellStyle name="40% - akcent 4 3 7" xfId="13556" xr:uid="{00000000-0005-0000-0000-00009B350000}"/>
    <cellStyle name="40% - akcent 4 3 7 2" xfId="13557" xr:uid="{00000000-0005-0000-0000-00009C350000}"/>
    <cellStyle name="40% - akcent 4 3 7 2 2" xfId="13558" xr:uid="{00000000-0005-0000-0000-00009D350000}"/>
    <cellStyle name="40% - akcent 4 3 7 2 2 2" xfId="13559" xr:uid="{00000000-0005-0000-0000-00009E350000}"/>
    <cellStyle name="40% - akcent 4 3 7 2 2 2 2" xfId="13560" xr:uid="{00000000-0005-0000-0000-00009F350000}"/>
    <cellStyle name="40% - akcent 4 3 7 2 2 2 3" xfId="13561" xr:uid="{00000000-0005-0000-0000-0000A0350000}"/>
    <cellStyle name="40% - akcent 4 3 7 2 2 3" xfId="13562" xr:uid="{00000000-0005-0000-0000-0000A1350000}"/>
    <cellStyle name="40% - akcent 4 3 7 2 2 4" xfId="13563" xr:uid="{00000000-0005-0000-0000-0000A2350000}"/>
    <cellStyle name="40% - akcent 4 3 7 2 3" xfId="13564" xr:uid="{00000000-0005-0000-0000-0000A3350000}"/>
    <cellStyle name="40% - akcent 4 3 7 2 3 2" xfId="13565" xr:uid="{00000000-0005-0000-0000-0000A4350000}"/>
    <cellStyle name="40% - akcent 4 3 7 2 3 2 2" xfId="13566" xr:uid="{00000000-0005-0000-0000-0000A5350000}"/>
    <cellStyle name="40% - akcent 4 3 7 2 3 2 3" xfId="13567" xr:uid="{00000000-0005-0000-0000-0000A6350000}"/>
    <cellStyle name="40% - akcent 4 3 7 2 3 3" xfId="13568" xr:uid="{00000000-0005-0000-0000-0000A7350000}"/>
    <cellStyle name="40% - akcent 4 3 7 2 3 4" xfId="13569" xr:uid="{00000000-0005-0000-0000-0000A8350000}"/>
    <cellStyle name="40% - akcent 4 3 7 2 4" xfId="13570" xr:uid="{00000000-0005-0000-0000-0000A9350000}"/>
    <cellStyle name="40% - akcent 4 3 7 2 4 2" xfId="13571" xr:uid="{00000000-0005-0000-0000-0000AA350000}"/>
    <cellStyle name="40% - akcent 4 3 7 2 4 2 2" xfId="13572" xr:uid="{00000000-0005-0000-0000-0000AB350000}"/>
    <cellStyle name="40% - akcent 4 3 7 2 4 2 3" xfId="13573" xr:uid="{00000000-0005-0000-0000-0000AC350000}"/>
    <cellStyle name="40% - akcent 4 3 7 2 4 3" xfId="13574" xr:uid="{00000000-0005-0000-0000-0000AD350000}"/>
    <cellStyle name="40% - akcent 4 3 7 2 4 4" xfId="13575" xr:uid="{00000000-0005-0000-0000-0000AE350000}"/>
    <cellStyle name="40% - akcent 4 3 7 2 5" xfId="13576" xr:uid="{00000000-0005-0000-0000-0000AF350000}"/>
    <cellStyle name="40% - akcent 4 3 7 2 5 2" xfId="13577" xr:uid="{00000000-0005-0000-0000-0000B0350000}"/>
    <cellStyle name="40% - akcent 4 3 7 2 5 3" xfId="13578" xr:uid="{00000000-0005-0000-0000-0000B1350000}"/>
    <cellStyle name="40% - akcent 4 3 7 2 6" xfId="13579" xr:uid="{00000000-0005-0000-0000-0000B2350000}"/>
    <cellStyle name="40% - akcent 4 3 7 2 7" xfId="13580" xr:uid="{00000000-0005-0000-0000-0000B3350000}"/>
    <cellStyle name="40% - akcent 4 3 7 3" xfId="13581" xr:uid="{00000000-0005-0000-0000-0000B4350000}"/>
    <cellStyle name="40% - akcent 4 3 7 3 2" xfId="13582" xr:uid="{00000000-0005-0000-0000-0000B5350000}"/>
    <cellStyle name="40% - akcent 4 3 7 3 2 2" xfId="13583" xr:uid="{00000000-0005-0000-0000-0000B6350000}"/>
    <cellStyle name="40% - akcent 4 3 7 3 2 3" xfId="13584" xr:uid="{00000000-0005-0000-0000-0000B7350000}"/>
    <cellStyle name="40% - akcent 4 3 7 3 3" xfId="13585" xr:uid="{00000000-0005-0000-0000-0000B8350000}"/>
    <cellStyle name="40% - akcent 4 3 7 3 4" xfId="13586" xr:uid="{00000000-0005-0000-0000-0000B9350000}"/>
    <cellStyle name="40% - akcent 4 3 7 4" xfId="13587" xr:uid="{00000000-0005-0000-0000-0000BA350000}"/>
    <cellStyle name="40% - akcent 4 3 7 4 2" xfId="13588" xr:uid="{00000000-0005-0000-0000-0000BB350000}"/>
    <cellStyle name="40% - akcent 4 3 7 4 2 2" xfId="13589" xr:uid="{00000000-0005-0000-0000-0000BC350000}"/>
    <cellStyle name="40% - akcent 4 3 7 4 2 3" xfId="13590" xr:uid="{00000000-0005-0000-0000-0000BD350000}"/>
    <cellStyle name="40% - akcent 4 3 7 4 3" xfId="13591" xr:uid="{00000000-0005-0000-0000-0000BE350000}"/>
    <cellStyle name="40% - akcent 4 3 7 4 4" xfId="13592" xr:uid="{00000000-0005-0000-0000-0000BF350000}"/>
    <cellStyle name="40% - akcent 4 3 7 5" xfId="13593" xr:uid="{00000000-0005-0000-0000-0000C0350000}"/>
    <cellStyle name="40% - akcent 4 3 7 5 2" xfId="13594" xr:uid="{00000000-0005-0000-0000-0000C1350000}"/>
    <cellStyle name="40% - akcent 4 3 7 5 2 2" xfId="13595" xr:uid="{00000000-0005-0000-0000-0000C2350000}"/>
    <cellStyle name="40% - akcent 4 3 7 5 2 3" xfId="13596" xr:uid="{00000000-0005-0000-0000-0000C3350000}"/>
    <cellStyle name="40% - akcent 4 3 7 5 3" xfId="13597" xr:uid="{00000000-0005-0000-0000-0000C4350000}"/>
    <cellStyle name="40% - akcent 4 3 7 5 4" xfId="13598" xr:uid="{00000000-0005-0000-0000-0000C5350000}"/>
    <cellStyle name="40% - akcent 4 3 7 6" xfId="13599" xr:uid="{00000000-0005-0000-0000-0000C6350000}"/>
    <cellStyle name="40% - akcent 4 3 7 6 2" xfId="13600" xr:uid="{00000000-0005-0000-0000-0000C7350000}"/>
    <cellStyle name="40% - akcent 4 3 7 6 3" xfId="13601" xr:uid="{00000000-0005-0000-0000-0000C8350000}"/>
    <cellStyle name="40% - akcent 4 3 7 7" xfId="13602" xr:uid="{00000000-0005-0000-0000-0000C9350000}"/>
    <cellStyle name="40% - akcent 4 3 7 8" xfId="13603" xr:uid="{00000000-0005-0000-0000-0000CA350000}"/>
    <cellStyle name="40% - akcent 4 3 8" xfId="13604" xr:uid="{00000000-0005-0000-0000-0000CB350000}"/>
    <cellStyle name="40% - akcent 4 3 8 2" xfId="13605" xr:uid="{00000000-0005-0000-0000-0000CC350000}"/>
    <cellStyle name="40% - akcent 4 3 8 2 2" xfId="13606" xr:uid="{00000000-0005-0000-0000-0000CD350000}"/>
    <cellStyle name="40% - akcent 4 3 8 2 2 2" xfId="13607" xr:uid="{00000000-0005-0000-0000-0000CE350000}"/>
    <cellStyle name="40% - akcent 4 3 8 2 2 2 2" xfId="13608" xr:uid="{00000000-0005-0000-0000-0000CF350000}"/>
    <cellStyle name="40% - akcent 4 3 8 2 2 2 3" xfId="13609" xr:uid="{00000000-0005-0000-0000-0000D0350000}"/>
    <cellStyle name="40% - akcent 4 3 8 2 2 3" xfId="13610" xr:uid="{00000000-0005-0000-0000-0000D1350000}"/>
    <cellStyle name="40% - akcent 4 3 8 2 2 4" xfId="13611" xr:uid="{00000000-0005-0000-0000-0000D2350000}"/>
    <cellStyle name="40% - akcent 4 3 8 2 3" xfId="13612" xr:uid="{00000000-0005-0000-0000-0000D3350000}"/>
    <cellStyle name="40% - akcent 4 3 8 2 3 2" xfId="13613" xr:uid="{00000000-0005-0000-0000-0000D4350000}"/>
    <cellStyle name="40% - akcent 4 3 8 2 3 2 2" xfId="13614" xr:uid="{00000000-0005-0000-0000-0000D5350000}"/>
    <cellStyle name="40% - akcent 4 3 8 2 3 2 3" xfId="13615" xr:uid="{00000000-0005-0000-0000-0000D6350000}"/>
    <cellStyle name="40% - akcent 4 3 8 2 3 3" xfId="13616" xr:uid="{00000000-0005-0000-0000-0000D7350000}"/>
    <cellStyle name="40% - akcent 4 3 8 2 3 4" xfId="13617" xr:uid="{00000000-0005-0000-0000-0000D8350000}"/>
    <cellStyle name="40% - akcent 4 3 8 2 4" xfId="13618" xr:uid="{00000000-0005-0000-0000-0000D9350000}"/>
    <cellStyle name="40% - akcent 4 3 8 2 4 2" xfId="13619" xr:uid="{00000000-0005-0000-0000-0000DA350000}"/>
    <cellStyle name="40% - akcent 4 3 8 2 4 2 2" xfId="13620" xr:uid="{00000000-0005-0000-0000-0000DB350000}"/>
    <cellStyle name="40% - akcent 4 3 8 2 4 2 3" xfId="13621" xr:uid="{00000000-0005-0000-0000-0000DC350000}"/>
    <cellStyle name="40% - akcent 4 3 8 2 4 3" xfId="13622" xr:uid="{00000000-0005-0000-0000-0000DD350000}"/>
    <cellStyle name="40% - akcent 4 3 8 2 4 4" xfId="13623" xr:uid="{00000000-0005-0000-0000-0000DE350000}"/>
    <cellStyle name="40% - akcent 4 3 8 2 5" xfId="13624" xr:uid="{00000000-0005-0000-0000-0000DF350000}"/>
    <cellStyle name="40% - akcent 4 3 8 2 5 2" xfId="13625" xr:uid="{00000000-0005-0000-0000-0000E0350000}"/>
    <cellStyle name="40% - akcent 4 3 8 2 5 3" xfId="13626" xr:uid="{00000000-0005-0000-0000-0000E1350000}"/>
    <cellStyle name="40% - akcent 4 3 8 2 6" xfId="13627" xr:uid="{00000000-0005-0000-0000-0000E2350000}"/>
    <cellStyle name="40% - akcent 4 3 8 2 7" xfId="13628" xr:uid="{00000000-0005-0000-0000-0000E3350000}"/>
    <cellStyle name="40% - akcent 4 3 8 3" xfId="13629" xr:uid="{00000000-0005-0000-0000-0000E4350000}"/>
    <cellStyle name="40% - akcent 4 3 8 3 2" xfId="13630" xr:uid="{00000000-0005-0000-0000-0000E5350000}"/>
    <cellStyle name="40% - akcent 4 3 8 3 2 2" xfId="13631" xr:uid="{00000000-0005-0000-0000-0000E6350000}"/>
    <cellStyle name="40% - akcent 4 3 8 3 2 3" xfId="13632" xr:uid="{00000000-0005-0000-0000-0000E7350000}"/>
    <cellStyle name="40% - akcent 4 3 8 3 3" xfId="13633" xr:uid="{00000000-0005-0000-0000-0000E8350000}"/>
    <cellStyle name="40% - akcent 4 3 8 3 4" xfId="13634" xr:uid="{00000000-0005-0000-0000-0000E9350000}"/>
    <cellStyle name="40% - akcent 4 3 8 4" xfId="13635" xr:uid="{00000000-0005-0000-0000-0000EA350000}"/>
    <cellStyle name="40% - akcent 4 3 8 4 2" xfId="13636" xr:uid="{00000000-0005-0000-0000-0000EB350000}"/>
    <cellStyle name="40% - akcent 4 3 8 4 2 2" xfId="13637" xr:uid="{00000000-0005-0000-0000-0000EC350000}"/>
    <cellStyle name="40% - akcent 4 3 8 4 2 3" xfId="13638" xr:uid="{00000000-0005-0000-0000-0000ED350000}"/>
    <cellStyle name="40% - akcent 4 3 8 4 3" xfId="13639" xr:uid="{00000000-0005-0000-0000-0000EE350000}"/>
    <cellStyle name="40% - akcent 4 3 8 4 4" xfId="13640" xr:uid="{00000000-0005-0000-0000-0000EF350000}"/>
    <cellStyle name="40% - akcent 4 3 8 5" xfId="13641" xr:uid="{00000000-0005-0000-0000-0000F0350000}"/>
    <cellStyle name="40% - akcent 4 3 8 5 2" xfId="13642" xr:uid="{00000000-0005-0000-0000-0000F1350000}"/>
    <cellStyle name="40% - akcent 4 3 8 5 2 2" xfId="13643" xr:uid="{00000000-0005-0000-0000-0000F2350000}"/>
    <cellStyle name="40% - akcent 4 3 8 5 2 3" xfId="13644" xr:uid="{00000000-0005-0000-0000-0000F3350000}"/>
    <cellStyle name="40% - akcent 4 3 8 5 3" xfId="13645" xr:uid="{00000000-0005-0000-0000-0000F4350000}"/>
    <cellStyle name="40% - akcent 4 3 8 5 4" xfId="13646" xr:uid="{00000000-0005-0000-0000-0000F5350000}"/>
    <cellStyle name="40% - akcent 4 3 8 6" xfId="13647" xr:uid="{00000000-0005-0000-0000-0000F6350000}"/>
    <cellStyle name="40% - akcent 4 3 8 6 2" xfId="13648" xr:uid="{00000000-0005-0000-0000-0000F7350000}"/>
    <cellStyle name="40% - akcent 4 3 8 6 3" xfId="13649" xr:uid="{00000000-0005-0000-0000-0000F8350000}"/>
    <cellStyle name="40% - akcent 4 3 8 7" xfId="13650" xr:uid="{00000000-0005-0000-0000-0000F9350000}"/>
    <cellStyle name="40% - akcent 4 3 8 8" xfId="13651" xr:uid="{00000000-0005-0000-0000-0000FA350000}"/>
    <cellStyle name="40% - akcent 4 3 9" xfId="13652" xr:uid="{00000000-0005-0000-0000-0000FB350000}"/>
    <cellStyle name="40% - akcent 4 3 9 2" xfId="13653" xr:uid="{00000000-0005-0000-0000-0000FC350000}"/>
    <cellStyle name="40% - akcent 4 3 9 2 2" xfId="13654" xr:uid="{00000000-0005-0000-0000-0000FD350000}"/>
    <cellStyle name="40% - akcent 4 3 9 2 2 2" xfId="13655" xr:uid="{00000000-0005-0000-0000-0000FE350000}"/>
    <cellStyle name="40% - akcent 4 3 9 2 2 3" xfId="13656" xr:uid="{00000000-0005-0000-0000-0000FF350000}"/>
    <cellStyle name="40% - akcent 4 3 9 2 3" xfId="13657" xr:uid="{00000000-0005-0000-0000-000000360000}"/>
    <cellStyle name="40% - akcent 4 3 9 2 4" xfId="13658" xr:uid="{00000000-0005-0000-0000-000001360000}"/>
    <cellStyle name="40% - akcent 4 3 9 3" xfId="13659" xr:uid="{00000000-0005-0000-0000-000002360000}"/>
    <cellStyle name="40% - akcent 4 3 9 3 2" xfId="13660" xr:uid="{00000000-0005-0000-0000-000003360000}"/>
    <cellStyle name="40% - akcent 4 3 9 3 2 2" xfId="13661" xr:uid="{00000000-0005-0000-0000-000004360000}"/>
    <cellStyle name="40% - akcent 4 3 9 3 2 3" xfId="13662" xr:uid="{00000000-0005-0000-0000-000005360000}"/>
    <cellStyle name="40% - akcent 4 3 9 3 3" xfId="13663" xr:uid="{00000000-0005-0000-0000-000006360000}"/>
    <cellStyle name="40% - akcent 4 3 9 3 4" xfId="13664" xr:uid="{00000000-0005-0000-0000-000007360000}"/>
    <cellStyle name="40% - akcent 4 3 9 4" xfId="13665" xr:uid="{00000000-0005-0000-0000-000008360000}"/>
    <cellStyle name="40% - akcent 4 3 9 4 2" xfId="13666" xr:uid="{00000000-0005-0000-0000-000009360000}"/>
    <cellStyle name="40% - akcent 4 3 9 4 2 2" xfId="13667" xr:uid="{00000000-0005-0000-0000-00000A360000}"/>
    <cellStyle name="40% - akcent 4 3 9 4 2 3" xfId="13668" xr:uid="{00000000-0005-0000-0000-00000B360000}"/>
    <cellStyle name="40% - akcent 4 3 9 4 3" xfId="13669" xr:uid="{00000000-0005-0000-0000-00000C360000}"/>
    <cellStyle name="40% - akcent 4 3 9 4 4" xfId="13670" xr:uid="{00000000-0005-0000-0000-00000D360000}"/>
    <cellStyle name="40% - akcent 4 3 9 5" xfId="13671" xr:uid="{00000000-0005-0000-0000-00000E360000}"/>
    <cellStyle name="40% - akcent 4 3 9 5 2" xfId="13672" xr:uid="{00000000-0005-0000-0000-00000F360000}"/>
    <cellStyle name="40% - akcent 4 3 9 5 3" xfId="13673" xr:uid="{00000000-0005-0000-0000-000010360000}"/>
    <cellStyle name="40% - akcent 4 3 9 6" xfId="13674" xr:uid="{00000000-0005-0000-0000-000011360000}"/>
    <cellStyle name="40% - akcent 4 3 9 7" xfId="13675" xr:uid="{00000000-0005-0000-0000-000012360000}"/>
    <cellStyle name="40% - akcent 4 4" xfId="13676" xr:uid="{00000000-0005-0000-0000-000013360000}"/>
    <cellStyle name="40% - akcent 4 5" xfId="13677" xr:uid="{00000000-0005-0000-0000-000014360000}"/>
    <cellStyle name="40% - akcent 4 6" xfId="13678" xr:uid="{00000000-0005-0000-0000-000015360000}"/>
    <cellStyle name="40% - akcent 5 2" xfId="13679" xr:uid="{00000000-0005-0000-0000-000016360000}"/>
    <cellStyle name="40% - akcent 5 2 2" xfId="13680" xr:uid="{00000000-0005-0000-0000-000017360000}"/>
    <cellStyle name="40% - akcent 5 2 3" xfId="13681" xr:uid="{00000000-0005-0000-0000-000018360000}"/>
    <cellStyle name="40% - akcent 5 2 4" xfId="13682" xr:uid="{00000000-0005-0000-0000-000019360000}"/>
    <cellStyle name="40% - akcent 5 2 5" xfId="22048" xr:uid="{00000000-0005-0000-0000-00001A360000}"/>
    <cellStyle name="40% - akcent 5 3" xfId="13683" xr:uid="{00000000-0005-0000-0000-00001B360000}"/>
    <cellStyle name="40% - akcent 5 3 10" xfId="13684" xr:uid="{00000000-0005-0000-0000-00001C360000}"/>
    <cellStyle name="40% - akcent 5 3 10 2" xfId="13685" xr:uid="{00000000-0005-0000-0000-00001D360000}"/>
    <cellStyle name="40% - akcent 5 3 10 2 2" xfId="13686" xr:uid="{00000000-0005-0000-0000-00001E360000}"/>
    <cellStyle name="40% - akcent 5 3 10 2 2 2" xfId="13687" xr:uid="{00000000-0005-0000-0000-00001F360000}"/>
    <cellStyle name="40% - akcent 5 3 10 2 2 3" xfId="13688" xr:uid="{00000000-0005-0000-0000-000020360000}"/>
    <cellStyle name="40% - akcent 5 3 10 2 3" xfId="13689" xr:uid="{00000000-0005-0000-0000-000021360000}"/>
    <cellStyle name="40% - akcent 5 3 10 2 4" xfId="13690" xr:uid="{00000000-0005-0000-0000-000022360000}"/>
    <cellStyle name="40% - akcent 5 3 10 3" xfId="13691" xr:uid="{00000000-0005-0000-0000-000023360000}"/>
    <cellStyle name="40% - akcent 5 3 10 3 2" xfId="13692" xr:uid="{00000000-0005-0000-0000-000024360000}"/>
    <cellStyle name="40% - akcent 5 3 10 3 3" xfId="13693" xr:uid="{00000000-0005-0000-0000-000025360000}"/>
    <cellStyle name="40% - akcent 5 3 10 4" xfId="13694" xr:uid="{00000000-0005-0000-0000-000026360000}"/>
    <cellStyle name="40% - akcent 5 3 10 5" xfId="13695" xr:uid="{00000000-0005-0000-0000-000027360000}"/>
    <cellStyle name="40% - akcent 5 3 11" xfId="13696" xr:uid="{00000000-0005-0000-0000-000028360000}"/>
    <cellStyle name="40% - akcent 5 3 11 2" xfId="13697" xr:uid="{00000000-0005-0000-0000-000029360000}"/>
    <cellStyle name="40% - akcent 5 3 11 2 2" xfId="13698" xr:uid="{00000000-0005-0000-0000-00002A360000}"/>
    <cellStyle name="40% - akcent 5 3 11 2 3" xfId="13699" xr:uid="{00000000-0005-0000-0000-00002B360000}"/>
    <cellStyle name="40% - akcent 5 3 11 3" xfId="13700" xr:uid="{00000000-0005-0000-0000-00002C360000}"/>
    <cellStyle name="40% - akcent 5 3 11 4" xfId="13701" xr:uid="{00000000-0005-0000-0000-00002D360000}"/>
    <cellStyle name="40% - akcent 5 3 12" xfId="13702" xr:uid="{00000000-0005-0000-0000-00002E360000}"/>
    <cellStyle name="40% - akcent 5 3 12 2" xfId="13703" xr:uid="{00000000-0005-0000-0000-00002F360000}"/>
    <cellStyle name="40% - akcent 5 3 12 2 2" xfId="13704" xr:uid="{00000000-0005-0000-0000-000030360000}"/>
    <cellStyle name="40% - akcent 5 3 12 2 3" xfId="13705" xr:uid="{00000000-0005-0000-0000-000031360000}"/>
    <cellStyle name="40% - akcent 5 3 12 3" xfId="13706" xr:uid="{00000000-0005-0000-0000-000032360000}"/>
    <cellStyle name="40% - akcent 5 3 12 4" xfId="13707" xr:uid="{00000000-0005-0000-0000-000033360000}"/>
    <cellStyle name="40% - akcent 5 3 13" xfId="13708" xr:uid="{00000000-0005-0000-0000-000034360000}"/>
    <cellStyle name="40% - akcent 5 3 13 2" xfId="13709" xr:uid="{00000000-0005-0000-0000-000035360000}"/>
    <cellStyle name="40% - akcent 5 3 13 2 2" xfId="13710" xr:uid="{00000000-0005-0000-0000-000036360000}"/>
    <cellStyle name="40% - akcent 5 3 13 2 3" xfId="13711" xr:uid="{00000000-0005-0000-0000-000037360000}"/>
    <cellStyle name="40% - akcent 5 3 13 3" xfId="13712" xr:uid="{00000000-0005-0000-0000-000038360000}"/>
    <cellStyle name="40% - akcent 5 3 13 4" xfId="13713" xr:uid="{00000000-0005-0000-0000-000039360000}"/>
    <cellStyle name="40% - akcent 5 3 14" xfId="13714" xr:uid="{00000000-0005-0000-0000-00003A360000}"/>
    <cellStyle name="40% - akcent 5 3 14 2" xfId="13715" xr:uid="{00000000-0005-0000-0000-00003B360000}"/>
    <cellStyle name="40% - akcent 5 3 14 3" xfId="13716" xr:uid="{00000000-0005-0000-0000-00003C360000}"/>
    <cellStyle name="40% - akcent 5 3 15" xfId="13717" xr:uid="{00000000-0005-0000-0000-00003D360000}"/>
    <cellStyle name="40% - akcent 5 3 15 2" xfId="13718" xr:uid="{00000000-0005-0000-0000-00003E360000}"/>
    <cellStyle name="40% - akcent 5 3 15 3" xfId="13719" xr:uid="{00000000-0005-0000-0000-00003F360000}"/>
    <cellStyle name="40% - akcent 5 3 16" xfId="13720" xr:uid="{00000000-0005-0000-0000-000040360000}"/>
    <cellStyle name="40% - akcent 5 3 17" xfId="13721" xr:uid="{00000000-0005-0000-0000-000041360000}"/>
    <cellStyle name="40% - akcent 5 3 18" xfId="13722" xr:uid="{00000000-0005-0000-0000-000042360000}"/>
    <cellStyle name="40% - akcent 5 3 19" xfId="22049" xr:uid="{00000000-0005-0000-0000-000043360000}"/>
    <cellStyle name="40% - akcent 5 3 2" xfId="13723" xr:uid="{00000000-0005-0000-0000-000044360000}"/>
    <cellStyle name="40% - akcent 5 3 2 10" xfId="13724" xr:uid="{00000000-0005-0000-0000-000045360000}"/>
    <cellStyle name="40% - akcent 5 3 2 10 2" xfId="13725" xr:uid="{00000000-0005-0000-0000-000046360000}"/>
    <cellStyle name="40% - akcent 5 3 2 10 2 2" xfId="13726" xr:uid="{00000000-0005-0000-0000-000047360000}"/>
    <cellStyle name="40% - akcent 5 3 2 10 2 3" xfId="13727" xr:uid="{00000000-0005-0000-0000-000048360000}"/>
    <cellStyle name="40% - akcent 5 3 2 10 3" xfId="13728" xr:uid="{00000000-0005-0000-0000-000049360000}"/>
    <cellStyle name="40% - akcent 5 3 2 10 4" xfId="13729" xr:uid="{00000000-0005-0000-0000-00004A360000}"/>
    <cellStyle name="40% - akcent 5 3 2 11" xfId="13730" xr:uid="{00000000-0005-0000-0000-00004B360000}"/>
    <cellStyle name="40% - akcent 5 3 2 11 2" xfId="13731" xr:uid="{00000000-0005-0000-0000-00004C360000}"/>
    <cellStyle name="40% - akcent 5 3 2 11 3" xfId="13732" xr:uid="{00000000-0005-0000-0000-00004D360000}"/>
    <cellStyle name="40% - akcent 5 3 2 12" xfId="13733" xr:uid="{00000000-0005-0000-0000-00004E360000}"/>
    <cellStyle name="40% - akcent 5 3 2 12 2" xfId="13734" xr:uid="{00000000-0005-0000-0000-00004F360000}"/>
    <cellStyle name="40% - akcent 5 3 2 12 3" xfId="13735" xr:uid="{00000000-0005-0000-0000-000050360000}"/>
    <cellStyle name="40% - akcent 5 3 2 13" xfId="13736" xr:uid="{00000000-0005-0000-0000-000051360000}"/>
    <cellStyle name="40% - akcent 5 3 2 14" xfId="13737" xr:uid="{00000000-0005-0000-0000-000052360000}"/>
    <cellStyle name="40% - akcent 5 3 2 15" xfId="13738" xr:uid="{00000000-0005-0000-0000-000053360000}"/>
    <cellStyle name="40% - akcent 5 3 2 2" xfId="13739" xr:uid="{00000000-0005-0000-0000-000054360000}"/>
    <cellStyle name="40% - akcent 5 3 2 2 10" xfId="13740" xr:uid="{00000000-0005-0000-0000-000055360000}"/>
    <cellStyle name="40% - akcent 5 3 2 2 11" xfId="13741" xr:uid="{00000000-0005-0000-0000-000056360000}"/>
    <cellStyle name="40% - akcent 5 3 2 2 2" xfId="13742" xr:uid="{00000000-0005-0000-0000-000057360000}"/>
    <cellStyle name="40% - akcent 5 3 2 2 2 2" xfId="13743" xr:uid="{00000000-0005-0000-0000-000058360000}"/>
    <cellStyle name="40% - akcent 5 3 2 2 2 2 2" xfId="13744" xr:uid="{00000000-0005-0000-0000-000059360000}"/>
    <cellStyle name="40% - akcent 5 3 2 2 2 2 2 2" xfId="13745" xr:uid="{00000000-0005-0000-0000-00005A360000}"/>
    <cellStyle name="40% - akcent 5 3 2 2 2 2 2 2 2" xfId="13746" xr:uid="{00000000-0005-0000-0000-00005B360000}"/>
    <cellStyle name="40% - akcent 5 3 2 2 2 2 2 2 3" xfId="13747" xr:uid="{00000000-0005-0000-0000-00005C360000}"/>
    <cellStyle name="40% - akcent 5 3 2 2 2 2 2 3" xfId="13748" xr:uid="{00000000-0005-0000-0000-00005D360000}"/>
    <cellStyle name="40% - akcent 5 3 2 2 2 2 2 4" xfId="13749" xr:uid="{00000000-0005-0000-0000-00005E360000}"/>
    <cellStyle name="40% - akcent 5 3 2 2 2 2 3" xfId="13750" xr:uid="{00000000-0005-0000-0000-00005F360000}"/>
    <cellStyle name="40% - akcent 5 3 2 2 2 2 3 2" xfId="13751" xr:uid="{00000000-0005-0000-0000-000060360000}"/>
    <cellStyle name="40% - akcent 5 3 2 2 2 2 3 2 2" xfId="13752" xr:uid="{00000000-0005-0000-0000-000061360000}"/>
    <cellStyle name="40% - akcent 5 3 2 2 2 2 3 2 3" xfId="13753" xr:uid="{00000000-0005-0000-0000-000062360000}"/>
    <cellStyle name="40% - akcent 5 3 2 2 2 2 3 3" xfId="13754" xr:uid="{00000000-0005-0000-0000-000063360000}"/>
    <cellStyle name="40% - akcent 5 3 2 2 2 2 3 4" xfId="13755" xr:uid="{00000000-0005-0000-0000-000064360000}"/>
    <cellStyle name="40% - akcent 5 3 2 2 2 2 4" xfId="13756" xr:uid="{00000000-0005-0000-0000-000065360000}"/>
    <cellStyle name="40% - akcent 5 3 2 2 2 2 4 2" xfId="13757" xr:uid="{00000000-0005-0000-0000-000066360000}"/>
    <cellStyle name="40% - akcent 5 3 2 2 2 2 4 2 2" xfId="13758" xr:uid="{00000000-0005-0000-0000-000067360000}"/>
    <cellStyle name="40% - akcent 5 3 2 2 2 2 4 2 3" xfId="13759" xr:uid="{00000000-0005-0000-0000-000068360000}"/>
    <cellStyle name="40% - akcent 5 3 2 2 2 2 4 3" xfId="13760" xr:uid="{00000000-0005-0000-0000-000069360000}"/>
    <cellStyle name="40% - akcent 5 3 2 2 2 2 4 4" xfId="13761" xr:uid="{00000000-0005-0000-0000-00006A360000}"/>
    <cellStyle name="40% - akcent 5 3 2 2 2 2 5" xfId="13762" xr:uid="{00000000-0005-0000-0000-00006B360000}"/>
    <cellStyle name="40% - akcent 5 3 2 2 2 2 5 2" xfId="13763" xr:uid="{00000000-0005-0000-0000-00006C360000}"/>
    <cellStyle name="40% - akcent 5 3 2 2 2 2 5 3" xfId="13764" xr:uid="{00000000-0005-0000-0000-00006D360000}"/>
    <cellStyle name="40% - akcent 5 3 2 2 2 2 6" xfId="13765" xr:uid="{00000000-0005-0000-0000-00006E360000}"/>
    <cellStyle name="40% - akcent 5 3 2 2 2 2 7" xfId="13766" xr:uid="{00000000-0005-0000-0000-00006F360000}"/>
    <cellStyle name="40% - akcent 5 3 2 2 2 3" xfId="13767" xr:uid="{00000000-0005-0000-0000-000070360000}"/>
    <cellStyle name="40% - akcent 5 3 2 2 2 3 2" xfId="13768" xr:uid="{00000000-0005-0000-0000-000071360000}"/>
    <cellStyle name="40% - akcent 5 3 2 2 2 3 2 2" xfId="13769" xr:uid="{00000000-0005-0000-0000-000072360000}"/>
    <cellStyle name="40% - akcent 5 3 2 2 2 3 2 2 2" xfId="13770" xr:uid="{00000000-0005-0000-0000-000073360000}"/>
    <cellStyle name="40% - akcent 5 3 2 2 2 3 2 2 3" xfId="13771" xr:uid="{00000000-0005-0000-0000-000074360000}"/>
    <cellStyle name="40% - akcent 5 3 2 2 2 3 2 3" xfId="13772" xr:uid="{00000000-0005-0000-0000-000075360000}"/>
    <cellStyle name="40% - akcent 5 3 2 2 2 3 2 4" xfId="13773" xr:uid="{00000000-0005-0000-0000-000076360000}"/>
    <cellStyle name="40% - akcent 5 3 2 2 2 3 3" xfId="13774" xr:uid="{00000000-0005-0000-0000-000077360000}"/>
    <cellStyle name="40% - akcent 5 3 2 2 2 3 3 2" xfId="13775" xr:uid="{00000000-0005-0000-0000-000078360000}"/>
    <cellStyle name="40% - akcent 5 3 2 2 2 3 3 2 2" xfId="13776" xr:uid="{00000000-0005-0000-0000-000079360000}"/>
    <cellStyle name="40% - akcent 5 3 2 2 2 3 3 2 3" xfId="13777" xr:uid="{00000000-0005-0000-0000-00007A360000}"/>
    <cellStyle name="40% - akcent 5 3 2 2 2 3 3 3" xfId="13778" xr:uid="{00000000-0005-0000-0000-00007B360000}"/>
    <cellStyle name="40% - akcent 5 3 2 2 2 3 3 4" xfId="13779" xr:uid="{00000000-0005-0000-0000-00007C360000}"/>
    <cellStyle name="40% - akcent 5 3 2 2 2 3 4" xfId="13780" xr:uid="{00000000-0005-0000-0000-00007D360000}"/>
    <cellStyle name="40% - akcent 5 3 2 2 2 3 4 2" xfId="13781" xr:uid="{00000000-0005-0000-0000-00007E360000}"/>
    <cellStyle name="40% - akcent 5 3 2 2 2 3 4 2 2" xfId="13782" xr:uid="{00000000-0005-0000-0000-00007F360000}"/>
    <cellStyle name="40% - akcent 5 3 2 2 2 3 4 2 3" xfId="13783" xr:uid="{00000000-0005-0000-0000-000080360000}"/>
    <cellStyle name="40% - akcent 5 3 2 2 2 3 4 3" xfId="13784" xr:uid="{00000000-0005-0000-0000-000081360000}"/>
    <cellStyle name="40% - akcent 5 3 2 2 2 3 4 4" xfId="13785" xr:uid="{00000000-0005-0000-0000-000082360000}"/>
    <cellStyle name="40% - akcent 5 3 2 2 2 3 5" xfId="13786" xr:uid="{00000000-0005-0000-0000-000083360000}"/>
    <cellStyle name="40% - akcent 5 3 2 2 2 3 5 2" xfId="13787" xr:uid="{00000000-0005-0000-0000-000084360000}"/>
    <cellStyle name="40% - akcent 5 3 2 2 2 3 5 3" xfId="13788" xr:uid="{00000000-0005-0000-0000-000085360000}"/>
    <cellStyle name="40% - akcent 5 3 2 2 2 3 6" xfId="13789" xr:uid="{00000000-0005-0000-0000-000086360000}"/>
    <cellStyle name="40% - akcent 5 3 2 2 2 3 7" xfId="13790" xr:uid="{00000000-0005-0000-0000-000087360000}"/>
    <cellStyle name="40% - akcent 5 3 2 2 2 4" xfId="13791" xr:uid="{00000000-0005-0000-0000-000088360000}"/>
    <cellStyle name="40% - akcent 5 3 2 2 2 4 2" xfId="13792" xr:uid="{00000000-0005-0000-0000-000089360000}"/>
    <cellStyle name="40% - akcent 5 3 2 2 2 4 2 2" xfId="13793" xr:uid="{00000000-0005-0000-0000-00008A360000}"/>
    <cellStyle name="40% - akcent 5 3 2 2 2 4 2 3" xfId="13794" xr:uid="{00000000-0005-0000-0000-00008B360000}"/>
    <cellStyle name="40% - akcent 5 3 2 2 2 4 3" xfId="13795" xr:uid="{00000000-0005-0000-0000-00008C360000}"/>
    <cellStyle name="40% - akcent 5 3 2 2 2 4 4" xfId="13796" xr:uid="{00000000-0005-0000-0000-00008D360000}"/>
    <cellStyle name="40% - akcent 5 3 2 2 2 5" xfId="13797" xr:uid="{00000000-0005-0000-0000-00008E360000}"/>
    <cellStyle name="40% - akcent 5 3 2 2 2 5 2" xfId="13798" xr:uid="{00000000-0005-0000-0000-00008F360000}"/>
    <cellStyle name="40% - akcent 5 3 2 2 2 5 2 2" xfId="13799" xr:uid="{00000000-0005-0000-0000-000090360000}"/>
    <cellStyle name="40% - akcent 5 3 2 2 2 5 2 3" xfId="13800" xr:uid="{00000000-0005-0000-0000-000091360000}"/>
    <cellStyle name="40% - akcent 5 3 2 2 2 5 3" xfId="13801" xr:uid="{00000000-0005-0000-0000-000092360000}"/>
    <cellStyle name="40% - akcent 5 3 2 2 2 5 4" xfId="13802" xr:uid="{00000000-0005-0000-0000-000093360000}"/>
    <cellStyle name="40% - akcent 5 3 2 2 2 6" xfId="13803" xr:uid="{00000000-0005-0000-0000-000094360000}"/>
    <cellStyle name="40% - akcent 5 3 2 2 2 6 2" xfId="13804" xr:uid="{00000000-0005-0000-0000-000095360000}"/>
    <cellStyle name="40% - akcent 5 3 2 2 2 6 2 2" xfId="13805" xr:uid="{00000000-0005-0000-0000-000096360000}"/>
    <cellStyle name="40% - akcent 5 3 2 2 2 6 2 3" xfId="13806" xr:uid="{00000000-0005-0000-0000-000097360000}"/>
    <cellStyle name="40% - akcent 5 3 2 2 2 6 3" xfId="13807" xr:uid="{00000000-0005-0000-0000-000098360000}"/>
    <cellStyle name="40% - akcent 5 3 2 2 2 6 4" xfId="13808" xr:uid="{00000000-0005-0000-0000-000099360000}"/>
    <cellStyle name="40% - akcent 5 3 2 2 2 7" xfId="13809" xr:uid="{00000000-0005-0000-0000-00009A360000}"/>
    <cellStyle name="40% - akcent 5 3 2 2 2 7 2" xfId="13810" xr:uid="{00000000-0005-0000-0000-00009B360000}"/>
    <cellStyle name="40% - akcent 5 3 2 2 2 7 3" xfId="13811" xr:uid="{00000000-0005-0000-0000-00009C360000}"/>
    <cellStyle name="40% - akcent 5 3 2 2 2 8" xfId="13812" xr:uid="{00000000-0005-0000-0000-00009D360000}"/>
    <cellStyle name="40% - akcent 5 3 2 2 2 9" xfId="13813" xr:uid="{00000000-0005-0000-0000-00009E360000}"/>
    <cellStyle name="40% - akcent 5 3 2 2 3" xfId="13814" xr:uid="{00000000-0005-0000-0000-00009F360000}"/>
    <cellStyle name="40% - akcent 5 3 2 2 3 2" xfId="13815" xr:uid="{00000000-0005-0000-0000-0000A0360000}"/>
    <cellStyle name="40% - akcent 5 3 2 2 3 2 2" xfId="13816" xr:uid="{00000000-0005-0000-0000-0000A1360000}"/>
    <cellStyle name="40% - akcent 5 3 2 2 3 2 2 2" xfId="13817" xr:uid="{00000000-0005-0000-0000-0000A2360000}"/>
    <cellStyle name="40% - akcent 5 3 2 2 3 2 2 3" xfId="13818" xr:uid="{00000000-0005-0000-0000-0000A3360000}"/>
    <cellStyle name="40% - akcent 5 3 2 2 3 2 3" xfId="13819" xr:uid="{00000000-0005-0000-0000-0000A4360000}"/>
    <cellStyle name="40% - akcent 5 3 2 2 3 2 4" xfId="13820" xr:uid="{00000000-0005-0000-0000-0000A5360000}"/>
    <cellStyle name="40% - akcent 5 3 2 2 3 3" xfId="13821" xr:uid="{00000000-0005-0000-0000-0000A6360000}"/>
    <cellStyle name="40% - akcent 5 3 2 2 3 3 2" xfId="13822" xr:uid="{00000000-0005-0000-0000-0000A7360000}"/>
    <cellStyle name="40% - akcent 5 3 2 2 3 3 2 2" xfId="13823" xr:uid="{00000000-0005-0000-0000-0000A8360000}"/>
    <cellStyle name="40% - akcent 5 3 2 2 3 3 2 3" xfId="13824" xr:uid="{00000000-0005-0000-0000-0000A9360000}"/>
    <cellStyle name="40% - akcent 5 3 2 2 3 3 3" xfId="13825" xr:uid="{00000000-0005-0000-0000-0000AA360000}"/>
    <cellStyle name="40% - akcent 5 3 2 2 3 3 4" xfId="13826" xr:uid="{00000000-0005-0000-0000-0000AB360000}"/>
    <cellStyle name="40% - akcent 5 3 2 2 3 4" xfId="13827" xr:uid="{00000000-0005-0000-0000-0000AC360000}"/>
    <cellStyle name="40% - akcent 5 3 2 2 3 4 2" xfId="13828" xr:uid="{00000000-0005-0000-0000-0000AD360000}"/>
    <cellStyle name="40% - akcent 5 3 2 2 3 4 2 2" xfId="13829" xr:uid="{00000000-0005-0000-0000-0000AE360000}"/>
    <cellStyle name="40% - akcent 5 3 2 2 3 4 2 3" xfId="13830" xr:uid="{00000000-0005-0000-0000-0000AF360000}"/>
    <cellStyle name="40% - akcent 5 3 2 2 3 4 3" xfId="13831" xr:uid="{00000000-0005-0000-0000-0000B0360000}"/>
    <cellStyle name="40% - akcent 5 3 2 2 3 4 4" xfId="13832" xr:uid="{00000000-0005-0000-0000-0000B1360000}"/>
    <cellStyle name="40% - akcent 5 3 2 2 3 5" xfId="13833" xr:uid="{00000000-0005-0000-0000-0000B2360000}"/>
    <cellStyle name="40% - akcent 5 3 2 2 3 5 2" xfId="13834" xr:uid="{00000000-0005-0000-0000-0000B3360000}"/>
    <cellStyle name="40% - akcent 5 3 2 2 3 5 3" xfId="13835" xr:uid="{00000000-0005-0000-0000-0000B4360000}"/>
    <cellStyle name="40% - akcent 5 3 2 2 3 6" xfId="13836" xr:uid="{00000000-0005-0000-0000-0000B5360000}"/>
    <cellStyle name="40% - akcent 5 3 2 2 3 7" xfId="13837" xr:uid="{00000000-0005-0000-0000-0000B6360000}"/>
    <cellStyle name="40% - akcent 5 3 2 2 4" xfId="13838" xr:uid="{00000000-0005-0000-0000-0000B7360000}"/>
    <cellStyle name="40% - akcent 5 3 2 2 4 2" xfId="13839" xr:uid="{00000000-0005-0000-0000-0000B8360000}"/>
    <cellStyle name="40% - akcent 5 3 2 2 4 2 2" xfId="13840" xr:uid="{00000000-0005-0000-0000-0000B9360000}"/>
    <cellStyle name="40% - akcent 5 3 2 2 4 2 2 2" xfId="13841" xr:uid="{00000000-0005-0000-0000-0000BA360000}"/>
    <cellStyle name="40% - akcent 5 3 2 2 4 2 2 3" xfId="13842" xr:uid="{00000000-0005-0000-0000-0000BB360000}"/>
    <cellStyle name="40% - akcent 5 3 2 2 4 2 3" xfId="13843" xr:uid="{00000000-0005-0000-0000-0000BC360000}"/>
    <cellStyle name="40% - akcent 5 3 2 2 4 2 4" xfId="13844" xr:uid="{00000000-0005-0000-0000-0000BD360000}"/>
    <cellStyle name="40% - akcent 5 3 2 2 4 3" xfId="13845" xr:uid="{00000000-0005-0000-0000-0000BE360000}"/>
    <cellStyle name="40% - akcent 5 3 2 2 4 3 2" xfId="13846" xr:uid="{00000000-0005-0000-0000-0000BF360000}"/>
    <cellStyle name="40% - akcent 5 3 2 2 4 3 2 2" xfId="13847" xr:uid="{00000000-0005-0000-0000-0000C0360000}"/>
    <cellStyle name="40% - akcent 5 3 2 2 4 3 2 3" xfId="13848" xr:uid="{00000000-0005-0000-0000-0000C1360000}"/>
    <cellStyle name="40% - akcent 5 3 2 2 4 3 3" xfId="13849" xr:uid="{00000000-0005-0000-0000-0000C2360000}"/>
    <cellStyle name="40% - akcent 5 3 2 2 4 3 4" xfId="13850" xr:uid="{00000000-0005-0000-0000-0000C3360000}"/>
    <cellStyle name="40% - akcent 5 3 2 2 4 4" xfId="13851" xr:uid="{00000000-0005-0000-0000-0000C4360000}"/>
    <cellStyle name="40% - akcent 5 3 2 2 4 4 2" xfId="13852" xr:uid="{00000000-0005-0000-0000-0000C5360000}"/>
    <cellStyle name="40% - akcent 5 3 2 2 4 4 2 2" xfId="13853" xr:uid="{00000000-0005-0000-0000-0000C6360000}"/>
    <cellStyle name="40% - akcent 5 3 2 2 4 4 2 3" xfId="13854" xr:uid="{00000000-0005-0000-0000-0000C7360000}"/>
    <cellStyle name="40% - akcent 5 3 2 2 4 4 3" xfId="13855" xr:uid="{00000000-0005-0000-0000-0000C8360000}"/>
    <cellStyle name="40% - akcent 5 3 2 2 4 4 4" xfId="13856" xr:uid="{00000000-0005-0000-0000-0000C9360000}"/>
    <cellStyle name="40% - akcent 5 3 2 2 4 5" xfId="13857" xr:uid="{00000000-0005-0000-0000-0000CA360000}"/>
    <cellStyle name="40% - akcent 5 3 2 2 4 5 2" xfId="13858" xr:uid="{00000000-0005-0000-0000-0000CB360000}"/>
    <cellStyle name="40% - akcent 5 3 2 2 4 5 3" xfId="13859" xr:uid="{00000000-0005-0000-0000-0000CC360000}"/>
    <cellStyle name="40% - akcent 5 3 2 2 4 6" xfId="13860" xr:uid="{00000000-0005-0000-0000-0000CD360000}"/>
    <cellStyle name="40% - akcent 5 3 2 2 4 7" xfId="13861" xr:uid="{00000000-0005-0000-0000-0000CE360000}"/>
    <cellStyle name="40% - akcent 5 3 2 2 5" xfId="13862" xr:uid="{00000000-0005-0000-0000-0000CF360000}"/>
    <cellStyle name="40% - akcent 5 3 2 2 5 2" xfId="13863" xr:uid="{00000000-0005-0000-0000-0000D0360000}"/>
    <cellStyle name="40% - akcent 5 3 2 2 5 2 2" xfId="13864" xr:uid="{00000000-0005-0000-0000-0000D1360000}"/>
    <cellStyle name="40% - akcent 5 3 2 2 5 2 2 2" xfId="13865" xr:uid="{00000000-0005-0000-0000-0000D2360000}"/>
    <cellStyle name="40% - akcent 5 3 2 2 5 2 2 3" xfId="13866" xr:uid="{00000000-0005-0000-0000-0000D3360000}"/>
    <cellStyle name="40% - akcent 5 3 2 2 5 2 3" xfId="13867" xr:uid="{00000000-0005-0000-0000-0000D4360000}"/>
    <cellStyle name="40% - akcent 5 3 2 2 5 2 4" xfId="13868" xr:uid="{00000000-0005-0000-0000-0000D5360000}"/>
    <cellStyle name="40% - akcent 5 3 2 2 5 3" xfId="13869" xr:uid="{00000000-0005-0000-0000-0000D6360000}"/>
    <cellStyle name="40% - akcent 5 3 2 2 5 3 2" xfId="13870" xr:uid="{00000000-0005-0000-0000-0000D7360000}"/>
    <cellStyle name="40% - akcent 5 3 2 2 5 3 3" xfId="13871" xr:uid="{00000000-0005-0000-0000-0000D8360000}"/>
    <cellStyle name="40% - akcent 5 3 2 2 5 4" xfId="13872" xr:uid="{00000000-0005-0000-0000-0000D9360000}"/>
    <cellStyle name="40% - akcent 5 3 2 2 5 5" xfId="13873" xr:uid="{00000000-0005-0000-0000-0000DA360000}"/>
    <cellStyle name="40% - akcent 5 3 2 2 6" xfId="13874" xr:uid="{00000000-0005-0000-0000-0000DB360000}"/>
    <cellStyle name="40% - akcent 5 3 2 2 6 2" xfId="13875" xr:uid="{00000000-0005-0000-0000-0000DC360000}"/>
    <cellStyle name="40% - akcent 5 3 2 2 6 2 2" xfId="13876" xr:uid="{00000000-0005-0000-0000-0000DD360000}"/>
    <cellStyle name="40% - akcent 5 3 2 2 6 2 3" xfId="13877" xr:uid="{00000000-0005-0000-0000-0000DE360000}"/>
    <cellStyle name="40% - akcent 5 3 2 2 6 3" xfId="13878" xr:uid="{00000000-0005-0000-0000-0000DF360000}"/>
    <cellStyle name="40% - akcent 5 3 2 2 6 4" xfId="13879" xr:uid="{00000000-0005-0000-0000-0000E0360000}"/>
    <cellStyle name="40% - akcent 5 3 2 2 7" xfId="13880" xr:uid="{00000000-0005-0000-0000-0000E1360000}"/>
    <cellStyle name="40% - akcent 5 3 2 2 7 2" xfId="13881" xr:uid="{00000000-0005-0000-0000-0000E2360000}"/>
    <cellStyle name="40% - akcent 5 3 2 2 7 2 2" xfId="13882" xr:uid="{00000000-0005-0000-0000-0000E3360000}"/>
    <cellStyle name="40% - akcent 5 3 2 2 7 2 3" xfId="13883" xr:uid="{00000000-0005-0000-0000-0000E4360000}"/>
    <cellStyle name="40% - akcent 5 3 2 2 7 3" xfId="13884" xr:uid="{00000000-0005-0000-0000-0000E5360000}"/>
    <cellStyle name="40% - akcent 5 3 2 2 7 4" xfId="13885" xr:uid="{00000000-0005-0000-0000-0000E6360000}"/>
    <cellStyle name="40% - akcent 5 3 2 2 8" xfId="13886" xr:uid="{00000000-0005-0000-0000-0000E7360000}"/>
    <cellStyle name="40% - akcent 5 3 2 2 8 2" xfId="13887" xr:uid="{00000000-0005-0000-0000-0000E8360000}"/>
    <cellStyle name="40% - akcent 5 3 2 2 8 2 2" xfId="13888" xr:uid="{00000000-0005-0000-0000-0000E9360000}"/>
    <cellStyle name="40% - akcent 5 3 2 2 8 2 3" xfId="13889" xr:uid="{00000000-0005-0000-0000-0000EA360000}"/>
    <cellStyle name="40% - akcent 5 3 2 2 8 3" xfId="13890" xr:uid="{00000000-0005-0000-0000-0000EB360000}"/>
    <cellStyle name="40% - akcent 5 3 2 2 8 4" xfId="13891" xr:uid="{00000000-0005-0000-0000-0000EC360000}"/>
    <cellStyle name="40% - akcent 5 3 2 2 9" xfId="13892" xr:uid="{00000000-0005-0000-0000-0000ED360000}"/>
    <cellStyle name="40% - akcent 5 3 2 2 9 2" xfId="13893" xr:uid="{00000000-0005-0000-0000-0000EE360000}"/>
    <cellStyle name="40% - akcent 5 3 2 2 9 3" xfId="13894" xr:uid="{00000000-0005-0000-0000-0000EF360000}"/>
    <cellStyle name="40% - akcent 5 3 2 3" xfId="13895" xr:uid="{00000000-0005-0000-0000-0000F0360000}"/>
    <cellStyle name="40% - akcent 5 3 2 3 10" xfId="13896" xr:uid="{00000000-0005-0000-0000-0000F1360000}"/>
    <cellStyle name="40% - akcent 5 3 2 3 2" xfId="13897" xr:uid="{00000000-0005-0000-0000-0000F2360000}"/>
    <cellStyle name="40% - akcent 5 3 2 3 2 2" xfId="13898" xr:uid="{00000000-0005-0000-0000-0000F3360000}"/>
    <cellStyle name="40% - akcent 5 3 2 3 2 2 2" xfId="13899" xr:uid="{00000000-0005-0000-0000-0000F4360000}"/>
    <cellStyle name="40% - akcent 5 3 2 3 2 2 2 2" xfId="13900" xr:uid="{00000000-0005-0000-0000-0000F5360000}"/>
    <cellStyle name="40% - akcent 5 3 2 3 2 2 2 3" xfId="13901" xr:uid="{00000000-0005-0000-0000-0000F6360000}"/>
    <cellStyle name="40% - akcent 5 3 2 3 2 2 3" xfId="13902" xr:uid="{00000000-0005-0000-0000-0000F7360000}"/>
    <cellStyle name="40% - akcent 5 3 2 3 2 2 4" xfId="13903" xr:uid="{00000000-0005-0000-0000-0000F8360000}"/>
    <cellStyle name="40% - akcent 5 3 2 3 2 3" xfId="13904" xr:uid="{00000000-0005-0000-0000-0000F9360000}"/>
    <cellStyle name="40% - akcent 5 3 2 3 2 3 2" xfId="13905" xr:uid="{00000000-0005-0000-0000-0000FA360000}"/>
    <cellStyle name="40% - akcent 5 3 2 3 2 3 2 2" xfId="13906" xr:uid="{00000000-0005-0000-0000-0000FB360000}"/>
    <cellStyle name="40% - akcent 5 3 2 3 2 3 2 3" xfId="13907" xr:uid="{00000000-0005-0000-0000-0000FC360000}"/>
    <cellStyle name="40% - akcent 5 3 2 3 2 3 3" xfId="13908" xr:uid="{00000000-0005-0000-0000-0000FD360000}"/>
    <cellStyle name="40% - akcent 5 3 2 3 2 3 4" xfId="13909" xr:uid="{00000000-0005-0000-0000-0000FE360000}"/>
    <cellStyle name="40% - akcent 5 3 2 3 2 4" xfId="13910" xr:uid="{00000000-0005-0000-0000-0000FF360000}"/>
    <cellStyle name="40% - akcent 5 3 2 3 2 4 2" xfId="13911" xr:uid="{00000000-0005-0000-0000-000000370000}"/>
    <cellStyle name="40% - akcent 5 3 2 3 2 4 2 2" xfId="13912" xr:uid="{00000000-0005-0000-0000-000001370000}"/>
    <cellStyle name="40% - akcent 5 3 2 3 2 4 2 3" xfId="13913" xr:uid="{00000000-0005-0000-0000-000002370000}"/>
    <cellStyle name="40% - akcent 5 3 2 3 2 4 3" xfId="13914" xr:uid="{00000000-0005-0000-0000-000003370000}"/>
    <cellStyle name="40% - akcent 5 3 2 3 2 4 4" xfId="13915" xr:uid="{00000000-0005-0000-0000-000004370000}"/>
    <cellStyle name="40% - akcent 5 3 2 3 2 5" xfId="13916" xr:uid="{00000000-0005-0000-0000-000005370000}"/>
    <cellStyle name="40% - akcent 5 3 2 3 2 5 2" xfId="13917" xr:uid="{00000000-0005-0000-0000-000006370000}"/>
    <cellStyle name="40% - akcent 5 3 2 3 2 5 3" xfId="13918" xr:uid="{00000000-0005-0000-0000-000007370000}"/>
    <cellStyle name="40% - akcent 5 3 2 3 2 6" xfId="13919" xr:uid="{00000000-0005-0000-0000-000008370000}"/>
    <cellStyle name="40% - akcent 5 3 2 3 2 7" xfId="13920" xr:uid="{00000000-0005-0000-0000-000009370000}"/>
    <cellStyle name="40% - akcent 5 3 2 3 3" xfId="13921" xr:uid="{00000000-0005-0000-0000-00000A370000}"/>
    <cellStyle name="40% - akcent 5 3 2 3 3 2" xfId="13922" xr:uid="{00000000-0005-0000-0000-00000B370000}"/>
    <cellStyle name="40% - akcent 5 3 2 3 3 2 2" xfId="13923" xr:uid="{00000000-0005-0000-0000-00000C370000}"/>
    <cellStyle name="40% - akcent 5 3 2 3 3 2 2 2" xfId="13924" xr:uid="{00000000-0005-0000-0000-00000D370000}"/>
    <cellStyle name="40% - akcent 5 3 2 3 3 2 2 3" xfId="13925" xr:uid="{00000000-0005-0000-0000-00000E370000}"/>
    <cellStyle name="40% - akcent 5 3 2 3 3 2 3" xfId="13926" xr:uid="{00000000-0005-0000-0000-00000F370000}"/>
    <cellStyle name="40% - akcent 5 3 2 3 3 2 4" xfId="13927" xr:uid="{00000000-0005-0000-0000-000010370000}"/>
    <cellStyle name="40% - akcent 5 3 2 3 3 3" xfId="13928" xr:uid="{00000000-0005-0000-0000-000011370000}"/>
    <cellStyle name="40% - akcent 5 3 2 3 3 3 2" xfId="13929" xr:uid="{00000000-0005-0000-0000-000012370000}"/>
    <cellStyle name="40% - akcent 5 3 2 3 3 3 2 2" xfId="13930" xr:uid="{00000000-0005-0000-0000-000013370000}"/>
    <cellStyle name="40% - akcent 5 3 2 3 3 3 2 3" xfId="13931" xr:uid="{00000000-0005-0000-0000-000014370000}"/>
    <cellStyle name="40% - akcent 5 3 2 3 3 3 3" xfId="13932" xr:uid="{00000000-0005-0000-0000-000015370000}"/>
    <cellStyle name="40% - akcent 5 3 2 3 3 3 4" xfId="13933" xr:uid="{00000000-0005-0000-0000-000016370000}"/>
    <cellStyle name="40% - akcent 5 3 2 3 3 4" xfId="13934" xr:uid="{00000000-0005-0000-0000-000017370000}"/>
    <cellStyle name="40% - akcent 5 3 2 3 3 4 2" xfId="13935" xr:uid="{00000000-0005-0000-0000-000018370000}"/>
    <cellStyle name="40% - akcent 5 3 2 3 3 4 2 2" xfId="13936" xr:uid="{00000000-0005-0000-0000-000019370000}"/>
    <cellStyle name="40% - akcent 5 3 2 3 3 4 2 3" xfId="13937" xr:uid="{00000000-0005-0000-0000-00001A370000}"/>
    <cellStyle name="40% - akcent 5 3 2 3 3 4 3" xfId="13938" xr:uid="{00000000-0005-0000-0000-00001B370000}"/>
    <cellStyle name="40% - akcent 5 3 2 3 3 4 4" xfId="13939" xr:uid="{00000000-0005-0000-0000-00001C370000}"/>
    <cellStyle name="40% - akcent 5 3 2 3 3 5" xfId="13940" xr:uid="{00000000-0005-0000-0000-00001D370000}"/>
    <cellStyle name="40% - akcent 5 3 2 3 3 5 2" xfId="13941" xr:uid="{00000000-0005-0000-0000-00001E370000}"/>
    <cellStyle name="40% - akcent 5 3 2 3 3 5 3" xfId="13942" xr:uid="{00000000-0005-0000-0000-00001F370000}"/>
    <cellStyle name="40% - akcent 5 3 2 3 3 6" xfId="13943" xr:uid="{00000000-0005-0000-0000-000020370000}"/>
    <cellStyle name="40% - akcent 5 3 2 3 3 7" xfId="13944" xr:uid="{00000000-0005-0000-0000-000021370000}"/>
    <cellStyle name="40% - akcent 5 3 2 3 4" xfId="13945" xr:uid="{00000000-0005-0000-0000-000022370000}"/>
    <cellStyle name="40% - akcent 5 3 2 3 4 2" xfId="13946" xr:uid="{00000000-0005-0000-0000-000023370000}"/>
    <cellStyle name="40% - akcent 5 3 2 3 4 2 2" xfId="13947" xr:uid="{00000000-0005-0000-0000-000024370000}"/>
    <cellStyle name="40% - akcent 5 3 2 3 4 2 2 2" xfId="13948" xr:uid="{00000000-0005-0000-0000-000025370000}"/>
    <cellStyle name="40% - akcent 5 3 2 3 4 2 2 3" xfId="13949" xr:uid="{00000000-0005-0000-0000-000026370000}"/>
    <cellStyle name="40% - akcent 5 3 2 3 4 2 3" xfId="13950" xr:uid="{00000000-0005-0000-0000-000027370000}"/>
    <cellStyle name="40% - akcent 5 3 2 3 4 2 4" xfId="13951" xr:uid="{00000000-0005-0000-0000-000028370000}"/>
    <cellStyle name="40% - akcent 5 3 2 3 4 3" xfId="13952" xr:uid="{00000000-0005-0000-0000-000029370000}"/>
    <cellStyle name="40% - akcent 5 3 2 3 4 3 2" xfId="13953" xr:uid="{00000000-0005-0000-0000-00002A370000}"/>
    <cellStyle name="40% - akcent 5 3 2 3 4 3 3" xfId="13954" xr:uid="{00000000-0005-0000-0000-00002B370000}"/>
    <cellStyle name="40% - akcent 5 3 2 3 4 4" xfId="13955" xr:uid="{00000000-0005-0000-0000-00002C370000}"/>
    <cellStyle name="40% - akcent 5 3 2 3 4 5" xfId="13956" xr:uid="{00000000-0005-0000-0000-00002D370000}"/>
    <cellStyle name="40% - akcent 5 3 2 3 5" xfId="13957" xr:uid="{00000000-0005-0000-0000-00002E370000}"/>
    <cellStyle name="40% - akcent 5 3 2 3 5 2" xfId="13958" xr:uid="{00000000-0005-0000-0000-00002F370000}"/>
    <cellStyle name="40% - akcent 5 3 2 3 5 2 2" xfId="13959" xr:uid="{00000000-0005-0000-0000-000030370000}"/>
    <cellStyle name="40% - akcent 5 3 2 3 5 2 3" xfId="13960" xr:uid="{00000000-0005-0000-0000-000031370000}"/>
    <cellStyle name="40% - akcent 5 3 2 3 5 3" xfId="13961" xr:uid="{00000000-0005-0000-0000-000032370000}"/>
    <cellStyle name="40% - akcent 5 3 2 3 5 4" xfId="13962" xr:uid="{00000000-0005-0000-0000-000033370000}"/>
    <cellStyle name="40% - akcent 5 3 2 3 6" xfId="13963" xr:uid="{00000000-0005-0000-0000-000034370000}"/>
    <cellStyle name="40% - akcent 5 3 2 3 6 2" xfId="13964" xr:uid="{00000000-0005-0000-0000-000035370000}"/>
    <cellStyle name="40% - akcent 5 3 2 3 6 2 2" xfId="13965" xr:uid="{00000000-0005-0000-0000-000036370000}"/>
    <cellStyle name="40% - akcent 5 3 2 3 6 2 3" xfId="13966" xr:uid="{00000000-0005-0000-0000-000037370000}"/>
    <cellStyle name="40% - akcent 5 3 2 3 6 3" xfId="13967" xr:uid="{00000000-0005-0000-0000-000038370000}"/>
    <cellStyle name="40% - akcent 5 3 2 3 6 4" xfId="13968" xr:uid="{00000000-0005-0000-0000-000039370000}"/>
    <cellStyle name="40% - akcent 5 3 2 3 7" xfId="13969" xr:uid="{00000000-0005-0000-0000-00003A370000}"/>
    <cellStyle name="40% - akcent 5 3 2 3 7 2" xfId="13970" xr:uid="{00000000-0005-0000-0000-00003B370000}"/>
    <cellStyle name="40% - akcent 5 3 2 3 7 2 2" xfId="13971" xr:uid="{00000000-0005-0000-0000-00003C370000}"/>
    <cellStyle name="40% - akcent 5 3 2 3 7 2 3" xfId="13972" xr:uid="{00000000-0005-0000-0000-00003D370000}"/>
    <cellStyle name="40% - akcent 5 3 2 3 7 3" xfId="13973" xr:uid="{00000000-0005-0000-0000-00003E370000}"/>
    <cellStyle name="40% - akcent 5 3 2 3 7 4" xfId="13974" xr:uid="{00000000-0005-0000-0000-00003F370000}"/>
    <cellStyle name="40% - akcent 5 3 2 3 8" xfId="13975" xr:uid="{00000000-0005-0000-0000-000040370000}"/>
    <cellStyle name="40% - akcent 5 3 2 3 8 2" xfId="13976" xr:uid="{00000000-0005-0000-0000-000041370000}"/>
    <cellStyle name="40% - akcent 5 3 2 3 8 3" xfId="13977" xr:uid="{00000000-0005-0000-0000-000042370000}"/>
    <cellStyle name="40% - akcent 5 3 2 3 9" xfId="13978" xr:uid="{00000000-0005-0000-0000-000043370000}"/>
    <cellStyle name="40% - akcent 5 3 2 4" xfId="13979" xr:uid="{00000000-0005-0000-0000-000044370000}"/>
    <cellStyle name="40% - akcent 5 3 2 4 2" xfId="13980" xr:uid="{00000000-0005-0000-0000-000045370000}"/>
    <cellStyle name="40% - akcent 5 3 2 4 2 2" xfId="13981" xr:uid="{00000000-0005-0000-0000-000046370000}"/>
    <cellStyle name="40% - akcent 5 3 2 4 2 2 2" xfId="13982" xr:uid="{00000000-0005-0000-0000-000047370000}"/>
    <cellStyle name="40% - akcent 5 3 2 4 2 2 2 2" xfId="13983" xr:uid="{00000000-0005-0000-0000-000048370000}"/>
    <cellStyle name="40% - akcent 5 3 2 4 2 2 2 3" xfId="13984" xr:uid="{00000000-0005-0000-0000-000049370000}"/>
    <cellStyle name="40% - akcent 5 3 2 4 2 2 3" xfId="13985" xr:uid="{00000000-0005-0000-0000-00004A370000}"/>
    <cellStyle name="40% - akcent 5 3 2 4 2 2 4" xfId="13986" xr:uid="{00000000-0005-0000-0000-00004B370000}"/>
    <cellStyle name="40% - akcent 5 3 2 4 2 3" xfId="13987" xr:uid="{00000000-0005-0000-0000-00004C370000}"/>
    <cellStyle name="40% - akcent 5 3 2 4 2 3 2" xfId="13988" xr:uid="{00000000-0005-0000-0000-00004D370000}"/>
    <cellStyle name="40% - akcent 5 3 2 4 2 3 2 2" xfId="13989" xr:uid="{00000000-0005-0000-0000-00004E370000}"/>
    <cellStyle name="40% - akcent 5 3 2 4 2 3 2 3" xfId="13990" xr:uid="{00000000-0005-0000-0000-00004F370000}"/>
    <cellStyle name="40% - akcent 5 3 2 4 2 3 3" xfId="13991" xr:uid="{00000000-0005-0000-0000-000050370000}"/>
    <cellStyle name="40% - akcent 5 3 2 4 2 3 4" xfId="13992" xr:uid="{00000000-0005-0000-0000-000051370000}"/>
    <cellStyle name="40% - akcent 5 3 2 4 2 4" xfId="13993" xr:uid="{00000000-0005-0000-0000-000052370000}"/>
    <cellStyle name="40% - akcent 5 3 2 4 2 4 2" xfId="13994" xr:uid="{00000000-0005-0000-0000-000053370000}"/>
    <cellStyle name="40% - akcent 5 3 2 4 2 4 2 2" xfId="13995" xr:uid="{00000000-0005-0000-0000-000054370000}"/>
    <cellStyle name="40% - akcent 5 3 2 4 2 4 2 3" xfId="13996" xr:uid="{00000000-0005-0000-0000-000055370000}"/>
    <cellStyle name="40% - akcent 5 3 2 4 2 4 3" xfId="13997" xr:uid="{00000000-0005-0000-0000-000056370000}"/>
    <cellStyle name="40% - akcent 5 3 2 4 2 4 4" xfId="13998" xr:uid="{00000000-0005-0000-0000-000057370000}"/>
    <cellStyle name="40% - akcent 5 3 2 4 2 5" xfId="13999" xr:uid="{00000000-0005-0000-0000-000058370000}"/>
    <cellStyle name="40% - akcent 5 3 2 4 2 5 2" xfId="14000" xr:uid="{00000000-0005-0000-0000-000059370000}"/>
    <cellStyle name="40% - akcent 5 3 2 4 2 5 3" xfId="14001" xr:uid="{00000000-0005-0000-0000-00005A370000}"/>
    <cellStyle name="40% - akcent 5 3 2 4 2 6" xfId="14002" xr:uid="{00000000-0005-0000-0000-00005B370000}"/>
    <cellStyle name="40% - akcent 5 3 2 4 2 7" xfId="14003" xr:uid="{00000000-0005-0000-0000-00005C370000}"/>
    <cellStyle name="40% - akcent 5 3 2 4 3" xfId="14004" xr:uid="{00000000-0005-0000-0000-00005D370000}"/>
    <cellStyle name="40% - akcent 5 3 2 4 3 2" xfId="14005" xr:uid="{00000000-0005-0000-0000-00005E370000}"/>
    <cellStyle name="40% - akcent 5 3 2 4 3 2 2" xfId="14006" xr:uid="{00000000-0005-0000-0000-00005F370000}"/>
    <cellStyle name="40% - akcent 5 3 2 4 3 2 2 2" xfId="14007" xr:uid="{00000000-0005-0000-0000-000060370000}"/>
    <cellStyle name="40% - akcent 5 3 2 4 3 2 2 3" xfId="14008" xr:uid="{00000000-0005-0000-0000-000061370000}"/>
    <cellStyle name="40% - akcent 5 3 2 4 3 2 3" xfId="14009" xr:uid="{00000000-0005-0000-0000-000062370000}"/>
    <cellStyle name="40% - akcent 5 3 2 4 3 2 4" xfId="14010" xr:uid="{00000000-0005-0000-0000-000063370000}"/>
    <cellStyle name="40% - akcent 5 3 2 4 3 3" xfId="14011" xr:uid="{00000000-0005-0000-0000-000064370000}"/>
    <cellStyle name="40% - akcent 5 3 2 4 3 3 2" xfId="14012" xr:uid="{00000000-0005-0000-0000-000065370000}"/>
    <cellStyle name="40% - akcent 5 3 2 4 3 3 2 2" xfId="14013" xr:uid="{00000000-0005-0000-0000-000066370000}"/>
    <cellStyle name="40% - akcent 5 3 2 4 3 3 2 3" xfId="14014" xr:uid="{00000000-0005-0000-0000-000067370000}"/>
    <cellStyle name="40% - akcent 5 3 2 4 3 3 3" xfId="14015" xr:uid="{00000000-0005-0000-0000-000068370000}"/>
    <cellStyle name="40% - akcent 5 3 2 4 3 3 4" xfId="14016" xr:uid="{00000000-0005-0000-0000-000069370000}"/>
    <cellStyle name="40% - akcent 5 3 2 4 3 4" xfId="14017" xr:uid="{00000000-0005-0000-0000-00006A370000}"/>
    <cellStyle name="40% - akcent 5 3 2 4 3 4 2" xfId="14018" xr:uid="{00000000-0005-0000-0000-00006B370000}"/>
    <cellStyle name="40% - akcent 5 3 2 4 3 4 2 2" xfId="14019" xr:uid="{00000000-0005-0000-0000-00006C370000}"/>
    <cellStyle name="40% - akcent 5 3 2 4 3 4 2 3" xfId="14020" xr:uid="{00000000-0005-0000-0000-00006D370000}"/>
    <cellStyle name="40% - akcent 5 3 2 4 3 4 3" xfId="14021" xr:uid="{00000000-0005-0000-0000-00006E370000}"/>
    <cellStyle name="40% - akcent 5 3 2 4 3 4 4" xfId="14022" xr:uid="{00000000-0005-0000-0000-00006F370000}"/>
    <cellStyle name="40% - akcent 5 3 2 4 3 5" xfId="14023" xr:uid="{00000000-0005-0000-0000-000070370000}"/>
    <cellStyle name="40% - akcent 5 3 2 4 3 5 2" xfId="14024" xr:uid="{00000000-0005-0000-0000-000071370000}"/>
    <cellStyle name="40% - akcent 5 3 2 4 3 5 3" xfId="14025" xr:uid="{00000000-0005-0000-0000-000072370000}"/>
    <cellStyle name="40% - akcent 5 3 2 4 3 6" xfId="14026" xr:uid="{00000000-0005-0000-0000-000073370000}"/>
    <cellStyle name="40% - akcent 5 3 2 4 3 7" xfId="14027" xr:uid="{00000000-0005-0000-0000-000074370000}"/>
    <cellStyle name="40% - akcent 5 3 2 4 4" xfId="14028" xr:uid="{00000000-0005-0000-0000-000075370000}"/>
    <cellStyle name="40% - akcent 5 3 2 4 4 2" xfId="14029" xr:uid="{00000000-0005-0000-0000-000076370000}"/>
    <cellStyle name="40% - akcent 5 3 2 4 4 2 2" xfId="14030" xr:uid="{00000000-0005-0000-0000-000077370000}"/>
    <cellStyle name="40% - akcent 5 3 2 4 4 2 3" xfId="14031" xr:uid="{00000000-0005-0000-0000-000078370000}"/>
    <cellStyle name="40% - akcent 5 3 2 4 4 3" xfId="14032" xr:uid="{00000000-0005-0000-0000-000079370000}"/>
    <cellStyle name="40% - akcent 5 3 2 4 4 4" xfId="14033" xr:uid="{00000000-0005-0000-0000-00007A370000}"/>
    <cellStyle name="40% - akcent 5 3 2 4 5" xfId="14034" xr:uid="{00000000-0005-0000-0000-00007B370000}"/>
    <cellStyle name="40% - akcent 5 3 2 4 5 2" xfId="14035" xr:uid="{00000000-0005-0000-0000-00007C370000}"/>
    <cellStyle name="40% - akcent 5 3 2 4 5 2 2" xfId="14036" xr:uid="{00000000-0005-0000-0000-00007D370000}"/>
    <cellStyle name="40% - akcent 5 3 2 4 5 2 3" xfId="14037" xr:uid="{00000000-0005-0000-0000-00007E370000}"/>
    <cellStyle name="40% - akcent 5 3 2 4 5 3" xfId="14038" xr:uid="{00000000-0005-0000-0000-00007F370000}"/>
    <cellStyle name="40% - akcent 5 3 2 4 5 4" xfId="14039" xr:uid="{00000000-0005-0000-0000-000080370000}"/>
    <cellStyle name="40% - akcent 5 3 2 4 6" xfId="14040" xr:uid="{00000000-0005-0000-0000-000081370000}"/>
    <cellStyle name="40% - akcent 5 3 2 4 6 2" xfId="14041" xr:uid="{00000000-0005-0000-0000-000082370000}"/>
    <cellStyle name="40% - akcent 5 3 2 4 6 2 2" xfId="14042" xr:uid="{00000000-0005-0000-0000-000083370000}"/>
    <cellStyle name="40% - akcent 5 3 2 4 6 2 3" xfId="14043" xr:uid="{00000000-0005-0000-0000-000084370000}"/>
    <cellStyle name="40% - akcent 5 3 2 4 6 3" xfId="14044" xr:uid="{00000000-0005-0000-0000-000085370000}"/>
    <cellStyle name="40% - akcent 5 3 2 4 6 4" xfId="14045" xr:uid="{00000000-0005-0000-0000-000086370000}"/>
    <cellStyle name="40% - akcent 5 3 2 4 7" xfId="14046" xr:uid="{00000000-0005-0000-0000-000087370000}"/>
    <cellStyle name="40% - akcent 5 3 2 4 7 2" xfId="14047" xr:uid="{00000000-0005-0000-0000-000088370000}"/>
    <cellStyle name="40% - akcent 5 3 2 4 7 3" xfId="14048" xr:uid="{00000000-0005-0000-0000-000089370000}"/>
    <cellStyle name="40% - akcent 5 3 2 4 8" xfId="14049" xr:uid="{00000000-0005-0000-0000-00008A370000}"/>
    <cellStyle name="40% - akcent 5 3 2 4 9" xfId="14050" xr:uid="{00000000-0005-0000-0000-00008B370000}"/>
    <cellStyle name="40% - akcent 5 3 2 5" xfId="14051" xr:uid="{00000000-0005-0000-0000-00008C370000}"/>
    <cellStyle name="40% - akcent 5 3 2 5 2" xfId="14052" xr:uid="{00000000-0005-0000-0000-00008D370000}"/>
    <cellStyle name="40% - akcent 5 3 2 5 2 2" xfId="14053" xr:uid="{00000000-0005-0000-0000-00008E370000}"/>
    <cellStyle name="40% - akcent 5 3 2 5 2 2 2" xfId="14054" xr:uid="{00000000-0005-0000-0000-00008F370000}"/>
    <cellStyle name="40% - akcent 5 3 2 5 2 2 3" xfId="14055" xr:uid="{00000000-0005-0000-0000-000090370000}"/>
    <cellStyle name="40% - akcent 5 3 2 5 2 3" xfId="14056" xr:uid="{00000000-0005-0000-0000-000091370000}"/>
    <cellStyle name="40% - akcent 5 3 2 5 2 4" xfId="14057" xr:uid="{00000000-0005-0000-0000-000092370000}"/>
    <cellStyle name="40% - akcent 5 3 2 5 3" xfId="14058" xr:uid="{00000000-0005-0000-0000-000093370000}"/>
    <cellStyle name="40% - akcent 5 3 2 5 3 2" xfId="14059" xr:uid="{00000000-0005-0000-0000-000094370000}"/>
    <cellStyle name="40% - akcent 5 3 2 5 3 2 2" xfId="14060" xr:uid="{00000000-0005-0000-0000-000095370000}"/>
    <cellStyle name="40% - akcent 5 3 2 5 3 2 3" xfId="14061" xr:uid="{00000000-0005-0000-0000-000096370000}"/>
    <cellStyle name="40% - akcent 5 3 2 5 3 3" xfId="14062" xr:uid="{00000000-0005-0000-0000-000097370000}"/>
    <cellStyle name="40% - akcent 5 3 2 5 3 4" xfId="14063" xr:uid="{00000000-0005-0000-0000-000098370000}"/>
    <cellStyle name="40% - akcent 5 3 2 5 4" xfId="14064" xr:uid="{00000000-0005-0000-0000-000099370000}"/>
    <cellStyle name="40% - akcent 5 3 2 5 4 2" xfId="14065" xr:uid="{00000000-0005-0000-0000-00009A370000}"/>
    <cellStyle name="40% - akcent 5 3 2 5 4 2 2" xfId="14066" xr:uid="{00000000-0005-0000-0000-00009B370000}"/>
    <cellStyle name="40% - akcent 5 3 2 5 4 2 3" xfId="14067" xr:uid="{00000000-0005-0000-0000-00009C370000}"/>
    <cellStyle name="40% - akcent 5 3 2 5 4 3" xfId="14068" xr:uid="{00000000-0005-0000-0000-00009D370000}"/>
    <cellStyle name="40% - akcent 5 3 2 5 4 4" xfId="14069" xr:uid="{00000000-0005-0000-0000-00009E370000}"/>
    <cellStyle name="40% - akcent 5 3 2 5 5" xfId="14070" xr:uid="{00000000-0005-0000-0000-00009F370000}"/>
    <cellStyle name="40% - akcent 5 3 2 5 5 2" xfId="14071" xr:uid="{00000000-0005-0000-0000-0000A0370000}"/>
    <cellStyle name="40% - akcent 5 3 2 5 5 3" xfId="14072" xr:uid="{00000000-0005-0000-0000-0000A1370000}"/>
    <cellStyle name="40% - akcent 5 3 2 5 6" xfId="14073" xr:uid="{00000000-0005-0000-0000-0000A2370000}"/>
    <cellStyle name="40% - akcent 5 3 2 5 7" xfId="14074" xr:uid="{00000000-0005-0000-0000-0000A3370000}"/>
    <cellStyle name="40% - akcent 5 3 2 6" xfId="14075" xr:uid="{00000000-0005-0000-0000-0000A4370000}"/>
    <cellStyle name="40% - akcent 5 3 2 6 2" xfId="14076" xr:uid="{00000000-0005-0000-0000-0000A5370000}"/>
    <cellStyle name="40% - akcent 5 3 2 6 2 2" xfId="14077" xr:uid="{00000000-0005-0000-0000-0000A6370000}"/>
    <cellStyle name="40% - akcent 5 3 2 6 2 2 2" xfId="14078" xr:uid="{00000000-0005-0000-0000-0000A7370000}"/>
    <cellStyle name="40% - akcent 5 3 2 6 2 2 3" xfId="14079" xr:uid="{00000000-0005-0000-0000-0000A8370000}"/>
    <cellStyle name="40% - akcent 5 3 2 6 2 3" xfId="14080" xr:uid="{00000000-0005-0000-0000-0000A9370000}"/>
    <cellStyle name="40% - akcent 5 3 2 6 2 4" xfId="14081" xr:uid="{00000000-0005-0000-0000-0000AA370000}"/>
    <cellStyle name="40% - akcent 5 3 2 6 3" xfId="14082" xr:uid="{00000000-0005-0000-0000-0000AB370000}"/>
    <cellStyle name="40% - akcent 5 3 2 6 3 2" xfId="14083" xr:uid="{00000000-0005-0000-0000-0000AC370000}"/>
    <cellStyle name="40% - akcent 5 3 2 6 3 2 2" xfId="14084" xr:uid="{00000000-0005-0000-0000-0000AD370000}"/>
    <cellStyle name="40% - akcent 5 3 2 6 3 2 3" xfId="14085" xr:uid="{00000000-0005-0000-0000-0000AE370000}"/>
    <cellStyle name="40% - akcent 5 3 2 6 3 3" xfId="14086" xr:uid="{00000000-0005-0000-0000-0000AF370000}"/>
    <cellStyle name="40% - akcent 5 3 2 6 3 4" xfId="14087" xr:uid="{00000000-0005-0000-0000-0000B0370000}"/>
    <cellStyle name="40% - akcent 5 3 2 6 4" xfId="14088" xr:uid="{00000000-0005-0000-0000-0000B1370000}"/>
    <cellStyle name="40% - akcent 5 3 2 6 4 2" xfId="14089" xr:uid="{00000000-0005-0000-0000-0000B2370000}"/>
    <cellStyle name="40% - akcent 5 3 2 6 4 2 2" xfId="14090" xr:uid="{00000000-0005-0000-0000-0000B3370000}"/>
    <cellStyle name="40% - akcent 5 3 2 6 4 2 3" xfId="14091" xr:uid="{00000000-0005-0000-0000-0000B4370000}"/>
    <cellStyle name="40% - akcent 5 3 2 6 4 3" xfId="14092" xr:uid="{00000000-0005-0000-0000-0000B5370000}"/>
    <cellStyle name="40% - akcent 5 3 2 6 4 4" xfId="14093" xr:uid="{00000000-0005-0000-0000-0000B6370000}"/>
    <cellStyle name="40% - akcent 5 3 2 6 5" xfId="14094" xr:uid="{00000000-0005-0000-0000-0000B7370000}"/>
    <cellStyle name="40% - akcent 5 3 2 6 5 2" xfId="14095" xr:uid="{00000000-0005-0000-0000-0000B8370000}"/>
    <cellStyle name="40% - akcent 5 3 2 6 5 3" xfId="14096" xr:uid="{00000000-0005-0000-0000-0000B9370000}"/>
    <cellStyle name="40% - akcent 5 3 2 6 6" xfId="14097" xr:uid="{00000000-0005-0000-0000-0000BA370000}"/>
    <cellStyle name="40% - akcent 5 3 2 6 7" xfId="14098" xr:uid="{00000000-0005-0000-0000-0000BB370000}"/>
    <cellStyle name="40% - akcent 5 3 2 7" xfId="14099" xr:uid="{00000000-0005-0000-0000-0000BC370000}"/>
    <cellStyle name="40% - akcent 5 3 2 7 2" xfId="14100" xr:uid="{00000000-0005-0000-0000-0000BD370000}"/>
    <cellStyle name="40% - akcent 5 3 2 7 2 2" xfId="14101" xr:uid="{00000000-0005-0000-0000-0000BE370000}"/>
    <cellStyle name="40% - akcent 5 3 2 7 2 2 2" xfId="14102" xr:uid="{00000000-0005-0000-0000-0000BF370000}"/>
    <cellStyle name="40% - akcent 5 3 2 7 2 2 3" xfId="14103" xr:uid="{00000000-0005-0000-0000-0000C0370000}"/>
    <cellStyle name="40% - akcent 5 3 2 7 2 3" xfId="14104" xr:uid="{00000000-0005-0000-0000-0000C1370000}"/>
    <cellStyle name="40% - akcent 5 3 2 7 2 4" xfId="14105" xr:uid="{00000000-0005-0000-0000-0000C2370000}"/>
    <cellStyle name="40% - akcent 5 3 2 7 3" xfId="14106" xr:uid="{00000000-0005-0000-0000-0000C3370000}"/>
    <cellStyle name="40% - akcent 5 3 2 7 3 2" xfId="14107" xr:uid="{00000000-0005-0000-0000-0000C4370000}"/>
    <cellStyle name="40% - akcent 5 3 2 7 3 3" xfId="14108" xr:uid="{00000000-0005-0000-0000-0000C5370000}"/>
    <cellStyle name="40% - akcent 5 3 2 7 4" xfId="14109" xr:uid="{00000000-0005-0000-0000-0000C6370000}"/>
    <cellStyle name="40% - akcent 5 3 2 7 5" xfId="14110" xr:uid="{00000000-0005-0000-0000-0000C7370000}"/>
    <cellStyle name="40% - akcent 5 3 2 8" xfId="14111" xr:uid="{00000000-0005-0000-0000-0000C8370000}"/>
    <cellStyle name="40% - akcent 5 3 2 8 2" xfId="14112" xr:uid="{00000000-0005-0000-0000-0000C9370000}"/>
    <cellStyle name="40% - akcent 5 3 2 8 2 2" xfId="14113" xr:uid="{00000000-0005-0000-0000-0000CA370000}"/>
    <cellStyle name="40% - akcent 5 3 2 8 2 3" xfId="14114" xr:uid="{00000000-0005-0000-0000-0000CB370000}"/>
    <cellStyle name="40% - akcent 5 3 2 8 3" xfId="14115" xr:uid="{00000000-0005-0000-0000-0000CC370000}"/>
    <cellStyle name="40% - akcent 5 3 2 8 4" xfId="14116" xr:uid="{00000000-0005-0000-0000-0000CD370000}"/>
    <cellStyle name="40% - akcent 5 3 2 9" xfId="14117" xr:uid="{00000000-0005-0000-0000-0000CE370000}"/>
    <cellStyle name="40% - akcent 5 3 2 9 2" xfId="14118" xr:uid="{00000000-0005-0000-0000-0000CF370000}"/>
    <cellStyle name="40% - akcent 5 3 2 9 2 2" xfId="14119" xr:uid="{00000000-0005-0000-0000-0000D0370000}"/>
    <cellStyle name="40% - akcent 5 3 2 9 2 3" xfId="14120" xr:uid="{00000000-0005-0000-0000-0000D1370000}"/>
    <cellStyle name="40% - akcent 5 3 2 9 3" xfId="14121" xr:uid="{00000000-0005-0000-0000-0000D2370000}"/>
    <cellStyle name="40% - akcent 5 3 2 9 4" xfId="14122" xr:uid="{00000000-0005-0000-0000-0000D3370000}"/>
    <cellStyle name="40% - akcent 5 3 3" xfId="14123" xr:uid="{00000000-0005-0000-0000-0000D4370000}"/>
    <cellStyle name="40% - akcent 5 3 3 10" xfId="14124" xr:uid="{00000000-0005-0000-0000-0000D5370000}"/>
    <cellStyle name="40% - akcent 5 3 3 11" xfId="14125" xr:uid="{00000000-0005-0000-0000-0000D6370000}"/>
    <cellStyle name="40% - akcent 5 3 3 2" xfId="14126" xr:uid="{00000000-0005-0000-0000-0000D7370000}"/>
    <cellStyle name="40% - akcent 5 3 3 2 10" xfId="14127" xr:uid="{00000000-0005-0000-0000-0000D8370000}"/>
    <cellStyle name="40% - akcent 5 3 3 2 2" xfId="14128" xr:uid="{00000000-0005-0000-0000-0000D9370000}"/>
    <cellStyle name="40% - akcent 5 3 3 2 2 2" xfId="14129" xr:uid="{00000000-0005-0000-0000-0000DA370000}"/>
    <cellStyle name="40% - akcent 5 3 3 2 2 2 2" xfId="14130" xr:uid="{00000000-0005-0000-0000-0000DB370000}"/>
    <cellStyle name="40% - akcent 5 3 3 2 2 2 2 2" xfId="14131" xr:uid="{00000000-0005-0000-0000-0000DC370000}"/>
    <cellStyle name="40% - akcent 5 3 3 2 2 2 2 3" xfId="14132" xr:uid="{00000000-0005-0000-0000-0000DD370000}"/>
    <cellStyle name="40% - akcent 5 3 3 2 2 2 3" xfId="14133" xr:uid="{00000000-0005-0000-0000-0000DE370000}"/>
    <cellStyle name="40% - akcent 5 3 3 2 2 2 4" xfId="14134" xr:uid="{00000000-0005-0000-0000-0000DF370000}"/>
    <cellStyle name="40% - akcent 5 3 3 2 2 3" xfId="14135" xr:uid="{00000000-0005-0000-0000-0000E0370000}"/>
    <cellStyle name="40% - akcent 5 3 3 2 2 3 2" xfId="14136" xr:uid="{00000000-0005-0000-0000-0000E1370000}"/>
    <cellStyle name="40% - akcent 5 3 3 2 2 3 2 2" xfId="14137" xr:uid="{00000000-0005-0000-0000-0000E2370000}"/>
    <cellStyle name="40% - akcent 5 3 3 2 2 3 2 3" xfId="14138" xr:uid="{00000000-0005-0000-0000-0000E3370000}"/>
    <cellStyle name="40% - akcent 5 3 3 2 2 3 3" xfId="14139" xr:uid="{00000000-0005-0000-0000-0000E4370000}"/>
    <cellStyle name="40% - akcent 5 3 3 2 2 3 4" xfId="14140" xr:uid="{00000000-0005-0000-0000-0000E5370000}"/>
    <cellStyle name="40% - akcent 5 3 3 2 2 4" xfId="14141" xr:uid="{00000000-0005-0000-0000-0000E6370000}"/>
    <cellStyle name="40% - akcent 5 3 3 2 2 4 2" xfId="14142" xr:uid="{00000000-0005-0000-0000-0000E7370000}"/>
    <cellStyle name="40% - akcent 5 3 3 2 2 4 2 2" xfId="14143" xr:uid="{00000000-0005-0000-0000-0000E8370000}"/>
    <cellStyle name="40% - akcent 5 3 3 2 2 4 2 3" xfId="14144" xr:uid="{00000000-0005-0000-0000-0000E9370000}"/>
    <cellStyle name="40% - akcent 5 3 3 2 2 4 3" xfId="14145" xr:uid="{00000000-0005-0000-0000-0000EA370000}"/>
    <cellStyle name="40% - akcent 5 3 3 2 2 4 4" xfId="14146" xr:uid="{00000000-0005-0000-0000-0000EB370000}"/>
    <cellStyle name="40% - akcent 5 3 3 2 2 5" xfId="14147" xr:uid="{00000000-0005-0000-0000-0000EC370000}"/>
    <cellStyle name="40% - akcent 5 3 3 2 2 5 2" xfId="14148" xr:uid="{00000000-0005-0000-0000-0000ED370000}"/>
    <cellStyle name="40% - akcent 5 3 3 2 2 5 3" xfId="14149" xr:uid="{00000000-0005-0000-0000-0000EE370000}"/>
    <cellStyle name="40% - akcent 5 3 3 2 2 6" xfId="14150" xr:uid="{00000000-0005-0000-0000-0000EF370000}"/>
    <cellStyle name="40% - akcent 5 3 3 2 2 7" xfId="14151" xr:uid="{00000000-0005-0000-0000-0000F0370000}"/>
    <cellStyle name="40% - akcent 5 3 3 2 3" xfId="14152" xr:uid="{00000000-0005-0000-0000-0000F1370000}"/>
    <cellStyle name="40% - akcent 5 3 3 2 3 2" xfId="14153" xr:uid="{00000000-0005-0000-0000-0000F2370000}"/>
    <cellStyle name="40% - akcent 5 3 3 2 3 2 2" xfId="14154" xr:uid="{00000000-0005-0000-0000-0000F3370000}"/>
    <cellStyle name="40% - akcent 5 3 3 2 3 2 2 2" xfId="14155" xr:uid="{00000000-0005-0000-0000-0000F4370000}"/>
    <cellStyle name="40% - akcent 5 3 3 2 3 2 2 3" xfId="14156" xr:uid="{00000000-0005-0000-0000-0000F5370000}"/>
    <cellStyle name="40% - akcent 5 3 3 2 3 2 3" xfId="14157" xr:uid="{00000000-0005-0000-0000-0000F6370000}"/>
    <cellStyle name="40% - akcent 5 3 3 2 3 2 4" xfId="14158" xr:uid="{00000000-0005-0000-0000-0000F7370000}"/>
    <cellStyle name="40% - akcent 5 3 3 2 3 3" xfId="14159" xr:uid="{00000000-0005-0000-0000-0000F8370000}"/>
    <cellStyle name="40% - akcent 5 3 3 2 3 3 2" xfId="14160" xr:uid="{00000000-0005-0000-0000-0000F9370000}"/>
    <cellStyle name="40% - akcent 5 3 3 2 3 3 2 2" xfId="14161" xr:uid="{00000000-0005-0000-0000-0000FA370000}"/>
    <cellStyle name="40% - akcent 5 3 3 2 3 3 2 3" xfId="14162" xr:uid="{00000000-0005-0000-0000-0000FB370000}"/>
    <cellStyle name="40% - akcent 5 3 3 2 3 3 3" xfId="14163" xr:uid="{00000000-0005-0000-0000-0000FC370000}"/>
    <cellStyle name="40% - akcent 5 3 3 2 3 3 4" xfId="14164" xr:uid="{00000000-0005-0000-0000-0000FD370000}"/>
    <cellStyle name="40% - akcent 5 3 3 2 3 4" xfId="14165" xr:uid="{00000000-0005-0000-0000-0000FE370000}"/>
    <cellStyle name="40% - akcent 5 3 3 2 3 4 2" xfId="14166" xr:uid="{00000000-0005-0000-0000-0000FF370000}"/>
    <cellStyle name="40% - akcent 5 3 3 2 3 4 2 2" xfId="14167" xr:uid="{00000000-0005-0000-0000-000000380000}"/>
    <cellStyle name="40% - akcent 5 3 3 2 3 4 2 3" xfId="14168" xr:uid="{00000000-0005-0000-0000-000001380000}"/>
    <cellStyle name="40% - akcent 5 3 3 2 3 4 3" xfId="14169" xr:uid="{00000000-0005-0000-0000-000002380000}"/>
    <cellStyle name="40% - akcent 5 3 3 2 3 4 4" xfId="14170" xr:uid="{00000000-0005-0000-0000-000003380000}"/>
    <cellStyle name="40% - akcent 5 3 3 2 3 5" xfId="14171" xr:uid="{00000000-0005-0000-0000-000004380000}"/>
    <cellStyle name="40% - akcent 5 3 3 2 3 5 2" xfId="14172" xr:uid="{00000000-0005-0000-0000-000005380000}"/>
    <cellStyle name="40% - akcent 5 3 3 2 3 5 3" xfId="14173" xr:uid="{00000000-0005-0000-0000-000006380000}"/>
    <cellStyle name="40% - akcent 5 3 3 2 3 6" xfId="14174" xr:uid="{00000000-0005-0000-0000-000007380000}"/>
    <cellStyle name="40% - akcent 5 3 3 2 3 7" xfId="14175" xr:uid="{00000000-0005-0000-0000-000008380000}"/>
    <cellStyle name="40% - akcent 5 3 3 2 4" xfId="14176" xr:uid="{00000000-0005-0000-0000-000009380000}"/>
    <cellStyle name="40% - akcent 5 3 3 2 4 2" xfId="14177" xr:uid="{00000000-0005-0000-0000-00000A380000}"/>
    <cellStyle name="40% - akcent 5 3 3 2 4 2 2" xfId="14178" xr:uid="{00000000-0005-0000-0000-00000B380000}"/>
    <cellStyle name="40% - akcent 5 3 3 2 4 2 2 2" xfId="14179" xr:uid="{00000000-0005-0000-0000-00000C380000}"/>
    <cellStyle name="40% - akcent 5 3 3 2 4 2 2 3" xfId="14180" xr:uid="{00000000-0005-0000-0000-00000D380000}"/>
    <cellStyle name="40% - akcent 5 3 3 2 4 2 3" xfId="14181" xr:uid="{00000000-0005-0000-0000-00000E380000}"/>
    <cellStyle name="40% - akcent 5 3 3 2 4 2 4" xfId="14182" xr:uid="{00000000-0005-0000-0000-00000F380000}"/>
    <cellStyle name="40% - akcent 5 3 3 2 4 3" xfId="14183" xr:uid="{00000000-0005-0000-0000-000010380000}"/>
    <cellStyle name="40% - akcent 5 3 3 2 4 3 2" xfId="14184" xr:uid="{00000000-0005-0000-0000-000011380000}"/>
    <cellStyle name="40% - akcent 5 3 3 2 4 3 3" xfId="14185" xr:uid="{00000000-0005-0000-0000-000012380000}"/>
    <cellStyle name="40% - akcent 5 3 3 2 4 4" xfId="14186" xr:uid="{00000000-0005-0000-0000-000013380000}"/>
    <cellStyle name="40% - akcent 5 3 3 2 4 5" xfId="14187" xr:uid="{00000000-0005-0000-0000-000014380000}"/>
    <cellStyle name="40% - akcent 5 3 3 2 5" xfId="14188" xr:uid="{00000000-0005-0000-0000-000015380000}"/>
    <cellStyle name="40% - akcent 5 3 3 2 5 2" xfId="14189" xr:uid="{00000000-0005-0000-0000-000016380000}"/>
    <cellStyle name="40% - akcent 5 3 3 2 5 2 2" xfId="14190" xr:uid="{00000000-0005-0000-0000-000017380000}"/>
    <cellStyle name="40% - akcent 5 3 3 2 5 2 3" xfId="14191" xr:uid="{00000000-0005-0000-0000-000018380000}"/>
    <cellStyle name="40% - akcent 5 3 3 2 5 3" xfId="14192" xr:uid="{00000000-0005-0000-0000-000019380000}"/>
    <cellStyle name="40% - akcent 5 3 3 2 5 4" xfId="14193" xr:uid="{00000000-0005-0000-0000-00001A380000}"/>
    <cellStyle name="40% - akcent 5 3 3 2 6" xfId="14194" xr:uid="{00000000-0005-0000-0000-00001B380000}"/>
    <cellStyle name="40% - akcent 5 3 3 2 6 2" xfId="14195" xr:uid="{00000000-0005-0000-0000-00001C380000}"/>
    <cellStyle name="40% - akcent 5 3 3 2 6 2 2" xfId="14196" xr:uid="{00000000-0005-0000-0000-00001D380000}"/>
    <cellStyle name="40% - akcent 5 3 3 2 6 2 3" xfId="14197" xr:uid="{00000000-0005-0000-0000-00001E380000}"/>
    <cellStyle name="40% - akcent 5 3 3 2 6 3" xfId="14198" xr:uid="{00000000-0005-0000-0000-00001F380000}"/>
    <cellStyle name="40% - akcent 5 3 3 2 6 4" xfId="14199" xr:uid="{00000000-0005-0000-0000-000020380000}"/>
    <cellStyle name="40% - akcent 5 3 3 2 7" xfId="14200" xr:uid="{00000000-0005-0000-0000-000021380000}"/>
    <cellStyle name="40% - akcent 5 3 3 2 7 2" xfId="14201" xr:uid="{00000000-0005-0000-0000-000022380000}"/>
    <cellStyle name="40% - akcent 5 3 3 2 7 2 2" xfId="14202" xr:uid="{00000000-0005-0000-0000-000023380000}"/>
    <cellStyle name="40% - akcent 5 3 3 2 7 2 3" xfId="14203" xr:uid="{00000000-0005-0000-0000-000024380000}"/>
    <cellStyle name="40% - akcent 5 3 3 2 7 3" xfId="14204" xr:uid="{00000000-0005-0000-0000-000025380000}"/>
    <cellStyle name="40% - akcent 5 3 3 2 7 4" xfId="14205" xr:uid="{00000000-0005-0000-0000-000026380000}"/>
    <cellStyle name="40% - akcent 5 3 3 2 8" xfId="14206" xr:uid="{00000000-0005-0000-0000-000027380000}"/>
    <cellStyle name="40% - akcent 5 3 3 2 8 2" xfId="14207" xr:uid="{00000000-0005-0000-0000-000028380000}"/>
    <cellStyle name="40% - akcent 5 3 3 2 8 3" xfId="14208" xr:uid="{00000000-0005-0000-0000-000029380000}"/>
    <cellStyle name="40% - akcent 5 3 3 2 9" xfId="14209" xr:uid="{00000000-0005-0000-0000-00002A380000}"/>
    <cellStyle name="40% - akcent 5 3 3 3" xfId="14210" xr:uid="{00000000-0005-0000-0000-00002B380000}"/>
    <cellStyle name="40% - akcent 5 3 3 3 2" xfId="14211" xr:uid="{00000000-0005-0000-0000-00002C380000}"/>
    <cellStyle name="40% - akcent 5 3 3 3 2 2" xfId="14212" xr:uid="{00000000-0005-0000-0000-00002D380000}"/>
    <cellStyle name="40% - akcent 5 3 3 3 2 2 2" xfId="14213" xr:uid="{00000000-0005-0000-0000-00002E380000}"/>
    <cellStyle name="40% - akcent 5 3 3 3 2 2 3" xfId="14214" xr:uid="{00000000-0005-0000-0000-00002F380000}"/>
    <cellStyle name="40% - akcent 5 3 3 3 2 3" xfId="14215" xr:uid="{00000000-0005-0000-0000-000030380000}"/>
    <cellStyle name="40% - akcent 5 3 3 3 2 4" xfId="14216" xr:uid="{00000000-0005-0000-0000-000031380000}"/>
    <cellStyle name="40% - akcent 5 3 3 3 3" xfId="14217" xr:uid="{00000000-0005-0000-0000-000032380000}"/>
    <cellStyle name="40% - akcent 5 3 3 3 3 2" xfId="14218" xr:uid="{00000000-0005-0000-0000-000033380000}"/>
    <cellStyle name="40% - akcent 5 3 3 3 3 2 2" xfId="14219" xr:uid="{00000000-0005-0000-0000-000034380000}"/>
    <cellStyle name="40% - akcent 5 3 3 3 3 2 3" xfId="14220" xr:uid="{00000000-0005-0000-0000-000035380000}"/>
    <cellStyle name="40% - akcent 5 3 3 3 3 3" xfId="14221" xr:uid="{00000000-0005-0000-0000-000036380000}"/>
    <cellStyle name="40% - akcent 5 3 3 3 3 4" xfId="14222" xr:uid="{00000000-0005-0000-0000-000037380000}"/>
    <cellStyle name="40% - akcent 5 3 3 3 4" xfId="14223" xr:uid="{00000000-0005-0000-0000-000038380000}"/>
    <cellStyle name="40% - akcent 5 3 3 3 4 2" xfId="14224" xr:uid="{00000000-0005-0000-0000-000039380000}"/>
    <cellStyle name="40% - akcent 5 3 3 3 4 2 2" xfId="14225" xr:uid="{00000000-0005-0000-0000-00003A380000}"/>
    <cellStyle name="40% - akcent 5 3 3 3 4 2 3" xfId="14226" xr:uid="{00000000-0005-0000-0000-00003B380000}"/>
    <cellStyle name="40% - akcent 5 3 3 3 4 3" xfId="14227" xr:uid="{00000000-0005-0000-0000-00003C380000}"/>
    <cellStyle name="40% - akcent 5 3 3 3 4 4" xfId="14228" xr:uid="{00000000-0005-0000-0000-00003D380000}"/>
    <cellStyle name="40% - akcent 5 3 3 3 5" xfId="14229" xr:uid="{00000000-0005-0000-0000-00003E380000}"/>
    <cellStyle name="40% - akcent 5 3 3 3 5 2" xfId="14230" xr:uid="{00000000-0005-0000-0000-00003F380000}"/>
    <cellStyle name="40% - akcent 5 3 3 3 5 3" xfId="14231" xr:uid="{00000000-0005-0000-0000-000040380000}"/>
    <cellStyle name="40% - akcent 5 3 3 3 6" xfId="14232" xr:uid="{00000000-0005-0000-0000-000041380000}"/>
    <cellStyle name="40% - akcent 5 3 3 3 7" xfId="14233" xr:uid="{00000000-0005-0000-0000-000042380000}"/>
    <cellStyle name="40% - akcent 5 3 3 4" xfId="14234" xr:uid="{00000000-0005-0000-0000-000043380000}"/>
    <cellStyle name="40% - akcent 5 3 3 4 2" xfId="14235" xr:uid="{00000000-0005-0000-0000-000044380000}"/>
    <cellStyle name="40% - akcent 5 3 3 4 2 2" xfId="14236" xr:uid="{00000000-0005-0000-0000-000045380000}"/>
    <cellStyle name="40% - akcent 5 3 3 4 2 2 2" xfId="14237" xr:uid="{00000000-0005-0000-0000-000046380000}"/>
    <cellStyle name="40% - akcent 5 3 3 4 2 2 3" xfId="14238" xr:uid="{00000000-0005-0000-0000-000047380000}"/>
    <cellStyle name="40% - akcent 5 3 3 4 2 3" xfId="14239" xr:uid="{00000000-0005-0000-0000-000048380000}"/>
    <cellStyle name="40% - akcent 5 3 3 4 2 4" xfId="14240" xr:uid="{00000000-0005-0000-0000-000049380000}"/>
    <cellStyle name="40% - akcent 5 3 3 4 3" xfId="14241" xr:uid="{00000000-0005-0000-0000-00004A380000}"/>
    <cellStyle name="40% - akcent 5 3 3 4 3 2" xfId="14242" xr:uid="{00000000-0005-0000-0000-00004B380000}"/>
    <cellStyle name="40% - akcent 5 3 3 4 3 2 2" xfId="14243" xr:uid="{00000000-0005-0000-0000-00004C380000}"/>
    <cellStyle name="40% - akcent 5 3 3 4 3 2 3" xfId="14244" xr:uid="{00000000-0005-0000-0000-00004D380000}"/>
    <cellStyle name="40% - akcent 5 3 3 4 3 3" xfId="14245" xr:uid="{00000000-0005-0000-0000-00004E380000}"/>
    <cellStyle name="40% - akcent 5 3 3 4 3 4" xfId="14246" xr:uid="{00000000-0005-0000-0000-00004F380000}"/>
    <cellStyle name="40% - akcent 5 3 3 4 4" xfId="14247" xr:uid="{00000000-0005-0000-0000-000050380000}"/>
    <cellStyle name="40% - akcent 5 3 3 4 4 2" xfId="14248" xr:uid="{00000000-0005-0000-0000-000051380000}"/>
    <cellStyle name="40% - akcent 5 3 3 4 4 2 2" xfId="14249" xr:uid="{00000000-0005-0000-0000-000052380000}"/>
    <cellStyle name="40% - akcent 5 3 3 4 4 2 3" xfId="14250" xr:uid="{00000000-0005-0000-0000-000053380000}"/>
    <cellStyle name="40% - akcent 5 3 3 4 4 3" xfId="14251" xr:uid="{00000000-0005-0000-0000-000054380000}"/>
    <cellStyle name="40% - akcent 5 3 3 4 4 4" xfId="14252" xr:uid="{00000000-0005-0000-0000-000055380000}"/>
    <cellStyle name="40% - akcent 5 3 3 4 5" xfId="14253" xr:uid="{00000000-0005-0000-0000-000056380000}"/>
    <cellStyle name="40% - akcent 5 3 3 4 5 2" xfId="14254" xr:uid="{00000000-0005-0000-0000-000057380000}"/>
    <cellStyle name="40% - akcent 5 3 3 4 5 3" xfId="14255" xr:uid="{00000000-0005-0000-0000-000058380000}"/>
    <cellStyle name="40% - akcent 5 3 3 4 6" xfId="14256" xr:uid="{00000000-0005-0000-0000-000059380000}"/>
    <cellStyle name="40% - akcent 5 3 3 4 7" xfId="14257" xr:uid="{00000000-0005-0000-0000-00005A380000}"/>
    <cellStyle name="40% - akcent 5 3 3 5" xfId="14258" xr:uid="{00000000-0005-0000-0000-00005B380000}"/>
    <cellStyle name="40% - akcent 5 3 3 5 2" xfId="14259" xr:uid="{00000000-0005-0000-0000-00005C380000}"/>
    <cellStyle name="40% - akcent 5 3 3 5 2 2" xfId="14260" xr:uid="{00000000-0005-0000-0000-00005D380000}"/>
    <cellStyle name="40% - akcent 5 3 3 5 2 2 2" xfId="14261" xr:uid="{00000000-0005-0000-0000-00005E380000}"/>
    <cellStyle name="40% - akcent 5 3 3 5 2 2 3" xfId="14262" xr:uid="{00000000-0005-0000-0000-00005F380000}"/>
    <cellStyle name="40% - akcent 5 3 3 5 2 3" xfId="14263" xr:uid="{00000000-0005-0000-0000-000060380000}"/>
    <cellStyle name="40% - akcent 5 3 3 5 2 4" xfId="14264" xr:uid="{00000000-0005-0000-0000-000061380000}"/>
    <cellStyle name="40% - akcent 5 3 3 5 3" xfId="14265" xr:uid="{00000000-0005-0000-0000-000062380000}"/>
    <cellStyle name="40% - akcent 5 3 3 5 3 2" xfId="14266" xr:uid="{00000000-0005-0000-0000-000063380000}"/>
    <cellStyle name="40% - akcent 5 3 3 5 3 3" xfId="14267" xr:uid="{00000000-0005-0000-0000-000064380000}"/>
    <cellStyle name="40% - akcent 5 3 3 5 4" xfId="14268" xr:uid="{00000000-0005-0000-0000-000065380000}"/>
    <cellStyle name="40% - akcent 5 3 3 5 5" xfId="14269" xr:uid="{00000000-0005-0000-0000-000066380000}"/>
    <cellStyle name="40% - akcent 5 3 3 6" xfId="14270" xr:uid="{00000000-0005-0000-0000-000067380000}"/>
    <cellStyle name="40% - akcent 5 3 3 6 2" xfId="14271" xr:uid="{00000000-0005-0000-0000-000068380000}"/>
    <cellStyle name="40% - akcent 5 3 3 6 2 2" xfId="14272" xr:uid="{00000000-0005-0000-0000-000069380000}"/>
    <cellStyle name="40% - akcent 5 3 3 6 2 3" xfId="14273" xr:uid="{00000000-0005-0000-0000-00006A380000}"/>
    <cellStyle name="40% - akcent 5 3 3 6 3" xfId="14274" xr:uid="{00000000-0005-0000-0000-00006B380000}"/>
    <cellStyle name="40% - akcent 5 3 3 6 4" xfId="14275" xr:uid="{00000000-0005-0000-0000-00006C380000}"/>
    <cellStyle name="40% - akcent 5 3 3 7" xfId="14276" xr:uid="{00000000-0005-0000-0000-00006D380000}"/>
    <cellStyle name="40% - akcent 5 3 3 7 2" xfId="14277" xr:uid="{00000000-0005-0000-0000-00006E380000}"/>
    <cellStyle name="40% - akcent 5 3 3 7 2 2" xfId="14278" xr:uid="{00000000-0005-0000-0000-00006F380000}"/>
    <cellStyle name="40% - akcent 5 3 3 7 2 3" xfId="14279" xr:uid="{00000000-0005-0000-0000-000070380000}"/>
    <cellStyle name="40% - akcent 5 3 3 7 3" xfId="14280" xr:uid="{00000000-0005-0000-0000-000071380000}"/>
    <cellStyle name="40% - akcent 5 3 3 7 4" xfId="14281" xr:uid="{00000000-0005-0000-0000-000072380000}"/>
    <cellStyle name="40% - akcent 5 3 3 8" xfId="14282" xr:uid="{00000000-0005-0000-0000-000073380000}"/>
    <cellStyle name="40% - akcent 5 3 3 8 2" xfId="14283" xr:uid="{00000000-0005-0000-0000-000074380000}"/>
    <cellStyle name="40% - akcent 5 3 3 8 2 2" xfId="14284" xr:uid="{00000000-0005-0000-0000-000075380000}"/>
    <cellStyle name="40% - akcent 5 3 3 8 2 3" xfId="14285" xr:uid="{00000000-0005-0000-0000-000076380000}"/>
    <cellStyle name="40% - akcent 5 3 3 8 3" xfId="14286" xr:uid="{00000000-0005-0000-0000-000077380000}"/>
    <cellStyle name="40% - akcent 5 3 3 8 4" xfId="14287" xr:uid="{00000000-0005-0000-0000-000078380000}"/>
    <cellStyle name="40% - akcent 5 3 3 9" xfId="14288" xr:uid="{00000000-0005-0000-0000-000079380000}"/>
    <cellStyle name="40% - akcent 5 3 3 9 2" xfId="14289" xr:uid="{00000000-0005-0000-0000-00007A380000}"/>
    <cellStyle name="40% - akcent 5 3 3 9 3" xfId="14290" xr:uid="{00000000-0005-0000-0000-00007B380000}"/>
    <cellStyle name="40% - akcent 5 3 4" xfId="14291" xr:uid="{00000000-0005-0000-0000-00007C380000}"/>
    <cellStyle name="40% - akcent 5 3 4 10" xfId="14292" xr:uid="{00000000-0005-0000-0000-00007D380000}"/>
    <cellStyle name="40% - akcent 5 3 4 2" xfId="14293" xr:uid="{00000000-0005-0000-0000-00007E380000}"/>
    <cellStyle name="40% - akcent 5 3 4 2 2" xfId="14294" xr:uid="{00000000-0005-0000-0000-00007F380000}"/>
    <cellStyle name="40% - akcent 5 3 4 2 2 2" xfId="14295" xr:uid="{00000000-0005-0000-0000-000080380000}"/>
    <cellStyle name="40% - akcent 5 3 4 2 2 2 2" xfId="14296" xr:uid="{00000000-0005-0000-0000-000081380000}"/>
    <cellStyle name="40% - akcent 5 3 4 2 2 2 3" xfId="14297" xr:uid="{00000000-0005-0000-0000-000082380000}"/>
    <cellStyle name="40% - akcent 5 3 4 2 2 3" xfId="14298" xr:uid="{00000000-0005-0000-0000-000083380000}"/>
    <cellStyle name="40% - akcent 5 3 4 2 2 4" xfId="14299" xr:uid="{00000000-0005-0000-0000-000084380000}"/>
    <cellStyle name="40% - akcent 5 3 4 2 3" xfId="14300" xr:uid="{00000000-0005-0000-0000-000085380000}"/>
    <cellStyle name="40% - akcent 5 3 4 2 3 2" xfId="14301" xr:uid="{00000000-0005-0000-0000-000086380000}"/>
    <cellStyle name="40% - akcent 5 3 4 2 3 2 2" xfId="14302" xr:uid="{00000000-0005-0000-0000-000087380000}"/>
    <cellStyle name="40% - akcent 5 3 4 2 3 2 3" xfId="14303" xr:uid="{00000000-0005-0000-0000-000088380000}"/>
    <cellStyle name="40% - akcent 5 3 4 2 3 3" xfId="14304" xr:uid="{00000000-0005-0000-0000-000089380000}"/>
    <cellStyle name="40% - akcent 5 3 4 2 3 4" xfId="14305" xr:uid="{00000000-0005-0000-0000-00008A380000}"/>
    <cellStyle name="40% - akcent 5 3 4 2 4" xfId="14306" xr:uid="{00000000-0005-0000-0000-00008B380000}"/>
    <cellStyle name="40% - akcent 5 3 4 2 4 2" xfId="14307" xr:uid="{00000000-0005-0000-0000-00008C380000}"/>
    <cellStyle name="40% - akcent 5 3 4 2 4 2 2" xfId="14308" xr:uid="{00000000-0005-0000-0000-00008D380000}"/>
    <cellStyle name="40% - akcent 5 3 4 2 4 2 3" xfId="14309" xr:uid="{00000000-0005-0000-0000-00008E380000}"/>
    <cellStyle name="40% - akcent 5 3 4 2 4 3" xfId="14310" xr:uid="{00000000-0005-0000-0000-00008F380000}"/>
    <cellStyle name="40% - akcent 5 3 4 2 4 4" xfId="14311" xr:uid="{00000000-0005-0000-0000-000090380000}"/>
    <cellStyle name="40% - akcent 5 3 4 2 5" xfId="14312" xr:uid="{00000000-0005-0000-0000-000091380000}"/>
    <cellStyle name="40% - akcent 5 3 4 2 5 2" xfId="14313" xr:uid="{00000000-0005-0000-0000-000092380000}"/>
    <cellStyle name="40% - akcent 5 3 4 2 5 3" xfId="14314" xr:uid="{00000000-0005-0000-0000-000093380000}"/>
    <cellStyle name="40% - akcent 5 3 4 2 6" xfId="14315" xr:uid="{00000000-0005-0000-0000-000094380000}"/>
    <cellStyle name="40% - akcent 5 3 4 2 7" xfId="14316" xr:uid="{00000000-0005-0000-0000-000095380000}"/>
    <cellStyle name="40% - akcent 5 3 4 3" xfId="14317" xr:uid="{00000000-0005-0000-0000-000096380000}"/>
    <cellStyle name="40% - akcent 5 3 4 3 2" xfId="14318" xr:uid="{00000000-0005-0000-0000-000097380000}"/>
    <cellStyle name="40% - akcent 5 3 4 3 2 2" xfId="14319" xr:uid="{00000000-0005-0000-0000-000098380000}"/>
    <cellStyle name="40% - akcent 5 3 4 3 2 2 2" xfId="14320" xr:uid="{00000000-0005-0000-0000-000099380000}"/>
    <cellStyle name="40% - akcent 5 3 4 3 2 2 3" xfId="14321" xr:uid="{00000000-0005-0000-0000-00009A380000}"/>
    <cellStyle name="40% - akcent 5 3 4 3 2 3" xfId="14322" xr:uid="{00000000-0005-0000-0000-00009B380000}"/>
    <cellStyle name="40% - akcent 5 3 4 3 2 4" xfId="14323" xr:uid="{00000000-0005-0000-0000-00009C380000}"/>
    <cellStyle name="40% - akcent 5 3 4 3 3" xfId="14324" xr:uid="{00000000-0005-0000-0000-00009D380000}"/>
    <cellStyle name="40% - akcent 5 3 4 3 3 2" xfId="14325" xr:uid="{00000000-0005-0000-0000-00009E380000}"/>
    <cellStyle name="40% - akcent 5 3 4 3 3 2 2" xfId="14326" xr:uid="{00000000-0005-0000-0000-00009F380000}"/>
    <cellStyle name="40% - akcent 5 3 4 3 3 2 3" xfId="14327" xr:uid="{00000000-0005-0000-0000-0000A0380000}"/>
    <cellStyle name="40% - akcent 5 3 4 3 3 3" xfId="14328" xr:uid="{00000000-0005-0000-0000-0000A1380000}"/>
    <cellStyle name="40% - akcent 5 3 4 3 3 4" xfId="14329" xr:uid="{00000000-0005-0000-0000-0000A2380000}"/>
    <cellStyle name="40% - akcent 5 3 4 3 4" xfId="14330" xr:uid="{00000000-0005-0000-0000-0000A3380000}"/>
    <cellStyle name="40% - akcent 5 3 4 3 4 2" xfId="14331" xr:uid="{00000000-0005-0000-0000-0000A4380000}"/>
    <cellStyle name="40% - akcent 5 3 4 3 4 2 2" xfId="14332" xr:uid="{00000000-0005-0000-0000-0000A5380000}"/>
    <cellStyle name="40% - akcent 5 3 4 3 4 2 3" xfId="14333" xr:uid="{00000000-0005-0000-0000-0000A6380000}"/>
    <cellStyle name="40% - akcent 5 3 4 3 4 3" xfId="14334" xr:uid="{00000000-0005-0000-0000-0000A7380000}"/>
    <cellStyle name="40% - akcent 5 3 4 3 4 4" xfId="14335" xr:uid="{00000000-0005-0000-0000-0000A8380000}"/>
    <cellStyle name="40% - akcent 5 3 4 3 5" xfId="14336" xr:uid="{00000000-0005-0000-0000-0000A9380000}"/>
    <cellStyle name="40% - akcent 5 3 4 3 5 2" xfId="14337" xr:uid="{00000000-0005-0000-0000-0000AA380000}"/>
    <cellStyle name="40% - akcent 5 3 4 3 5 3" xfId="14338" xr:uid="{00000000-0005-0000-0000-0000AB380000}"/>
    <cellStyle name="40% - akcent 5 3 4 3 6" xfId="14339" xr:uid="{00000000-0005-0000-0000-0000AC380000}"/>
    <cellStyle name="40% - akcent 5 3 4 3 7" xfId="14340" xr:uid="{00000000-0005-0000-0000-0000AD380000}"/>
    <cellStyle name="40% - akcent 5 3 4 4" xfId="14341" xr:uid="{00000000-0005-0000-0000-0000AE380000}"/>
    <cellStyle name="40% - akcent 5 3 4 4 2" xfId="14342" xr:uid="{00000000-0005-0000-0000-0000AF380000}"/>
    <cellStyle name="40% - akcent 5 3 4 4 2 2" xfId="14343" xr:uid="{00000000-0005-0000-0000-0000B0380000}"/>
    <cellStyle name="40% - akcent 5 3 4 4 2 2 2" xfId="14344" xr:uid="{00000000-0005-0000-0000-0000B1380000}"/>
    <cellStyle name="40% - akcent 5 3 4 4 2 2 3" xfId="14345" xr:uid="{00000000-0005-0000-0000-0000B2380000}"/>
    <cellStyle name="40% - akcent 5 3 4 4 2 3" xfId="14346" xr:uid="{00000000-0005-0000-0000-0000B3380000}"/>
    <cellStyle name="40% - akcent 5 3 4 4 2 4" xfId="14347" xr:uid="{00000000-0005-0000-0000-0000B4380000}"/>
    <cellStyle name="40% - akcent 5 3 4 4 3" xfId="14348" xr:uid="{00000000-0005-0000-0000-0000B5380000}"/>
    <cellStyle name="40% - akcent 5 3 4 4 3 2" xfId="14349" xr:uid="{00000000-0005-0000-0000-0000B6380000}"/>
    <cellStyle name="40% - akcent 5 3 4 4 3 3" xfId="14350" xr:uid="{00000000-0005-0000-0000-0000B7380000}"/>
    <cellStyle name="40% - akcent 5 3 4 4 4" xfId="14351" xr:uid="{00000000-0005-0000-0000-0000B8380000}"/>
    <cellStyle name="40% - akcent 5 3 4 4 5" xfId="14352" xr:uid="{00000000-0005-0000-0000-0000B9380000}"/>
    <cellStyle name="40% - akcent 5 3 4 5" xfId="14353" xr:uid="{00000000-0005-0000-0000-0000BA380000}"/>
    <cellStyle name="40% - akcent 5 3 4 5 2" xfId="14354" xr:uid="{00000000-0005-0000-0000-0000BB380000}"/>
    <cellStyle name="40% - akcent 5 3 4 5 2 2" xfId="14355" xr:uid="{00000000-0005-0000-0000-0000BC380000}"/>
    <cellStyle name="40% - akcent 5 3 4 5 2 3" xfId="14356" xr:uid="{00000000-0005-0000-0000-0000BD380000}"/>
    <cellStyle name="40% - akcent 5 3 4 5 3" xfId="14357" xr:uid="{00000000-0005-0000-0000-0000BE380000}"/>
    <cellStyle name="40% - akcent 5 3 4 5 4" xfId="14358" xr:uid="{00000000-0005-0000-0000-0000BF380000}"/>
    <cellStyle name="40% - akcent 5 3 4 6" xfId="14359" xr:uid="{00000000-0005-0000-0000-0000C0380000}"/>
    <cellStyle name="40% - akcent 5 3 4 6 2" xfId="14360" xr:uid="{00000000-0005-0000-0000-0000C1380000}"/>
    <cellStyle name="40% - akcent 5 3 4 6 2 2" xfId="14361" xr:uid="{00000000-0005-0000-0000-0000C2380000}"/>
    <cellStyle name="40% - akcent 5 3 4 6 2 3" xfId="14362" xr:uid="{00000000-0005-0000-0000-0000C3380000}"/>
    <cellStyle name="40% - akcent 5 3 4 6 3" xfId="14363" xr:uid="{00000000-0005-0000-0000-0000C4380000}"/>
    <cellStyle name="40% - akcent 5 3 4 6 4" xfId="14364" xr:uid="{00000000-0005-0000-0000-0000C5380000}"/>
    <cellStyle name="40% - akcent 5 3 4 7" xfId="14365" xr:uid="{00000000-0005-0000-0000-0000C6380000}"/>
    <cellStyle name="40% - akcent 5 3 4 7 2" xfId="14366" xr:uid="{00000000-0005-0000-0000-0000C7380000}"/>
    <cellStyle name="40% - akcent 5 3 4 7 2 2" xfId="14367" xr:uid="{00000000-0005-0000-0000-0000C8380000}"/>
    <cellStyle name="40% - akcent 5 3 4 7 2 3" xfId="14368" xr:uid="{00000000-0005-0000-0000-0000C9380000}"/>
    <cellStyle name="40% - akcent 5 3 4 7 3" xfId="14369" xr:uid="{00000000-0005-0000-0000-0000CA380000}"/>
    <cellStyle name="40% - akcent 5 3 4 7 4" xfId="14370" xr:uid="{00000000-0005-0000-0000-0000CB380000}"/>
    <cellStyle name="40% - akcent 5 3 4 8" xfId="14371" xr:uid="{00000000-0005-0000-0000-0000CC380000}"/>
    <cellStyle name="40% - akcent 5 3 4 8 2" xfId="14372" xr:uid="{00000000-0005-0000-0000-0000CD380000}"/>
    <cellStyle name="40% - akcent 5 3 4 8 3" xfId="14373" xr:uid="{00000000-0005-0000-0000-0000CE380000}"/>
    <cellStyle name="40% - akcent 5 3 4 9" xfId="14374" xr:uid="{00000000-0005-0000-0000-0000CF380000}"/>
    <cellStyle name="40% - akcent 5 3 5" xfId="14375" xr:uid="{00000000-0005-0000-0000-0000D0380000}"/>
    <cellStyle name="40% - akcent 5 3 5 2" xfId="14376" xr:uid="{00000000-0005-0000-0000-0000D1380000}"/>
    <cellStyle name="40% - akcent 5 3 5 2 2" xfId="14377" xr:uid="{00000000-0005-0000-0000-0000D2380000}"/>
    <cellStyle name="40% - akcent 5 3 5 2 2 2" xfId="14378" xr:uid="{00000000-0005-0000-0000-0000D3380000}"/>
    <cellStyle name="40% - akcent 5 3 5 2 2 2 2" xfId="14379" xr:uid="{00000000-0005-0000-0000-0000D4380000}"/>
    <cellStyle name="40% - akcent 5 3 5 2 2 2 3" xfId="14380" xr:uid="{00000000-0005-0000-0000-0000D5380000}"/>
    <cellStyle name="40% - akcent 5 3 5 2 2 3" xfId="14381" xr:uid="{00000000-0005-0000-0000-0000D6380000}"/>
    <cellStyle name="40% - akcent 5 3 5 2 2 4" xfId="14382" xr:uid="{00000000-0005-0000-0000-0000D7380000}"/>
    <cellStyle name="40% - akcent 5 3 5 2 3" xfId="14383" xr:uid="{00000000-0005-0000-0000-0000D8380000}"/>
    <cellStyle name="40% - akcent 5 3 5 2 3 2" xfId="14384" xr:uid="{00000000-0005-0000-0000-0000D9380000}"/>
    <cellStyle name="40% - akcent 5 3 5 2 3 2 2" xfId="14385" xr:uid="{00000000-0005-0000-0000-0000DA380000}"/>
    <cellStyle name="40% - akcent 5 3 5 2 3 2 3" xfId="14386" xr:uid="{00000000-0005-0000-0000-0000DB380000}"/>
    <cellStyle name="40% - akcent 5 3 5 2 3 3" xfId="14387" xr:uid="{00000000-0005-0000-0000-0000DC380000}"/>
    <cellStyle name="40% - akcent 5 3 5 2 3 4" xfId="14388" xr:uid="{00000000-0005-0000-0000-0000DD380000}"/>
    <cellStyle name="40% - akcent 5 3 5 2 4" xfId="14389" xr:uid="{00000000-0005-0000-0000-0000DE380000}"/>
    <cellStyle name="40% - akcent 5 3 5 2 4 2" xfId="14390" xr:uid="{00000000-0005-0000-0000-0000DF380000}"/>
    <cellStyle name="40% - akcent 5 3 5 2 4 2 2" xfId="14391" xr:uid="{00000000-0005-0000-0000-0000E0380000}"/>
    <cellStyle name="40% - akcent 5 3 5 2 4 2 3" xfId="14392" xr:uid="{00000000-0005-0000-0000-0000E1380000}"/>
    <cellStyle name="40% - akcent 5 3 5 2 4 3" xfId="14393" xr:uid="{00000000-0005-0000-0000-0000E2380000}"/>
    <cellStyle name="40% - akcent 5 3 5 2 4 4" xfId="14394" xr:uid="{00000000-0005-0000-0000-0000E3380000}"/>
    <cellStyle name="40% - akcent 5 3 5 2 5" xfId="14395" xr:uid="{00000000-0005-0000-0000-0000E4380000}"/>
    <cellStyle name="40% - akcent 5 3 5 2 5 2" xfId="14396" xr:uid="{00000000-0005-0000-0000-0000E5380000}"/>
    <cellStyle name="40% - akcent 5 3 5 2 5 3" xfId="14397" xr:uid="{00000000-0005-0000-0000-0000E6380000}"/>
    <cellStyle name="40% - akcent 5 3 5 2 6" xfId="14398" xr:uid="{00000000-0005-0000-0000-0000E7380000}"/>
    <cellStyle name="40% - akcent 5 3 5 2 7" xfId="14399" xr:uid="{00000000-0005-0000-0000-0000E8380000}"/>
    <cellStyle name="40% - akcent 5 3 5 3" xfId="14400" xr:uid="{00000000-0005-0000-0000-0000E9380000}"/>
    <cellStyle name="40% - akcent 5 3 5 3 2" xfId="14401" xr:uid="{00000000-0005-0000-0000-0000EA380000}"/>
    <cellStyle name="40% - akcent 5 3 5 3 2 2" xfId="14402" xr:uid="{00000000-0005-0000-0000-0000EB380000}"/>
    <cellStyle name="40% - akcent 5 3 5 3 2 2 2" xfId="14403" xr:uid="{00000000-0005-0000-0000-0000EC380000}"/>
    <cellStyle name="40% - akcent 5 3 5 3 2 2 3" xfId="14404" xr:uid="{00000000-0005-0000-0000-0000ED380000}"/>
    <cellStyle name="40% - akcent 5 3 5 3 2 3" xfId="14405" xr:uid="{00000000-0005-0000-0000-0000EE380000}"/>
    <cellStyle name="40% - akcent 5 3 5 3 2 4" xfId="14406" xr:uid="{00000000-0005-0000-0000-0000EF380000}"/>
    <cellStyle name="40% - akcent 5 3 5 3 3" xfId="14407" xr:uid="{00000000-0005-0000-0000-0000F0380000}"/>
    <cellStyle name="40% - akcent 5 3 5 3 3 2" xfId="14408" xr:uid="{00000000-0005-0000-0000-0000F1380000}"/>
    <cellStyle name="40% - akcent 5 3 5 3 3 2 2" xfId="14409" xr:uid="{00000000-0005-0000-0000-0000F2380000}"/>
    <cellStyle name="40% - akcent 5 3 5 3 3 2 3" xfId="14410" xr:uid="{00000000-0005-0000-0000-0000F3380000}"/>
    <cellStyle name="40% - akcent 5 3 5 3 3 3" xfId="14411" xr:uid="{00000000-0005-0000-0000-0000F4380000}"/>
    <cellStyle name="40% - akcent 5 3 5 3 3 4" xfId="14412" xr:uid="{00000000-0005-0000-0000-0000F5380000}"/>
    <cellStyle name="40% - akcent 5 3 5 3 4" xfId="14413" xr:uid="{00000000-0005-0000-0000-0000F6380000}"/>
    <cellStyle name="40% - akcent 5 3 5 3 4 2" xfId="14414" xr:uid="{00000000-0005-0000-0000-0000F7380000}"/>
    <cellStyle name="40% - akcent 5 3 5 3 4 2 2" xfId="14415" xr:uid="{00000000-0005-0000-0000-0000F8380000}"/>
    <cellStyle name="40% - akcent 5 3 5 3 4 2 3" xfId="14416" xr:uid="{00000000-0005-0000-0000-0000F9380000}"/>
    <cellStyle name="40% - akcent 5 3 5 3 4 3" xfId="14417" xr:uid="{00000000-0005-0000-0000-0000FA380000}"/>
    <cellStyle name="40% - akcent 5 3 5 3 4 4" xfId="14418" xr:uid="{00000000-0005-0000-0000-0000FB380000}"/>
    <cellStyle name="40% - akcent 5 3 5 3 5" xfId="14419" xr:uid="{00000000-0005-0000-0000-0000FC380000}"/>
    <cellStyle name="40% - akcent 5 3 5 3 5 2" xfId="14420" xr:uid="{00000000-0005-0000-0000-0000FD380000}"/>
    <cellStyle name="40% - akcent 5 3 5 3 5 3" xfId="14421" xr:uid="{00000000-0005-0000-0000-0000FE380000}"/>
    <cellStyle name="40% - akcent 5 3 5 3 6" xfId="14422" xr:uid="{00000000-0005-0000-0000-0000FF380000}"/>
    <cellStyle name="40% - akcent 5 3 5 3 7" xfId="14423" xr:uid="{00000000-0005-0000-0000-000000390000}"/>
    <cellStyle name="40% - akcent 5 3 5 4" xfId="14424" xr:uid="{00000000-0005-0000-0000-000001390000}"/>
    <cellStyle name="40% - akcent 5 3 5 4 2" xfId="14425" xr:uid="{00000000-0005-0000-0000-000002390000}"/>
    <cellStyle name="40% - akcent 5 3 5 4 2 2" xfId="14426" xr:uid="{00000000-0005-0000-0000-000003390000}"/>
    <cellStyle name="40% - akcent 5 3 5 4 2 3" xfId="14427" xr:uid="{00000000-0005-0000-0000-000004390000}"/>
    <cellStyle name="40% - akcent 5 3 5 4 3" xfId="14428" xr:uid="{00000000-0005-0000-0000-000005390000}"/>
    <cellStyle name="40% - akcent 5 3 5 4 4" xfId="14429" xr:uid="{00000000-0005-0000-0000-000006390000}"/>
    <cellStyle name="40% - akcent 5 3 5 5" xfId="14430" xr:uid="{00000000-0005-0000-0000-000007390000}"/>
    <cellStyle name="40% - akcent 5 3 5 5 2" xfId="14431" xr:uid="{00000000-0005-0000-0000-000008390000}"/>
    <cellStyle name="40% - akcent 5 3 5 5 2 2" xfId="14432" xr:uid="{00000000-0005-0000-0000-000009390000}"/>
    <cellStyle name="40% - akcent 5 3 5 5 2 3" xfId="14433" xr:uid="{00000000-0005-0000-0000-00000A390000}"/>
    <cellStyle name="40% - akcent 5 3 5 5 3" xfId="14434" xr:uid="{00000000-0005-0000-0000-00000B390000}"/>
    <cellStyle name="40% - akcent 5 3 5 5 4" xfId="14435" xr:uid="{00000000-0005-0000-0000-00000C390000}"/>
    <cellStyle name="40% - akcent 5 3 5 6" xfId="14436" xr:uid="{00000000-0005-0000-0000-00000D390000}"/>
    <cellStyle name="40% - akcent 5 3 5 6 2" xfId="14437" xr:uid="{00000000-0005-0000-0000-00000E390000}"/>
    <cellStyle name="40% - akcent 5 3 5 6 2 2" xfId="14438" xr:uid="{00000000-0005-0000-0000-00000F390000}"/>
    <cellStyle name="40% - akcent 5 3 5 6 2 3" xfId="14439" xr:uid="{00000000-0005-0000-0000-000010390000}"/>
    <cellStyle name="40% - akcent 5 3 5 6 3" xfId="14440" xr:uid="{00000000-0005-0000-0000-000011390000}"/>
    <cellStyle name="40% - akcent 5 3 5 6 4" xfId="14441" xr:uid="{00000000-0005-0000-0000-000012390000}"/>
    <cellStyle name="40% - akcent 5 3 5 7" xfId="14442" xr:uid="{00000000-0005-0000-0000-000013390000}"/>
    <cellStyle name="40% - akcent 5 3 5 7 2" xfId="14443" xr:uid="{00000000-0005-0000-0000-000014390000}"/>
    <cellStyle name="40% - akcent 5 3 5 7 3" xfId="14444" xr:uid="{00000000-0005-0000-0000-000015390000}"/>
    <cellStyle name="40% - akcent 5 3 5 8" xfId="14445" xr:uid="{00000000-0005-0000-0000-000016390000}"/>
    <cellStyle name="40% - akcent 5 3 5 9" xfId="14446" xr:uid="{00000000-0005-0000-0000-000017390000}"/>
    <cellStyle name="40% - akcent 5 3 6" xfId="14447" xr:uid="{00000000-0005-0000-0000-000018390000}"/>
    <cellStyle name="40% - akcent 5 3 6 2" xfId="14448" xr:uid="{00000000-0005-0000-0000-000019390000}"/>
    <cellStyle name="40% - akcent 5 3 6 2 2" xfId="14449" xr:uid="{00000000-0005-0000-0000-00001A390000}"/>
    <cellStyle name="40% - akcent 5 3 6 2 2 2" xfId="14450" xr:uid="{00000000-0005-0000-0000-00001B390000}"/>
    <cellStyle name="40% - akcent 5 3 6 2 2 2 2" xfId="14451" xr:uid="{00000000-0005-0000-0000-00001C390000}"/>
    <cellStyle name="40% - akcent 5 3 6 2 2 2 3" xfId="14452" xr:uid="{00000000-0005-0000-0000-00001D390000}"/>
    <cellStyle name="40% - akcent 5 3 6 2 2 3" xfId="14453" xr:uid="{00000000-0005-0000-0000-00001E390000}"/>
    <cellStyle name="40% - akcent 5 3 6 2 2 4" xfId="14454" xr:uid="{00000000-0005-0000-0000-00001F390000}"/>
    <cellStyle name="40% - akcent 5 3 6 2 3" xfId="14455" xr:uid="{00000000-0005-0000-0000-000020390000}"/>
    <cellStyle name="40% - akcent 5 3 6 2 3 2" xfId="14456" xr:uid="{00000000-0005-0000-0000-000021390000}"/>
    <cellStyle name="40% - akcent 5 3 6 2 3 2 2" xfId="14457" xr:uid="{00000000-0005-0000-0000-000022390000}"/>
    <cellStyle name="40% - akcent 5 3 6 2 3 2 3" xfId="14458" xr:uid="{00000000-0005-0000-0000-000023390000}"/>
    <cellStyle name="40% - akcent 5 3 6 2 3 3" xfId="14459" xr:uid="{00000000-0005-0000-0000-000024390000}"/>
    <cellStyle name="40% - akcent 5 3 6 2 3 4" xfId="14460" xr:uid="{00000000-0005-0000-0000-000025390000}"/>
    <cellStyle name="40% - akcent 5 3 6 2 4" xfId="14461" xr:uid="{00000000-0005-0000-0000-000026390000}"/>
    <cellStyle name="40% - akcent 5 3 6 2 4 2" xfId="14462" xr:uid="{00000000-0005-0000-0000-000027390000}"/>
    <cellStyle name="40% - akcent 5 3 6 2 4 2 2" xfId="14463" xr:uid="{00000000-0005-0000-0000-000028390000}"/>
    <cellStyle name="40% - akcent 5 3 6 2 4 2 3" xfId="14464" xr:uid="{00000000-0005-0000-0000-000029390000}"/>
    <cellStyle name="40% - akcent 5 3 6 2 4 3" xfId="14465" xr:uid="{00000000-0005-0000-0000-00002A390000}"/>
    <cellStyle name="40% - akcent 5 3 6 2 4 4" xfId="14466" xr:uid="{00000000-0005-0000-0000-00002B390000}"/>
    <cellStyle name="40% - akcent 5 3 6 2 5" xfId="14467" xr:uid="{00000000-0005-0000-0000-00002C390000}"/>
    <cellStyle name="40% - akcent 5 3 6 2 5 2" xfId="14468" xr:uid="{00000000-0005-0000-0000-00002D390000}"/>
    <cellStyle name="40% - akcent 5 3 6 2 5 3" xfId="14469" xr:uid="{00000000-0005-0000-0000-00002E390000}"/>
    <cellStyle name="40% - akcent 5 3 6 2 6" xfId="14470" xr:uid="{00000000-0005-0000-0000-00002F390000}"/>
    <cellStyle name="40% - akcent 5 3 6 2 7" xfId="14471" xr:uid="{00000000-0005-0000-0000-000030390000}"/>
    <cellStyle name="40% - akcent 5 3 6 3" xfId="14472" xr:uid="{00000000-0005-0000-0000-000031390000}"/>
    <cellStyle name="40% - akcent 5 3 6 3 2" xfId="14473" xr:uid="{00000000-0005-0000-0000-000032390000}"/>
    <cellStyle name="40% - akcent 5 3 6 3 2 2" xfId="14474" xr:uid="{00000000-0005-0000-0000-000033390000}"/>
    <cellStyle name="40% - akcent 5 3 6 3 2 2 2" xfId="14475" xr:uid="{00000000-0005-0000-0000-000034390000}"/>
    <cellStyle name="40% - akcent 5 3 6 3 2 2 3" xfId="14476" xr:uid="{00000000-0005-0000-0000-000035390000}"/>
    <cellStyle name="40% - akcent 5 3 6 3 2 3" xfId="14477" xr:uid="{00000000-0005-0000-0000-000036390000}"/>
    <cellStyle name="40% - akcent 5 3 6 3 2 4" xfId="14478" xr:uid="{00000000-0005-0000-0000-000037390000}"/>
    <cellStyle name="40% - akcent 5 3 6 3 3" xfId="14479" xr:uid="{00000000-0005-0000-0000-000038390000}"/>
    <cellStyle name="40% - akcent 5 3 6 3 3 2" xfId="14480" xr:uid="{00000000-0005-0000-0000-000039390000}"/>
    <cellStyle name="40% - akcent 5 3 6 3 3 2 2" xfId="14481" xr:uid="{00000000-0005-0000-0000-00003A390000}"/>
    <cellStyle name="40% - akcent 5 3 6 3 3 2 3" xfId="14482" xr:uid="{00000000-0005-0000-0000-00003B390000}"/>
    <cellStyle name="40% - akcent 5 3 6 3 3 3" xfId="14483" xr:uid="{00000000-0005-0000-0000-00003C390000}"/>
    <cellStyle name="40% - akcent 5 3 6 3 3 4" xfId="14484" xr:uid="{00000000-0005-0000-0000-00003D390000}"/>
    <cellStyle name="40% - akcent 5 3 6 3 4" xfId="14485" xr:uid="{00000000-0005-0000-0000-00003E390000}"/>
    <cellStyle name="40% - akcent 5 3 6 3 4 2" xfId="14486" xr:uid="{00000000-0005-0000-0000-00003F390000}"/>
    <cellStyle name="40% - akcent 5 3 6 3 4 2 2" xfId="14487" xr:uid="{00000000-0005-0000-0000-000040390000}"/>
    <cellStyle name="40% - akcent 5 3 6 3 4 2 3" xfId="14488" xr:uid="{00000000-0005-0000-0000-000041390000}"/>
    <cellStyle name="40% - akcent 5 3 6 3 4 3" xfId="14489" xr:uid="{00000000-0005-0000-0000-000042390000}"/>
    <cellStyle name="40% - akcent 5 3 6 3 4 4" xfId="14490" xr:uid="{00000000-0005-0000-0000-000043390000}"/>
    <cellStyle name="40% - akcent 5 3 6 3 5" xfId="14491" xr:uid="{00000000-0005-0000-0000-000044390000}"/>
    <cellStyle name="40% - akcent 5 3 6 3 5 2" xfId="14492" xr:uid="{00000000-0005-0000-0000-000045390000}"/>
    <cellStyle name="40% - akcent 5 3 6 3 5 3" xfId="14493" xr:uid="{00000000-0005-0000-0000-000046390000}"/>
    <cellStyle name="40% - akcent 5 3 6 3 6" xfId="14494" xr:uid="{00000000-0005-0000-0000-000047390000}"/>
    <cellStyle name="40% - akcent 5 3 6 3 7" xfId="14495" xr:uid="{00000000-0005-0000-0000-000048390000}"/>
    <cellStyle name="40% - akcent 5 3 6 4" xfId="14496" xr:uid="{00000000-0005-0000-0000-000049390000}"/>
    <cellStyle name="40% - akcent 5 3 6 4 2" xfId="14497" xr:uid="{00000000-0005-0000-0000-00004A390000}"/>
    <cellStyle name="40% - akcent 5 3 6 4 2 2" xfId="14498" xr:uid="{00000000-0005-0000-0000-00004B390000}"/>
    <cellStyle name="40% - akcent 5 3 6 4 2 3" xfId="14499" xr:uid="{00000000-0005-0000-0000-00004C390000}"/>
    <cellStyle name="40% - akcent 5 3 6 4 3" xfId="14500" xr:uid="{00000000-0005-0000-0000-00004D390000}"/>
    <cellStyle name="40% - akcent 5 3 6 4 4" xfId="14501" xr:uid="{00000000-0005-0000-0000-00004E390000}"/>
    <cellStyle name="40% - akcent 5 3 6 5" xfId="14502" xr:uid="{00000000-0005-0000-0000-00004F390000}"/>
    <cellStyle name="40% - akcent 5 3 6 5 2" xfId="14503" xr:uid="{00000000-0005-0000-0000-000050390000}"/>
    <cellStyle name="40% - akcent 5 3 6 5 2 2" xfId="14504" xr:uid="{00000000-0005-0000-0000-000051390000}"/>
    <cellStyle name="40% - akcent 5 3 6 5 2 3" xfId="14505" xr:uid="{00000000-0005-0000-0000-000052390000}"/>
    <cellStyle name="40% - akcent 5 3 6 5 3" xfId="14506" xr:uid="{00000000-0005-0000-0000-000053390000}"/>
    <cellStyle name="40% - akcent 5 3 6 5 4" xfId="14507" xr:uid="{00000000-0005-0000-0000-000054390000}"/>
    <cellStyle name="40% - akcent 5 3 6 6" xfId="14508" xr:uid="{00000000-0005-0000-0000-000055390000}"/>
    <cellStyle name="40% - akcent 5 3 6 6 2" xfId="14509" xr:uid="{00000000-0005-0000-0000-000056390000}"/>
    <cellStyle name="40% - akcent 5 3 6 6 2 2" xfId="14510" xr:uid="{00000000-0005-0000-0000-000057390000}"/>
    <cellStyle name="40% - akcent 5 3 6 6 2 3" xfId="14511" xr:uid="{00000000-0005-0000-0000-000058390000}"/>
    <cellStyle name="40% - akcent 5 3 6 6 3" xfId="14512" xr:uid="{00000000-0005-0000-0000-000059390000}"/>
    <cellStyle name="40% - akcent 5 3 6 6 4" xfId="14513" xr:uid="{00000000-0005-0000-0000-00005A390000}"/>
    <cellStyle name="40% - akcent 5 3 6 7" xfId="14514" xr:uid="{00000000-0005-0000-0000-00005B390000}"/>
    <cellStyle name="40% - akcent 5 3 6 7 2" xfId="14515" xr:uid="{00000000-0005-0000-0000-00005C390000}"/>
    <cellStyle name="40% - akcent 5 3 6 7 3" xfId="14516" xr:uid="{00000000-0005-0000-0000-00005D390000}"/>
    <cellStyle name="40% - akcent 5 3 6 8" xfId="14517" xr:uid="{00000000-0005-0000-0000-00005E390000}"/>
    <cellStyle name="40% - akcent 5 3 6 9" xfId="14518" xr:uid="{00000000-0005-0000-0000-00005F390000}"/>
    <cellStyle name="40% - akcent 5 3 7" xfId="14519" xr:uid="{00000000-0005-0000-0000-000060390000}"/>
    <cellStyle name="40% - akcent 5 3 7 2" xfId="14520" xr:uid="{00000000-0005-0000-0000-000061390000}"/>
    <cellStyle name="40% - akcent 5 3 7 2 2" xfId="14521" xr:uid="{00000000-0005-0000-0000-000062390000}"/>
    <cellStyle name="40% - akcent 5 3 7 2 2 2" xfId="14522" xr:uid="{00000000-0005-0000-0000-000063390000}"/>
    <cellStyle name="40% - akcent 5 3 7 2 2 2 2" xfId="14523" xr:uid="{00000000-0005-0000-0000-000064390000}"/>
    <cellStyle name="40% - akcent 5 3 7 2 2 2 3" xfId="14524" xr:uid="{00000000-0005-0000-0000-000065390000}"/>
    <cellStyle name="40% - akcent 5 3 7 2 2 3" xfId="14525" xr:uid="{00000000-0005-0000-0000-000066390000}"/>
    <cellStyle name="40% - akcent 5 3 7 2 2 4" xfId="14526" xr:uid="{00000000-0005-0000-0000-000067390000}"/>
    <cellStyle name="40% - akcent 5 3 7 2 3" xfId="14527" xr:uid="{00000000-0005-0000-0000-000068390000}"/>
    <cellStyle name="40% - akcent 5 3 7 2 3 2" xfId="14528" xr:uid="{00000000-0005-0000-0000-000069390000}"/>
    <cellStyle name="40% - akcent 5 3 7 2 3 2 2" xfId="14529" xr:uid="{00000000-0005-0000-0000-00006A390000}"/>
    <cellStyle name="40% - akcent 5 3 7 2 3 2 3" xfId="14530" xr:uid="{00000000-0005-0000-0000-00006B390000}"/>
    <cellStyle name="40% - akcent 5 3 7 2 3 3" xfId="14531" xr:uid="{00000000-0005-0000-0000-00006C390000}"/>
    <cellStyle name="40% - akcent 5 3 7 2 3 4" xfId="14532" xr:uid="{00000000-0005-0000-0000-00006D390000}"/>
    <cellStyle name="40% - akcent 5 3 7 2 4" xfId="14533" xr:uid="{00000000-0005-0000-0000-00006E390000}"/>
    <cellStyle name="40% - akcent 5 3 7 2 4 2" xfId="14534" xr:uid="{00000000-0005-0000-0000-00006F390000}"/>
    <cellStyle name="40% - akcent 5 3 7 2 4 2 2" xfId="14535" xr:uid="{00000000-0005-0000-0000-000070390000}"/>
    <cellStyle name="40% - akcent 5 3 7 2 4 2 3" xfId="14536" xr:uid="{00000000-0005-0000-0000-000071390000}"/>
    <cellStyle name="40% - akcent 5 3 7 2 4 3" xfId="14537" xr:uid="{00000000-0005-0000-0000-000072390000}"/>
    <cellStyle name="40% - akcent 5 3 7 2 4 4" xfId="14538" xr:uid="{00000000-0005-0000-0000-000073390000}"/>
    <cellStyle name="40% - akcent 5 3 7 2 5" xfId="14539" xr:uid="{00000000-0005-0000-0000-000074390000}"/>
    <cellStyle name="40% - akcent 5 3 7 2 5 2" xfId="14540" xr:uid="{00000000-0005-0000-0000-000075390000}"/>
    <cellStyle name="40% - akcent 5 3 7 2 5 3" xfId="14541" xr:uid="{00000000-0005-0000-0000-000076390000}"/>
    <cellStyle name="40% - akcent 5 3 7 2 6" xfId="14542" xr:uid="{00000000-0005-0000-0000-000077390000}"/>
    <cellStyle name="40% - akcent 5 3 7 2 7" xfId="14543" xr:uid="{00000000-0005-0000-0000-000078390000}"/>
    <cellStyle name="40% - akcent 5 3 7 3" xfId="14544" xr:uid="{00000000-0005-0000-0000-000079390000}"/>
    <cellStyle name="40% - akcent 5 3 7 3 2" xfId="14545" xr:uid="{00000000-0005-0000-0000-00007A390000}"/>
    <cellStyle name="40% - akcent 5 3 7 3 2 2" xfId="14546" xr:uid="{00000000-0005-0000-0000-00007B390000}"/>
    <cellStyle name="40% - akcent 5 3 7 3 2 3" xfId="14547" xr:uid="{00000000-0005-0000-0000-00007C390000}"/>
    <cellStyle name="40% - akcent 5 3 7 3 3" xfId="14548" xr:uid="{00000000-0005-0000-0000-00007D390000}"/>
    <cellStyle name="40% - akcent 5 3 7 3 4" xfId="14549" xr:uid="{00000000-0005-0000-0000-00007E390000}"/>
    <cellStyle name="40% - akcent 5 3 7 4" xfId="14550" xr:uid="{00000000-0005-0000-0000-00007F390000}"/>
    <cellStyle name="40% - akcent 5 3 7 4 2" xfId="14551" xr:uid="{00000000-0005-0000-0000-000080390000}"/>
    <cellStyle name="40% - akcent 5 3 7 4 2 2" xfId="14552" xr:uid="{00000000-0005-0000-0000-000081390000}"/>
    <cellStyle name="40% - akcent 5 3 7 4 2 3" xfId="14553" xr:uid="{00000000-0005-0000-0000-000082390000}"/>
    <cellStyle name="40% - akcent 5 3 7 4 3" xfId="14554" xr:uid="{00000000-0005-0000-0000-000083390000}"/>
    <cellStyle name="40% - akcent 5 3 7 4 4" xfId="14555" xr:uid="{00000000-0005-0000-0000-000084390000}"/>
    <cellStyle name="40% - akcent 5 3 7 5" xfId="14556" xr:uid="{00000000-0005-0000-0000-000085390000}"/>
    <cellStyle name="40% - akcent 5 3 7 5 2" xfId="14557" xr:uid="{00000000-0005-0000-0000-000086390000}"/>
    <cellStyle name="40% - akcent 5 3 7 5 2 2" xfId="14558" xr:uid="{00000000-0005-0000-0000-000087390000}"/>
    <cellStyle name="40% - akcent 5 3 7 5 2 3" xfId="14559" xr:uid="{00000000-0005-0000-0000-000088390000}"/>
    <cellStyle name="40% - akcent 5 3 7 5 3" xfId="14560" xr:uid="{00000000-0005-0000-0000-000089390000}"/>
    <cellStyle name="40% - akcent 5 3 7 5 4" xfId="14561" xr:uid="{00000000-0005-0000-0000-00008A390000}"/>
    <cellStyle name="40% - akcent 5 3 7 6" xfId="14562" xr:uid="{00000000-0005-0000-0000-00008B390000}"/>
    <cellStyle name="40% - akcent 5 3 7 6 2" xfId="14563" xr:uid="{00000000-0005-0000-0000-00008C390000}"/>
    <cellStyle name="40% - akcent 5 3 7 6 3" xfId="14564" xr:uid="{00000000-0005-0000-0000-00008D390000}"/>
    <cellStyle name="40% - akcent 5 3 7 7" xfId="14565" xr:uid="{00000000-0005-0000-0000-00008E390000}"/>
    <cellStyle name="40% - akcent 5 3 7 8" xfId="14566" xr:uid="{00000000-0005-0000-0000-00008F390000}"/>
    <cellStyle name="40% - akcent 5 3 8" xfId="14567" xr:uid="{00000000-0005-0000-0000-000090390000}"/>
    <cellStyle name="40% - akcent 5 3 8 2" xfId="14568" xr:uid="{00000000-0005-0000-0000-000091390000}"/>
    <cellStyle name="40% - akcent 5 3 8 2 2" xfId="14569" xr:uid="{00000000-0005-0000-0000-000092390000}"/>
    <cellStyle name="40% - akcent 5 3 8 2 2 2" xfId="14570" xr:uid="{00000000-0005-0000-0000-000093390000}"/>
    <cellStyle name="40% - akcent 5 3 8 2 2 2 2" xfId="14571" xr:uid="{00000000-0005-0000-0000-000094390000}"/>
    <cellStyle name="40% - akcent 5 3 8 2 2 2 3" xfId="14572" xr:uid="{00000000-0005-0000-0000-000095390000}"/>
    <cellStyle name="40% - akcent 5 3 8 2 2 3" xfId="14573" xr:uid="{00000000-0005-0000-0000-000096390000}"/>
    <cellStyle name="40% - akcent 5 3 8 2 2 4" xfId="14574" xr:uid="{00000000-0005-0000-0000-000097390000}"/>
    <cellStyle name="40% - akcent 5 3 8 2 3" xfId="14575" xr:uid="{00000000-0005-0000-0000-000098390000}"/>
    <cellStyle name="40% - akcent 5 3 8 2 3 2" xfId="14576" xr:uid="{00000000-0005-0000-0000-000099390000}"/>
    <cellStyle name="40% - akcent 5 3 8 2 3 2 2" xfId="14577" xr:uid="{00000000-0005-0000-0000-00009A390000}"/>
    <cellStyle name="40% - akcent 5 3 8 2 3 2 3" xfId="14578" xr:uid="{00000000-0005-0000-0000-00009B390000}"/>
    <cellStyle name="40% - akcent 5 3 8 2 3 3" xfId="14579" xr:uid="{00000000-0005-0000-0000-00009C390000}"/>
    <cellStyle name="40% - akcent 5 3 8 2 3 4" xfId="14580" xr:uid="{00000000-0005-0000-0000-00009D390000}"/>
    <cellStyle name="40% - akcent 5 3 8 2 4" xfId="14581" xr:uid="{00000000-0005-0000-0000-00009E390000}"/>
    <cellStyle name="40% - akcent 5 3 8 2 4 2" xfId="14582" xr:uid="{00000000-0005-0000-0000-00009F390000}"/>
    <cellStyle name="40% - akcent 5 3 8 2 4 2 2" xfId="14583" xr:uid="{00000000-0005-0000-0000-0000A0390000}"/>
    <cellStyle name="40% - akcent 5 3 8 2 4 2 3" xfId="14584" xr:uid="{00000000-0005-0000-0000-0000A1390000}"/>
    <cellStyle name="40% - akcent 5 3 8 2 4 3" xfId="14585" xr:uid="{00000000-0005-0000-0000-0000A2390000}"/>
    <cellStyle name="40% - akcent 5 3 8 2 4 4" xfId="14586" xr:uid="{00000000-0005-0000-0000-0000A3390000}"/>
    <cellStyle name="40% - akcent 5 3 8 2 5" xfId="14587" xr:uid="{00000000-0005-0000-0000-0000A4390000}"/>
    <cellStyle name="40% - akcent 5 3 8 2 5 2" xfId="14588" xr:uid="{00000000-0005-0000-0000-0000A5390000}"/>
    <cellStyle name="40% - akcent 5 3 8 2 5 3" xfId="14589" xr:uid="{00000000-0005-0000-0000-0000A6390000}"/>
    <cellStyle name="40% - akcent 5 3 8 2 6" xfId="14590" xr:uid="{00000000-0005-0000-0000-0000A7390000}"/>
    <cellStyle name="40% - akcent 5 3 8 2 7" xfId="14591" xr:uid="{00000000-0005-0000-0000-0000A8390000}"/>
    <cellStyle name="40% - akcent 5 3 8 3" xfId="14592" xr:uid="{00000000-0005-0000-0000-0000A9390000}"/>
    <cellStyle name="40% - akcent 5 3 8 3 2" xfId="14593" xr:uid="{00000000-0005-0000-0000-0000AA390000}"/>
    <cellStyle name="40% - akcent 5 3 8 3 2 2" xfId="14594" xr:uid="{00000000-0005-0000-0000-0000AB390000}"/>
    <cellStyle name="40% - akcent 5 3 8 3 2 3" xfId="14595" xr:uid="{00000000-0005-0000-0000-0000AC390000}"/>
    <cellStyle name="40% - akcent 5 3 8 3 3" xfId="14596" xr:uid="{00000000-0005-0000-0000-0000AD390000}"/>
    <cellStyle name="40% - akcent 5 3 8 3 4" xfId="14597" xr:uid="{00000000-0005-0000-0000-0000AE390000}"/>
    <cellStyle name="40% - akcent 5 3 8 4" xfId="14598" xr:uid="{00000000-0005-0000-0000-0000AF390000}"/>
    <cellStyle name="40% - akcent 5 3 8 4 2" xfId="14599" xr:uid="{00000000-0005-0000-0000-0000B0390000}"/>
    <cellStyle name="40% - akcent 5 3 8 4 2 2" xfId="14600" xr:uid="{00000000-0005-0000-0000-0000B1390000}"/>
    <cellStyle name="40% - akcent 5 3 8 4 2 3" xfId="14601" xr:uid="{00000000-0005-0000-0000-0000B2390000}"/>
    <cellStyle name="40% - akcent 5 3 8 4 3" xfId="14602" xr:uid="{00000000-0005-0000-0000-0000B3390000}"/>
    <cellStyle name="40% - akcent 5 3 8 4 4" xfId="14603" xr:uid="{00000000-0005-0000-0000-0000B4390000}"/>
    <cellStyle name="40% - akcent 5 3 8 5" xfId="14604" xr:uid="{00000000-0005-0000-0000-0000B5390000}"/>
    <cellStyle name="40% - akcent 5 3 8 5 2" xfId="14605" xr:uid="{00000000-0005-0000-0000-0000B6390000}"/>
    <cellStyle name="40% - akcent 5 3 8 5 2 2" xfId="14606" xr:uid="{00000000-0005-0000-0000-0000B7390000}"/>
    <cellStyle name="40% - akcent 5 3 8 5 2 3" xfId="14607" xr:uid="{00000000-0005-0000-0000-0000B8390000}"/>
    <cellStyle name="40% - akcent 5 3 8 5 3" xfId="14608" xr:uid="{00000000-0005-0000-0000-0000B9390000}"/>
    <cellStyle name="40% - akcent 5 3 8 5 4" xfId="14609" xr:uid="{00000000-0005-0000-0000-0000BA390000}"/>
    <cellStyle name="40% - akcent 5 3 8 6" xfId="14610" xr:uid="{00000000-0005-0000-0000-0000BB390000}"/>
    <cellStyle name="40% - akcent 5 3 8 6 2" xfId="14611" xr:uid="{00000000-0005-0000-0000-0000BC390000}"/>
    <cellStyle name="40% - akcent 5 3 8 6 3" xfId="14612" xr:uid="{00000000-0005-0000-0000-0000BD390000}"/>
    <cellStyle name="40% - akcent 5 3 8 7" xfId="14613" xr:uid="{00000000-0005-0000-0000-0000BE390000}"/>
    <cellStyle name="40% - akcent 5 3 8 8" xfId="14614" xr:uid="{00000000-0005-0000-0000-0000BF390000}"/>
    <cellStyle name="40% - akcent 5 3 9" xfId="14615" xr:uid="{00000000-0005-0000-0000-0000C0390000}"/>
    <cellStyle name="40% - akcent 5 3 9 2" xfId="14616" xr:uid="{00000000-0005-0000-0000-0000C1390000}"/>
    <cellStyle name="40% - akcent 5 3 9 2 2" xfId="14617" xr:uid="{00000000-0005-0000-0000-0000C2390000}"/>
    <cellStyle name="40% - akcent 5 3 9 2 2 2" xfId="14618" xr:uid="{00000000-0005-0000-0000-0000C3390000}"/>
    <cellStyle name="40% - akcent 5 3 9 2 2 3" xfId="14619" xr:uid="{00000000-0005-0000-0000-0000C4390000}"/>
    <cellStyle name="40% - akcent 5 3 9 2 3" xfId="14620" xr:uid="{00000000-0005-0000-0000-0000C5390000}"/>
    <cellStyle name="40% - akcent 5 3 9 2 4" xfId="14621" xr:uid="{00000000-0005-0000-0000-0000C6390000}"/>
    <cellStyle name="40% - akcent 5 3 9 3" xfId="14622" xr:uid="{00000000-0005-0000-0000-0000C7390000}"/>
    <cellStyle name="40% - akcent 5 3 9 3 2" xfId="14623" xr:uid="{00000000-0005-0000-0000-0000C8390000}"/>
    <cellStyle name="40% - akcent 5 3 9 3 2 2" xfId="14624" xr:uid="{00000000-0005-0000-0000-0000C9390000}"/>
    <cellStyle name="40% - akcent 5 3 9 3 2 3" xfId="14625" xr:uid="{00000000-0005-0000-0000-0000CA390000}"/>
    <cellStyle name="40% - akcent 5 3 9 3 3" xfId="14626" xr:uid="{00000000-0005-0000-0000-0000CB390000}"/>
    <cellStyle name="40% - akcent 5 3 9 3 4" xfId="14627" xr:uid="{00000000-0005-0000-0000-0000CC390000}"/>
    <cellStyle name="40% - akcent 5 3 9 4" xfId="14628" xr:uid="{00000000-0005-0000-0000-0000CD390000}"/>
    <cellStyle name="40% - akcent 5 3 9 4 2" xfId="14629" xr:uid="{00000000-0005-0000-0000-0000CE390000}"/>
    <cellStyle name="40% - akcent 5 3 9 4 2 2" xfId="14630" xr:uid="{00000000-0005-0000-0000-0000CF390000}"/>
    <cellStyle name="40% - akcent 5 3 9 4 2 3" xfId="14631" xr:uid="{00000000-0005-0000-0000-0000D0390000}"/>
    <cellStyle name="40% - akcent 5 3 9 4 3" xfId="14632" xr:uid="{00000000-0005-0000-0000-0000D1390000}"/>
    <cellStyle name="40% - akcent 5 3 9 4 4" xfId="14633" xr:uid="{00000000-0005-0000-0000-0000D2390000}"/>
    <cellStyle name="40% - akcent 5 3 9 5" xfId="14634" xr:uid="{00000000-0005-0000-0000-0000D3390000}"/>
    <cellStyle name="40% - akcent 5 3 9 5 2" xfId="14635" xr:uid="{00000000-0005-0000-0000-0000D4390000}"/>
    <cellStyle name="40% - akcent 5 3 9 5 3" xfId="14636" xr:uid="{00000000-0005-0000-0000-0000D5390000}"/>
    <cellStyle name="40% - akcent 5 3 9 6" xfId="14637" xr:uid="{00000000-0005-0000-0000-0000D6390000}"/>
    <cellStyle name="40% - akcent 5 3 9 7" xfId="14638" xr:uid="{00000000-0005-0000-0000-0000D7390000}"/>
    <cellStyle name="40% - akcent 5 4" xfId="14639" xr:uid="{00000000-0005-0000-0000-0000D8390000}"/>
    <cellStyle name="40% - akcent 5 5" xfId="14640" xr:uid="{00000000-0005-0000-0000-0000D9390000}"/>
    <cellStyle name="40% - akcent 5 6" xfId="14641" xr:uid="{00000000-0005-0000-0000-0000DA390000}"/>
    <cellStyle name="40% - akcent 6 2" xfId="14642" xr:uid="{00000000-0005-0000-0000-0000DB390000}"/>
    <cellStyle name="40% - akcent 6 2 2" xfId="14643" xr:uid="{00000000-0005-0000-0000-0000DC390000}"/>
    <cellStyle name="40% - akcent 6 2 3" xfId="14644" xr:uid="{00000000-0005-0000-0000-0000DD390000}"/>
    <cellStyle name="40% - akcent 6 2 4" xfId="14645" xr:uid="{00000000-0005-0000-0000-0000DE390000}"/>
    <cellStyle name="40% - akcent 6 2 5" xfId="22050" xr:uid="{00000000-0005-0000-0000-0000DF390000}"/>
    <cellStyle name="40% - akcent 6 3" xfId="14646" xr:uid="{00000000-0005-0000-0000-0000E0390000}"/>
    <cellStyle name="40% - akcent 6 3 10" xfId="14647" xr:uid="{00000000-0005-0000-0000-0000E1390000}"/>
    <cellStyle name="40% - akcent 6 3 10 2" xfId="14648" xr:uid="{00000000-0005-0000-0000-0000E2390000}"/>
    <cellStyle name="40% - akcent 6 3 10 2 2" xfId="14649" xr:uid="{00000000-0005-0000-0000-0000E3390000}"/>
    <cellStyle name="40% - akcent 6 3 10 2 2 2" xfId="14650" xr:uid="{00000000-0005-0000-0000-0000E4390000}"/>
    <cellStyle name="40% - akcent 6 3 10 2 2 3" xfId="14651" xr:uid="{00000000-0005-0000-0000-0000E5390000}"/>
    <cellStyle name="40% - akcent 6 3 10 2 3" xfId="14652" xr:uid="{00000000-0005-0000-0000-0000E6390000}"/>
    <cellStyle name="40% - akcent 6 3 10 2 4" xfId="14653" xr:uid="{00000000-0005-0000-0000-0000E7390000}"/>
    <cellStyle name="40% - akcent 6 3 10 3" xfId="14654" xr:uid="{00000000-0005-0000-0000-0000E8390000}"/>
    <cellStyle name="40% - akcent 6 3 10 3 2" xfId="14655" xr:uid="{00000000-0005-0000-0000-0000E9390000}"/>
    <cellStyle name="40% - akcent 6 3 10 3 3" xfId="14656" xr:uid="{00000000-0005-0000-0000-0000EA390000}"/>
    <cellStyle name="40% - akcent 6 3 10 4" xfId="14657" xr:uid="{00000000-0005-0000-0000-0000EB390000}"/>
    <cellStyle name="40% - akcent 6 3 10 5" xfId="14658" xr:uid="{00000000-0005-0000-0000-0000EC390000}"/>
    <cellStyle name="40% - akcent 6 3 11" xfId="14659" xr:uid="{00000000-0005-0000-0000-0000ED390000}"/>
    <cellStyle name="40% - akcent 6 3 11 2" xfId="14660" xr:uid="{00000000-0005-0000-0000-0000EE390000}"/>
    <cellStyle name="40% - akcent 6 3 11 2 2" xfId="14661" xr:uid="{00000000-0005-0000-0000-0000EF390000}"/>
    <cellStyle name="40% - akcent 6 3 11 2 3" xfId="14662" xr:uid="{00000000-0005-0000-0000-0000F0390000}"/>
    <cellStyle name="40% - akcent 6 3 11 3" xfId="14663" xr:uid="{00000000-0005-0000-0000-0000F1390000}"/>
    <cellStyle name="40% - akcent 6 3 11 4" xfId="14664" xr:uid="{00000000-0005-0000-0000-0000F2390000}"/>
    <cellStyle name="40% - akcent 6 3 12" xfId="14665" xr:uid="{00000000-0005-0000-0000-0000F3390000}"/>
    <cellStyle name="40% - akcent 6 3 12 2" xfId="14666" xr:uid="{00000000-0005-0000-0000-0000F4390000}"/>
    <cellStyle name="40% - akcent 6 3 12 2 2" xfId="14667" xr:uid="{00000000-0005-0000-0000-0000F5390000}"/>
    <cellStyle name="40% - akcent 6 3 12 2 3" xfId="14668" xr:uid="{00000000-0005-0000-0000-0000F6390000}"/>
    <cellStyle name="40% - akcent 6 3 12 3" xfId="14669" xr:uid="{00000000-0005-0000-0000-0000F7390000}"/>
    <cellStyle name="40% - akcent 6 3 12 4" xfId="14670" xr:uid="{00000000-0005-0000-0000-0000F8390000}"/>
    <cellStyle name="40% - akcent 6 3 13" xfId="14671" xr:uid="{00000000-0005-0000-0000-0000F9390000}"/>
    <cellStyle name="40% - akcent 6 3 13 2" xfId="14672" xr:uid="{00000000-0005-0000-0000-0000FA390000}"/>
    <cellStyle name="40% - akcent 6 3 13 2 2" xfId="14673" xr:uid="{00000000-0005-0000-0000-0000FB390000}"/>
    <cellStyle name="40% - akcent 6 3 13 2 3" xfId="14674" xr:uid="{00000000-0005-0000-0000-0000FC390000}"/>
    <cellStyle name="40% - akcent 6 3 13 3" xfId="14675" xr:uid="{00000000-0005-0000-0000-0000FD390000}"/>
    <cellStyle name="40% - akcent 6 3 13 4" xfId="14676" xr:uid="{00000000-0005-0000-0000-0000FE390000}"/>
    <cellStyle name="40% - akcent 6 3 14" xfId="14677" xr:uid="{00000000-0005-0000-0000-0000FF390000}"/>
    <cellStyle name="40% - akcent 6 3 14 2" xfId="14678" xr:uid="{00000000-0005-0000-0000-0000003A0000}"/>
    <cellStyle name="40% - akcent 6 3 14 3" xfId="14679" xr:uid="{00000000-0005-0000-0000-0000013A0000}"/>
    <cellStyle name="40% - akcent 6 3 15" xfId="14680" xr:uid="{00000000-0005-0000-0000-0000023A0000}"/>
    <cellStyle name="40% - akcent 6 3 15 2" xfId="14681" xr:uid="{00000000-0005-0000-0000-0000033A0000}"/>
    <cellStyle name="40% - akcent 6 3 15 3" xfId="14682" xr:uid="{00000000-0005-0000-0000-0000043A0000}"/>
    <cellStyle name="40% - akcent 6 3 16" xfId="14683" xr:uid="{00000000-0005-0000-0000-0000053A0000}"/>
    <cellStyle name="40% - akcent 6 3 17" xfId="14684" xr:uid="{00000000-0005-0000-0000-0000063A0000}"/>
    <cellStyle name="40% - akcent 6 3 18" xfId="14685" xr:uid="{00000000-0005-0000-0000-0000073A0000}"/>
    <cellStyle name="40% - akcent 6 3 19" xfId="22051" xr:uid="{00000000-0005-0000-0000-0000083A0000}"/>
    <cellStyle name="40% - akcent 6 3 2" xfId="14686" xr:uid="{00000000-0005-0000-0000-0000093A0000}"/>
    <cellStyle name="40% - akcent 6 3 2 10" xfId="14687" xr:uid="{00000000-0005-0000-0000-00000A3A0000}"/>
    <cellStyle name="40% - akcent 6 3 2 10 2" xfId="14688" xr:uid="{00000000-0005-0000-0000-00000B3A0000}"/>
    <cellStyle name="40% - akcent 6 3 2 10 2 2" xfId="14689" xr:uid="{00000000-0005-0000-0000-00000C3A0000}"/>
    <cellStyle name="40% - akcent 6 3 2 10 2 3" xfId="14690" xr:uid="{00000000-0005-0000-0000-00000D3A0000}"/>
    <cellStyle name="40% - akcent 6 3 2 10 3" xfId="14691" xr:uid="{00000000-0005-0000-0000-00000E3A0000}"/>
    <cellStyle name="40% - akcent 6 3 2 10 4" xfId="14692" xr:uid="{00000000-0005-0000-0000-00000F3A0000}"/>
    <cellStyle name="40% - akcent 6 3 2 11" xfId="14693" xr:uid="{00000000-0005-0000-0000-0000103A0000}"/>
    <cellStyle name="40% - akcent 6 3 2 11 2" xfId="14694" xr:uid="{00000000-0005-0000-0000-0000113A0000}"/>
    <cellStyle name="40% - akcent 6 3 2 11 3" xfId="14695" xr:uid="{00000000-0005-0000-0000-0000123A0000}"/>
    <cellStyle name="40% - akcent 6 3 2 12" xfId="14696" xr:uid="{00000000-0005-0000-0000-0000133A0000}"/>
    <cellStyle name="40% - akcent 6 3 2 12 2" xfId="14697" xr:uid="{00000000-0005-0000-0000-0000143A0000}"/>
    <cellStyle name="40% - akcent 6 3 2 12 3" xfId="14698" xr:uid="{00000000-0005-0000-0000-0000153A0000}"/>
    <cellStyle name="40% - akcent 6 3 2 13" xfId="14699" xr:uid="{00000000-0005-0000-0000-0000163A0000}"/>
    <cellStyle name="40% - akcent 6 3 2 14" xfId="14700" xr:uid="{00000000-0005-0000-0000-0000173A0000}"/>
    <cellStyle name="40% - akcent 6 3 2 15" xfId="14701" xr:uid="{00000000-0005-0000-0000-0000183A0000}"/>
    <cellStyle name="40% - akcent 6 3 2 2" xfId="14702" xr:uid="{00000000-0005-0000-0000-0000193A0000}"/>
    <cellStyle name="40% - akcent 6 3 2 2 10" xfId="14703" xr:uid="{00000000-0005-0000-0000-00001A3A0000}"/>
    <cellStyle name="40% - akcent 6 3 2 2 11" xfId="14704" xr:uid="{00000000-0005-0000-0000-00001B3A0000}"/>
    <cellStyle name="40% - akcent 6 3 2 2 2" xfId="14705" xr:uid="{00000000-0005-0000-0000-00001C3A0000}"/>
    <cellStyle name="40% - akcent 6 3 2 2 2 2" xfId="14706" xr:uid="{00000000-0005-0000-0000-00001D3A0000}"/>
    <cellStyle name="40% - akcent 6 3 2 2 2 2 2" xfId="14707" xr:uid="{00000000-0005-0000-0000-00001E3A0000}"/>
    <cellStyle name="40% - akcent 6 3 2 2 2 2 2 2" xfId="14708" xr:uid="{00000000-0005-0000-0000-00001F3A0000}"/>
    <cellStyle name="40% - akcent 6 3 2 2 2 2 2 2 2" xfId="14709" xr:uid="{00000000-0005-0000-0000-0000203A0000}"/>
    <cellStyle name="40% - akcent 6 3 2 2 2 2 2 2 3" xfId="14710" xr:uid="{00000000-0005-0000-0000-0000213A0000}"/>
    <cellStyle name="40% - akcent 6 3 2 2 2 2 2 3" xfId="14711" xr:uid="{00000000-0005-0000-0000-0000223A0000}"/>
    <cellStyle name="40% - akcent 6 3 2 2 2 2 2 4" xfId="14712" xr:uid="{00000000-0005-0000-0000-0000233A0000}"/>
    <cellStyle name="40% - akcent 6 3 2 2 2 2 3" xfId="14713" xr:uid="{00000000-0005-0000-0000-0000243A0000}"/>
    <cellStyle name="40% - akcent 6 3 2 2 2 2 3 2" xfId="14714" xr:uid="{00000000-0005-0000-0000-0000253A0000}"/>
    <cellStyle name="40% - akcent 6 3 2 2 2 2 3 2 2" xfId="14715" xr:uid="{00000000-0005-0000-0000-0000263A0000}"/>
    <cellStyle name="40% - akcent 6 3 2 2 2 2 3 2 3" xfId="14716" xr:uid="{00000000-0005-0000-0000-0000273A0000}"/>
    <cellStyle name="40% - akcent 6 3 2 2 2 2 3 3" xfId="14717" xr:uid="{00000000-0005-0000-0000-0000283A0000}"/>
    <cellStyle name="40% - akcent 6 3 2 2 2 2 3 4" xfId="14718" xr:uid="{00000000-0005-0000-0000-0000293A0000}"/>
    <cellStyle name="40% - akcent 6 3 2 2 2 2 4" xfId="14719" xr:uid="{00000000-0005-0000-0000-00002A3A0000}"/>
    <cellStyle name="40% - akcent 6 3 2 2 2 2 4 2" xfId="14720" xr:uid="{00000000-0005-0000-0000-00002B3A0000}"/>
    <cellStyle name="40% - akcent 6 3 2 2 2 2 4 2 2" xfId="14721" xr:uid="{00000000-0005-0000-0000-00002C3A0000}"/>
    <cellStyle name="40% - akcent 6 3 2 2 2 2 4 2 3" xfId="14722" xr:uid="{00000000-0005-0000-0000-00002D3A0000}"/>
    <cellStyle name="40% - akcent 6 3 2 2 2 2 4 3" xfId="14723" xr:uid="{00000000-0005-0000-0000-00002E3A0000}"/>
    <cellStyle name="40% - akcent 6 3 2 2 2 2 4 4" xfId="14724" xr:uid="{00000000-0005-0000-0000-00002F3A0000}"/>
    <cellStyle name="40% - akcent 6 3 2 2 2 2 5" xfId="14725" xr:uid="{00000000-0005-0000-0000-0000303A0000}"/>
    <cellStyle name="40% - akcent 6 3 2 2 2 2 5 2" xfId="14726" xr:uid="{00000000-0005-0000-0000-0000313A0000}"/>
    <cellStyle name="40% - akcent 6 3 2 2 2 2 5 3" xfId="14727" xr:uid="{00000000-0005-0000-0000-0000323A0000}"/>
    <cellStyle name="40% - akcent 6 3 2 2 2 2 6" xfId="14728" xr:uid="{00000000-0005-0000-0000-0000333A0000}"/>
    <cellStyle name="40% - akcent 6 3 2 2 2 2 7" xfId="14729" xr:uid="{00000000-0005-0000-0000-0000343A0000}"/>
    <cellStyle name="40% - akcent 6 3 2 2 2 3" xfId="14730" xr:uid="{00000000-0005-0000-0000-0000353A0000}"/>
    <cellStyle name="40% - akcent 6 3 2 2 2 3 2" xfId="14731" xr:uid="{00000000-0005-0000-0000-0000363A0000}"/>
    <cellStyle name="40% - akcent 6 3 2 2 2 3 2 2" xfId="14732" xr:uid="{00000000-0005-0000-0000-0000373A0000}"/>
    <cellStyle name="40% - akcent 6 3 2 2 2 3 2 2 2" xfId="14733" xr:uid="{00000000-0005-0000-0000-0000383A0000}"/>
    <cellStyle name="40% - akcent 6 3 2 2 2 3 2 2 3" xfId="14734" xr:uid="{00000000-0005-0000-0000-0000393A0000}"/>
    <cellStyle name="40% - akcent 6 3 2 2 2 3 2 3" xfId="14735" xr:uid="{00000000-0005-0000-0000-00003A3A0000}"/>
    <cellStyle name="40% - akcent 6 3 2 2 2 3 2 4" xfId="14736" xr:uid="{00000000-0005-0000-0000-00003B3A0000}"/>
    <cellStyle name="40% - akcent 6 3 2 2 2 3 3" xfId="14737" xr:uid="{00000000-0005-0000-0000-00003C3A0000}"/>
    <cellStyle name="40% - akcent 6 3 2 2 2 3 3 2" xfId="14738" xr:uid="{00000000-0005-0000-0000-00003D3A0000}"/>
    <cellStyle name="40% - akcent 6 3 2 2 2 3 3 2 2" xfId="14739" xr:uid="{00000000-0005-0000-0000-00003E3A0000}"/>
    <cellStyle name="40% - akcent 6 3 2 2 2 3 3 2 3" xfId="14740" xr:uid="{00000000-0005-0000-0000-00003F3A0000}"/>
    <cellStyle name="40% - akcent 6 3 2 2 2 3 3 3" xfId="14741" xr:uid="{00000000-0005-0000-0000-0000403A0000}"/>
    <cellStyle name="40% - akcent 6 3 2 2 2 3 3 4" xfId="14742" xr:uid="{00000000-0005-0000-0000-0000413A0000}"/>
    <cellStyle name="40% - akcent 6 3 2 2 2 3 4" xfId="14743" xr:uid="{00000000-0005-0000-0000-0000423A0000}"/>
    <cellStyle name="40% - akcent 6 3 2 2 2 3 4 2" xfId="14744" xr:uid="{00000000-0005-0000-0000-0000433A0000}"/>
    <cellStyle name="40% - akcent 6 3 2 2 2 3 4 2 2" xfId="14745" xr:uid="{00000000-0005-0000-0000-0000443A0000}"/>
    <cellStyle name="40% - akcent 6 3 2 2 2 3 4 2 3" xfId="14746" xr:uid="{00000000-0005-0000-0000-0000453A0000}"/>
    <cellStyle name="40% - akcent 6 3 2 2 2 3 4 3" xfId="14747" xr:uid="{00000000-0005-0000-0000-0000463A0000}"/>
    <cellStyle name="40% - akcent 6 3 2 2 2 3 4 4" xfId="14748" xr:uid="{00000000-0005-0000-0000-0000473A0000}"/>
    <cellStyle name="40% - akcent 6 3 2 2 2 3 5" xfId="14749" xr:uid="{00000000-0005-0000-0000-0000483A0000}"/>
    <cellStyle name="40% - akcent 6 3 2 2 2 3 5 2" xfId="14750" xr:uid="{00000000-0005-0000-0000-0000493A0000}"/>
    <cellStyle name="40% - akcent 6 3 2 2 2 3 5 3" xfId="14751" xr:uid="{00000000-0005-0000-0000-00004A3A0000}"/>
    <cellStyle name="40% - akcent 6 3 2 2 2 3 6" xfId="14752" xr:uid="{00000000-0005-0000-0000-00004B3A0000}"/>
    <cellStyle name="40% - akcent 6 3 2 2 2 3 7" xfId="14753" xr:uid="{00000000-0005-0000-0000-00004C3A0000}"/>
    <cellStyle name="40% - akcent 6 3 2 2 2 4" xfId="14754" xr:uid="{00000000-0005-0000-0000-00004D3A0000}"/>
    <cellStyle name="40% - akcent 6 3 2 2 2 4 2" xfId="14755" xr:uid="{00000000-0005-0000-0000-00004E3A0000}"/>
    <cellStyle name="40% - akcent 6 3 2 2 2 4 2 2" xfId="14756" xr:uid="{00000000-0005-0000-0000-00004F3A0000}"/>
    <cellStyle name="40% - akcent 6 3 2 2 2 4 2 3" xfId="14757" xr:uid="{00000000-0005-0000-0000-0000503A0000}"/>
    <cellStyle name="40% - akcent 6 3 2 2 2 4 3" xfId="14758" xr:uid="{00000000-0005-0000-0000-0000513A0000}"/>
    <cellStyle name="40% - akcent 6 3 2 2 2 4 4" xfId="14759" xr:uid="{00000000-0005-0000-0000-0000523A0000}"/>
    <cellStyle name="40% - akcent 6 3 2 2 2 5" xfId="14760" xr:uid="{00000000-0005-0000-0000-0000533A0000}"/>
    <cellStyle name="40% - akcent 6 3 2 2 2 5 2" xfId="14761" xr:uid="{00000000-0005-0000-0000-0000543A0000}"/>
    <cellStyle name="40% - akcent 6 3 2 2 2 5 2 2" xfId="14762" xr:uid="{00000000-0005-0000-0000-0000553A0000}"/>
    <cellStyle name="40% - akcent 6 3 2 2 2 5 2 3" xfId="14763" xr:uid="{00000000-0005-0000-0000-0000563A0000}"/>
    <cellStyle name="40% - akcent 6 3 2 2 2 5 3" xfId="14764" xr:uid="{00000000-0005-0000-0000-0000573A0000}"/>
    <cellStyle name="40% - akcent 6 3 2 2 2 5 4" xfId="14765" xr:uid="{00000000-0005-0000-0000-0000583A0000}"/>
    <cellStyle name="40% - akcent 6 3 2 2 2 6" xfId="14766" xr:uid="{00000000-0005-0000-0000-0000593A0000}"/>
    <cellStyle name="40% - akcent 6 3 2 2 2 6 2" xfId="14767" xr:uid="{00000000-0005-0000-0000-00005A3A0000}"/>
    <cellStyle name="40% - akcent 6 3 2 2 2 6 2 2" xfId="14768" xr:uid="{00000000-0005-0000-0000-00005B3A0000}"/>
    <cellStyle name="40% - akcent 6 3 2 2 2 6 2 3" xfId="14769" xr:uid="{00000000-0005-0000-0000-00005C3A0000}"/>
    <cellStyle name="40% - akcent 6 3 2 2 2 6 3" xfId="14770" xr:uid="{00000000-0005-0000-0000-00005D3A0000}"/>
    <cellStyle name="40% - akcent 6 3 2 2 2 6 4" xfId="14771" xr:uid="{00000000-0005-0000-0000-00005E3A0000}"/>
    <cellStyle name="40% - akcent 6 3 2 2 2 7" xfId="14772" xr:uid="{00000000-0005-0000-0000-00005F3A0000}"/>
    <cellStyle name="40% - akcent 6 3 2 2 2 7 2" xfId="14773" xr:uid="{00000000-0005-0000-0000-0000603A0000}"/>
    <cellStyle name="40% - akcent 6 3 2 2 2 7 3" xfId="14774" xr:uid="{00000000-0005-0000-0000-0000613A0000}"/>
    <cellStyle name="40% - akcent 6 3 2 2 2 8" xfId="14775" xr:uid="{00000000-0005-0000-0000-0000623A0000}"/>
    <cellStyle name="40% - akcent 6 3 2 2 2 9" xfId="14776" xr:uid="{00000000-0005-0000-0000-0000633A0000}"/>
    <cellStyle name="40% - akcent 6 3 2 2 3" xfId="14777" xr:uid="{00000000-0005-0000-0000-0000643A0000}"/>
    <cellStyle name="40% - akcent 6 3 2 2 3 2" xfId="14778" xr:uid="{00000000-0005-0000-0000-0000653A0000}"/>
    <cellStyle name="40% - akcent 6 3 2 2 3 2 2" xfId="14779" xr:uid="{00000000-0005-0000-0000-0000663A0000}"/>
    <cellStyle name="40% - akcent 6 3 2 2 3 2 2 2" xfId="14780" xr:uid="{00000000-0005-0000-0000-0000673A0000}"/>
    <cellStyle name="40% - akcent 6 3 2 2 3 2 2 3" xfId="14781" xr:uid="{00000000-0005-0000-0000-0000683A0000}"/>
    <cellStyle name="40% - akcent 6 3 2 2 3 2 3" xfId="14782" xr:uid="{00000000-0005-0000-0000-0000693A0000}"/>
    <cellStyle name="40% - akcent 6 3 2 2 3 2 4" xfId="14783" xr:uid="{00000000-0005-0000-0000-00006A3A0000}"/>
    <cellStyle name="40% - akcent 6 3 2 2 3 3" xfId="14784" xr:uid="{00000000-0005-0000-0000-00006B3A0000}"/>
    <cellStyle name="40% - akcent 6 3 2 2 3 3 2" xfId="14785" xr:uid="{00000000-0005-0000-0000-00006C3A0000}"/>
    <cellStyle name="40% - akcent 6 3 2 2 3 3 2 2" xfId="14786" xr:uid="{00000000-0005-0000-0000-00006D3A0000}"/>
    <cellStyle name="40% - akcent 6 3 2 2 3 3 2 3" xfId="14787" xr:uid="{00000000-0005-0000-0000-00006E3A0000}"/>
    <cellStyle name="40% - akcent 6 3 2 2 3 3 3" xfId="14788" xr:uid="{00000000-0005-0000-0000-00006F3A0000}"/>
    <cellStyle name="40% - akcent 6 3 2 2 3 3 4" xfId="14789" xr:uid="{00000000-0005-0000-0000-0000703A0000}"/>
    <cellStyle name="40% - akcent 6 3 2 2 3 4" xfId="14790" xr:uid="{00000000-0005-0000-0000-0000713A0000}"/>
    <cellStyle name="40% - akcent 6 3 2 2 3 4 2" xfId="14791" xr:uid="{00000000-0005-0000-0000-0000723A0000}"/>
    <cellStyle name="40% - akcent 6 3 2 2 3 4 2 2" xfId="14792" xr:uid="{00000000-0005-0000-0000-0000733A0000}"/>
    <cellStyle name="40% - akcent 6 3 2 2 3 4 2 3" xfId="14793" xr:uid="{00000000-0005-0000-0000-0000743A0000}"/>
    <cellStyle name="40% - akcent 6 3 2 2 3 4 3" xfId="14794" xr:uid="{00000000-0005-0000-0000-0000753A0000}"/>
    <cellStyle name="40% - akcent 6 3 2 2 3 4 4" xfId="14795" xr:uid="{00000000-0005-0000-0000-0000763A0000}"/>
    <cellStyle name="40% - akcent 6 3 2 2 3 5" xfId="14796" xr:uid="{00000000-0005-0000-0000-0000773A0000}"/>
    <cellStyle name="40% - akcent 6 3 2 2 3 5 2" xfId="14797" xr:uid="{00000000-0005-0000-0000-0000783A0000}"/>
    <cellStyle name="40% - akcent 6 3 2 2 3 5 3" xfId="14798" xr:uid="{00000000-0005-0000-0000-0000793A0000}"/>
    <cellStyle name="40% - akcent 6 3 2 2 3 6" xfId="14799" xr:uid="{00000000-0005-0000-0000-00007A3A0000}"/>
    <cellStyle name="40% - akcent 6 3 2 2 3 7" xfId="14800" xr:uid="{00000000-0005-0000-0000-00007B3A0000}"/>
    <cellStyle name="40% - akcent 6 3 2 2 4" xfId="14801" xr:uid="{00000000-0005-0000-0000-00007C3A0000}"/>
    <cellStyle name="40% - akcent 6 3 2 2 4 2" xfId="14802" xr:uid="{00000000-0005-0000-0000-00007D3A0000}"/>
    <cellStyle name="40% - akcent 6 3 2 2 4 2 2" xfId="14803" xr:uid="{00000000-0005-0000-0000-00007E3A0000}"/>
    <cellStyle name="40% - akcent 6 3 2 2 4 2 2 2" xfId="14804" xr:uid="{00000000-0005-0000-0000-00007F3A0000}"/>
    <cellStyle name="40% - akcent 6 3 2 2 4 2 2 3" xfId="14805" xr:uid="{00000000-0005-0000-0000-0000803A0000}"/>
    <cellStyle name="40% - akcent 6 3 2 2 4 2 3" xfId="14806" xr:uid="{00000000-0005-0000-0000-0000813A0000}"/>
    <cellStyle name="40% - akcent 6 3 2 2 4 2 4" xfId="14807" xr:uid="{00000000-0005-0000-0000-0000823A0000}"/>
    <cellStyle name="40% - akcent 6 3 2 2 4 3" xfId="14808" xr:uid="{00000000-0005-0000-0000-0000833A0000}"/>
    <cellStyle name="40% - akcent 6 3 2 2 4 3 2" xfId="14809" xr:uid="{00000000-0005-0000-0000-0000843A0000}"/>
    <cellStyle name="40% - akcent 6 3 2 2 4 3 2 2" xfId="14810" xr:uid="{00000000-0005-0000-0000-0000853A0000}"/>
    <cellStyle name="40% - akcent 6 3 2 2 4 3 2 3" xfId="14811" xr:uid="{00000000-0005-0000-0000-0000863A0000}"/>
    <cellStyle name="40% - akcent 6 3 2 2 4 3 3" xfId="14812" xr:uid="{00000000-0005-0000-0000-0000873A0000}"/>
    <cellStyle name="40% - akcent 6 3 2 2 4 3 4" xfId="14813" xr:uid="{00000000-0005-0000-0000-0000883A0000}"/>
    <cellStyle name="40% - akcent 6 3 2 2 4 4" xfId="14814" xr:uid="{00000000-0005-0000-0000-0000893A0000}"/>
    <cellStyle name="40% - akcent 6 3 2 2 4 4 2" xfId="14815" xr:uid="{00000000-0005-0000-0000-00008A3A0000}"/>
    <cellStyle name="40% - akcent 6 3 2 2 4 4 2 2" xfId="14816" xr:uid="{00000000-0005-0000-0000-00008B3A0000}"/>
    <cellStyle name="40% - akcent 6 3 2 2 4 4 2 3" xfId="14817" xr:uid="{00000000-0005-0000-0000-00008C3A0000}"/>
    <cellStyle name="40% - akcent 6 3 2 2 4 4 3" xfId="14818" xr:uid="{00000000-0005-0000-0000-00008D3A0000}"/>
    <cellStyle name="40% - akcent 6 3 2 2 4 4 4" xfId="14819" xr:uid="{00000000-0005-0000-0000-00008E3A0000}"/>
    <cellStyle name="40% - akcent 6 3 2 2 4 5" xfId="14820" xr:uid="{00000000-0005-0000-0000-00008F3A0000}"/>
    <cellStyle name="40% - akcent 6 3 2 2 4 5 2" xfId="14821" xr:uid="{00000000-0005-0000-0000-0000903A0000}"/>
    <cellStyle name="40% - akcent 6 3 2 2 4 5 3" xfId="14822" xr:uid="{00000000-0005-0000-0000-0000913A0000}"/>
    <cellStyle name="40% - akcent 6 3 2 2 4 6" xfId="14823" xr:uid="{00000000-0005-0000-0000-0000923A0000}"/>
    <cellStyle name="40% - akcent 6 3 2 2 4 7" xfId="14824" xr:uid="{00000000-0005-0000-0000-0000933A0000}"/>
    <cellStyle name="40% - akcent 6 3 2 2 5" xfId="14825" xr:uid="{00000000-0005-0000-0000-0000943A0000}"/>
    <cellStyle name="40% - akcent 6 3 2 2 5 2" xfId="14826" xr:uid="{00000000-0005-0000-0000-0000953A0000}"/>
    <cellStyle name="40% - akcent 6 3 2 2 5 2 2" xfId="14827" xr:uid="{00000000-0005-0000-0000-0000963A0000}"/>
    <cellStyle name="40% - akcent 6 3 2 2 5 2 2 2" xfId="14828" xr:uid="{00000000-0005-0000-0000-0000973A0000}"/>
    <cellStyle name="40% - akcent 6 3 2 2 5 2 2 3" xfId="14829" xr:uid="{00000000-0005-0000-0000-0000983A0000}"/>
    <cellStyle name="40% - akcent 6 3 2 2 5 2 3" xfId="14830" xr:uid="{00000000-0005-0000-0000-0000993A0000}"/>
    <cellStyle name="40% - akcent 6 3 2 2 5 2 4" xfId="14831" xr:uid="{00000000-0005-0000-0000-00009A3A0000}"/>
    <cellStyle name="40% - akcent 6 3 2 2 5 3" xfId="14832" xr:uid="{00000000-0005-0000-0000-00009B3A0000}"/>
    <cellStyle name="40% - akcent 6 3 2 2 5 3 2" xfId="14833" xr:uid="{00000000-0005-0000-0000-00009C3A0000}"/>
    <cellStyle name="40% - akcent 6 3 2 2 5 3 3" xfId="14834" xr:uid="{00000000-0005-0000-0000-00009D3A0000}"/>
    <cellStyle name="40% - akcent 6 3 2 2 5 4" xfId="14835" xr:uid="{00000000-0005-0000-0000-00009E3A0000}"/>
    <cellStyle name="40% - akcent 6 3 2 2 5 5" xfId="14836" xr:uid="{00000000-0005-0000-0000-00009F3A0000}"/>
    <cellStyle name="40% - akcent 6 3 2 2 6" xfId="14837" xr:uid="{00000000-0005-0000-0000-0000A03A0000}"/>
    <cellStyle name="40% - akcent 6 3 2 2 6 2" xfId="14838" xr:uid="{00000000-0005-0000-0000-0000A13A0000}"/>
    <cellStyle name="40% - akcent 6 3 2 2 6 2 2" xfId="14839" xr:uid="{00000000-0005-0000-0000-0000A23A0000}"/>
    <cellStyle name="40% - akcent 6 3 2 2 6 2 3" xfId="14840" xr:uid="{00000000-0005-0000-0000-0000A33A0000}"/>
    <cellStyle name="40% - akcent 6 3 2 2 6 3" xfId="14841" xr:uid="{00000000-0005-0000-0000-0000A43A0000}"/>
    <cellStyle name="40% - akcent 6 3 2 2 6 4" xfId="14842" xr:uid="{00000000-0005-0000-0000-0000A53A0000}"/>
    <cellStyle name="40% - akcent 6 3 2 2 7" xfId="14843" xr:uid="{00000000-0005-0000-0000-0000A63A0000}"/>
    <cellStyle name="40% - akcent 6 3 2 2 7 2" xfId="14844" xr:uid="{00000000-0005-0000-0000-0000A73A0000}"/>
    <cellStyle name="40% - akcent 6 3 2 2 7 2 2" xfId="14845" xr:uid="{00000000-0005-0000-0000-0000A83A0000}"/>
    <cellStyle name="40% - akcent 6 3 2 2 7 2 3" xfId="14846" xr:uid="{00000000-0005-0000-0000-0000A93A0000}"/>
    <cellStyle name="40% - akcent 6 3 2 2 7 3" xfId="14847" xr:uid="{00000000-0005-0000-0000-0000AA3A0000}"/>
    <cellStyle name="40% - akcent 6 3 2 2 7 4" xfId="14848" xr:uid="{00000000-0005-0000-0000-0000AB3A0000}"/>
    <cellStyle name="40% - akcent 6 3 2 2 8" xfId="14849" xr:uid="{00000000-0005-0000-0000-0000AC3A0000}"/>
    <cellStyle name="40% - akcent 6 3 2 2 8 2" xfId="14850" xr:uid="{00000000-0005-0000-0000-0000AD3A0000}"/>
    <cellStyle name="40% - akcent 6 3 2 2 8 2 2" xfId="14851" xr:uid="{00000000-0005-0000-0000-0000AE3A0000}"/>
    <cellStyle name="40% - akcent 6 3 2 2 8 2 3" xfId="14852" xr:uid="{00000000-0005-0000-0000-0000AF3A0000}"/>
    <cellStyle name="40% - akcent 6 3 2 2 8 3" xfId="14853" xr:uid="{00000000-0005-0000-0000-0000B03A0000}"/>
    <cellStyle name="40% - akcent 6 3 2 2 8 4" xfId="14854" xr:uid="{00000000-0005-0000-0000-0000B13A0000}"/>
    <cellStyle name="40% - akcent 6 3 2 2 9" xfId="14855" xr:uid="{00000000-0005-0000-0000-0000B23A0000}"/>
    <cellStyle name="40% - akcent 6 3 2 2 9 2" xfId="14856" xr:uid="{00000000-0005-0000-0000-0000B33A0000}"/>
    <cellStyle name="40% - akcent 6 3 2 2 9 3" xfId="14857" xr:uid="{00000000-0005-0000-0000-0000B43A0000}"/>
    <cellStyle name="40% - akcent 6 3 2 3" xfId="14858" xr:uid="{00000000-0005-0000-0000-0000B53A0000}"/>
    <cellStyle name="40% - akcent 6 3 2 3 10" xfId="14859" xr:uid="{00000000-0005-0000-0000-0000B63A0000}"/>
    <cellStyle name="40% - akcent 6 3 2 3 2" xfId="14860" xr:uid="{00000000-0005-0000-0000-0000B73A0000}"/>
    <cellStyle name="40% - akcent 6 3 2 3 2 2" xfId="14861" xr:uid="{00000000-0005-0000-0000-0000B83A0000}"/>
    <cellStyle name="40% - akcent 6 3 2 3 2 2 2" xfId="14862" xr:uid="{00000000-0005-0000-0000-0000B93A0000}"/>
    <cellStyle name="40% - akcent 6 3 2 3 2 2 2 2" xfId="14863" xr:uid="{00000000-0005-0000-0000-0000BA3A0000}"/>
    <cellStyle name="40% - akcent 6 3 2 3 2 2 2 3" xfId="14864" xr:uid="{00000000-0005-0000-0000-0000BB3A0000}"/>
    <cellStyle name="40% - akcent 6 3 2 3 2 2 3" xfId="14865" xr:uid="{00000000-0005-0000-0000-0000BC3A0000}"/>
    <cellStyle name="40% - akcent 6 3 2 3 2 2 4" xfId="14866" xr:uid="{00000000-0005-0000-0000-0000BD3A0000}"/>
    <cellStyle name="40% - akcent 6 3 2 3 2 3" xfId="14867" xr:uid="{00000000-0005-0000-0000-0000BE3A0000}"/>
    <cellStyle name="40% - akcent 6 3 2 3 2 3 2" xfId="14868" xr:uid="{00000000-0005-0000-0000-0000BF3A0000}"/>
    <cellStyle name="40% - akcent 6 3 2 3 2 3 2 2" xfId="14869" xr:uid="{00000000-0005-0000-0000-0000C03A0000}"/>
    <cellStyle name="40% - akcent 6 3 2 3 2 3 2 3" xfId="14870" xr:uid="{00000000-0005-0000-0000-0000C13A0000}"/>
    <cellStyle name="40% - akcent 6 3 2 3 2 3 3" xfId="14871" xr:uid="{00000000-0005-0000-0000-0000C23A0000}"/>
    <cellStyle name="40% - akcent 6 3 2 3 2 3 4" xfId="14872" xr:uid="{00000000-0005-0000-0000-0000C33A0000}"/>
    <cellStyle name="40% - akcent 6 3 2 3 2 4" xfId="14873" xr:uid="{00000000-0005-0000-0000-0000C43A0000}"/>
    <cellStyle name="40% - akcent 6 3 2 3 2 4 2" xfId="14874" xr:uid="{00000000-0005-0000-0000-0000C53A0000}"/>
    <cellStyle name="40% - akcent 6 3 2 3 2 4 2 2" xfId="14875" xr:uid="{00000000-0005-0000-0000-0000C63A0000}"/>
    <cellStyle name="40% - akcent 6 3 2 3 2 4 2 3" xfId="14876" xr:uid="{00000000-0005-0000-0000-0000C73A0000}"/>
    <cellStyle name="40% - akcent 6 3 2 3 2 4 3" xfId="14877" xr:uid="{00000000-0005-0000-0000-0000C83A0000}"/>
    <cellStyle name="40% - akcent 6 3 2 3 2 4 4" xfId="14878" xr:uid="{00000000-0005-0000-0000-0000C93A0000}"/>
    <cellStyle name="40% - akcent 6 3 2 3 2 5" xfId="14879" xr:uid="{00000000-0005-0000-0000-0000CA3A0000}"/>
    <cellStyle name="40% - akcent 6 3 2 3 2 5 2" xfId="14880" xr:uid="{00000000-0005-0000-0000-0000CB3A0000}"/>
    <cellStyle name="40% - akcent 6 3 2 3 2 5 3" xfId="14881" xr:uid="{00000000-0005-0000-0000-0000CC3A0000}"/>
    <cellStyle name="40% - akcent 6 3 2 3 2 6" xfId="14882" xr:uid="{00000000-0005-0000-0000-0000CD3A0000}"/>
    <cellStyle name="40% - akcent 6 3 2 3 2 7" xfId="14883" xr:uid="{00000000-0005-0000-0000-0000CE3A0000}"/>
    <cellStyle name="40% - akcent 6 3 2 3 3" xfId="14884" xr:uid="{00000000-0005-0000-0000-0000CF3A0000}"/>
    <cellStyle name="40% - akcent 6 3 2 3 3 2" xfId="14885" xr:uid="{00000000-0005-0000-0000-0000D03A0000}"/>
    <cellStyle name="40% - akcent 6 3 2 3 3 2 2" xfId="14886" xr:uid="{00000000-0005-0000-0000-0000D13A0000}"/>
    <cellStyle name="40% - akcent 6 3 2 3 3 2 2 2" xfId="14887" xr:uid="{00000000-0005-0000-0000-0000D23A0000}"/>
    <cellStyle name="40% - akcent 6 3 2 3 3 2 2 3" xfId="14888" xr:uid="{00000000-0005-0000-0000-0000D33A0000}"/>
    <cellStyle name="40% - akcent 6 3 2 3 3 2 3" xfId="14889" xr:uid="{00000000-0005-0000-0000-0000D43A0000}"/>
    <cellStyle name="40% - akcent 6 3 2 3 3 2 4" xfId="14890" xr:uid="{00000000-0005-0000-0000-0000D53A0000}"/>
    <cellStyle name="40% - akcent 6 3 2 3 3 3" xfId="14891" xr:uid="{00000000-0005-0000-0000-0000D63A0000}"/>
    <cellStyle name="40% - akcent 6 3 2 3 3 3 2" xfId="14892" xr:uid="{00000000-0005-0000-0000-0000D73A0000}"/>
    <cellStyle name="40% - akcent 6 3 2 3 3 3 2 2" xfId="14893" xr:uid="{00000000-0005-0000-0000-0000D83A0000}"/>
    <cellStyle name="40% - akcent 6 3 2 3 3 3 2 3" xfId="14894" xr:uid="{00000000-0005-0000-0000-0000D93A0000}"/>
    <cellStyle name="40% - akcent 6 3 2 3 3 3 3" xfId="14895" xr:uid="{00000000-0005-0000-0000-0000DA3A0000}"/>
    <cellStyle name="40% - akcent 6 3 2 3 3 3 4" xfId="14896" xr:uid="{00000000-0005-0000-0000-0000DB3A0000}"/>
    <cellStyle name="40% - akcent 6 3 2 3 3 4" xfId="14897" xr:uid="{00000000-0005-0000-0000-0000DC3A0000}"/>
    <cellStyle name="40% - akcent 6 3 2 3 3 4 2" xfId="14898" xr:uid="{00000000-0005-0000-0000-0000DD3A0000}"/>
    <cellStyle name="40% - akcent 6 3 2 3 3 4 2 2" xfId="14899" xr:uid="{00000000-0005-0000-0000-0000DE3A0000}"/>
    <cellStyle name="40% - akcent 6 3 2 3 3 4 2 3" xfId="14900" xr:uid="{00000000-0005-0000-0000-0000DF3A0000}"/>
    <cellStyle name="40% - akcent 6 3 2 3 3 4 3" xfId="14901" xr:uid="{00000000-0005-0000-0000-0000E03A0000}"/>
    <cellStyle name="40% - akcent 6 3 2 3 3 4 4" xfId="14902" xr:uid="{00000000-0005-0000-0000-0000E13A0000}"/>
    <cellStyle name="40% - akcent 6 3 2 3 3 5" xfId="14903" xr:uid="{00000000-0005-0000-0000-0000E23A0000}"/>
    <cellStyle name="40% - akcent 6 3 2 3 3 5 2" xfId="14904" xr:uid="{00000000-0005-0000-0000-0000E33A0000}"/>
    <cellStyle name="40% - akcent 6 3 2 3 3 5 3" xfId="14905" xr:uid="{00000000-0005-0000-0000-0000E43A0000}"/>
    <cellStyle name="40% - akcent 6 3 2 3 3 6" xfId="14906" xr:uid="{00000000-0005-0000-0000-0000E53A0000}"/>
    <cellStyle name="40% - akcent 6 3 2 3 3 7" xfId="14907" xr:uid="{00000000-0005-0000-0000-0000E63A0000}"/>
    <cellStyle name="40% - akcent 6 3 2 3 4" xfId="14908" xr:uid="{00000000-0005-0000-0000-0000E73A0000}"/>
    <cellStyle name="40% - akcent 6 3 2 3 4 2" xfId="14909" xr:uid="{00000000-0005-0000-0000-0000E83A0000}"/>
    <cellStyle name="40% - akcent 6 3 2 3 4 2 2" xfId="14910" xr:uid="{00000000-0005-0000-0000-0000E93A0000}"/>
    <cellStyle name="40% - akcent 6 3 2 3 4 2 2 2" xfId="14911" xr:uid="{00000000-0005-0000-0000-0000EA3A0000}"/>
    <cellStyle name="40% - akcent 6 3 2 3 4 2 2 3" xfId="14912" xr:uid="{00000000-0005-0000-0000-0000EB3A0000}"/>
    <cellStyle name="40% - akcent 6 3 2 3 4 2 3" xfId="14913" xr:uid="{00000000-0005-0000-0000-0000EC3A0000}"/>
    <cellStyle name="40% - akcent 6 3 2 3 4 2 4" xfId="14914" xr:uid="{00000000-0005-0000-0000-0000ED3A0000}"/>
    <cellStyle name="40% - akcent 6 3 2 3 4 3" xfId="14915" xr:uid="{00000000-0005-0000-0000-0000EE3A0000}"/>
    <cellStyle name="40% - akcent 6 3 2 3 4 3 2" xfId="14916" xr:uid="{00000000-0005-0000-0000-0000EF3A0000}"/>
    <cellStyle name="40% - akcent 6 3 2 3 4 3 3" xfId="14917" xr:uid="{00000000-0005-0000-0000-0000F03A0000}"/>
    <cellStyle name="40% - akcent 6 3 2 3 4 4" xfId="14918" xr:uid="{00000000-0005-0000-0000-0000F13A0000}"/>
    <cellStyle name="40% - akcent 6 3 2 3 4 5" xfId="14919" xr:uid="{00000000-0005-0000-0000-0000F23A0000}"/>
    <cellStyle name="40% - akcent 6 3 2 3 5" xfId="14920" xr:uid="{00000000-0005-0000-0000-0000F33A0000}"/>
    <cellStyle name="40% - akcent 6 3 2 3 5 2" xfId="14921" xr:uid="{00000000-0005-0000-0000-0000F43A0000}"/>
    <cellStyle name="40% - akcent 6 3 2 3 5 2 2" xfId="14922" xr:uid="{00000000-0005-0000-0000-0000F53A0000}"/>
    <cellStyle name="40% - akcent 6 3 2 3 5 2 3" xfId="14923" xr:uid="{00000000-0005-0000-0000-0000F63A0000}"/>
    <cellStyle name="40% - akcent 6 3 2 3 5 3" xfId="14924" xr:uid="{00000000-0005-0000-0000-0000F73A0000}"/>
    <cellStyle name="40% - akcent 6 3 2 3 5 4" xfId="14925" xr:uid="{00000000-0005-0000-0000-0000F83A0000}"/>
    <cellStyle name="40% - akcent 6 3 2 3 6" xfId="14926" xr:uid="{00000000-0005-0000-0000-0000F93A0000}"/>
    <cellStyle name="40% - akcent 6 3 2 3 6 2" xfId="14927" xr:uid="{00000000-0005-0000-0000-0000FA3A0000}"/>
    <cellStyle name="40% - akcent 6 3 2 3 6 2 2" xfId="14928" xr:uid="{00000000-0005-0000-0000-0000FB3A0000}"/>
    <cellStyle name="40% - akcent 6 3 2 3 6 2 3" xfId="14929" xr:uid="{00000000-0005-0000-0000-0000FC3A0000}"/>
    <cellStyle name="40% - akcent 6 3 2 3 6 3" xfId="14930" xr:uid="{00000000-0005-0000-0000-0000FD3A0000}"/>
    <cellStyle name="40% - akcent 6 3 2 3 6 4" xfId="14931" xr:uid="{00000000-0005-0000-0000-0000FE3A0000}"/>
    <cellStyle name="40% - akcent 6 3 2 3 7" xfId="14932" xr:uid="{00000000-0005-0000-0000-0000FF3A0000}"/>
    <cellStyle name="40% - akcent 6 3 2 3 7 2" xfId="14933" xr:uid="{00000000-0005-0000-0000-0000003B0000}"/>
    <cellStyle name="40% - akcent 6 3 2 3 7 2 2" xfId="14934" xr:uid="{00000000-0005-0000-0000-0000013B0000}"/>
    <cellStyle name="40% - akcent 6 3 2 3 7 2 3" xfId="14935" xr:uid="{00000000-0005-0000-0000-0000023B0000}"/>
    <cellStyle name="40% - akcent 6 3 2 3 7 3" xfId="14936" xr:uid="{00000000-0005-0000-0000-0000033B0000}"/>
    <cellStyle name="40% - akcent 6 3 2 3 7 4" xfId="14937" xr:uid="{00000000-0005-0000-0000-0000043B0000}"/>
    <cellStyle name="40% - akcent 6 3 2 3 8" xfId="14938" xr:uid="{00000000-0005-0000-0000-0000053B0000}"/>
    <cellStyle name="40% - akcent 6 3 2 3 8 2" xfId="14939" xr:uid="{00000000-0005-0000-0000-0000063B0000}"/>
    <cellStyle name="40% - akcent 6 3 2 3 8 3" xfId="14940" xr:uid="{00000000-0005-0000-0000-0000073B0000}"/>
    <cellStyle name="40% - akcent 6 3 2 3 9" xfId="14941" xr:uid="{00000000-0005-0000-0000-0000083B0000}"/>
    <cellStyle name="40% - akcent 6 3 2 4" xfId="14942" xr:uid="{00000000-0005-0000-0000-0000093B0000}"/>
    <cellStyle name="40% - akcent 6 3 2 4 2" xfId="14943" xr:uid="{00000000-0005-0000-0000-00000A3B0000}"/>
    <cellStyle name="40% - akcent 6 3 2 4 2 2" xfId="14944" xr:uid="{00000000-0005-0000-0000-00000B3B0000}"/>
    <cellStyle name="40% - akcent 6 3 2 4 2 2 2" xfId="14945" xr:uid="{00000000-0005-0000-0000-00000C3B0000}"/>
    <cellStyle name="40% - akcent 6 3 2 4 2 2 2 2" xfId="14946" xr:uid="{00000000-0005-0000-0000-00000D3B0000}"/>
    <cellStyle name="40% - akcent 6 3 2 4 2 2 2 3" xfId="14947" xr:uid="{00000000-0005-0000-0000-00000E3B0000}"/>
    <cellStyle name="40% - akcent 6 3 2 4 2 2 3" xfId="14948" xr:uid="{00000000-0005-0000-0000-00000F3B0000}"/>
    <cellStyle name="40% - akcent 6 3 2 4 2 2 4" xfId="14949" xr:uid="{00000000-0005-0000-0000-0000103B0000}"/>
    <cellStyle name="40% - akcent 6 3 2 4 2 3" xfId="14950" xr:uid="{00000000-0005-0000-0000-0000113B0000}"/>
    <cellStyle name="40% - akcent 6 3 2 4 2 3 2" xfId="14951" xr:uid="{00000000-0005-0000-0000-0000123B0000}"/>
    <cellStyle name="40% - akcent 6 3 2 4 2 3 2 2" xfId="14952" xr:uid="{00000000-0005-0000-0000-0000133B0000}"/>
    <cellStyle name="40% - akcent 6 3 2 4 2 3 2 3" xfId="14953" xr:uid="{00000000-0005-0000-0000-0000143B0000}"/>
    <cellStyle name="40% - akcent 6 3 2 4 2 3 3" xfId="14954" xr:uid="{00000000-0005-0000-0000-0000153B0000}"/>
    <cellStyle name="40% - akcent 6 3 2 4 2 3 4" xfId="14955" xr:uid="{00000000-0005-0000-0000-0000163B0000}"/>
    <cellStyle name="40% - akcent 6 3 2 4 2 4" xfId="14956" xr:uid="{00000000-0005-0000-0000-0000173B0000}"/>
    <cellStyle name="40% - akcent 6 3 2 4 2 4 2" xfId="14957" xr:uid="{00000000-0005-0000-0000-0000183B0000}"/>
    <cellStyle name="40% - akcent 6 3 2 4 2 4 2 2" xfId="14958" xr:uid="{00000000-0005-0000-0000-0000193B0000}"/>
    <cellStyle name="40% - akcent 6 3 2 4 2 4 2 3" xfId="14959" xr:uid="{00000000-0005-0000-0000-00001A3B0000}"/>
    <cellStyle name="40% - akcent 6 3 2 4 2 4 3" xfId="14960" xr:uid="{00000000-0005-0000-0000-00001B3B0000}"/>
    <cellStyle name="40% - akcent 6 3 2 4 2 4 4" xfId="14961" xr:uid="{00000000-0005-0000-0000-00001C3B0000}"/>
    <cellStyle name="40% - akcent 6 3 2 4 2 5" xfId="14962" xr:uid="{00000000-0005-0000-0000-00001D3B0000}"/>
    <cellStyle name="40% - akcent 6 3 2 4 2 5 2" xfId="14963" xr:uid="{00000000-0005-0000-0000-00001E3B0000}"/>
    <cellStyle name="40% - akcent 6 3 2 4 2 5 3" xfId="14964" xr:uid="{00000000-0005-0000-0000-00001F3B0000}"/>
    <cellStyle name="40% - akcent 6 3 2 4 2 6" xfId="14965" xr:uid="{00000000-0005-0000-0000-0000203B0000}"/>
    <cellStyle name="40% - akcent 6 3 2 4 2 7" xfId="14966" xr:uid="{00000000-0005-0000-0000-0000213B0000}"/>
    <cellStyle name="40% - akcent 6 3 2 4 3" xfId="14967" xr:uid="{00000000-0005-0000-0000-0000223B0000}"/>
    <cellStyle name="40% - akcent 6 3 2 4 3 2" xfId="14968" xr:uid="{00000000-0005-0000-0000-0000233B0000}"/>
    <cellStyle name="40% - akcent 6 3 2 4 3 2 2" xfId="14969" xr:uid="{00000000-0005-0000-0000-0000243B0000}"/>
    <cellStyle name="40% - akcent 6 3 2 4 3 2 2 2" xfId="14970" xr:uid="{00000000-0005-0000-0000-0000253B0000}"/>
    <cellStyle name="40% - akcent 6 3 2 4 3 2 2 3" xfId="14971" xr:uid="{00000000-0005-0000-0000-0000263B0000}"/>
    <cellStyle name="40% - akcent 6 3 2 4 3 2 3" xfId="14972" xr:uid="{00000000-0005-0000-0000-0000273B0000}"/>
    <cellStyle name="40% - akcent 6 3 2 4 3 2 4" xfId="14973" xr:uid="{00000000-0005-0000-0000-0000283B0000}"/>
    <cellStyle name="40% - akcent 6 3 2 4 3 3" xfId="14974" xr:uid="{00000000-0005-0000-0000-0000293B0000}"/>
    <cellStyle name="40% - akcent 6 3 2 4 3 3 2" xfId="14975" xr:uid="{00000000-0005-0000-0000-00002A3B0000}"/>
    <cellStyle name="40% - akcent 6 3 2 4 3 3 2 2" xfId="14976" xr:uid="{00000000-0005-0000-0000-00002B3B0000}"/>
    <cellStyle name="40% - akcent 6 3 2 4 3 3 2 3" xfId="14977" xr:uid="{00000000-0005-0000-0000-00002C3B0000}"/>
    <cellStyle name="40% - akcent 6 3 2 4 3 3 3" xfId="14978" xr:uid="{00000000-0005-0000-0000-00002D3B0000}"/>
    <cellStyle name="40% - akcent 6 3 2 4 3 3 4" xfId="14979" xr:uid="{00000000-0005-0000-0000-00002E3B0000}"/>
    <cellStyle name="40% - akcent 6 3 2 4 3 4" xfId="14980" xr:uid="{00000000-0005-0000-0000-00002F3B0000}"/>
    <cellStyle name="40% - akcent 6 3 2 4 3 4 2" xfId="14981" xr:uid="{00000000-0005-0000-0000-0000303B0000}"/>
    <cellStyle name="40% - akcent 6 3 2 4 3 4 2 2" xfId="14982" xr:uid="{00000000-0005-0000-0000-0000313B0000}"/>
    <cellStyle name="40% - akcent 6 3 2 4 3 4 2 3" xfId="14983" xr:uid="{00000000-0005-0000-0000-0000323B0000}"/>
    <cellStyle name="40% - akcent 6 3 2 4 3 4 3" xfId="14984" xr:uid="{00000000-0005-0000-0000-0000333B0000}"/>
    <cellStyle name="40% - akcent 6 3 2 4 3 4 4" xfId="14985" xr:uid="{00000000-0005-0000-0000-0000343B0000}"/>
    <cellStyle name="40% - akcent 6 3 2 4 3 5" xfId="14986" xr:uid="{00000000-0005-0000-0000-0000353B0000}"/>
    <cellStyle name="40% - akcent 6 3 2 4 3 5 2" xfId="14987" xr:uid="{00000000-0005-0000-0000-0000363B0000}"/>
    <cellStyle name="40% - akcent 6 3 2 4 3 5 3" xfId="14988" xr:uid="{00000000-0005-0000-0000-0000373B0000}"/>
    <cellStyle name="40% - akcent 6 3 2 4 3 6" xfId="14989" xr:uid="{00000000-0005-0000-0000-0000383B0000}"/>
    <cellStyle name="40% - akcent 6 3 2 4 3 7" xfId="14990" xr:uid="{00000000-0005-0000-0000-0000393B0000}"/>
    <cellStyle name="40% - akcent 6 3 2 4 4" xfId="14991" xr:uid="{00000000-0005-0000-0000-00003A3B0000}"/>
    <cellStyle name="40% - akcent 6 3 2 4 4 2" xfId="14992" xr:uid="{00000000-0005-0000-0000-00003B3B0000}"/>
    <cellStyle name="40% - akcent 6 3 2 4 4 2 2" xfId="14993" xr:uid="{00000000-0005-0000-0000-00003C3B0000}"/>
    <cellStyle name="40% - akcent 6 3 2 4 4 2 3" xfId="14994" xr:uid="{00000000-0005-0000-0000-00003D3B0000}"/>
    <cellStyle name="40% - akcent 6 3 2 4 4 3" xfId="14995" xr:uid="{00000000-0005-0000-0000-00003E3B0000}"/>
    <cellStyle name="40% - akcent 6 3 2 4 4 4" xfId="14996" xr:uid="{00000000-0005-0000-0000-00003F3B0000}"/>
    <cellStyle name="40% - akcent 6 3 2 4 5" xfId="14997" xr:uid="{00000000-0005-0000-0000-0000403B0000}"/>
    <cellStyle name="40% - akcent 6 3 2 4 5 2" xfId="14998" xr:uid="{00000000-0005-0000-0000-0000413B0000}"/>
    <cellStyle name="40% - akcent 6 3 2 4 5 2 2" xfId="14999" xr:uid="{00000000-0005-0000-0000-0000423B0000}"/>
    <cellStyle name="40% - akcent 6 3 2 4 5 2 3" xfId="15000" xr:uid="{00000000-0005-0000-0000-0000433B0000}"/>
    <cellStyle name="40% - akcent 6 3 2 4 5 3" xfId="15001" xr:uid="{00000000-0005-0000-0000-0000443B0000}"/>
    <cellStyle name="40% - akcent 6 3 2 4 5 4" xfId="15002" xr:uid="{00000000-0005-0000-0000-0000453B0000}"/>
    <cellStyle name="40% - akcent 6 3 2 4 6" xfId="15003" xr:uid="{00000000-0005-0000-0000-0000463B0000}"/>
    <cellStyle name="40% - akcent 6 3 2 4 6 2" xfId="15004" xr:uid="{00000000-0005-0000-0000-0000473B0000}"/>
    <cellStyle name="40% - akcent 6 3 2 4 6 2 2" xfId="15005" xr:uid="{00000000-0005-0000-0000-0000483B0000}"/>
    <cellStyle name="40% - akcent 6 3 2 4 6 2 3" xfId="15006" xr:uid="{00000000-0005-0000-0000-0000493B0000}"/>
    <cellStyle name="40% - akcent 6 3 2 4 6 3" xfId="15007" xr:uid="{00000000-0005-0000-0000-00004A3B0000}"/>
    <cellStyle name="40% - akcent 6 3 2 4 6 4" xfId="15008" xr:uid="{00000000-0005-0000-0000-00004B3B0000}"/>
    <cellStyle name="40% - akcent 6 3 2 4 7" xfId="15009" xr:uid="{00000000-0005-0000-0000-00004C3B0000}"/>
    <cellStyle name="40% - akcent 6 3 2 4 7 2" xfId="15010" xr:uid="{00000000-0005-0000-0000-00004D3B0000}"/>
    <cellStyle name="40% - akcent 6 3 2 4 7 3" xfId="15011" xr:uid="{00000000-0005-0000-0000-00004E3B0000}"/>
    <cellStyle name="40% - akcent 6 3 2 4 8" xfId="15012" xr:uid="{00000000-0005-0000-0000-00004F3B0000}"/>
    <cellStyle name="40% - akcent 6 3 2 4 9" xfId="15013" xr:uid="{00000000-0005-0000-0000-0000503B0000}"/>
    <cellStyle name="40% - akcent 6 3 2 5" xfId="15014" xr:uid="{00000000-0005-0000-0000-0000513B0000}"/>
    <cellStyle name="40% - akcent 6 3 2 5 2" xfId="15015" xr:uid="{00000000-0005-0000-0000-0000523B0000}"/>
    <cellStyle name="40% - akcent 6 3 2 5 2 2" xfId="15016" xr:uid="{00000000-0005-0000-0000-0000533B0000}"/>
    <cellStyle name="40% - akcent 6 3 2 5 2 2 2" xfId="15017" xr:uid="{00000000-0005-0000-0000-0000543B0000}"/>
    <cellStyle name="40% - akcent 6 3 2 5 2 2 3" xfId="15018" xr:uid="{00000000-0005-0000-0000-0000553B0000}"/>
    <cellStyle name="40% - akcent 6 3 2 5 2 3" xfId="15019" xr:uid="{00000000-0005-0000-0000-0000563B0000}"/>
    <cellStyle name="40% - akcent 6 3 2 5 2 4" xfId="15020" xr:uid="{00000000-0005-0000-0000-0000573B0000}"/>
    <cellStyle name="40% - akcent 6 3 2 5 3" xfId="15021" xr:uid="{00000000-0005-0000-0000-0000583B0000}"/>
    <cellStyle name="40% - akcent 6 3 2 5 3 2" xfId="15022" xr:uid="{00000000-0005-0000-0000-0000593B0000}"/>
    <cellStyle name="40% - akcent 6 3 2 5 3 2 2" xfId="15023" xr:uid="{00000000-0005-0000-0000-00005A3B0000}"/>
    <cellStyle name="40% - akcent 6 3 2 5 3 2 3" xfId="15024" xr:uid="{00000000-0005-0000-0000-00005B3B0000}"/>
    <cellStyle name="40% - akcent 6 3 2 5 3 3" xfId="15025" xr:uid="{00000000-0005-0000-0000-00005C3B0000}"/>
    <cellStyle name="40% - akcent 6 3 2 5 3 4" xfId="15026" xr:uid="{00000000-0005-0000-0000-00005D3B0000}"/>
    <cellStyle name="40% - akcent 6 3 2 5 4" xfId="15027" xr:uid="{00000000-0005-0000-0000-00005E3B0000}"/>
    <cellStyle name="40% - akcent 6 3 2 5 4 2" xfId="15028" xr:uid="{00000000-0005-0000-0000-00005F3B0000}"/>
    <cellStyle name="40% - akcent 6 3 2 5 4 2 2" xfId="15029" xr:uid="{00000000-0005-0000-0000-0000603B0000}"/>
    <cellStyle name="40% - akcent 6 3 2 5 4 2 3" xfId="15030" xr:uid="{00000000-0005-0000-0000-0000613B0000}"/>
    <cellStyle name="40% - akcent 6 3 2 5 4 3" xfId="15031" xr:uid="{00000000-0005-0000-0000-0000623B0000}"/>
    <cellStyle name="40% - akcent 6 3 2 5 4 4" xfId="15032" xr:uid="{00000000-0005-0000-0000-0000633B0000}"/>
    <cellStyle name="40% - akcent 6 3 2 5 5" xfId="15033" xr:uid="{00000000-0005-0000-0000-0000643B0000}"/>
    <cellStyle name="40% - akcent 6 3 2 5 5 2" xfId="15034" xr:uid="{00000000-0005-0000-0000-0000653B0000}"/>
    <cellStyle name="40% - akcent 6 3 2 5 5 3" xfId="15035" xr:uid="{00000000-0005-0000-0000-0000663B0000}"/>
    <cellStyle name="40% - akcent 6 3 2 5 6" xfId="15036" xr:uid="{00000000-0005-0000-0000-0000673B0000}"/>
    <cellStyle name="40% - akcent 6 3 2 5 7" xfId="15037" xr:uid="{00000000-0005-0000-0000-0000683B0000}"/>
    <cellStyle name="40% - akcent 6 3 2 6" xfId="15038" xr:uid="{00000000-0005-0000-0000-0000693B0000}"/>
    <cellStyle name="40% - akcent 6 3 2 6 2" xfId="15039" xr:uid="{00000000-0005-0000-0000-00006A3B0000}"/>
    <cellStyle name="40% - akcent 6 3 2 6 2 2" xfId="15040" xr:uid="{00000000-0005-0000-0000-00006B3B0000}"/>
    <cellStyle name="40% - akcent 6 3 2 6 2 2 2" xfId="15041" xr:uid="{00000000-0005-0000-0000-00006C3B0000}"/>
    <cellStyle name="40% - akcent 6 3 2 6 2 2 3" xfId="15042" xr:uid="{00000000-0005-0000-0000-00006D3B0000}"/>
    <cellStyle name="40% - akcent 6 3 2 6 2 3" xfId="15043" xr:uid="{00000000-0005-0000-0000-00006E3B0000}"/>
    <cellStyle name="40% - akcent 6 3 2 6 2 4" xfId="15044" xr:uid="{00000000-0005-0000-0000-00006F3B0000}"/>
    <cellStyle name="40% - akcent 6 3 2 6 3" xfId="15045" xr:uid="{00000000-0005-0000-0000-0000703B0000}"/>
    <cellStyle name="40% - akcent 6 3 2 6 3 2" xfId="15046" xr:uid="{00000000-0005-0000-0000-0000713B0000}"/>
    <cellStyle name="40% - akcent 6 3 2 6 3 2 2" xfId="15047" xr:uid="{00000000-0005-0000-0000-0000723B0000}"/>
    <cellStyle name="40% - akcent 6 3 2 6 3 2 3" xfId="15048" xr:uid="{00000000-0005-0000-0000-0000733B0000}"/>
    <cellStyle name="40% - akcent 6 3 2 6 3 3" xfId="15049" xr:uid="{00000000-0005-0000-0000-0000743B0000}"/>
    <cellStyle name="40% - akcent 6 3 2 6 3 4" xfId="15050" xr:uid="{00000000-0005-0000-0000-0000753B0000}"/>
    <cellStyle name="40% - akcent 6 3 2 6 4" xfId="15051" xr:uid="{00000000-0005-0000-0000-0000763B0000}"/>
    <cellStyle name="40% - akcent 6 3 2 6 4 2" xfId="15052" xr:uid="{00000000-0005-0000-0000-0000773B0000}"/>
    <cellStyle name="40% - akcent 6 3 2 6 4 2 2" xfId="15053" xr:uid="{00000000-0005-0000-0000-0000783B0000}"/>
    <cellStyle name="40% - akcent 6 3 2 6 4 2 3" xfId="15054" xr:uid="{00000000-0005-0000-0000-0000793B0000}"/>
    <cellStyle name="40% - akcent 6 3 2 6 4 3" xfId="15055" xr:uid="{00000000-0005-0000-0000-00007A3B0000}"/>
    <cellStyle name="40% - akcent 6 3 2 6 4 4" xfId="15056" xr:uid="{00000000-0005-0000-0000-00007B3B0000}"/>
    <cellStyle name="40% - akcent 6 3 2 6 5" xfId="15057" xr:uid="{00000000-0005-0000-0000-00007C3B0000}"/>
    <cellStyle name="40% - akcent 6 3 2 6 5 2" xfId="15058" xr:uid="{00000000-0005-0000-0000-00007D3B0000}"/>
    <cellStyle name="40% - akcent 6 3 2 6 5 3" xfId="15059" xr:uid="{00000000-0005-0000-0000-00007E3B0000}"/>
    <cellStyle name="40% - akcent 6 3 2 6 6" xfId="15060" xr:uid="{00000000-0005-0000-0000-00007F3B0000}"/>
    <cellStyle name="40% - akcent 6 3 2 6 7" xfId="15061" xr:uid="{00000000-0005-0000-0000-0000803B0000}"/>
    <cellStyle name="40% - akcent 6 3 2 7" xfId="15062" xr:uid="{00000000-0005-0000-0000-0000813B0000}"/>
    <cellStyle name="40% - akcent 6 3 2 7 2" xfId="15063" xr:uid="{00000000-0005-0000-0000-0000823B0000}"/>
    <cellStyle name="40% - akcent 6 3 2 7 2 2" xfId="15064" xr:uid="{00000000-0005-0000-0000-0000833B0000}"/>
    <cellStyle name="40% - akcent 6 3 2 7 2 2 2" xfId="15065" xr:uid="{00000000-0005-0000-0000-0000843B0000}"/>
    <cellStyle name="40% - akcent 6 3 2 7 2 2 3" xfId="15066" xr:uid="{00000000-0005-0000-0000-0000853B0000}"/>
    <cellStyle name="40% - akcent 6 3 2 7 2 3" xfId="15067" xr:uid="{00000000-0005-0000-0000-0000863B0000}"/>
    <cellStyle name="40% - akcent 6 3 2 7 2 4" xfId="15068" xr:uid="{00000000-0005-0000-0000-0000873B0000}"/>
    <cellStyle name="40% - akcent 6 3 2 7 3" xfId="15069" xr:uid="{00000000-0005-0000-0000-0000883B0000}"/>
    <cellStyle name="40% - akcent 6 3 2 7 3 2" xfId="15070" xr:uid="{00000000-0005-0000-0000-0000893B0000}"/>
    <cellStyle name="40% - akcent 6 3 2 7 3 3" xfId="15071" xr:uid="{00000000-0005-0000-0000-00008A3B0000}"/>
    <cellStyle name="40% - akcent 6 3 2 7 4" xfId="15072" xr:uid="{00000000-0005-0000-0000-00008B3B0000}"/>
    <cellStyle name="40% - akcent 6 3 2 7 5" xfId="15073" xr:uid="{00000000-0005-0000-0000-00008C3B0000}"/>
    <cellStyle name="40% - akcent 6 3 2 8" xfId="15074" xr:uid="{00000000-0005-0000-0000-00008D3B0000}"/>
    <cellStyle name="40% - akcent 6 3 2 8 2" xfId="15075" xr:uid="{00000000-0005-0000-0000-00008E3B0000}"/>
    <cellStyle name="40% - akcent 6 3 2 8 2 2" xfId="15076" xr:uid="{00000000-0005-0000-0000-00008F3B0000}"/>
    <cellStyle name="40% - akcent 6 3 2 8 2 3" xfId="15077" xr:uid="{00000000-0005-0000-0000-0000903B0000}"/>
    <cellStyle name="40% - akcent 6 3 2 8 3" xfId="15078" xr:uid="{00000000-0005-0000-0000-0000913B0000}"/>
    <cellStyle name="40% - akcent 6 3 2 8 4" xfId="15079" xr:uid="{00000000-0005-0000-0000-0000923B0000}"/>
    <cellStyle name="40% - akcent 6 3 2 9" xfId="15080" xr:uid="{00000000-0005-0000-0000-0000933B0000}"/>
    <cellStyle name="40% - akcent 6 3 2 9 2" xfId="15081" xr:uid="{00000000-0005-0000-0000-0000943B0000}"/>
    <cellStyle name="40% - akcent 6 3 2 9 2 2" xfId="15082" xr:uid="{00000000-0005-0000-0000-0000953B0000}"/>
    <cellStyle name="40% - akcent 6 3 2 9 2 3" xfId="15083" xr:uid="{00000000-0005-0000-0000-0000963B0000}"/>
    <cellStyle name="40% - akcent 6 3 2 9 3" xfId="15084" xr:uid="{00000000-0005-0000-0000-0000973B0000}"/>
    <cellStyle name="40% - akcent 6 3 2 9 4" xfId="15085" xr:uid="{00000000-0005-0000-0000-0000983B0000}"/>
    <cellStyle name="40% - akcent 6 3 3" xfId="15086" xr:uid="{00000000-0005-0000-0000-0000993B0000}"/>
    <cellStyle name="40% - akcent 6 3 3 10" xfId="15087" xr:uid="{00000000-0005-0000-0000-00009A3B0000}"/>
    <cellStyle name="40% - akcent 6 3 3 11" xfId="15088" xr:uid="{00000000-0005-0000-0000-00009B3B0000}"/>
    <cellStyle name="40% - akcent 6 3 3 2" xfId="15089" xr:uid="{00000000-0005-0000-0000-00009C3B0000}"/>
    <cellStyle name="40% - akcent 6 3 3 2 10" xfId="15090" xr:uid="{00000000-0005-0000-0000-00009D3B0000}"/>
    <cellStyle name="40% - akcent 6 3 3 2 2" xfId="15091" xr:uid="{00000000-0005-0000-0000-00009E3B0000}"/>
    <cellStyle name="40% - akcent 6 3 3 2 2 2" xfId="15092" xr:uid="{00000000-0005-0000-0000-00009F3B0000}"/>
    <cellStyle name="40% - akcent 6 3 3 2 2 2 2" xfId="15093" xr:uid="{00000000-0005-0000-0000-0000A03B0000}"/>
    <cellStyle name="40% - akcent 6 3 3 2 2 2 2 2" xfId="15094" xr:uid="{00000000-0005-0000-0000-0000A13B0000}"/>
    <cellStyle name="40% - akcent 6 3 3 2 2 2 2 3" xfId="15095" xr:uid="{00000000-0005-0000-0000-0000A23B0000}"/>
    <cellStyle name="40% - akcent 6 3 3 2 2 2 3" xfId="15096" xr:uid="{00000000-0005-0000-0000-0000A33B0000}"/>
    <cellStyle name="40% - akcent 6 3 3 2 2 2 4" xfId="15097" xr:uid="{00000000-0005-0000-0000-0000A43B0000}"/>
    <cellStyle name="40% - akcent 6 3 3 2 2 3" xfId="15098" xr:uid="{00000000-0005-0000-0000-0000A53B0000}"/>
    <cellStyle name="40% - akcent 6 3 3 2 2 3 2" xfId="15099" xr:uid="{00000000-0005-0000-0000-0000A63B0000}"/>
    <cellStyle name="40% - akcent 6 3 3 2 2 3 2 2" xfId="15100" xr:uid="{00000000-0005-0000-0000-0000A73B0000}"/>
    <cellStyle name="40% - akcent 6 3 3 2 2 3 2 3" xfId="15101" xr:uid="{00000000-0005-0000-0000-0000A83B0000}"/>
    <cellStyle name="40% - akcent 6 3 3 2 2 3 3" xfId="15102" xr:uid="{00000000-0005-0000-0000-0000A93B0000}"/>
    <cellStyle name="40% - akcent 6 3 3 2 2 3 4" xfId="15103" xr:uid="{00000000-0005-0000-0000-0000AA3B0000}"/>
    <cellStyle name="40% - akcent 6 3 3 2 2 4" xfId="15104" xr:uid="{00000000-0005-0000-0000-0000AB3B0000}"/>
    <cellStyle name="40% - akcent 6 3 3 2 2 4 2" xfId="15105" xr:uid="{00000000-0005-0000-0000-0000AC3B0000}"/>
    <cellStyle name="40% - akcent 6 3 3 2 2 4 2 2" xfId="15106" xr:uid="{00000000-0005-0000-0000-0000AD3B0000}"/>
    <cellStyle name="40% - akcent 6 3 3 2 2 4 2 3" xfId="15107" xr:uid="{00000000-0005-0000-0000-0000AE3B0000}"/>
    <cellStyle name="40% - akcent 6 3 3 2 2 4 3" xfId="15108" xr:uid="{00000000-0005-0000-0000-0000AF3B0000}"/>
    <cellStyle name="40% - akcent 6 3 3 2 2 4 4" xfId="15109" xr:uid="{00000000-0005-0000-0000-0000B03B0000}"/>
    <cellStyle name="40% - akcent 6 3 3 2 2 5" xfId="15110" xr:uid="{00000000-0005-0000-0000-0000B13B0000}"/>
    <cellStyle name="40% - akcent 6 3 3 2 2 5 2" xfId="15111" xr:uid="{00000000-0005-0000-0000-0000B23B0000}"/>
    <cellStyle name="40% - akcent 6 3 3 2 2 5 3" xfId="15112" xr:uid="{00000000-0005-0000-0000-0000B33B0000}"/>
    <cellStyle name="40% - akcent 6 3 3 2 2 6" xfId="15113" xr:uid="{00000000-0005-0000-0000-0000B43B0000}"/>
    <cellStyle name="40% - akcent 6 3 3 2 2 7" xfId="15114" xr:uid="{00000000-0005-0000-0000-0000B53B0000}"/>
    <cellStyle name="40% - akcent 6 3 3 2 3" xfId="15115" xr:uid="{00000000-0005-0000-0000-0000B63B0000}"/>
    <cellStyle name="40% - akcent 6 3 3 2 3 2" xfId="15116" xr:uid="{00000000-0005-0000-0000-0000B73B0000}"/>
    <cellStyle name="40% - akcent 6 3 3 2 3 2 2" xfId="15117" xr:uid="{00000000-0005-0000-0000-0000B83B0000}"/>
    <cellStyle name="40% - akcent 6 3 3 2 3 2 2 2" xfId="15118" xr:uid="{00000000-0005-0000-0000-0000B93B0000}"/>
    <cellStyle name="40% - akcent 6 3 3 2 3 2 2 3" xfId="15119" xr:uid="{00000000-0005-0000-0000-0000BA3B0000}"/>
    <cellStyle name="40% - akcent 6 3 3 2 3 2 3" xfId="15120" xr:uid="{00000000-0005-0000-0000-0000BB3B0000}"/>
    <cellStyle name="40% - akcent 6 3 3 2 3 2 4" xfId="15121" xr:uid="{00000000-0005-0000-0000-0000BC3B0000}"/>
    <cellStyle name="40% - akcent 6 3 3 2 3 3" xfId="15122" xr:uid="{00000000-0005-0000-0000-0000BD3B0000}"/>
    <cellStyle name="40% - akcent 6 3 3 2 3 3 2" xfId="15123" xr:uid="{00000000-0005-0000-0000-0000BE3B0000}"/>
    <cellStyle name="40% - akcent 6 3 3 2 3 3 2 2" xfId="15124" xr:uid="{00000000-0005-0000-0000-0000BF3B0000}"/>
    <cellStyle name="40% - akcent 6 3 3 2 3 3 2 3" xfId="15125" xr:uid="{00000000-0005-0000-0000-0000C03B0000}"/>
    <cellStyle name="40% - akcent 6 3 3 2 3 3 3" xfId="15126" xr:uid="{00000000-0005-0000-0000-0000C13B0000}"/>
    <cellStyle name="40% - akcent 6 3 3 2 3 3 4" xfId="15127" xr:uid="{00000000-0005-0000-0000-0000C23B0000}"/>
    <cellStyle name="40% - akcent 6 3 3 2 3 4" xfId="15128" xr:uid="{00000000-0005-0000-0000-0000C33B0000}"/>
    <cellStyle name="40% - akcent 6 3 3 2 3 4 2" xfId="15129" xr:uid="{00000000-0005-0000-0000-0000C43B0000}"/>
    <cellStyle name="40% - akcent 6 3 3 2 3 4 2 2" xfId="15130" xr:uid="{00000000-0005-0000-0000-0000C53B0000}"/>
    <cellStyle name="40% - akcent 6 3 3 2 3 4 2 3" xfId="15131" xr:uid="{00000000-0005-0000-0000-0000C63B0000}"/>
    <cellStyle name="40% - akcent 6 3 3 2 3 4 3" xfId="15132" xr:uid="{00000000-0005-0000-0000-0000C73B0000}"/>
    <cellStyle name="40% - akcent 6 3 3 2 3 4 4" xfId="15133" xr:uid="{00000000-0005-0000-0000-0000C83B0000}"/>
    <cellStyle name="40% - akcent 6 3 3 2 3 5" xfId="15134" xr:uid="{00000000-0005-0000-0000-0000C93B0000}"/>
    <cellStyle name="40% - akcent 6 3 3 2 3 5 2" xfId="15135" xr:uid="{00000000-0005-0000-0000-0000CA3B0000}"/>
    <cellStyle name="40% - akcent 6 3 3 2 3 5 3" xfId="15136" xr:uid="{00000000-0005-0000-0000-0000CB3B0000}"/>
    <cellStyle name="40% - akcent 6 3 3 2 3 6" xfId="15137" xr:uid="{00000000-0005-0000-0000-0000CC3B0000}"/>
    <cellStyle name="40% - akcent 6 3 3 2 3 7" xfId="15138" xr:uid="{00000000-0005-0000-0000-0000CD3B0000}"/>
    <cellStyle name="40% - akcent 6 3 3 2 4" xfId="15139" xr:uid="{00000000-0005-0000-0000-0000CE3B0000}"/>
    <cellStyle name="40% - akcent 6 3 3 2 4 2" xfId="15140" xr:uid="{00000000-0005-0000-0000-0000CF3B0000}"/>
    <cellStyle name="40% - akcent 6 3 3 2 4 2 2" xfId="15141" xr:uid="{00000000-0005-0000-0000-0000D03B0000}"/>
    <cellStyle name="40% - akcent 6 3 3 2 4 2 2 2" xfId="15142" xr:uid="{00000000-0005-0000-0000-0000D13B0000}"/>
    <cellStyle name="40% - akcent 6 3 3 2 4 2 2 3" xfId="15143" xr:uid="{00000000-0005-0000-0000-0000D23B0000}"/>
    <cellStyle name="40% - akcent 6 3 3 2 4 2 3" xfId="15144" xr:uid="{00000000-0005-0000-0000-0000D33B0000}"/>
    <cellStyle name="40% - akcent 6 3 3 2 4 2 4" xfId="15145" xr:uid="{00000000-0005-0000-0000-0000D43B0000}"/>
    <cellStyle name="40% - akcent 6 3 3 2 4 3" xfId="15146" xr:uid="{00000000-0005-0000-0000-0000D53B0000}"/>
    <cellStyle name="40% - akcent 6 3 3 2 4 3 2" xfId="15147" xr:uid="{00000000-0005-0000-0000-0000D63B0000}"/>
    <cellStyle name="40% - akcent 6 3 3 2 4 3 3" xfId="15148" xr:uid="{00000000-0005-0000-0000-0000D73B0000}"/>
    <cellStyle name="40% - akcent 6 3 3 2 4 4" xfId="15149" xr:uid="{00000000-0005-0000-0000-0000D83B0000}"/>
    <cellStyle name="40% - akcent 6 3 3 2 4 5" xfId="15150" xr:uid="{00000000-0005-0000-0000-0000D93B0000}"/>
    <cellStyle name="40% - akcent 6 3 3 2 5" xfId="15151" xr:uid="{00000000-0005-0000-0000-0000DA3B0000}"/>
    <cellStyle name="40% - akcent 6 3 3 2 5 2" xfId="15152" xr:uid="{00000000-0005-0000-0000-0000DB3B0000}"/>
    <cellStyle name="40% - akcent 6 3 3 2 5 2 2" xfId="15153" xr:uid="{00000000-0005-0000-0000-0000DC3B0000}"/>
    <cellStyle name="40% - akcent 6 3 3 2 5 2 3" xfId="15154" xr:uid="{00000000-0005-0000-0000-0000DD3B0000}"/>
    <cellStyle name="40% - akcent 6 3 3 2 5 3" xfId="15155" xr:uid="{00000000-0005-0000-0000-0000DE3B0000}"/>
    <cellStyle name="40% - akcent 6 3 3 2 5 4" xfId="15156" xr:uid="{00000000-0005-0000-0000-0000DF3B0000}"/>
    <cellStyle name="40% - akcent 6 3 3 2 6" xfId="15157" xr:uid="{00000000-0005-0000-0000-0000E03B0000}"/>
    <cellStyle name="40% - akcent 6 3 3 2 6 2" xfId="15158" xr:uid="{00000000-0005-0000-0000-0000E13B0000}"/>
    <cellStyle name="40% - akcent 6 3 3 2 6 2 2" xfId="15159" xr:uid="{00000000-0005-0000-0000-0000E23B0000}"/>
    <cellStyle name="40% - akcent 6 3 3 2 6 2 3" xfId="15160" xr:uid="{00000000-0005-0000-0000-0000E33B0000}"/>
    <cellStyle name="40% - akcent 6 3 3 2 6 3" xfId="15161" xr:uid="{00000000-0005-0000-0000-0000E43B0000}"/>
    <cellStyle name="40% - akcent 6 3 3 2 6 4" xfId="15162" xr:uid="{00000000-0005-0000-0000-0000E53B0000}"/>
    <cellStyle name="40% - akcent 6 3 3 2 7" xfId="15163" xr:uid="{00000000-0005-0000-0000-0000E63B0000}"/>
    <cellStyle name="40% - akcent 6 3 3 2 7 2" xfId="15164" xr:uid="{00000000-0005-0000-0000-0000E73B0000}"/>
    <cellStyle name="40% - akcent 6 3 3 2 7 2 2" xfId="15165" xr:uid="{00000000-0005-0000-0000-0000E83B0000}"/>
    <cellStyle name="40% - akcent 6 3 3 2 7 2 3" xfId="15166" xr:uid="{00000000-0005-0000-0000-0000E93B0000}"/>
    <cellStyle name="40% - akcent 6 3 3 2 7 3" xfId="15167" xr:uid="{00000000-0005-0000-0000-0000EA3B0000}"/>
    <cellStyle name="40% - akcent 6 3 3 2 7 4" xfId="15168" xr:uid="{00000000-0005-0000-0000-0000EB3B0000}"/>
    <cellStyle name="40% - akcent 6 3 3 2 8" xfId="15169" xr:uid="{00000000-0005-0000-0000-0000EC3B0000}"/>
    <cellStyle name="40% - akcent 6 3 3 2 8 2" xfId="15170" xr:uid="{00000000-0005-0000-0000-0000ED3B0000}"/>
    <cellStyle name="40% - akcent 6 3 3 2 8 3" xfId="15171" xr:uid="{00000000-0005-0000-0000-0000EE3B0000}"/>
    <cellStyle name="40% - akcent 6 3 3 2 9" xfId="15172" xr:uid="{00000000-0005-0000-0000-0000EF3B0000}"/>
    <cellStyle name="40% - akcent 6 3 3 3" xfId="15173" xr:uid="{00000000-0005-0000-0000-0000F03B0000}"/>
    <cellStyle name="40% - akcent 6 3 3 3 2" xfId="15174" xr:uid="{00000000-0005-0000-0000-0000F13B0000}"/>
    <cellStyle name="40% - akcent 6 3 3 3 2 2" xfId="15175" xr:uid="{00000000-0005-0000-0000-0000F23B0000}"/>
    <cellStyle name="40% - akcent 6 3 3 3 2 2 2" xfId="15176" xr:uid="{00000000-0005-0000-0000-0000F33B0000}"/>
    <cellStyle name="40% - akcent 6 3 3 3 2 2 3" xfId="15177" xr:uid="{00000000-0005-0000-0000-0000F43B0000}"/>
    <cellStyle name="40% - akcent 6 3 3 3 2 3" xfId="15178" xr:uid="{00000000-0005-0000-0000-0000F53B0000}"/>
    <cellStyle name="40% - akcent 6 3 3 3 2 4" xfId="15179" xr:uid="{00000000-0005-0000-0000-0000F63B0000}"/>
    <cellStyle name="40% - akcent 6 3 3 3 3" xfId="15180" xr:uid="{00000000-0005-0000-0000-0000F73B0000}"/>
    <cellStyle name="40% - akcent 6 3 3 3 3 2" xfId="15181" xr:uid="{00000000-0005-0000-0000-0000F83B0000}"/>
    <cellStyle name="40% - akcent 6 3 3 3 3 2 2" xfId="15182" xr:uid="{00000000-0005-0000-0000-0000F93B0000}"/>
    <cellStyle name="40% - akcent 6 3 3 3 3 2 3" xfId="15183" xr:uid="{00000000-0005-0000-0000-0000FA3B0000}"/>
    <cellStyle name="40% - akcent 6 3 3 3 3 3" xfId="15184" xr:uid="{00000000-0005-0000-0000-0000FB3B0000}"/>
    <cellStyle name="40% - akcent 6 3 3 3 3 4" xfId="15185" xr:uid="{00000000-0005-0000-0000-0000FC3B0000}"/>
    <cellStyle name="40% - akcent 6 3 3 3 4" xfId="15186" xr:uid="{00000000-0005-0000-0000-0000FD3B0000}"/>
    <cellStyle name="40% - akcent 6 3 3 3 4 2" xfId="15187" xr:uid="{00000000-0005-0000-0000-0000FE3B0000}"/>
    <cellStyle name="40% - akcent 6 3 3 3 4 2 2" xfId="15188" xr:uid="{00000000-0005-0000-0000-0000FF3B0000}"/>
    <cellStyle name="40% - akcent 6 3 3 3 4 2 3" xfId="15189" xr:uid="{00000000-0005-0000-0000-0000003C0000}"/>
    <cellStyle name="40% - akcent 6 3 3 3 4 3" xfId="15190" xr:uid="{00000000-0005-0000-0000-0000013C0000}"/>
    <cellStyle name="40% - akcent 6 3 3 3 4 4" xfId="15191" xr:uid="{00000000-0005-0000-0000-0000023C0000}"/>
    <cellStyle name="40% - akcent 6 3 3 3 5" xfId="15192" xr:uid="{00000000-0005-0000-0000-0000033C0000}"/>
    <cellStyle name="40% - akcent 6 3 3 3 5 2" xfId="15193" xr:uid="{00000000-0005-0000-0000-0000043C0000}"/>
    <cellStyle name="40% - akcent 6 3 3 3 5 3" xfId="15194" xr:uid="{00000000-0005-0000-0000-0000053C0000}"/>
    <cellStyle name="40% - akcent 6 3 3 3 6" xfId="15195" xr:uid="{00000000-0005-0000-0000-0000063C0000}"/>
    <cellStyle name="40% - akcent 6 3 3 3 7" xfId="15196" xr:uid="{00000000-0005-0000-0000-0000073C0000}"/>
    <cellStyle name="40% - akcent 6 3 3 4" xfId="15197" xr:uid="{00000000-0005-0000-0000-0000083C0000}"/>
    <cellStyle name="40% - akcent 6 3 3 4 2" xfId="15198" xr:uid="{00000000-0005-0000-0000-0000093C0000}"/>
    <cellStyle name="40% - akcent 6 3 3 4 2 2" xfId="15199" xr:uid="{00000000-0005-0000-0000-00000A3C0000}"/>
    <cellStyle name="40% - akcent 6 3 3 4 2 2 2" xfId="15200" xr:uid="{00000000-0005-0000-0000-00000B3C0000}"/>
    <cellStyle name="40% - akcent 6 3 3 4 2 2 3" xfId="15201" xr:uid="{00000000-0005-0000-0000-00000C3C0000}"/>
    <cellStyle name="40% - akcent 6 3 3 4 2 3" xfId="15202" xr:uid="{00000000-0005-0000-0000-00000D3C0000}"/>
    <cellStyle name="40% - akcent 6 3 3 4 2 4" xfId="15203" xr:uid="{00000000-0005-0000-0000-00000E3C0000}"/>
    <cellStyle name="40% - akcent 6 3 3 4 3" xfId="15204" xr:uid="{00000000-0005-0000-0000-00000F3C0000}"/>
    <cellStyle name="40% - akcent 6 3 3 4 3 2" xfId="15205" xr:uid="{00000000-0005-0000-0000-0000103C0000}"/>
    <cellStyle name="40% - akcent 6 3 3 4 3 2 2" xfId="15206" xr:uid="{00000000-0005-0000-0000-0000113C0000}"/>
    <cellStyle name="40% - akcent 6 3 3 4 3 2 3" xfId="15207" xr:uid="{00000000-0005-0000-0000-0000123C0000}"/>
    <cellStyle name="40% - akcent 6 3 3 4 3 3" xfId="15208" xr:uid="{00000000-0005-0000-0000-0000133C0000}"/>
    <cellStyle name="40% - akcent 6 3 3 4 3 4" xfId="15209" xr:uid="{00000000-0005-0000-0000-0000143C0000}"/>
    <cellStyle name="40% - akcent 6 3 3 4 4" xfId="15210" xr:uid="{00000000-0005-0000-0000-0000153C0000}"/>
    <cellStyle name="40% - akcent 6 3 3 4 4 2" xfId="15211" xr:uid="{00000000-0005-0000-0000-0000163C0000}"/>
    <cellStyle name="40% - akcent 6 3 3 4 4 2 2" xfId="15212" xr:uid="{00000000-0005-0000-0000-0000173C0000}"/>
    <cellStyle name="40% - akcent 6 3 3 4 4 2 3" xfId="15213" xr:uid="{00000000-0005-0000-0000-0000183C0000}"/>
    <cellStyle name="40% - akcent 6 3 3 4 4 3" xfId="15214" xr:uid="{00000000-0005-0000-0000-0000193C0000}"/>
    <cellStyle name="40% - akcent 6 3 3 4 4 4" xfId="15215" xr:uid="{00000000-0005-0000-0000-00001A3C0000}"/>
    <cellStyle name="40% - akcent 6 3 3 4 5" xfId="15216" xr:uid="{00000000-0005-0000-0000-00001B3C0000}"/>
    <cellStyle name="40% - akcent 6 3 3 4 5 2" xfId="15217" xr:uid="{00000000-0005-0000-0000-00001C3C0000}"/>
    <cellStyle name="40% - akcent 6 3 3 4 5 3" xfId="15218" xr:uid="{00000000-0005-0000-0000-00001D3C0000}"/>
    <cellStyle name="40% - akcent 6 3 3 4 6" xfId="15219" xr:uid="{00000000-0005-0000-0000-00001E3C0000}"/>
    <cellStyle name="40% - akcent 6 3 3 4 7" xfId="15220" xr:uid="{00000000-0005-0000-0000-00001F3C0000}"/>
    <cellStyle name="40% - akcent 6 3 3 5" xfId="15221" xr:uid="{00000000-0005-0000-0000-0000203C0000}"/>
    <cellStyle name="40% - akcent 6 3 3 5 2" xfId="15222" xr:uid="{00000000-0005-0000-0000-0000213C0000}"/>
    <cellStyle name="40% - akcent 6 3 3 5 2 2" xfId="15223" xr:uid="{00000000-0005-0000-0000-0000223C0000}"/>
    <cellStyle name="40% - akcent 6 3 3 5 2 2 2" xfId="15224" xr:uid="{00000000-0005-0000-0000-0000233C0000}"/>
    <cellStyle name="40% - akcent 6 3 3 5 2 2 3" xfId="15225" xr:uid="{00000000-0005-0000-0000-0000243C0000}"/>
    <cellStyle name="40% - akcent 6 3 3 5 2 3" xfId="15226" xr:uid="{00000000-0005-0000-0000-0000253C0000}"/>
    <cellStyle name="40% - akcent 6 3 3 5 2 4" xfId="15227" xr:uid="{00000000-0005-0000-0000-0000263C0000}"/>
    <cellStyle name="40% - akcent 6 3 3 5 3" xfId="15228" xr:uid="{00000000-0005-0000-0000-0000273C0000}"/>
    <cellStyle name="40% - akcent 6 3 3 5 3 2" xfId="15229" xr:uid="{00000000-0005-0000-0000-0000283C0000}"/>
    <cellStyle name="40% - akcent 6 3 3 5 3 3" xfId="15230" xr:uid="{00000000-0005-0000-0000-0000293C0000}"/>
    <cellStyle name="40% - akcent 6 3 3 5 4" xfId="15231" xr:uid="{00000000-0005-0000-0000-00002A3C0000}"/>
    <cellStyle name="40% - akcent 6 3 3 5 5" xfId="15232" xr:uid="{00000000-0005-0000-0000-00002B3C0000}"/>
    <cellStyle name="40% - akcent 6 3 3 6" xfId="15233" xr:uid="{00000000-0005-0000-0000-00002C3C0000}"/>
    <cellStyle name="40% - akcent 6 3 3 6 2" xfId="15234" xr:uid="{00000000-0005-0000-0000-00002D3C0000}"/>
    <cellStyle name="40% - akcent 6 3 3 6 2 2" xfId="15235" xr:uid="{00000000-0005-0000-0000-00002E3C0000}"/>
    <cellStyle name="40% - akcent 6 3 3 6 2 3" xfId="15236" xr:uid="{00000000-0005-0000-0000-00002F3C0000}"/>
    <cellStyle name="40% - akcent 6 3 3 6 3" xfId="15237" xr:uid="{00000000-0005-0000-0000-0000303C0000}"/>
    <cellStyle name="40% - akcent 6 3 3 6 4" xfId="15238" xr:uid="{00000000-0005-0000-0000-0000313C0000}"/>
    <cellStyle name="40% - akcent 6 3 3 7" xfId="15239" xr:uid="{00000000-0005-0000-0000-0000323C0000}"/>
    <cellStyle name="40% - akcent 6 3 3 7 2" xfId="15240" xr:uid="{00000000-0005-0000-0000-0000333C0000}"/>
    <cellStyle name="40% - akcent 6 3 3 7 2 2" xfId="15241" xr:uid="{00000000-0005-0000-0000-0000343C0000}"/>
    <cellStyle name="40% - akcent 6 3 3 7 2 3" xfId="15242" xr:uid="{00000000-0005-0000-0000-0000353C0000}"/>
    <cellStyle name="40% - akcent 6 3 3 7 3" xfId="15243" xr:uid="{00000000-0005-0000-0000-0000363C0000}"/>
    <cellStyle name="40% - akcent 6 3 3 7 4" xfId="15244" xr:uid="{00000000-0005-0000-0000-0000373C0000}"/>
    <cellStyle name="40% - akcent 6 3 3 8" xfId="15245" xr:uid="{00000000-0005-0000-0000-0000383C0000}"/>
    <cellStyle name="40% - akcent 6 3 3 8 2" xfId="15246" xr:uid="{00000000-0005-0000-0000-0000393C0000}"/>
    <cellStyle name="40% - akcent 6 3 3 8 2 2" xfId="15247" xr:uid="{00000000-0005-0000-0000-00003A3C0000}"/>
    <cellStyle name="40% - akcent 6 3 3 8 2 3" xfId="15248" xr:uid="{00000000-0005-0000-0000-00003B3C0000}"/>
    <cellStyle name="40% - akcent 6 3 3 8 3" xfId="15249" xr:uid="{00000000-0005-0000-0000-00003C3C0000}"/>
    <cellStyle name="40% - akcent 6 3 3 8 4" xfId="15250" xr:uid="{00000000-0005-0000-0000-00003D3C0000}"/>
    <cellStyle name="40% - akcent 6 3 3 9" xfId="15251" xr:uid="{00000000-0005-0000-0000-00003E3C0000}"/>
    <cellStyle name="40% - akcent 6 3 3 9 2" xfId="15252" xr:uid="{00000000-0005-0000-0000-00003F3C0000}"/>
    <cellStyle name="40% - akcent 6 3 3 9 3" xfId="15253" xr:uid="{00000000-0005-0000-0000-0000403C0000}"/>
    <cellStyle name="40% - akcent 6 3 4" xfId="15254" xr:uid="{00000000-0005-0000-0000-0000413C0000}"/>
    <cellStyle name="40% - akcent 6 3 4 10" xfId="15255" xr:uid="{00000000-0005-0000-0000-0000423C0000}"/>
    <cellStyle name="40% - akcent 6 3 4 2" xfId="15256" xr:uid="{00000000-0005-0000-0000-0000433C0000}"/>
    <cellStyle name="40% - akcent 6 3 4 2 2" xfId="15257" xr:uid="{00000000-0005-0000-0000-0000443C0000}"/>
    <cellStyle name="40% - akcent 6 3 4 2 2 2" xfId="15258" xr:uid="{00000000-0005-0000-0000-0000453C0000}"/>
    <cellStyle name="40% - akcent 6 3 4 2 2 2 2" xfId="15259" xr:uid="{00000000-0005-0000-0000-0000463C0000}"/>
    <cellStyle name="40% - akcent 6 3 4 2 2 2 3" xfId="15260" xr:uid="{00000000-0005-0000-0000-0000473C0000}"/>
    <cellStyle name="40% - akcent 6 3 4 2 2 3" xfId="15261" xr:uid="{00000000-0005-0000-0000-0000483C0000}"/>
    <cellStyle name="40% - akcent 6 3 4 2 2 4" xfId="15262" xr:uid="{00000000-0005-0000-0000-0000493C0000}"/>
    <cellStyle name="40% - akcent 6 3 4 2 3" xfId="15263" xr:uid="{00000000-0005-0000-0000-00004A3C0000}"/>
    <cellStyle name="40% - akcent 6 3 4 2 3 2" xfId="15264" xr:uid="{00000000-0005-0000-0000-00004B3C0000}"/>
    <cellStyle name="40% - akcent 6 3 4 2 3 2 2" xfId="15265" xr:uid="{00000000-0005-0000-0000-00004C3C0000}"/>
    <cellStyle name="40% - akcent 6 3 4 2 3 2 3" xfId="15266" xr:uid="{00000000-0005-0000-0000-00004D3C0000}"/>
    <cellStyle name="40% - akcent 6 3 4 2 3 3" xfId="15267" xr:uid="{00000000-0005-0000-0000-00004E3C0000}"/>
    <cellStyle name="40% - akcent 6 3 4 2 3 4" xfId="15268" xr:uid="{00000000-0005-0000-0000-00004F3C0000}"/>
    <cellStyle name="40% - akcent 6 3 4 2 4" xfId="15269" xr:uid="{00000000-0005-0000-0000-0000503C0000}"/>
    <cellStyle name="40% - akcent 6 3 4 2 4 2" xfId="15270" xr:uid="{00000000-0005-0000-0000-0000513C0000}"/>
    <cellStyle name="40% - akcent 6 3 4 2 4 2 2" xfId="15271" xr:uid="{00000000-0005-0000-0000-0000523C0000}"/>
    <cellStyle name="40% - akcent 6 3 4 2 4 2 3" xfId="15272" xr:uid="{00000000-0005-0000-0000-0000533C0000}"/>
    <cellStyle name="40% - akcent 6 3 4 2 4 3" xfId="15273" xr:uid="{00000000-0005-0000-0000-0000543C0000}"/>
    <cellStyle name="40% - akcent 6 3 4 2 4 4" xfId="15274" xr:uid="{00000000-0005-0000-0000-0000553C0000}"/>
    <cellStyle name="40% - akcent 6 3 4 2 5" xfId="15275" xr:uid="{00000000-0005-0000-0000-0000563C0000}"/>
    <cellStyle name="40% - akcent 6 3 4 2 5 2" xfId="15276" xr:uid="{00000000-0005-0000-0000-0000573C0000}"/>
    <cellStyle name="40% - akcent 6 3 4 2 5 3" xfId="15277" xr:uid="{00000000-0005-0000-0000-0000583C0000}"/>
    <cellStyle name="40% - akcent 6 3 4 2 6" xfId="15278" xr:uid="{00000000-0005-0000-0000-0000593C0000}"/>
    <cellStyle name="40% - akcent 6 3 4 2 7" xfId="15279" xr:uid="{00000000-0005-0000-0000-00005A3C0000}"/>
    <cellStyle name="40% - akcent 6 3 4 3" xfId="15280" xr:uid="{00000000-0005-0000-0000-00005B3C0000}"/>
    <cellStyle name="40% - akcent 6 3 4 3 2" xfId="15281" xr:uid="{00000000-0005-0000-0000-00005C3C0000}"/>
    <cellStyle name="40% - akcent 6 3 4 3 2 2" xfId="15282" xr:uid="{00000000-0005-0000-0000-00005D3C0000}"/>
    <cellStyle name="40% - akcent 6 3 4 3 2 2 2" xfId="15283" xr:uid="{00000000-0005-0000-0000-00005E3C0000}"/>
    <cellStyle name="40% - akcent 6 3 4 3 2 2 3" xfId="15284" xr:uid="{00000000-0005-0000-0000-00005F3C0000}"/>
    <cellStyle name="40% - akcent 6 3 4 3 2 3" xfId="15285" xr:uid="{00000000-0005-0000-0000-0000603C0000}"/>
    <cellStyle name="40% - akcent 6 3 4 3 2 4" xfId="15286" xr:uid="{00000000-0005-0000-0000-0000613C0000}"/>
    <cellStyle name="40% - akcent 6 3 4 3 3" xfId="15287" xr:uid="{00000000-0005-0000-0000-0000623C0000}"/>
    <cellStyle name="40% - akcent 6 3 4 3 3 2" xfId="15288" xr:uid="{00000000-0005-0000-0000-0000633C0000}"/>
    <cellStyle name="40% - akcent 6 3 4 3 3 2 2" xfId="15289" xr:uid="{00000000-0005-0000-0000-0000643C0000}"/>
    <cellStyle name="40% - akcent 6 3 4 3 3 2 3" xfId="15290" xr:uid="{00000000-0005-0000-0000-0000653C0000}"/>
    <cellStyle name="40% - akcent 6 3 4 3 3 3" xfId="15291" xr:uid="{00000000-0005-0000-0000-0000663C0000}"/>
    <cellStyle name="40% - akcent 6 3 4 3 3 4" xfId="15292" xr:uid="{00000000-0005-0000-0000-0000673C0000}"/>
    <cellStyle name="40% - akcent 6 3 4 3 4" xfId="15293" xr:uid="{00000000-0005-0000-0000-0000683C0000}"/>
    <cellStyle name="40% - akcent 6 3 4 3 4 2" xfId="15294" xr:uid="{00000000-0005-0000-0000-0000693C0000}"/>
    <cellStyle name="40% - akcent 6 3 4 3 4 2 2" xfId="15295" xr:uid="{00000000-0005-0000-0000-00006A3C0000}"/>
    <cellStyle name="40% - akcent 6 3 4 3 4 2 3" xfId="15296" xr:uid="{00000000-0005-0000-0000-00006B3C0000}"/>
    <cellStyle name="40% - akcent 6 3 4 3 4 3" xfId="15297" xr:uid="{00000000-0005-0000-0000-00006C3C0000}"/>
    <cellStyle name="40% - akcent 6 3 4 3 4 4" xfId="15298" xr:uid="{00000000-0005-0000-0000-00006D3C0000}"/>
    <cellStyle name="40% - akcent 6 3 4 3 5" xfId="15299" xr:uid="{00000000-0005-0000-0000-00006E3C0000}"/>
    <cellStyle name="40% - akcent 6 3 4 3 5 2" xfId="15300" xr:uid="{00000000-0005-0000-0000-00006F3C0000}"/>
    <cellStyle name="40% - akcent 6 3 4 3 5 3" xfId="15301" xr:uid="{00000000-0005-0000-0000-0000703C0000}"/>
    <cellStyle name="40% - akcent 6 3 4 3 6" xfId="15302" xr:uid="{00000000-0005-0000-0000-0000713C0000}"/>
    <cellStyle name="40% - akcent 6 3 4 3 7" xfId="15303" xr:uid="{00000000-0005-0000-0000-0000723C0000}"/>
    <cellStyle name="40% - akcent 6 3 4 4" xfId="15304" xr:uid="{00000000-0005-0000-0000-0000733C0000}"/>
    <cellStyle name="40% - akcent 6 3 4 4 2" xfId="15305" xr:uid="{00000000-0005-0000-0000-0000743C0000}"/>
    <cellStyle name="40% - akcent 6 3 4 4 2 2" xfId="15306" xr:uid="{00000000-0005-0000-0000-0000753C0000}"/>
    <cellStyle name="40% - akcent 6 3 4 4 2 2 2" xfId="15307" xr:uid="{00000000-0005-0000-0000-0000763C0000}"/>
    <cellStyle name="40% - akcent 6 3 4 4 2 2 3" xfId="15308" xr:uid="{00000000-0005-0000-0000-0000773C0000}"/>
    <cellStyle name="40% - akcent 6 3 4 4 2 3" xfId="15309" xr:uid="{00000000-0005-0000-0000-0000783C0000}"/>
    <cellStyle name="40% - akcent 6 3 4 4 2 4" xfId="15310" xr:uid="{00000000-0005-0000-0000-0000793C0000}"/>
    <cellStyle name="40% - akcent 6 3 4 4 3" xfId="15311" xr:uid="{00000000-0005-0000-0000-00007A3C0000}"/>
    <cellStyle name="40% - akcent 6 3 4 4 3 2" xfId="15312" xr:uid="{00000000-0005-0000-0000-00007B3C0000}"/>
    <cellStyle name="40% - akcent 6 3 4 4 3 3" xfId="15313" xr:uid="{00000000-0005-0000-0000-00007C3C0000}"/>
    <cellStyle name="40% - akcent 6 3 4 4 4" xfId="15314" xr:uid="{00000000-0005-0000-0000-00007D3C0000}"/>
    <cellStyle name="40% - akcent 6 3 4 4 5" xfId="15315" xr:uid="{00000000-0005-0000-0000-00007E3C0000}"/>
    <cellStyle name="40% - akcent 6 3 4 5" xfId="15316" xr:uid="{00000000-0005-0000-0000-00007F3C0000}"/>
    <cellStyle name="40% - akcent 6 3 4 5 2" xfId="15317" xr:uid="{00000000-0005-0000-0000-0000803C0000}"/>
    <cellStyle name="40% - akcent 6 3 4 5 2 2" xfId="15318" xr:uid="{00000000-0005-0000-0000-0000813C0000}"/>
    <cellStyle name="40% - akcent 6 3 4 5 2 3" xfId="15319" xr:uid="{00000000-0005-0000-0000-0000823C0000}"/>
    <cellStyle name="40% - akcent 6 3 4 5 3" xfId="15320" xr:uid="{00000000-0005-0000-0000-0000833C0000}"/>
    <cellStyle name="40% - akcent 6 3 4 5 4" xfId="15321" xr:uid="{00000000-0005-0000-0000-0000843C0000}"/>
    <cellStyle name="40% - akcent 6 3 4 6" xfId="15322" xr:uid="{00000000-0005-0000-0000-0000853C0000}"/>
    <cellStyle name="40% - akcent 6 3 4 6 2" xfId="15323" xr:uid="{00000000-0005-0000-0000-0000863C0000}"/>
    <cellStyle name="40% - akcent 6 3 4 6 2 2" xfId="15324" xr:uid="{00000000-0005-0000-0000-0000873C0000}"/>
    <cellStyle name="40% - akcent 6 3 4 6 2 3" xfId="15325" xr:uid="{00000000-0005-0000-0000-0000883C0000}"/>
    <cellStyle name="40% - akcent 6 3 4 6 3" xfId="15326" xr:uid="{00000000-0005-0000-0000-0000893C0000}"/>
    <cellStyle name="40% - akcent 6 3 4 6 4" xfId="15327" xr:uid="{00000000-0005-0000-0000-00008A3C0000}"/>
    <cellStyle name="40% - akcent 6 3 4 7" xfId="15328" xr:uid="{00000000-0005-0000-0000-00008B3C0000}"/>
    <cellStyle name="40% - akcent 6 3 4 7 2" xfId="15329" xr:uid="{00000000-0005-0000-0000-00008C3C0000}"/>
    <cellStyle name="40% - akcent 6 3 4 7 2 2" xfId="15330" xr:uid="{00000000-0005-0000-0000-00008D3C0000}"/>
    <cellStyle name="40% - akcent 6 3 4 7 2 3" xfId="15331" xr:uid="{00000000-0005-0000-0000-00008E3C0000}"/>
    <cellStyle name="40% - akcent 6 3 4 7 3" xfId="15332" xr:uid="{00000000-0005-0000-0000-00008F3C0000}"/>
    <cellStyle name="40% - akcent 6 3 4 7 4" xfId="15333" xr:uid="{00000000-0005-0000-0000-0000903C0000}"/>
    <cellStyle name="40% - akcent 6 3 4 8" xfId="15334" xr:uid="{00000000-0005-0000-0000-0000913C0000}"/>
    <cellStyle name="40% - akcent 6 3 4 8 2" xfId="15335" xr:uid="{00000000-0005-0000-0000-0000923C0000}"/>
    <cellStyle name="40% - akcent 6 3 4 8 3" xfId="15336" xr:uid="{00000000-0005-0000-0000-0000933C0000}"/>
    <cellStyle name="40% - akcent 6 3 4 9" xfId="15337" xr:uid="{00000000-0005-0000-0000-0000943C0000}"/>
    <cellStyle name="40% - akcent 6 3 5" xfId="15338" xr:uid="{00000000-0005-0000-0000-0000953C0000}"/>
    <cellStyle name="40% - akcent 6 3 5 2" xfId="15339" xr:uid="{00000000-0005-0000-0000-0000963C0000}"/>
    <cellStyle name="40% - akcent 6 3 5 2 2" xfId="15340" xr:uid="{00000000-0005-0000-0000-0000973C0000}"/>
    <cellStyle name="40% - akcent 6 3 5 2 2 2" xfId="15341" xr:uid="{00000000-0005-0000-0000-0000983C0000}"/>
    <cellStyle name="40% - akcent 6 3 5 2 2 2 2" xfId="15342" xr:uid="{00000000-0005-0000-0000-0000993C0000}"/>
    <cellStyle name="40% - akcent 6 3 5 2 2 2 3" xfId="15343" xr:uid="{00000000-0005-0000-0000-00009A3C0000}"/>
    <cellStyle name="40% - akcent 6 3 5 2 2 3" xfId="15344" xr:uid="{00000000-0005-0000-0000-00009B3C0000}"/>
    <cellStyle name="40% - akcent 6 3 5 2 2 4" xfId="15345" xr:uid="{00000000-0005-0000-0000-00009C3C0000}"/>
    <cellStyle name="40% - akcent 6 3 5 2 3" xfId="15346" xr:uid="{00000000-0005-0000-0000-00009D3C0000}"/>
    <cellStyle name="40% - akcent 6 3 5 2 3 2" xfId="15347" xr:uid="{00000000-0005-0000-0000-00009E3C0000}"/>
    <cellStyle name="40% - akcent 6 3 5 2 3 2 2" xfId="15348" xr:uid="{00000000-0005-0000-0000-00009F3C0000}"/>
    <cellStyle name="40% - akcent 6 3 5 2 3 2 3" xfId="15349" xr:uid="{00000000-0005-0000-0000-0000A03C0000}"/>
    <cellStyle name="40% - akcent 6 3 5 2 3 3" xfId="15350" xr:uid="{00000000-0005-0000-0000-0000A13C0000}"/>
    <cellStyle name="40% - akcent 6 3 5 2 3 4" xfId="15351" xr:uid="{00000000-0005-0000-0000-0000A23C0000}"/>
    <cellStyle name="40% - akcent 6 3 5 2 4" xfId="15352" xr:uid="{00000000-0005-0000-0000-0000A33C0000}"/>
    <cellStyle name="40% - akcent 6 3 5 2 4 2" xfId="15353" xr:uid="{00000000-0005-0000-0000-0000A43C0000}"/>
    <cellStyle name="40% - akcent 6 3 5 2 4 2 2" xfId="15354" xr:uid="{00000000-0005-0000-0000-0000A53C0000}"/>
    <cellStyle name="40% - akcent 6 3 5 2 4 2 3" xfId="15355" xr:uid="{00000000-0005-0000-0000-0000A63C0000}"/>
    <cellStyle name="40% - akcent 6 3 5 2 4 3" xfId="15356" xr:uid="{00000000-0005-0000-0000-0000A73C0000}"/>
    <cellStyle name="40% - akcent 6 3 5 2 4 4" xfId="15357" xr:uid="{00000000-0005-0000-0000-0000A83C0000}"/>
    <cellStyle name="40% - akcent 6 3 5 2 5" xfId="15358" xr:uid="{00000000-0005-0000-0000-0000A93C0000}"/>
    <cellStyle name="40% - akcent 6 3 5 2 5 2" xfId="15359" xr:uid="{00000000-0005-0000-0000-0000AA3C0000}"/>
    <cellStyle name="40% - akcent 6 3 5 2 5 3" xfId="15360" xr:uid="{00000000-0005-0000-0000-0000AB3C0000}"/>
    <cellStyle name="40% - akcent 6 3 5 2 6" xfId="15361" xr:uid="{00000000-0005-0000-0000-0000AC3C0000}"/>
    <cellStyle name="40% - akcent 6 3 5 2 7" xfId="15362" xr:uid="{00000000-0005-0000-0000-0000AD3C0000}"/>
    <cellStyle name="40% - akcent 6 3 5 3" xfId="15363" xr:uid="{00000000-0005-0000-0000-0000AE3C0000}"/>
    <cellStyle name="40% - akcent 6 3 5 3 2" xfId="15364" xr:uid="{00000000-0005-0000-0000-0000AF3C0000}"/>
    <cellStyle name="40% - akcent 6 3 5 3 2 2" xfId="15365" xr:uid="{00000000-0005-0000-0000-0000B03C0000}"/>
    <cellStyle name="40% - akcent 6 3 5 3 2 2 2" xfId="15366" xr:uid="{00000000-0005-0000-0000-0000B13C0000}"/>
    <cellStyle name="40% - akcent 6 3 5 3 2 2 3" xfId="15367" xr:uid="{00000000-0005-0000-0000-0000B23C0000}"/>
    <cellStyle name="40% - akcent 6 3 5 3 2 3" xfId="15368" xr:uid="{00000000-0005-0000-0000-0000B33C0000}"/>
    <cellStyle name="40% - akcent 6 3 5 3 2 4" xfId="15369" xr:uid="{00000000-0005-0000-0000-0000B43C0000}"/>
    <cellStyle name="40% - akcent 6 3 5 3 3" xfId="15370" xr:uid="{00000000-0005-0000-0000-0000B53C0000}"/>
    <cellStyle name="40% - akcent 6 3 5 3 3 2" xfId="15371" xr:uid="{00000000-0005-0000-0000-0000B63C0000}"/>
    <cellStyle name="40% - akcent 6 3 5 3 3 2 2" xfId="15372" xr:uid="{00000000-0005-0000-0000-0000B73C0000}"/>
    <cellStyle name="40% - akcent 6 3 5 3 3 2 3" xfId="15373" xr:uid="{00000000-0005-0000-0000-0000B83C0000}"/>
    <cellStyle name="40% - akcent 6 3 5 3 3 3" xfId="15374" xr:uid="{00000000-0005-0000-0000-0000B93C0000}"/>
    <cellStyle name="40% - akcent 6 3 5 3 3 4" xfId="15375" xr:uid="{00000000-0005-0000-0000-0000BA3C0000}"/>
    <cellStyle name="40% - akcent 6 3 5 3 4" xfId="15376" xr:uid="{00000000-0005-0000-0000-0000BB3C0000}"/>
    <cellStyle name="40% - akcent 6 3 5 3 4 2" xfId="15377" xr:uid="{00000000-0005-0000-0000-0000BC3C0000}"/>
    <cellStyle name="40% - akcent 6 3 5 3 4 2 2" xfId="15378" xr:uid="{00000000-0005-0000-0000-0000BD3C0000}"/>
    <cellStyle name="40% - akcent 6 3 5 3 4 2 3" xfId="15379" xr:uid="{00000000-0005-0000-0000-0000BE3C0000}"/>
    <cellStyle name="40% - akcent 6 3 5 3 4 3" xfId="15380" xr:uid="{00000000-0005-0000-0000-0000BF3C0000}"/>
    <cellStyle name="40% - akcent 6 3 5 3 4 4" xfId="15381" xr:uid="{00000000-0005-0000-0000-0000C03C0000}"/>
    <cellStyle name="40% - akcent 6 3 5 3 5" xfId="15382" xr:uid="{00000000-0005-0000-0000-0000C13C0000}"/>
    <cellStyle name="40% - akcent 6 3 5 3 5 2" xfId="15383" xr:uid="{00000000-0005-0000-0000-0000C23C0000}"/>
    <cellStyle name="40% - akcent 6 3 5 3 5 3" xfId="15384" xr:uid="{00000000-0005-0000-0000-0000C33C0000}"/>
    <cellStyle name="40% - akcent 6 3 5 3 6" xfId="15385" xr:uid="{00000000-0005-0000-0000-0000C43C0000}"/>
    <cellStyle name="40% - akcent 6 3 5 3 7" xfId="15386" xr:uid="{00000000-0005-0000-0000-0000C53C0000}"/>
    <cellStyle name="40% - akcent 6 3 5 4" xfId="15387" xr:uid="{00000000-0005-0000-0000-0000C63C0000}"/>
    <cellStyle name="40% - akcent 6 3 5 4 2" xfId="15388" xr:uid="{00000000-0005-0000-0000-0000C73C0000}"/>
    <cellStyle name="40% - akcent 6 3 5 4 2 2" xfId="15389" xr:uid="{00000000-0005-0000-0000-0000C83C0000}"/>
    <cellStyle name="40% - akcent 6 3 5 4 2 3" xfId="15390" xr:uid="{00000000-0005-0000-0000-0000C93C0000}"/>
    <cellStyle name="40% - akcent 6 3 5 4 3" xfId="15391" xr:uid="{00000000-0005-0000-0000-0000CA3C0000}"/>
    <cellStyle name="40% - akcent 6 3 5 4 4" xfId="15392" xr:uid="{00000000-0005-0000-0000-0000CB3C0000}"/>
    <cellStyle name="40% - akcent 6 3 5 5" xfId="15393" xr:uid="{00000000-0005-0000-0000-0000CC3C0000}"/>
    <cellStyle name="40% - akcent 6 3 5 5 2" xfId="15394" xr:uid="{00000000-0005-0000-0000-0000CD3C0000}"/>
    <cellStyle name="40% - akcent 6 3 5 5 2 2" xfId="15395" xr:uid="{00000000-0005-0000-0000-0000CE3C0000}"/>
    <cellStyle name="40% - akcent 6 3 5 5 2 3" xfId="15396" xr:uid="{00000000-0005-0000-0000-0000CF3C0000}"/>
    <cellStyle name="40% - akcent 6 3 5 5 3" xfId="15397" xr:uid="{00000000-0005-0000-0000-0000D03C0000}"/>
    <cellStyle name="40% - akcent 6 3 5 5 4" xfId="15398" xr:uid="{00000000-0005-0000-0000-0000D13C0000}"/>
    <cellStyle name="40% - akcent 6 3 5 6" xfId="15399" xr:uid="{00000000-0005-0000-0000-0000D23C0000}"/>
    <cellStyle name="40% - akcent 6 3 5 6 2" xfId="15400" xr:uid="{00000000-0005-0000-0000-0000D33C0000}"/>
    <cellStyle name="40% - akcent 6 3 5 6 2 2" xfId="15401" xr:uid="{00000000-0005-0000-0000-0000D43C0000}"/>
    <cellStyle name="40% - akcent 6 3 5 6 2 3" xfId="15402" xr:uid="{00000000-0005-0000-0000-0000D53C0000}"/>
    <cellStyle name="40% - akcent 6 3 5 6 3" xfId="15403" xr:uid="{00000000-0005-0000-0000-0000D63C0000}"/>
    <cellStyle name="40% - akcent 6 3 5 6 4" xfId="15404" xr:uid="{00000000-0005-0000-0000-0000D73C0000}"/>
    <cellStyle name="40% - akcent 6 3 5 7" xfId="15405" xr:uid="{00000000-0005-0000-0000-0000D83C0000}"/>
    <cellStyle name="40% - akcent 6 3 5 7 2" xfId="15406" xr:uid="{00000000-0005-0000-0000-0000D93C0000}"/>
    <cellStyle name="40% - akcent 6 3 5 7 3" xfId="15407" xr:uid="{00000000-0005-0000-0000-0000DA3C0000}"/>
    <cellStyle name="40% - akcent 6 3 5 8" xfId="15408" xr:uid="{00000000-0005-0000-0000-0000DB3C0000}"/>
    <cellStyle name="40% - akcent 6 3 5 9" xfId="15409" xr:uid="{00000000-0005-0000-0000-0000DC3C0000}"/>
    <cellStyle name="40% - akcent 6 3 6" xfId="15410" xr:uid="{00000000-0005-0000-0000-0000DD3C0000}"/>
    <cellStyle name="40% - akcent 6 3 6 2" xfId="15411" xr:uid="{00000000-0005-0000-0000-0000DE3C0000}"/>
    <cellStyle name="40% - akcent 6 3 6 2 2" xfId="15412" xr:uid="{00000000-0005-0000-0000-0000DF3C0000}"/>
    <cellStyle name="40% - akcent 6 3 6 2 2 2" xfId="15413" xr:uid="{00000000-0005-0000-0000-0000E03C0000}"/>
    <cellStyle name="40% - akcent 6 3 6 2 2 2 2" xfId="15414" xr:uid="{00000000-0005-0000-0000-0000E13C0000}"/>
    <cellStyle name="40% - akcent 6 3 6 2 2 2 3" xfId="15415" xr:uid="{00000000-0005-0000-0000-0000E23C0000}"/>
    <cellStyle name="40% - akcent 6 3 6 2 2 3" xfId="15416" xr:uid="{00000000-0005-0000-0000-0000E33C0000}"/>
    <cellStyle name="40% - akcent 6 3 6 2 2 4" xfId="15417" xr:uid="{00000000-0005-0000-0000-0000E43C0000}"/>
    <cellStyle name="40% - akcent 6 3 6 2 3" xfId="15418" xr:uid="{00000000-0005-0000-0000-0000E53C0000}"/>
    <cellStyle name="40% - akcent 6 3 6 2 3 2" xfId="15419" xr:uid="{00000000-0005-0000-0000-0000E63C0000}"/>
    <cellStyle name="40% - akcent 6 3 6 2 3 2 2" xfId="15420" xr:uid="{00000000-0005-0000-0000-0000E73C0000}"/>
    <cellStyle name="40% - akcent 6 3 6 2 3 2 3" xfId="15421" xr:uid="{00000000-0005-0000-0000-0000E83C0000}"/>
    <cellStyle name="40% - akcent 6 3 6 2 3 3" xfId="15422" xr:uid="{00000000-0005-0000-0000-0000E93C0000}"/>
    <cellStyle name="40% - akcent 6 3 6 2 3 4" xfId="15423" xr:uid="{00000000-0005-0000-0000-0000EA3C0000}"/>
    <cellStyle name="40% - akcent 6 3 6 2 4" xfId="15424" xr:uid="{00000000-0005-0000-0000-0000EB3C0000}"/>
    <cellStyle name="40% - akcent 6 3 6 2 4 2" xfId="15425" xr:uid="{00000000-0005-0000-0000-0000EC3C0000}"/>
    <cellStyle name="40% - akcent 6 3 6 2 4 2 2" xfId="15426" xr:uid="{00000000-0005-0000-0000-0000ED3C0000}"/>
    <cellStyle name="40% - akcent 6 3 6 2 4 2 3" xfId="15427" xr:uid="{00000000-0005-0000-0000-0000EE3C0000}"/>
    <cellStyle name="40% - akcent 6 3 6 2 4 3" xfId="15428" xr:uid="{00000000-0005-0000-0000-0000EF3C0000}"/>
    <cellStyle name="40% - akcent 6 3 6 2 4 4" xfId="15429" xr:uid="{00000000-0005-0000-0000-0000F03C0000}"/>
    <cellStyle name="40% - akcent 6 3 6 2 5" xfId="15430" xr:uid="{00000000-0005-0000-0000-0000F13C0000}"/>
    <cellStyle name="40% - akcent 6 3 6 2 5 2" xfId="15431" xr:uid="{00000000-0005-0000-0000-0000F23C0000}"/>
    <cellStyle name="40% - akcent 6 3 6 2 5 3" xfId="15432" xr:uid="{00000000-0005-0000-0000-0000F33C0000}"/>
    <cellStyle name="40% - akcent 6 3 6 2 6" xfId="15433" xr:uid="{00000000-0005-0000-0000-0000F43C0000}"/>
    <cellStyle name="40% - akcent 6 3 6 2 7" xfId="15434" xr:uid="{00000000-0005-0000-0000-0000F53C0000}"/>
    <cellStyle name="40% - akcent 6 3 6 3" xfId="15435" xr:uid="{00000000-0005-0000-0000-0000F63C0000}"/>
    <cellStyle name="40% - akcent 6 3 6 3 2" xfId="15436" xr:uid="{00000000-0005-0000-0000-0000F73C0000}"/>
    <cellStyle name="40% - akcent 6 3 6 3 2 2" xfId="15437" xr:uid="{00000000-0005-0000-0000-0000F83C0000}"/>
    <cellStyle name="40% - akcent 6 3 6 3 2 2 2" xfId="15438" xr:uid="{00000000-0005-0000-0000-0000F93C0000}"/>
    <cellStyle name="40% - akcent 6 3 6 3 2 2 3" xfId="15439" xr:uid="{00000000-0005-0000-0000-0000FA3C0000}"/>
    <cellStyle name="40% - akcent 6 3 6 3 2 3" xfId="15440" xr:uid="{00000000-0005-0000-0000-0000FB3C0000}"/>
    <cellStyle name="40% - akcent 6 3 6 3 2 4" xfId="15441" xr:uid="{00000000-0005-0000-0000-0000FC3C0000}"/>
    <cellStyle name="40% - akcent 6 3 6 3 3" xfId="15442" xr:uid="{00000000-0005-0000-0000-0000FD3C0000}"/>
    <cellStyle name="40% - akcent 6 3 6 3 3 2" xfId="15443" xr:uid="{00000000-0005-0000-0000-0000FE3C0000}"/>
    <cellStyle name="40% - akcent 6 3 6 3 3 2 2" xfId="15444" xr:uid="{00000000-0005-0000-0000-0000FF3C0000}"/>
    <cellStyle name="40% - akcent 6 3 6 3 3 2 3" xfId="15445" xr:uid="{00000000-0005-0000-0000-0000003D0000}"/>
    <cellStyle name="40% - akcent 6 3 6 3 3 3" xfId="15446" xr:uid="{00000000-0005-0000-0000-0000013D0000}"/>
    <cellStyle name="40% - akcent 6 3 6 3 3 4" xfId="15447" xr:uid="{00000000-0005-0000-0000-0000023D0000}"/>
    <cellStyle name="40% - akcent 6 3 6 3 4" xfId="15448" xr:uid="{00000000-0005-0000-0000-0000033D0000}"/>
    <cellStyle name="40% - akcent 6 3 6 3 4 2" xfId="15449" xr:uid="{00000000-0005-0000-0000-0000043D0000}"/>
    <cellStyle name="40% - akcent 6 3 6 3 4 2 2" xfId="15450" xr:uid="{00000000-0005-0000-0000-0000053D0000}"/>
    <cellStyle name="40% - akcent 6 3 6 3 4 2 3" xfId="15451" xr:uid="{00000000-0005-0000-0000-0000063D0000}"/>
    <cellStyle name="40% - akcent 6 3 6 3 4 3" xfId="15452" xr:uid="{00000000-0005-0000-0000-0000073D0000}"/>
    <cellStyle name="40% - akcent 6 3 6 3 4 4" xfId="15453" xr:uid="{00000000-0005-0000-0000-0000083D0000}"/>
    <cellStyle name="40% - akcent 6 3 6 3 5" xfId="15454" xr:uid="{00000000-0005-0000-0000-0000093D0000}"/>
    <cellStyle name="40% - akcent 6 3 6 3 5 2" xfId="15455" xr:uid="{00000000-0005-0000-0000-00000A3D0000}"/>
    <cellStyle name="40% - akcent 6 3 6 3 5 3" xfId="15456" xr:uid="{00000000-0005-0000-0000-00000B3D0000}"/>
    <cellStyle name="40% - akcent 6 3 6 3 6" xfId="15457" xr:uid="{00000000-0005-0000-0000-00000C3D0000}"/>
    <cellStyle name="40% - akcent 6 3 6 3 7" xfId="15458" xr:uid="{00000000-0005-0000-0000-00000D3D0000}"/>
    <cellStyle name="40% - akcent 6 3 6 4" xfId="15459" xr:uid="{00000000-0005-0000-0000-00000E3D0000}"/>
    <cellStyle name="40% - akcent 6 3 6 4 2" xfId="15460" xr:uid="{00000000-0005-0000-0000-00000F3D0000}"/>
    <cellStyle name="40% - akcent 6 3 6 4 2 2" xfId="15461" xr:uid="{00000000-0005-0000-0000-0000103D0000}"/>
    <cellStyle name="40% - akcent 6 3 6 4 2 3" xfId="15462" xr:uid="{00000000-0005-0000-0000-0000113D0000}"/>
    <cellStyle name="40% - akcent 6 3 6 4 3" xfId="15463" xr:uid="{00000000-0005-0000-0000-0000123D0000}"/>
    <cellStyle name="40% - akcent 6 3 6 4 4" xfId="15464" xr:uid="{00000000-0005-0000-0000-0000133D0000}"/>
    <cellStyle name="40% - akcent 6 3 6 5" xfId="15465" xr:uid="{00000000-0005-0000-0000-0000143D0000}"/>
    <cellStyle name="40% - akcent 6 3 6 5 2" xfId="15466" xr:uid="{00000000-0005-0000-0000-0000153D0000}"/>
    <cellStyle name="40% - akcent 6 3 6 5 2 2" xfId="15467" xr:uid="{00000000-0005-0000-0000-0000163D0000}"/>
    <cellStyle name="40% - akcent 6 3 6 5 2 3" xfId="15468" xr:uid="{00000000-0005-0000-0000-0000173D0000}"/>
    <cellStyle name="40% - akcent 6 3 6 5 3" xfId="15469" xr:uid="{00000000-0005-0000-0000-0000183D0000}"/>
    <cellStyle name="40% - akcent 6 3 6 5 4" xfId="15470" xr:uid="{00000000-0005-0000-0000-0000193D0000}"/>
    <cellStyle name="40% - akcent 6 3 6 6" xfId="15471" xr:uid="{00000000-0005-0000-0000-00001A3D0000}"/>
    <cellStyle name="40% - akcent 6 3 6 6 2" xfId="15472" xr:uid="{00000000-0005-0000-0000-00001B3D0000}"/>
    <cellStyle name="40% - akcent 6 3 6 6 2 2" xfId="15473" xr:uid="{00000000-0005-0000-0000-00001C3D0000}"/>
    <cellStyle name="40% - akcent 6 3 6 6 2 3" xfId="15474" xr:uid="{00000000-0005-0000-0000-00001D3D0000}"/>
    <cellStyle name="40% - akcent 6 3 6 6 3" xfId="15475" xr:uid="{00000000-0005-0000-0000-00001E3D0000}"/>
    <cellStyle name="40% - akcent 6 3 6 6 4" xfId="15476" xr:uid="{00000000-0005-0000-0000-00001F3D0000}"/>
    <cellStyle name="40% - akcent 6 3 6 7" xfId="15477" xr:uid="{00000000-0005-0000-0000-0000203D0000}"/>
    <cellStyle name="40% - akcent 6 3 6 7 2" xfId="15478" xr:uid="{00000000-0005-0000-0000-0000213D0000}"/>
    <cellStyle name="40% - akcent 6 3 6 7 3" xfId="15479" xr:uid="{00000000-0005-0000-0000-0000223D0000}"/>
    <cellStyle name="40% - akcent 6 3 6 8" xfId="15480" xr:uid="{00000000-0005-0000-0000-0000233D0000}"/>
    <cellStyle name="40% - akcent 6 3 6 9" xfId="15481" xr:uid="{00000000-0005-0000-0000-0000243D0000}"/>
    <cellStyle name="40% - akcent 6 3 7" xfId="15482" xr:uid="{00000000-0005-0000-0000-0000253D0000}"/>
    <cellStyle name="40% - akcent 6 3 7 2" xfId="15483" xr:uid="{00000000-0005-0000-0000-0000263D0000}"/>
    <cellStyle name="40% - akcent 6 3 7 2 2" xfId="15484" xr:uid="{00000000-0005-0000-0000-0000273D0000}"/>
    <cellStyle name="40% - akcent 6 3 7 2 2 2" xfId="15485" xr:uid="{00000000-0005-0000-0000-0000283D0000}"/>
    <cellStyle name="40% - akcent 6 3 7 2 2 2 2" xfId="15486" xr:uid="{00000000-0005-0000-0000-0000293D0000}"/>
    <cellStyle name="40% - akcent 6 3 7 2 2 2 3" xfId="15487" xr:uid="{00000000-0005-0000-0000-00002A3D0000}"/>
    <cellStyle name="40% - akcent 6 3 7 2 2 3" xfId="15488" xr:uid="{00000000-0005-0000-0000-00002B3D0000}"/>
    <cellStyle name="40% - akcent 6 3 7 2 2 4" xfId="15489" xr:uid="{00000000-0005-0000-0000-00002C3D0000}"/>
    <cellStyle name="40% - akcent 6 3 7 2 3" xfId="15490" xr:uid="{00000000-0005-0000-0000-00002D3D0000}"/>
    <cellStyle name="40% - akcent 6 3 7 2 3 2" xfId="15491" xr:uid="{00000000-0005-0000-0000-00002E3D0000}"/>
    <cellStyle name="40% - akcent 6 3 7 2 3 2 2" xfId="15492" xr:uid="{00000000-0005-0000-0000-00002F3D0000}"/>
    <cellStyle name="40% - akcent 6 3 7 2 3 2 3" xfId="15493" xr:uid="{00000000-0005-0000-0000-0000303D0000}"/>
    <cellStyle name="40% - akcent 6 3 7 2 3 3" xfId="15494" xr:uid="{00000000-0005-0000-0000-0000313D0000}"/>
    <cellStyle name="40% - akcent 6 3 7 2 3 4" xfId="15495" xr:uid="{00000000-0005-0000-0000-0000323D0000}"/>
    <cellStyle name="40% - akcent 6 3 7 2 4" xfId="15496" xr:uid="{00000000-0005-0000-0000-0000333D0000}"/>
    <cellStyle name="40% - akcent 6 3 7 2 4 2" xfId="15497" xr:uid="{00000000-0005-0000-0000-0000343D0000}"/>
    <cellStyle name="40% - akcent 6 3 7 2 4 2 2" xfId="15498" xr:uid="{00000000-0005-0000-0000-0000353D0000}"/>
    <cellStyle name="40% - akcent 6 3 7 2 4 2 3" xfId="15499" xr:uid="{00000000-0005-0000-0000-0000363D0000}"/>
    <cellStyle name="40% - akcent 6 3 7 2 4 3" xfId="15500" xr:uid="{00000000-0005-0000-0000-0000373D0000}"/>
    <cellStyle name="40% - akcent 6 3 7 2 4 4" xfId="15501" xr:uid="{00000000-0005-0000-0000-0000383D0000}"/>
    <cellStyle name="40% - akcent 6 3 7 2 5" xfId="15502" xr:uid="{00000000-0005-0000-0000-0000393D0000}"/>
    <cellStyle name="40% - akcent 6 3 7 2 5 2" xfId="15503" xr:uid="{00000000-0005-0000-0000-00003A3D0000}"/>
    <cellStyle name="40% - akcent 6 3 7 2 5 3" xfId="15504" xr:uid="{00000000-0005-0000-0000-00003B3D0000}"/>
    <cellStyle name="40% - akcent 6 3 7 2 6" xfId="15505" xr:uid="{00000000-0005-0000-0000-00003C3D0000}"/>
    <cellStyle name="40% - akcent 6 3 7 2 7" xfId="15506" xr:uid="{00000000-0005-0000-0000-00003D3D0000}"/>
    <cellStyle name="40% - akcent 6 3 7 3" xfId="15507" xr:uid="{00000000-0005-0000-0000-00003E3D0000}"/>
    <cellStyle name="40% - akcent 6 3 7 3 2" xfId="15508" xr:uid="{00000000-0005-0000-0000-00003F3D0000}"/>
    <cellStyle name="40% - akcent 6 3 7 3 2 2" xfId="15509" xr:uid="{00000000-0005-0000-0000-0000403D0000}"/>
    <cellStyle name="40% - akcent 6 3 7 3 2 3" xfId="15510" xr:uid="{00000000-0005-0000-0000-0000413D0000}"/>
    <cellStyle name="40% - akcent 6 3 7 3 3" xfId="15511" xr:uid="{00000000-0005-0000-0000-0000423D0000}"/>
    <cellStyle name="40% - akcent 6 3 7 3 4" xfId="15512" xr:uid="{00000000-0005-0000-0000-0000433D0000}"/>
    <cellStyle name="40% - akcent 6 3 7 4" xfId="15513" xr:uid="{00000000-0005-0000-0000-0000443D0000}"/>
    <cellStyle name="40% - akcent 6 3 7 4 2" xfId="15514" xr:uid="{00000000-0005-0000-0000-0000453D0000}"/>
    <cellStyle name="40% - akcent 6 3 7 4 2 2" xfId="15515" xr:uid="{00000000-0005-0000-0000-0000463D0000}"/>
    <cellStyle name="40% - akcent 6 3 7 4 2 3" xfId="15516" xr:uid="{00000000-0005-0000-0000-0000473D0000}"/>
    <cellStyle name="40% - akcent 6 3 7 4 3" xfId="15517" xr:uid="{00000000-0005-0000-0000-0000483D0000}"/>
    <cellStyle name="40% - akcent 6 3 7 4 4" xfId="15518" xr:uid="{00000000-0005-0000-0000-0000493D0000}"/>
    <cellStyle name="40% - akcent 6 3 7 5" xfId="15519" xr:uid="{00000000-0005-0000-0000-00004A3D0000}"/>
    <cellStyle name="40% - akcent 6 3 7 5 2" xfId="15520" xr:uid="{00000000-0005-0000-0000-00004B3D0000}"/>
    <cellStyle name="40% - akcent 6 3 7 5 2 2" xfId="15521" xr:uid="{00000000-0005-0000-0000-00004C3D0000}"/>
    <cellStyle name="40% - akcent 6 3 7 5 2 3" xfId="15522" xr:uid="{00000000-0005-0000-0000-00004D3D0000}"/>
    <cellStyle name="40% - akcent 6 3 7 5 3" xfId="15523" xr:uid="{00000000-0005-0000-0000-00004E3D0000}"/>
    <cellStyle name="40% - akcent 6 3 7 5 4" xfId="15524" xr:uid="{00000000-0005-0000-0000-00004F3D0000}"/>
    <cellStyle name="40% - akcent 6 3 7 6" xfId="15525" xr:uid="{00000000-0005-0000-0000-0000503D0000}"/>
    <cellStyle name="40% - akcent 6 3 7 6 2" xfId="15526" xr:uid="{00000000-0005-0000-0000-0000513D0000}"/>
    <cellStyle name="40% - akcent 6 3 7 6 3" xfId="15527" xr:uid="{00000000-0005-0000-0000-0000523D0000}"/>
    <cellStyle name="40% - akcent 6 3 7 7" xfId="15528" xr:uid="{00000000-0005-0000-0000-0000533D0000}"/>
    <cellStyle name="40% - akcent 6 3 7 8" xfId="15529" xr:uid="{00000000-0005-0000-0000-0000543D0000}"/>
    <cellStyle name="40% - akcent 6 3 8" xfId="15530" xr:uid="{00000000-0005-0000-0000-0000553D0000}"/>
    <cellStyle name="40% - akcent 6 3 8 2" xfId="15531" xr:uid="{00000000-0005-0000-0000-0000563D0000}"/>
    <cellStyle name="40% - akcent 6 3 8 2 2" xfId="15532" xr:uid="{00000000-0005-0000-0000-0000573D0000}"/>
    <cellStyle name="40% - akcent 6 3 8 2 2 2" xfId="15533" xr:uid="{00000000-0005-0000-0000-0000583D0000}"/>
    <cellStyle name="40% - akcent 6 3 8 2 2 2 2" xfId="15534" xr:uid="{00000000-0005-0000-0000-0000593D0000}"/>
    <cellStyle name="40% - akcent 6 3 8 2 2 2 3" xfId="15535" xr:uid="{00000000-0005-0000-0000-00005A3D0000}"/>
    <cellStyle name="40% - akcent 6 3 8 2 2 3" xfId="15536" xr:uid="{00000000-0005-0000-0000-00005B3D0000}"/>
    <cellStyle name="40% - akcent 6 3 8 2 2 4" xfId="15537" xr:uid="{00000000-0005-0000-0000-00005C3D0000}"/>
    <cellStyle name="40% - akcent 6 3 8 2 3" xfId="15538" xr:uid="{00000000-0005-0000-0000-00005D3D0000}"/>
    <cellStyle name="40% - akcent 6 3 8 2 3 2" xfId="15539" xr:uid="{00000000-0005-0000-0000-00005E3D0000}"/>
    <cellStyle name="40% - akcent 6 3 8 2 3 2 2" xfId="15540" xr:uid="{00000000-0005-0000-0000-00005F3D0000}"/>
    <cellStyle name="40% - akcent 6 3 8 2 3 2 3" xfId="15541" xr:uid="{00000000-0005-0000-0000-0000603D0000}"/>
    <cellStyle name="40% - akcent 6 3 8 2 3 3" xfId="15542" xr:uid="{00000000-0005-0000-0000-0000613D0000}"/>
    <cellStyle name="40% - akcent 6 3 8 2 3 4" xfId="15543" xr:uid="{00000000-0005-0000-0000-0000623D0000}"/>
    <cellStyle name="40% - akcent 6 3 8 2 4" xfId="15544" xr:uid="{00000000-0005-0000-0000-0000633D0000}"/>
    <cellStyle name="40% - akcent 6 3 8 2 4 2" xfId="15545" xr:uid="{00000000-0005-0000-0000-0000643D0000}"/>
    <cellStyle name="40% - akcent 6 3 8 2 4 2 2" xfId="15546" xr:uid="{00000000-0005-0000-0000-0000653D0000}"/>
    <cellStyle name="40% - akcent 6 3 8 2 4 2 3" xfId="15547" xr:uid="{00000000-0005-0000-0000-0000663D0000}"/>
    <cellStyle name="40% - akcent 6 3 8 2 4 3" xfId="15548" xr:uid="{00000000-0005-0000-0000-0000673D0000}"/>
    <cellStyle name="40% - akcent 6 3 8 2 4 4" xfId="15549" xr:uid="{00000000-0005-0000-0000-0000683D0000}"/>
    <cellStyle name="40% - akcent 6 3 8 2 5" xfId="15550" xr:uid="{00000000-0005-0000-0000-0000693D0000}"/>
    <cellStyle name="40% - akcent 6 3 8 2 5 2" xfId="15551" xr:uid="{00000000-0005-0000-0000-00006A3D0000}"/>
    <cellStyle name="40% - akcent 6 3 8 2 5 3" xfId="15552" xr:uid="{00000000-0005-0000-0000-00006B3D0000}"/>
    <cellStyle name="40% - akcent 6 3 8 2 6" xfId="15553" xr:uid="{00000000-0005-0000-0000-00006C3D0000}"/>
    <cellStyle name="40% - akcent 6 3 8 2 7" xfId="15554" xr:uid="{00000000-0005-0000-0000-00006D3D0000}"/>
    <cellStyle name="40% - akcent 6 3 8 3" xfId="15555" xr:uid="{00000000-0005-0000-0000-00006E3D0000}"/>
    <cellStyle name="40% - akcent 6 3 8 3 2" xfId="15556" xr:uid="{00000000-0005-0000-0000-00006F3D0000}"/>
    <cellStyle name="40% - akcent 6 3 8 3 2 2" xfId="15557" xr:uid="{00000000-0005-0000-0000-0000703D0000}"/>
    <cellStyle name="40% - akcent 6 3 8 3 2 3" xfId="15558" xr:uid="{00000000-0005-0000-0000-0000713D0000}"/>
    <cellStyle name="40% - akcent 6 3 8 3 3" xfId="15559" xr:uid="{00000000-0005-0000-0000-0000723D0000}"/>
    <cellStyle name="40% - akcent 6 3 8 3 4" xfId="15560" xr:uid="{00000000-0005-0000-0000-0000733D0000}"/>
    <cellStyle name="40% - akcent 6 3 8 4" xfId="15561" xr:uid="{00000000-0005-0000-0000-0000743D0000}"/>
    <cellStyle name="40% - akcent 6 3 8 4 2" xfId="15562" xr:uid="{00000000-0005-0000-0000-0000753D0000}"/>
    <cellStyle name="40% - akcent 6 3 8 4 2 2" xfId="15563" xr:uid="{00000000-0005-0000-0000-0000763D0000}"/>
    <cellStyle name="40% - akcent 6 3 8 4 2 3" xfId="15564" xr:uid="{00000000-0005-0000-0000-0000773D0000}"/>
    <cellStyle name="40% - akcent 6 3 8 4 3" xfId="15565" xr:uid="{00000000-0005-0000-0000-0000783D0000}"/>
    <cellStyle name="40% - akcent 6 3 8 4 4" xfId="15566" xr:uid="{00000000-0005-0000-0000-0000793D0000}"/>
    <cellStyle name="40% - akcent 6 3 8 5" xfId="15567" xr:uid="{00000000-0005-0000-0000-00007A3D0000}"/>
    <cellStyle name="40% - akcent 6 3 8 5 2" xfId="15568" xr:uid="{00000000-0005-0000-0000-00007B3D0000}"/>
    <cellStyle name="40% - akcent 6 3 8 5 2 2" xfId="15569" xr:uid="{00000000-0005-0000-0000-00007C3D0000}"/>
    <cellStyle name="40% - akcent 6 3 8 5 2 3" xfId="15570" xr:uid="{00000000-0005-0000-0000-00007D3D0000}"/>
    <cellStyle name="40% - akcent 6 3 8 5 3" xfId="15571" xr:uid="{00000000-0005-0000-0000-00007E3D0000}"/>
    <cellStyle name="40% - akcent 6 3 8 5 4" xfId="15572" xr:uid="{00000000-0005-0000-0000-00007F3D0000}"/>
    <cellStyle name="40% - akcent 6 3 8 6" xfId="15573" xr:uid="{00000000-0005-0000-0000-0000803D0000}"/>
    <cellStyle name="40% - akcent 6 3 8 6 2" xfId="15574" xr:uid="{00000000-0005-0000-0000-0000813D0000}"/>
    <cellStyle name="40% - akcent 6 3 8 6 3" xfId="15575" xr:uid="{00000000-0005-0000-0000-0000823D0000}"/>
    <cellStyle name="40% - akcent 6 3 8 7" xfId="15576" xr:uid="{00000000-0005-0000-0000-0000833D0000}"/>
    <cellStyle name="40% - akcent 6 3 8 8" xfId="15577" xr:uid="{00000000-0005-0000-0000-0000843D0000}"/>
    <cellStyle name="40% - akcent 6 3 9" xfId="15578" xr:uid="{00000000-0005-0000-0000-0000853D0000}"/>
    <cellStyle name="40% - akcent 6 3 9 2" xfId="15579" xr:uid="{00000000-0005-0000-0000-0000863D0000}"/>
    <cellStyle name="40% - akcent 6 3 9 2 2" xfId="15580" xr:uid="{00000000-0005-0000-0000-0000873D0000}"/>
    <cellStyle name="40% - akcent 6 3 9 2 2 2" xfId="15581" xr:uid="{00000000-0005-0000-0000-0000883D0000}"/>
    <cellStyle name="40% - akcent 6 3 9 2 2 3" xfId="15582" xr:uid="{00000000-0005-0000-0000-0000893D0000}"/>
    <cellStyle name="40% - akcent 6 3 9 2 3" xfId="15583" xr:uid="{00000000-0005-0000-0000-00008A3D0000}"/>
    <cellStyle name="40% - akcent 6 3 9 2 4" xfId="15584" xr:uid="{00000000-0005-0000-0000-00008B3D0000}"/>
    <cellStyle name="40% - akcent 6 3 9 3" xfId="15585" xr:uid="{00000000-0005-0000-0000-00008C3D0000}"/>
    <cellStyle name="40% - akcent 6 3 9 3 2" xfId="15586" xr:uid="{00000000-0005-0000-0000-00008D3D0000}"/>
    <cellStyle name="40% - akcent 6 3 9 3 2 2" xfId="15587" xr:uid="{00000000-0005-0000-0000-00008E3D0000}"/>
    <cellStyle name="40% - akcent 6 3 9 3 2 3" xfId="15588" xr:uid="{00000000-0005-0000-0000-00008F3D0000}"/>
    <cellStyle name="40% - akcent 6 3 9 3 3" xfId="15589" xr:uid="{00000000-0005-0000-0000-0000903D0000}"/>
    <cellStyle name="40% - akcent 6 3 9 3 4" xfId="15590" xr:uid="{00000000-0005-0000-0000-0000913D0000}"/>
    <cellStyle name="40% - akcent 6 3 9 4" xfId="15591" xr:uid="{00000000-0005-0000-0000-0000923D0000}"/>
    <cellStyle name="40% - akcent 6 3 9 4 2" xfId="15592" xr:uid="{00000000-0005-0000-0000-0000933D0000}"/>
    <cellStyle name="40% - akcent 6 3 9 4 2 2" xfId="15593" xr:uid="{00000000-0005-0000-0000-0000943D0000}"/>
    <cellStyle name="40% - akcent 6 3 9 4 2 3" xfId="15594" xr:uid="{00000000-0005-0000-0000-0000953D0000}"/>
    <cellStyle name="40% - akcent 6 3 9 4 3" xfId="15595" xr:uid="{00000000-0005-0000-0000-0000963D0000}"/>
    <cellStyle name="40% - akcent 6 3 9 4 4" xfId="15596" xr:uid="{00000000-0005-0000-0000-0000973D0000}"/>
    <cellStyle name="40% - akcent 6 3 9 5" xfId="15597" xr:uid="{00000000-0005-0000-0000-0000983D0000}"/>
    <cellStyle name="40% - akcent 6 3 9 5 2" xfId="15598" xr:uid="{00000000-0005-0000-0000-0000993D0000}"/>
    <cellStyle name="40% - akcent 6 3 9 5 3" xfId="15599" xr:uid="{00000000-0005-0000-0000-00009A3D0000}"/>
    <cellStyle name="40% - akcent 6 3 9 6" xfId="15600" xr:uid="{00000000-0005-0000-0000-00009B3D0000}"/>
    <cellStyle name="40% - akcent 6 3 9 7" xfId="15601" xr:uid="{00000000-0005-0000-0000-00009C3D0000}"/>
    <cellStyle name="40% - akcent 6 4" xfId="15602" xr:uid="{00000000-0005-0000-0000-00009D3D0000}"/>
    <cellStyle name="40% - akcent 6 5" xfId="15603" xr:uid="{00000000-0005-0000-0000-00009E3D0000}"/>
    <cellStyle name="40% - akcent 6 6" xfId="15604" xr:uid="{00000000-0005-0000-0000-00009F3D0000}"/>
    <cellStyle name="40% - Énfasis1" xfId="22052" xr:uid="{00000000-0005-0000-0000-0000A03D0000}"/>
    <cellStyle name="40% - Énfasis2" xfId="22053" xr:uid="{00000000-0005-0000-0000-0000A13D0000}"/>
    <cellStyle name="40% - Énfasis3" xfId="22054" xr:uid="{00000000-0005-0000-0000-0000A23D0000}"/>
    <cellStyle name="40% - Énfasis4" xfId="22055" xr:uid="{00000000-0005-0000-0000-0000A33D0000}"/>
    <cellStyle name="40% - Énfasis5" xfId="22056" xr:uid="{00000000-0005-0000-0000-0000A43D0000}"/>
    <cellStyle name="40% - Énfasis6" xfId="22057" xr:uid="{00000000-0005-0000-0000-0000A53D0000}"/>
    <cellStyle name="60% - Accent1" xfId="22058" xr:uid="{00000000-0005-0000-0000-0000A63D0000}"/>
    <cellStyle name="60% - Accent1 2" xfId="22059" xr:uid="{00000000-0005-0000-0000-0000A73D0000}"/>
    <cellStyle name="60% - Accent2" xfId="22060" xr:uid="{00000000-0005-0000-0000-0000A83D0000}"/>
    <cellStyle name="60% - Accent2 2" xfId="22061" xr:uid="{00000000-0005-0000-0000-0000A93D0000}"/>
    <cellStyle name="60% - Accent3" xfId="22062" xr:uid="{00000000-0005-0000-0000-0000AA3D0000}"/>
    <cellStyle name="60% - Accent3 2" xfId="22063" xr:uid="{00000000-0005-0000-0000-0000AB3D0000}"/>
    <cellStyle name="60% - Accent4" xfId="22064" xr:uid="{00000000-0005-0000-0000-0000AC3D0000}"/>
    <cellStyle name="60% - Accent4 2" xfId="22065" xr:uid="{00000000-0005-0000-0000-0000AD3D0000}"/>
    <cellStyle name="60% - Accent5" xfId="22066" xr:uid="{00000000-0005-0000-0000-0000AE3D0000}"/>
    <cellStyle name="60% - Accent5 2" xfId="22067" xr:uid="{00000000-0005-0000-0000-0000AF3D0000}"/>
    <cellStyle name="60% - Accent6" xfId="22068" xr:uid="{00000000-0005-0000-0000-0000B03D0000}"/>
    <cellStyle name="60% - Accent6 2" xfId="22069" xr:uid="{00000000-0005-0000-0000-0000B13D0000}"/>
    <cellStyle name="60% - akcent 1 2" xfId="15605" xr:uid="{00000000-0005-0000-0000-0000B23D0000}"/>
    <cellStyle name="60% - akcent 1 2 2" xfId="15606" xr:uid="{00000000-0005-0000-0000-0000B33D0000}"/>
    <cellStyle name="60% - akcent 1 2 3" xfId="15607" xr:uid="{00000000-0005-0000-0000-0000B43D0000}"/>
    <cellStyle name="60% - akcent 1 2 4" xfId="22070" xr:uid="{00000000-0005-0000-0000-0000B53D0000}"/>
    <cellStyle name="60% - akcent 1 3" xfId="15608" xr:uid="{00000000-0005-0000-0000-0000B63D0000}"/>
    <cellStyle name="60% - akcent 1 4" xfId="15609" xr:uid="{00000000-0005-0000-0000-0000B73D0000}"/>
    <cellStyle name="60% - akcent 1 5" xfId="15610" xr:uid="{00000000-0005-0000-0000-0000B83D0000}"/>
    <cellStyle name="60% - akcent 1 6" xfId="15611" xr:uid="{00000000-0005-0000-0000-0000B93D0000}"/>
    <cellStyle name="60% - akcent 2 2" xfId="15612" xr:uid="{00000000-0005-0000-0000-0000BA3D0000}"/>
    <cellStyle name="60% - akcent 2 2 2" xfId="15613" xr:uid="{00000000-0005-0000-0000-0000BB3D0000}"/>
    <cellStyle name="60% - akcent 2 2 3" xfId="15614" xr:uid="{00000000-0005-0000-0000-0000BC3D0000}"/>
    <cellStyle name="60% - akcent 2 2 4" xfId="22071" xr:uid="{00000000-0005-0000-0000-0000BD3D0000}"/>
    <cellStyle name="60% - akcent 2 3" xfId="15615" xr:uid="{00000000-0005-0000-0000-0000BE3D0000}"/>
    <cellStyle name="60% - akcent 2 4" xfId="15616" xr:uid="{00000000-0005-0000-0000-0000BF3D0000}"/>
    <cellStyle name="60% - akcent 2 5" xfId="15617" xr:uid="{00000000-0005-0000-0000-0000C03D0000}"/>
    <cellStyle name="60% - akcent 2 6" xfId="15618" xr:uid="{00000000-0005-0000-0000-0000C13D0000}"/>
    <cellStyle name="60% - akcent 3 2" xfId="15619" xr:uid="{00000000-0005-0000-0000-0000C23D0000}"/>
    <cellStyle name="60% - akcent 3 2 2" xfId="15620" xr:uid="{00000000-0005-0000-0000-0000C33D0000}"/>
    <cellStyle name="60% - akcent 3 2 3" xfId="15621" xr:uid="{00000000-0005-0000-0000-0000C43D0000}"/>
    <cellStyle name="60% - akcent 3 2 4" xfId="22072" xr:uid="{00000000-0005-0000-0000-0000C53D0000}"/>
    <cellStyle name="60% - akcent 3 3" xfId="15622" xr:uid="{00000000-0005-0000-0000-0000C63D0000}"/>
    <cellStyle name="60% - akcent 3 4" xfId="15623" xr:uid="{00000000-0005-0000-0000-0000C73D0000}"/>
    <cellStyle name="60% - akcent 3 5" xfId="15624" xr:uid="{00000000-0005-0000-0000-0000C83D0000}"/>
    <cellStyle name="60% - akcent 3 6" xfId="15625" xr:uid="{00000000-0005-0000-0000-0000C93D0000}"/>
    <cellStyle name="60% - akcent 4 2" xfId="15626" xr:uid="{00000000-0005-0000-0000-0000CA3D0000}"/>
    <cellStyle name="60% - akcent 4 2 2" xfId="15627" xr:uid="{00000000-0005-0000-0000-0000CB3D0000}"/>
    <cellStyle name="60% - akcent 4 2 3" xfId="15628" xr:uid="{00000000-0005-0000-0000-0000CC3D0000}"/>
    <cellStyle name="60% - akcent 4 2 4" xfId="22073" xr:uid="{00000000-0005-0000-0000-0000CD3D0000}"/>
    <cellStyle name="60% - akcent 4 3" xfId="15629" xr:uid="{00000000-0005-0000-0000-0000CE3D0000}"/>
    <cellStyle name="60% - akcent 4 4" xfId="15630" xr:uid="{00000000-0005-0000-0000-0000CF3D0000}"/>
    <cellStyle name="60% - akcent 4 5" xfId="15631" xr:uid="{00000000-0005-0000-0000-0000D03D0000}"/>
    <cellStyle name="60% - akcent 4 6" xfId="15632" xr:uid="{00000000-0005-0000-0000-0000D13D0000}"/>
    <cellStyle name="60% - akcent 5 2" xfId="15633" xr:uid="{00000000-0005-0000-0000-0000D23D0000}"/>
    <cellStyle name="60% - akcent 5 2 2" xfId="15634" xr:uid="{00000000-0005-0000-0000-0000D33D0000}"/>
    <cellStyle name="60% - akcent 5 2 3" xfId="15635" xr:uid="{00000000-0005-0000-0000-0000D43D0000}"/>
    <cellStyle name="60% - akcent 5 2 4" xfId="22074" xr:uid="{00000000-0005-0000-0000-0000D53D0000}"/>
    <cellStyle name="60% - akcent 5 3" xfId="15636" xr:uid="{00000000-0005-0000-0000-0000D63D0000}"/>
    <cellStyle name="60% - akcent 5 4" xfId="15637" xr:uid="{00000000-0005-0000-0000-0000D73D0000}"/>
    <cellStyle name="60% - akcent 5 5" xfId="15638" xr:uid="{00000000-0005-0000-0000-0000D83D0000}"/>
    <cellStyle name="60% - akcent 5 6" xfId="15639" xr:uid="{00000000-0005-0000-0000-0000D93D0000}"/>
    <cellStyle name="60% - akcent 6 2" xfId="15640" xr:uid="{00000000-0005-0000-0000-0000DA3D0000}"/>
    <cellStyle name="60% - akcent 6 2 2" xfId="15641" xr:uid="{00000000-0005-0000-0000-0000DB3D0000}"/>
    <cellStyle name="60% - akcent 6 2 3" xfId="15642" xr:uid="{00000000-0005-0000-0000-0000DC3D0000}"/>
    <cellStyle name="60% - akcent 6 2 4" xfId="22075" xr:uid="{00000000-0005-0000-0000-0000DD3D0000}"/>
    <cellStyle name="60% - akcent 6 3" xfId="15643" xr:uid="{00000000-0005-0000-0000-0000DE3D0000}"/>
    <cellStyle name="60% - akcent 6 4" xfId="15644" xr:uid="{00000000-0005-0000-0000-0000DF3D0000}"/>
    <cellStyle name="60% - akcent 6 5" xfId="15645" xr:uid="{00000000-0005-0000-0000-0000E03D0000}"/>
    <cellStyle name="60% - akcent 6 6" xfId="15646" xr:uid="{00000000-0005-0000-0000-0000E13D0000}"/>
    <cellStyle name="60% - Énfasis1" xfId="22076" xr:uid="{00000000-0005-0000-0000-0000E23D0000}"/>
    <cellStyle name="60% - Énfasis2" xfId="22077" xr:uid="{00000000-0005-0000-0000-0000E33D0000}"/>
    <cellStyle name="60% - Énfasis3" xfId="22078" xr:uid="{00000000-0005-0000-0000-0000E43D0000}"/>
    <cellStyle name="60% - Énfasis4" xfId="22079" xr:uid="{00000000-0005-0000-0000-0000E53D0000}"/>
    <cellStyle name="60% - Énfasis5" xfId="22080" xr:uid="{00000000-0005-0000-0000-0000E63D0000}"/>
    <cellStyle name="60% - Énfasis6" xfId="22081" xr:uid="{00000000-0005-0000-0000-0000E73D0000}"/>
    <cellStyle name="A modif Blanc" xfId="15647" xr:uid="{00000000-0005-0000-0000-0000E83D0000}"/>
    <cellStyle name="A modif Blanc 2" xfId="22083" xr:uid="{00000000-0005-0000-0000-0000E93D0000}"/>
    <cellStyle name="A modif Blanc 2 2" xfId="22084" xr:uid="{00000000-0005-0000-0000-0000EA3D0000}"/>
    <cellStyle name="A modif Blanc 3" xfId="22085" xr:uid="{00000000-0005-0000-0000-0000EB3D0000}"/>
    <cellStyle name="A modif Blanc 3 2" xfId="22086" xr:uid="{00000000-0005-0000-0000-0000EC3D0000}"/>
    <cellStyle name="A modif Blanc 4" xfId="22087" xr:uid="{00000000-0005-0000-0000-0000ED3D0000}"/>
    <cellStyle name="A modif Blanc 4 2" xfId="22088" xr:uid="{00000000-0005-0000-0000-0000EE3D0000}"/>
    <cellStyle name="A modif Blanc 5" xfId="22089" xr:uid="{00000000-0005-0000-0000-0000EF3D0000}"/>
    <cellStyle name="A modif Blanc 6" xfId="22090" xr:uid="{00000000-0005-0000-0000-0000F03D0000}"/>
    <cellStyle name="A modif Blanc 7" xfId="22082" xr:uid="{00000000-0005-0000-0000-0000F13D0000}"/>
    <cellStyle name="A modif Blanc_SAB PSR 2011" xfId="22091" xr:uid="{00000000-0005-0000-0000-0000F23D0000}"/>
    <cellStyle name="A modifier" xfId="15648" xr:uid="{00000000-0005-0000-0000-0000F33D0000}"/>
    <cellStyle name="A modifier 2" xfId="22092" xr:uid="{00000000-0005-0000-0000-0000F43D0000}"/>
    <cellStyle name="Accent1" xfId="22093" xr:uid="{00000000-0005-0000-0000-0000F53D0000}"/>
    <cellStyle name="Accent1 2" xfId="22094" xr:uid="{00000000-0005-0000-0000-0000F63D0000}"/>
    <cellStyle name="Accent2" xfId="22095" xr:uid="{00000000-0005-0000-0000-0000F73D0000}"/>
    <cellStyle name="Accent2 2" xfId="22096" xr:uid="{00000000-0005-0000-0000-0000F83D0000}"/>
    <cellStyle name="Accent3" xfId="22097" xr:uid="{00000000-0005-0000-0000-0000F93D0000}"/>
    <cellStyle name="Accent3 2" xfId="22098" xr:uid="{00000000-0005-0000-0000-0000FA3D0000}"/>
    <cellStyle name="Accent4" xfId="22099" xr:uid="{00000000-0005-0000-0000-0000FB3D0000}"/>
    <cellStyle name="Accent4 2" xfId="22100" xr:uid="{00000000-0005-0000-0000-0000FC3D0000}"/>
    <cellStyle name="Accent5" xfId="22101" xr:uid="{00000000-0005-0000-0000-0000FD3D0000}"/>
    <cellStyle name="Accent5 2" xfId="22102" xr:uid="{00000000-0005-0000-0000-0000FE3D0000}"/>
    <cellStyle name="Accent6" xfId="22103" xr:uid="{00000000-0005-0000-0000-0000FF3D0000}"/>
    <cellStyle name="Accent6 2" xfId="22104" xr:uid="{00000000-0005-0000-0000-0000003E0000}"/>
    <cellStyle name="Akcent 1 2" xfId="15649" xr:uid="{00000000-0005-0000-0000-0000013E0000}"/>
    <cellStyle name="Akcent 1 2 2" xfId="15650" xr:uid="{00000000-0005-0000-0000-0000023E0000}"/>
    <cellStyle name="Akcent 1 2 3" xfId="15651" xr:uid="{00000000-0005-0000-0000-0000033E0000}"/>
    <cellStyle name="Akcent 1 2 4" xfId="22105" xr:uid="{00000000-0005-0000-0000-0000043E0000}"/>
    <cellStyle name="Akcent 1 3" xfId="15652" xr:uid="{00000000-0005-0000-0000-0000053E0000}"/>
    <cellStyle name="Akcent 1 4" xfId="15653" xr:uid="{00000000-0005-0000-0000-0000063E0000}"/>
    <cellStyle name="Akcent 1 5" xfId="15654" xr:uid="{00000000-0005-0000-0000-0000073E0000}"/>
    <cellStyle name="Akcent 1 6" xfId="15655" xr:uid="{00000000-0005-0000-0000-0000083E0000}"/>
    <cellStyle name="Akcent 2 2" xfId="15656" xr:uid="{00000000-0005-0000-0000-0000093E0000}"/>
    <cellStyle name="Akcent 2 2 2" xfId="15657" xr:uid="{00000000-0005-0000-0000-00000A3E0000}"/>
    <cellStyle name="Akcent 2 2 3" xfId="15658" xr:uid="{00000000-0005-0000-0000-00000B3E0000}"/>
    <cellStyle name="Akcent 2 2 4" xfId="22106" xr:uid="{00000000-0005-0000-0000-00000C3E0000}"/>
    <cellStyle name="Akcent 2 3" xfId="15659" xr:uid="{00000000-0005-0000-0000-00000D3E0000}"/>
    <cellStyle name="Akcent 2 4" xfId="15660" xr:uid="{00000000-0005-0000-0000-00000E3E0000}"/>
    <cellStyle name="Akcent 2 5" xfId="15661" xr:uid="{00000000-0005-0000-0000-00000F3E0000}"/>
    <cellStyle name="Akcent 2 6" xfId="15662" xr:uid="{00000000-0005-0000-0000-0000103E0000}"/>
    <cellStyle name="Akcent 3 2" xfId="15663" xr:uid="{00000000-0005-0000-0000-0000113E0000}"/>
    <cellStyle name="Akcent 3 2 2" xfId="15664" xr:uid="{00000000-0005-0000-0000-0000123E0000}"/>
    <cellStyle name="Akcent 3 2 3" xfId="15665" xr:uid="{00000000-0005-0000-0000-0000133E0000}"/>
    <cellStyle name="Akcent 3 2 4" xfId="22107" xr:uid="{00000000-0005-0000-0000-0000143E0000}"/>
    <cellStyle name="Akcent 3 3" xfId="15666" xr:uid="{00000000-0005-0000-0000-0000153E0000}"/>
    <cellStyle name="Akcent 3 4" xfId="15667" xr:uid="{00000000-0005-0000-0000-0000163E0000}"/>
    <cellStyle name="Akcent 3 5" xfId="15668" xr:uid="{00000000-0005-0000-0000-0000173E0000}"/>
    <cellStyle name="Akcent 3 6" xfId="15669" xr:uid="{00000000-0005-0000-0000-0000183E0000}"/>
    <cellStyle name="Akcent 4 2" xfId="15670" xr:uid="{00000000-0005-0000-0000-0000193E0000}"/>
    <cellStyle name="Akcent 4 2 2" xfId="15671" xr:uid="{00000000-0005-0000-0000-00001A3E0000}"/>
    <cellStyle name="Akcent 4 2 2 2" xfId="22109" xr:uid="{00000000-0005-0000-0000-00001B3E0000}"/>
    <cellStyle name="Akcent 4 2 3" xfId="15672" xr:uid="{00000000-0005-0000-0000-00001C3E0000}"/>
    <cellStyle name="Akcent 4 2 4" xfId="22108" xr:uid="{00000000-0005-0000-0000-00001D3E0000}"/>
    <cellStyle name="Akcent 4 3" xfId="15673" xr:uid="{00000000-0005-0000-0000-00001E3E0000}"/>
    <cellStyle name="Akcent 4 4" xfId="15674" xr:uid="{00000000-0005-0000-0000-00001F3E0000}"/>
    <cellStyle name="Akcent 4 5" xfId="15675" xr:uid="{00000000-0005-0000-0000-0000203E0000}"/>
    <cellStyle name="Akcent 4 6" xfId="15676" xr:uid="{00000000-0005-0000-0000-0000213E0000}"/>
    <cellStyle name="Akcent 5 2" xfId="15677" xr:uid="{00000000-0005-0000-0000-0000223E0000}"/>
    <cellStyle name="Akcent 5 2 2" xfId="15678" xr:uid="{00000000-0005-0000-0000-0000233E0000}"/>
    <cellStyle name="Akcent 5 2 3" xfId="15679" xr:uid="{00000000-0005-0000-0000-0000243E0000}"/>
    <cellStyle name="Akcent 5 2 4" xfId="22110" xr:uid="{00000000-0005-0000-0000-0000253E0000}"/>
    <cellStyle name="Akcent 5 3" xfId="15680" xr:uid="{00000000-0005-0000-0000-0000263E0000}"/>
    <cellStyle name="Akcent 5 4" xfId="15681" xr:uid="{00000000-0005-0000-0000-0000273E0000}"/>
    <cellStyle name="Akcent 5 5" xfId="15682" xr:uid="{00000000-0005-0000-0000-0000283E0000}"/>
    <cellStyle name="Akcent 5 6" xfId="15683" xr:uid="{00000000-0005-0000-0000-0000293E0000}"/>
    <cellStyle name="Akcent 6 2" xfId="15684" xr:uid="{00000000-0005-0000-0000-00002A3E0000}"/>
    <cellStyle name="Akcent 6 2 2" xfId="15685" xr:uid="{00000000-0005-0000-0000-00002B3E0000}"/>
    <cellStyle name="Akcent 6 2 3" xfId="15686" xr:uid="{00000000-0005-0000-0000-00002C3E0000}"/>
    <cellStyle name="Akcent 6 2 4" xfId="22111" xr:uid="{00000000-0005-0000-0000-00002D3E0000}"/>
    <cellStyle name="Akcent 6 3" xfId="15687" xr:uid="{00000000-0005-0000-0000-00002E3E0000}"/>
    <cellStyle name="Akcent 6 4" xfId="15688" xr:uid="{00000000-0005-0000-0000-00002F3E0000}"/>
    <cellStyle name="Akcent 6 5" xfId="15689" xr:uid="{00000000-0005-0000-0000-0000303E0000}"/>
    <cellStyle name="Akcent 6 6" xfId="15690" xr:uid="{00000000-0005-0000-0000-0000313E0000}"/>
    <cellStyle name="alisco Int." xfId="22112" xr:uid="{00000000-0005-0000-0000-0000323E0000}"/>
    <cellStyle name="Bad" xfId="22113" xr:uid="{00000000-0005-0000-0000-0000333E0000}"/>
    <cellStyle name="Bad 2" xfId="22114" xr:uid="{00000000-0005-0000-0000-0000343E0000}"/>
    <cellStyle name="BARATA" xfId="22115" xr:uid="{00000000-0005-0000-0000-0000353E0000}"/>
    <cellStyle name="Buena" xfId="22116" xr:uid="{00000000-0005-0000-0000-0000363E0000}"/>
    <cellStyle name="C⫵rrency_Descuadre Saldos (Autom)" xfId="22117" xr:uid="{00000000-0005-0000-0000-0000373E0000}"/>
    <cellStyle name="Calc Currency (0)" xfId="15691" xr:uid="{00000000-0005-0000-0000-0000383E0000}"/>
    <cellStyle name="Calc Currency (0) 2" xfId="22119" xr:uid="{00000000-0005-0000-0000-0000393E0000}"/>
    <cellStyle name="Calc Currency (0) 3" xfId="22118" xr:uid="{00000000-0005-0000-0000-00003A3E0000}"/>
    <cellStyle name="Calculation" xfId="22120" xr:uid="{00000000-0005-0000-0000-00003B3E0000}"/>
    <cellStyle name="Calculation 2" xfId="22121" xr:uid="{00000000-0005-0000-0000-00003C3E0000}"/>
    <cellStyle name="Calculation 2 2" xfId="22122" xr:uid="{00000000-0005-0000-0000-00003D3E0000}"/>
    <cellStyle name="Calculation 2 2 2" xfId="22123" xr:uid="{00000000-0005-0000-0000-00003E3E0000}"/>
    <cellStyle name="Calculation 2 3" xfId="22124" xr:uid="{00000000-0005-0000-0000-00003F3E0000}"/>
    <cellStyle name="Calculation 3" xfId="22125" xr:uid="{00000000-0005-0000-0000-0000403E0000}"/>
    <cellStyle name="Calculation 3 2" xfId="22126" xr:uid="{00000000-0005-0000-0000-0000413E0000}"/>
    <cellStyle name="Calculation 4" xfId="22127" xr:uid="{00000000-0005-0000-0000-0000423E0000}"/>
    <cellStyle name="Cálculo" xfId="22128" xr:uid="{00000000-0005-0000-0000-0000433E0000}"/>
    <cellStyle name="Cambiar to&amp;do" xfId="22129" xr:uid="{00000000-0005-0000-0000-0000443E0000}"/>
    <cellStyle name="čárky [0]_laroux" xfId="15692" xr:uid="{00000000-0005-0000-0000-0000453E0000}"/>
    <cellStyle name="čárky_laroux" xfId="15693" xr:uid="{00000000-0005-0000-0000-0000463E0000}"/>
    <cellStyle name="Celda de comprobación" xfId="22130" xr:uid="{00000000-0005-0000-0000-0000473E0000}"/>
    <cellStyle name="Celda vinculada" xfId="22131" xr:uid="{00000000-0005-0000-0000-0000483E0000}"/>
    <cellStyle name="Check Cell" xfId="22132" xr:uid="{00000000-0005-0000-0000-0000493E0000}"/>
    <cellStyle name="Check Cell 2" xfId="15694" xr:uid="{00000000-0005-0000-0000-00004A3E0000}"/>
    <cellStyle name="Check Cell 2 2" xfId="15695" xr:uid="{00000000-0005-0000-0000-00004B3E0000}"/>
    <cellStyle name="Check Cell 2 2 2" xfId="22135" xr:uid="{00000000-0005-0000-0000-00004C3E0000}"/>
    <cellStyle name="Check Cell 2 2 3" xfId="22134" xr:uid="{00000000-0005-0000-0000-00004D3E0000}"/>
    <cellStyle name="Check Cell 2 3" xfId="22136" xr:uid="{00000000-0005-0000-0000-00004E3E0000}"/>
    <cellStyle name="Check Cell 2 4" xfId="22137" xr:uid="{00000000-0005-0000-0000-00004F3E0000}"/>
    <cellStyle name="Check Cell 2 5" xfId="22133" xr:uid="{00000000-0005-0000-0000-0000503E0000}"/>
    <cellStyle name="Check Cell 3" xfId="15696" xr:uid="{00000000-0005-0000-0000-0000513E0000}"/>
    <cellStyle name="Check Cell 3 2" xfId="22139" xr:uid="{00000000-0005-0000-0000-0000523E0000}"/>
    <cellStyle name="Check Cell 3 3" xfId="22138" xr:uid="{00000000-0005-0000-0000-0000533E0000}"/>
    <cellStyle name="Check Cell 4" xfId="22140" xr:uid="{00000000-0005-0000-0000-0000543E0000}"/>
    <cellStyle name="Check Cell 5" xfId="22141" xr:uid="{00000000-0005-0000-0000-0000553E0000}"/>
    <cellStyle name="Comma [0]" xfId="15697" xr:uid="{00000000-0005-0000-0000-0000563E0000}"/>
    <cellStyle name="Comma [0] 2" xfId="15698" xr:uid="{00000000-0005-0000-0000-0000573E0000}"/>
    <cellStyle name="Comma [0] 2 2" xfId="22144" xr:uid="{00000000-0005-0000-0000-0000583E0000}"/>
    <cellStyle name="Comma [0] 2 3" xfId="22143" xr:uid="{00000000-0005-0000-0000-0000593E0000}"/>
    <cellStyle name="Comma [0] 3" xfId="15699" xr:uid="{00000000-0005-0000-0000-00005A3E0000}"/>
    <cellStyle name="Comma [0] 3 2" xfId="22146" xr:uid="{00000000-0005-0000-0000-00005B3E0000}"/>
    <cellStyle name="Comma [0] 3 3" xfId="22145" xr:uid="{00000000-0005-0000-0000-00005C3E0000}"/>
    <cellStyle name="Comma [0] 4" xfId="15700" xr:uid="{00000000-0005-0000-0000-00005D3E0000}"/>
    <cellStyle name="Comma [0] 4 2" xfId="22147" xr:uid="{00000000-0005-0000-0000-00005E3E0000}"/>
    <cellStyle name="Comma [0] 5" xfId="22148" xr:uid="{00000000-0005-0000-0000-00005F3E0000}"/>
    <cellStyle name="Comma [0] 6" xfId="22149" xr:uid="{00000000-0005-0000-0000-0000603E0000}"/>
    <cellStyle name="Comma [0] 7" xfId="22150" xr:uid="{00000000-0005-0000-0000-0000613E0000}"/>
    <cellStyle name="Comma [0] 8" xfId="22142" xr:uid="{00000000-0005-0000-0000-0000623E0000}"/>
    <cellStyle name="Comma [0]_RW 30 06 2010 skons" xfId="22151" xr:uid="{00000000-0005-0000-0000-0000633E0000}"/>
    <cellStyle name="Comma 10" xfId="15701" xr:uid="{00000000-0005-0000-0000-0000643E0000}"/>
    <cellStyle name="Comma 11" xfId="15702" xr:uid="{00000000-0005-0000-0000-0000653E0000}"/>
    <cellStyle name="Comma 12" xfId="15703" xr:uid="{00000000-0005-0000-0000-0000663E0000}"/>
    <cellStyle name="Comma 13" xfId="15704" xr:uid="{00000000-0005-0000-0000-0000673E0000}"/>
    <cellStyle name="Comma 14" xfId="15705" xr:uid="{00000000-0005-0000-0000-0000683E0000}"/>
    <cellStyle name="Comma 15" xfId="15706" xr:uid="{00000000-0005-0000-0000-0000693E0000}"/>
    <cellStyle name="Comma 16" xfId="15707" xr:uid="{00000000-0005-0000-0000-00006A3E0000}"/>
    <cellStyle name="Comma 17" xfId="15708" xr:uid="{00000000-0005-0000-0000-00006B3E0000}"/>
    <cellStyle name="Comma 18" xfId="15709" xr:uid="{00000000-0005-0000-0000-00006C3E0000}"/>
    <cellStyle name="Comma 19" xfId="15710" xr:uid="{00000000-0005-0000-0000-00006D3E0000}"/>
    <cellStyle name="Comma 2" xfId="15711" xr:uid="{00000000-0005-0000-0000-00006E3E0000}"/>
    <cellStyle name="Comma 2 2" xfId="22152" xr:uid="{00000000-0005-0000-0000-00006F3E0000}"/>
    <cellStyle name="Comma 20" xfId="15712" xr:uid="{00000000-0005-0000-0000-0000703E0000}"/>
    <cellStyle name="Comma 21" xfId="15713" xr:uid="{00000000-0005-0000-0000-0000713E0000}"/>
    <cellStyle name="Comma 22" xfId="15714" xr:uid="{00000000-0005-0000-0000-0000723E0000}"/>
    <cellStyle name="Comma 23" xfId="15715" xr:uid="{00000000-0005-0000-0000-0000733E0000}"/>
    <cellStyle name="Comma 24" xfId="15716" xr:uid="{00000000-0005-0000-0000-0000743E0000}"/>
    <cellStyle name="Comma 25" xfId="15717" xr:uid="{00000000-0005-0000-0000-0000753E0000}"/>
    <cellStyle name="Comma 26" xfId="15718" xr:uid="{00000000-0005-0000-0000-0000763E0000}"/>
    <cellStyle name="Comma 27" xfId="15719" xr:uid="{00000000-0005-0000-0000-0000773E0000}"/>
    <cellStyle name="Comma 28" xfId="15720" xr:uid="{00000000-0005-0000-0000-0000783E0000}"/>
    <cellStyle name="Comma 29" xfId="15721" xr:uid="{00000000-0005-0000-0000-0000793E0000}"/>
    <cellStyle name="Comma 3" xfId="15722" xr:uid="{00000000-0005-0000-0000-00007A3E0000}"/>
    <cellStyle name="Comma 3 2" xfId="22153" xr:uid="{00000000-0005-0000-0000-00007B3E0000}"/>
    <cellStyle name="Comma 30" xfId="15723" xr:uid="{00000000-0005-0000-0000-00007C3E0000}"/>
    <cellStyle name="Comma 31" xfId="15724" xr:uid="{00000000-0005-0000-0000-00007D3E0000}"/>
    <cellStyle name="Comma 32" xfId="15725" xr:uid="{00000000-0005-0000-0000-00007E3E0000}"/>
    <cellStyle name="Comma 33" xfId="15726" xr:uid="{00000000-0005-0000-0000-00007F3E0000}"/>
    <cellStyle name="Comma 34" xfId="15727" xr:uid="{00000000-0005-0000-0000-0000803E0000}"/>
    <cellStyle name="Comma 35" xfId="15728" xr:uid="{00000000-0005-0000-0000-0000813E0000}"/>
    <cellStyle name="Comma 36" xfId="15729" xr:uid="{00000000-0005-0000-0000-0000823E0000}"/>
    <cellStyle name="Comma 37" xfId="15730" xr:uid="{00000000-0005-0000-0000-0000833E0000}"/>
    <cellStyle name="Comma 38" xfId="15731" xr:uid="{00000000-0005-0000-0000-0000843E0000}"/>
    <cellStyle name="Comma 39" xfId="15732" xr:uid="{00000000-0005-0000-0000-0000853E0000}"/>
    <cellStyle name="Comma 4" xfId="15733" xr:uid="{00000000-0005-0000-0000-0000863E0000}"/>
    <cellStyle name="Comma 4 2" xfId="22154" xr:uid="{00000000-0005-0000-0000-0000873E0000}"/>
    <cellStyle name="Comma 40" xfId="15734" xr:uid="{00000000-0005-0000-0000-0000883E0000}"/>
    <cellStyle name="Comma 41" xfId="15735" xr:uid="{00000000-0005-0000-0000-0000893E0000}"/>
    <cellStyle name="Comma 42" xfId="15736" xr:uid="{00000000-0005-0000-0000-00008A3E0000}"/>
    <cellStyle name="Comma 43" xfId="15737" xr:uid="{00000000-0005-0000-0000-00008B3E0000}"/>
    <cellStyle name="Comma 44" xfId="15738" xr:uid="{00000000-0005-0000-0000-00008C3E0000}"/>
    <cellStyle name="Comma 45" xfId="15739" xr:uid="{00000000-0005-0000-0000-00008D3E0000}"/>
    <cellStyle name="Comma 46" xfId="15740" xr:uid="{00000000-0005-0000-0000-00008E3E0000}"/>
    <cellStyle name="Comma 47" xfId="15741" xr:uid="{00000000-0005-0000-0000-00008F3E0000}"/>
    <cellStyle name="Comma 48" xfId="15742" xr:uid="{00000000-0005-0000-0000-0000903E0000}"/>
    <cellStyle name="Comma 49" xfId="15743" xr:uid="{00000000-0005-0000-0000-0000913E0000}"/>
    <cellStyle name="Comma 5" xfId="15744" xr:uid="{00000000-0005-0000-0000-0000923E0000}"/>
    <cellStyle name="Comma 50" xfId="15745" xr:uid="{00000000-0005-0000-0000-0000933E0000}"/>
    <cellStyle name="Comma 51" xfId="15746" xr:uid="{00000000-0005-0000-0000-0000943E0000}"/>
    <cellStyle name="Comma 52" xfId="15747" xr:uid="{00000000-0005-0000-0000-0000953E0000}"/>
    <cellStyle name="Comma 53" xfId="15748" xr:uid="{00000000-0005-0000-0000-0000963E0000}"/>
    <cellStyle name="Comma 54" xfId="15749" xr:uid="{00000000-0005-0000-0000-0000973E0000}"/>
    <cellStyle name="Comma 55" xfId="15750" xr:uid="{00000000-0005-0000-0000-0000983E0000}"/>
    <cellStyle name="Comma 6" xfId="15751" xr:uid="{00000000-0005-0000-0000-0000993E0000}"/>
    <cellStyle name="Comma 7" xfId="15752" xr:uid="{00000000-0005-0000-0000-00009A3E0000}"/>
    <cellStyle name="Comma 8" xfId="15753" xr:uid="{00000000-0005-0000-0000-00009B3E0000}"/>
    <cellStyle name="Comma 9" xfId="15754" xr:uid="{00000000-0005-0000-0000-00009C3E0000}"/>
    <cellStyle name="Comma_afTrends" xfId="15755" xr:uid="{00000000-0005-0000-0000-00009D3E0000}"/>
    <cellStyle name="Comma0 - Modelo1" xfId="22155" xr:uid="{00000000-0005-0000-0000-00009E3E0000}"/>
    <cellStyle name="Comma0 - Style1" xfId="22156" xr:uid="{00000000-0005-0000-0000-00009F3E0000}"/>
    <cellStyle name="Comma1 - Modelo2" xfId="22157" xr:uid="{00000000-0005-0000-0000-0000A03E0000}"/>
    <cellStyle name="Comma1 - Style2" xfId="22158" xr:uid="{00000000-0005-0000-0000-0000A13E0000}"/>
    <cellStyle name="Currency [0]" xfId="15756" xr:uid="{00000000-0005-0000-0000-0000A23E0000}"/>
    <cellStyle name="Currency [0] 2" xfId="15757" xr:uid="{00000000-0005-0000-0000-0000A33E0000}"/>
    <cellStyle name="Currency [0] 2 2" xfId="22161" xr:uid="{00000000-0005-0000-0000-0000A43E0000}"/>
    <cellStyle name="Currency [0] 2 3" xfId="22160" xr:uid="{00000000-0005-0000-0000-0000A53E0000}"/>
    <cellStyle name="Currency [0] 3" xfId="15758" xr:uid="{00000000-0005-0000-0000-0000A63E0000}"/>
    <cellStyle name="Currency [0] 3 2" xfId="22163" xr:uid="{00000000-0005-0000-0000-0000A73E0000}"/>
    <cellStyle name="Currency [0] 3 3" xfId="22162" xr:uid="{00000000-0005-0000-0000-0000A83E0000}"/>
    <cellStyle name="Currency [0] 4" xfId="15759" xr:uid="{00000000-0005-0000-0000-0000A93E0000}"/>
    <cellStyle name="Currency [0] 4 2" xfId="22164" xr:uid="{00000000-0005-0000-0000-0000AA3E0000}"/>
    <cellStyle name="Currency [0] 5" xfId="22165" xr:uid="{00000000-0005-0000-0000-0000AB3E0000}"/>
    <cellStyle name="Currency [0] 6" xfId="22159" xr:uid="{00000000-0005-0000-0000-0000AC3E0000}"/>
    <cellStyle name="Currency 10" xfId="15760" xr:uid="{00000000-0005-0000-0000-0000AD3E0000}"/>
    <cellStyle name="Currency 11" xfId="15761" xr:uid="{00000000-0005-0000-0000-0000AE3E0000}"/>
    <cellStyle name="Currency 12" xfId="15762" xr:uid="{00000000-0005-0000-0000-0000AF3E0000}"/>
    <cellStyle name="Currency 13" xfId="15763" xr:uid="{00000000-0005-0000-0000-0000B03E0000}"/>
    <cellStyle name="Currency 14" xfId="15764" xr:uid="{00000000-0005-0000-0000-0000B13E0000}"/>
    <cellStyle name="Currency 15" xfId="15765" xr:uid="{00000000-0005-0000-0000-0000B23E0000}"/>
    <cellStyle name="Currency 16" xfId="15766" xr:uid="{00000000-0005-0000-0000-0000B33E0000}"/>
    <cellStyle name="Currency 17" xfId="15767" xr:uid="{00000000-0005-0000-0000-0000B43E0000}"/>
    <cellStyle name="Currency 18" xfId="15768" xr:uid="{00000000-0005-0000-0000-0000B53E0000}"/>
    <cellStyle name="Currency 19" xfId="15769" xr:uid="{00000000-0005-0000-0000-0000B63E0000}"/>
    <cellStyle name="Currency 2" xfId="15770" xr:uid="{00000000-0005-0000-0000-0000B73E0000}"/>
    <cellStyle name="Currency 20" xfId="15771" xr:uid="{00000000-0005-0000-0000-0000B83E0000}"/>
    <cellStyle name="Currency 21" xfId="15772" xr:uid="{00000000-0005-0000-0000-0000B93E0000}"/>
    <cellStyle name="Currency 22" xfId="15773" xr:uid="{00000000-0005-0000-0000-0000BA3E0000}"/>
    <cellStyle name="Currency 23" xfId="15774" xr:uid="{00000000-0005-0000-0000-0000BB3E0000}"/>
    <cellStyle name="Currency 24" xfId="15775" xr:uid="{00000000-0005-0000-0000-0000BC3E0000}"/>
    <cellStyle name="Currency 25" xfId="15776" xr:uid="{00000000-0005-0000-0000-0000BD3E0000}"/>
    <cellStyle name="Currency 26" xfId="15777" xr:uid="{00000000-0005-0000-0000-0000BE3E0000}"/>
    <cellStyle name="Currency 27" xfId="15778" xr:uid="{00000000-0005-0000-0000-0000BF3E0000}"/>
    <cellStyle name="Currency 28" xfId="15779" xr:uid="{00000000-0005-0000-0000-0000C03E0000}"/>
    <cellStyle name="Currency 29" xfId="15780" xr:uid="{00000000-0005-0000-0000-0000C13E0000}"/>
    <cellStyle name="Currency 3" xfId="15781" xr:uid="{00000000-0005-0000-0000-0000C23E0000}"/>
    <cellStyle name="Currency 30" xfId="15782" xr:uid="{00000000-0005-0000-0000-0000C33E0000}"/>
    <cellStyle name="Currency 31" xfId="15783" xr:uid="{00000000-0005-0000-0000-0000C43E0000}"/>
    <cellStyle name="Currency 32" xfId="15784" xr:uid="{00000000-0005-0000-0000-0000C53E0000}"/>
    <cellStyle name="Currency 33" xfId="15785" xr:uid="{00000000-0005-0000-0000-0000C63E0000}"/>
    <cellStyle name="Currency 34" xfId="15786" xr:uid="{00000000-0005-0000-0000-0000C73E0000}"/>
    <cellStyle name="Currency 35" xfId="15787" xr:uid="{00000000-0005-0000-0000-0000C83E0000}"/>
    <cellStyle name="Currency 36" xfId="15788" xr:uid="{00000000-0005-0000-0000-0000C93E0000}"/>
    <cellStyle name="Currency 37" xfId="15789" xr:uid="{00000000-0005-0000-0000-0000CA3E0000}"/>
    <cellStyle name="Currency 38" xfId="15790" xr:uid="{00000000-0005-0000-0000-0000CB3E0000}"/>
    <cellStyle name="Currency 39" xfId="15791" xr:uid="{00000000-0005-0000-0000-0000CC3E0000}"/>
    <cellStyle name="Currency 4" xfId="15792" xr:uid="{00000000-0005-0000-0000-0000CD3E0000}"/>
    <cellStyle name="Currency 40" xfId="15793" xr:uid="{00000000-0005-0000-0000-0000CE3E0000}"/>
    <cellStyle name="Currency 41" xfId="15794" xr:uid="{00000000-0005-0000-0000-0000CF3E0000}"/>
    <cellStyle name="Currency 42" xfId="15795" xr:uid="{00000000-0005-0000-0000-0000D03E0000}"/>
    <cellStyle name="Currency 43" xfId="15796" xr:uid="{00000000-0005-0000-0000-0000D13E0000}"/>
    <cellStyle name="Currency 44" xfId="15797" xr:uid="{00000000-0005-0000-0000-0000D23E0000}"/>
    <cellStyle name="Currency 45" xfId="15798" xr:uid="{00000000-0005-0000-0000-0000D33E0000}"/>
    <cellStyle name="Currency 46" xfId="15799" xr:uid="{00000000-0005-0000-0000-0000D43E0000}"/>
    <cellStyle name="Currency 47" xfId="15800" xr:uid="{00000000-0005-0000-0000-0000D53E0000}"/>
    <cellStyle name="Currency 48" xfId="15801" xr:uid="{00000000-0005-0000-0000-0000D63E0000}"/>
    <cellStyle name="Currency 49" xfId="15802" xr:uid="{00000000-0005-0000-0000-0000D73E0000}"/>
    <cellStyle name="Currency 5" xfId="15803" xr:uid="{00000000-0005-0000-0000-0000D83E0000}"/>
    <cellStyle name="Currency 50" xfId="15804" xr:uid="{00000000-0005-0000-0000-0000D93E0000}"/>
    <cellStyle name="Currency 51" xfId="15805" xr:uid="{00000000-0005-0000-0000-0000DA3E0000}"/>
    <cellStyle name="Currency 52" xfId="15806" xr:uid="{00000000-0005-0000-0000-0000DB3E0000}"/>
    <cellStyle name="Currency 53" xfId="15807" xr:uid="{00000000-0005-0000-0000-0000DC3E0000}"/>
    <cellStyle name="Currency 54" xfId="15808" xr:uid="{00000000-0005-0000-0000-0000DD3E0000}"/>
    <cellStyle name="Currency 6" xfId="15809" xr:uid="{00000000-0005-0000-0000-0000DE3E0000}"/>
    <cellStyle name="Currency 7" xfId="15810" xr:uid="{00000000-0005-0000-0000-0000DF3E0000}"/>
    <cellStyle name="Currency 8" xfId="15811" xr:uid="{00000000-0005-0000-0000-0000E03E0000}"/>
    <cellStyle name="Currency 9" xfId="15812" xr:uid="{00000000-0005-0000-0000-0000E13E0000}"/>
    <cellStyle name="Currency_afTrends" xfId="15813" xr:uid="{00000000-0005-0000-0000-0000E23E0000}"/>
    <cellStyle name="Dane wejściowe 2" xfId="15814" xr:uid="{00000000-0005-0000-0000-0000E33E0000}"/>
    <cellStyle name="Dane wejściowe 2 2" xfId="15815" xr:uid="{00000000-0005-0000-0000-0000E43E0000}"/>
    <cellStyle name="Dane wejściowe 2 2 2" xfId="22168" xr:uid="{00000000-0005-0000-0000-0000E53E0000}"/>
    <cellStyle name="Dane wejściowe 2 2 3" xfId="22167" xr:uid="{00000000-0005-0000-0000-0000E63E0000}"/>
    <cellStyle name="Dane wejściowe 2 3" xfId="15816" xr:uid="{00000000-0005-0000-0000-0000E73E0000}"/>
    <cellStyle name="Dane wejściowe 2 3 2" xfId="22169" xr:uid="{00000000-0005-0000-0000-0000E83E0000}"/>
    <cellStyle name="Dane wejściowe 2 4" xfId="22166" xr:uid="{00000000-0005-0000-0000-0000E93E0000}"/>
    <cellStyle name="Dane wejściowe 3" xfId="15817" xr:uid="{00000000-0005-0000-0000-0000EA3E0000}"/>
    <cellStyle name="Dane wejściowe 4" xfId="15818" xr:uid="{00000000-0005-0000-0000-0000EB3E0000}"/>
    <cellStyle name="Dane wejściowe 5" xfId="15819" xr:uid="{00000000-0005-0000-0000-0000EC3E0000}"/>
    <cellStyle name="Dane wejściowe 6" xfId="15820" xr:uid="{00000000-0005-0000-0000-0000ED3E0000}"/>
    <cellStyle name="Dane wyjściowe 2" xfId="15821" xr:uid="{00000000-0005-0000-0000-0000EE3E0000}"/>
    <cellStyle name="Dane wyjściowe 2 2" xfId="15822" xr:uid="{00000000-0005-0000-0000-0000EF3E0000}"/>
    <cellStyle name="Dane wyjściowe 2 2 2" xfId="22172" xr:uid="{00000000-0005-0000-0000-0000F03E0000}"/>
    <cellStyle name="Dane wyjściowe 2 2 3" xfId="22171" xr:uid="{00000000-0005-0000-0000-0000F13E0000}"/>
    <cellStyle name="Dane wyjściowe 2 3" xfId="15823" xr:uid="{00000000-0005-0000-0000-0000F23E0000}"/>
    <cellStyle name="Dane wyjściowe 2 3 2" xfId="22173" xr:uid="{00000000-0005-0000-0000-0000F33E0000}"/>
    <cellStyle name="Dane wyjściowe 2 4" xfId="22170" xr:uid="{00000000-0005-0000-0000-0000F43E0000}"/>
    <cellStyle name="Dane wyjściowe 3" xfId="15824" xr:uid="{00000000-0005-0000-0000-0000F53E0000}"/>
    <cellStyle name="Dane wyjściowe 4" xfId="15825" xr:uid="{00000000-0005-0000-0000-0000F63E0000}"/>
    <cellStyle name="Dane wyjściowe 5" xfId="15826" xr:uid="{00000000-0005-0000-0000-0000F73E0000}"/>
    <cellStyle name="Dane wyjściowe 6" xfId="15827" xr:uid="{00000000-0005-0000-0000-0000F83E0000}"/>
    <cellStyle name="Dia" xfId="22174" xr:uid="{00000000-0005-0000-0000-0000F93E0000}"/>
    <cellStyle name="Diseño" xfId="22175" xr:uid="{00000000-0005-0000-0000-0000FA3E0000}"/>
    <cellStyle name="Dobre 2" xfId="15828" xr:uid="{00000000-0005-0000-0000-0000FB3E0000}"/>
    <cellStyle name="Dobre 2 2" xfId="15829" xr:uid="{00000000-0005-0000-0000-0000FC3E0000}"/>
    <cellStyle name="Dobre 2 3" xfId="15830" xr:uid="{00000000-0005-0000-0000-0000FD3E0000}"/>
    <cellStyle name="Dobre 2 4" xfId="22176" xr:uid="{00000000-0005-0000-0000-0000FE3E0000}"/>
    <cellStyle name="Dobre 3" xfId="15831" xr:uid="{00000000-0005-0000-0000-0000FF3E0000}"/>
    <cellStyle name="Dobre 4" xfId="15832" xr:uid="{00000000-0005-0000-0000-0000003F0000}"/>
    <cellStyle name="Dobre 5" xfId="15833" xr:uid="{00000000-0005-0000-0000-0000013F0000}"/>
    <cellStyle name="Dobre 6" xfId="15834" xr:uid="{00000000-0005-0000-0000-0000023F0000}"/>
    <cellStyle name="Dziesiętny" xfId="21875" builtinId="3"/>
    <cellStyle name="Dziesiętny 10" xfId="15835" xr:uid="{00000000-0005-0000-0000-0000043F0000}"/>
    <cellStyle name="Dziesiętny 10 2" xfId="22177" xr:uid="{00000000-0005-0000-0000-0000053F0000}"/>
    <cellStyle name="Dziesiętny 10 3" xfId="15836" xr:uid="{00000000-0005-0000-0000-0000063F0000}"/>
    <cellStyle name="Dziesiętny 11" xfId="22178" xr:uid="{00000000-0005-0000-0000-0000073F0000}"/>
    <cellStyle name="Dziesiętny 12" xfId="22972" xr:uid="{00000000-0005-0000-0000-0000083F0000}"/>
    <cellStyle name="Dziesiętny 13" xfId="21878" xr:uid="{00000000-0005-0000-0000-0000093F0000}"/>
    <cellStyle name="Dziesiętny 2" xfId="15837" xr:uid="{00000000-0005-0000-0000-00000A3F0000}"/>
    <cellStyle name="Dziesiętny 2 10" xfId="15838" xr:uid="{00000000-0005-0000-0000-00000B3F0000}"/>
    <cellStyle name="Dziesiętny 2 11" xfId="22179" xr:uid="{00000000-0005-0000-0000-00000C3F0000}"/>
    <cellStyle name="Dziesiętny 2 2" xfId="15839" xr:uid="{00000000-0005-0000-0000-00000D3F0000}"/>
    <cellStyle name="Dziesiętny 2 2 2" xfId="22181" xr:uid="{00000000-0005-0000-0000-00000E3F0000}"/>
    <cellStyle name="Dziesiętny 2 2 3" xfId="22180" xr:uid="{00000000-0005-0000-0000-00000F3F0000}"/>
    <cellStyle name="Dziesiętny 2 3" xfId="15840" xr:uid="{00000000-0005-0000-0000-0000103F0000}"/>
    <cellStyle name="Dziesiętny 2 3 2" xfId="22182" xr:uid="{00000000-0005-0000-0000-0000113F0000}"/>
    <cellStyle name="Dziesiętny 2 4" xfId="15841" xr:uid="{00000000-0005-0000-0000-0000123F0000}"/>
    <cellStyle name="Dziesiętny 2 5" xfId="15842" xr:uid="{00000000-0005-0000-0000-0000133F0000}"/>
    <cellStyle name="Dziesiętny 2 6" xfId="15843" xr:uid="{00000000-0005-0000-0000-0000143F0000}"/>
    <cellStyle name="Dziesiętny 2 7" xfId="15844" xr:uid="{00000000-0005-0000-0000-0000153F0000}"/>
    <cellStyle name="Dziesiętny 2 8" xfId="15845" xr:uid="{00000000-0005-0000-0000-0000163F0000}"/>
    <cellStyle name="Dziesiętny 2 9" xfId="15846" xr:uid="{00000000-0005-0000-0000-0000173F0000}"/>
    <cellStyle name="Dziesiętny 3" xfId="15847" xr:uid="{00000000-0005-0000-0000-0000183F0000}"/>
    <cellStyle name="Dziesiętny 3 10" xfId="15848" xr:uid="{00000000-0005-0000-0000-0000193F0000}"/>
    <cellStyle name="Dziesiętny 3 11" xfId="22183" xr:uid="{00000000-0005-0000-0000-00001A3F0000}"/>
    <cellStyle name="Dziesiętny 3 2" xfId="15849" xr:uid="{00000000-0005-0000-0000-00001B3F0000}"/>
    <cellStyle name="Dziesiętny 3 2 2" xfId="15850" xr:uid="{00000000-0005-0000-0000-00001C3F0000}"/>
    <cellStyle name="Dziesiętny 3 2 2 2" xfId="22185" xr:uid="{00000000-0005-0000-0000-00001D3F0000}"/>
    <cellStyle name="Dziesiętny 3 2 3" xfId="22184" xr:uid="{00000000-0005-0000-0000-00001E3F0000}"/>
    <cellStyle name="Dziesiętny 3 3" xfId="15851" xr:uid="{00000000-0005-0000-0000-00001F3F0000}"/>
    <cellStyle name="Dziesiętny 3 3 2" xfId="15852" xr:uid="{00000000-0005-0000-0000-0000203F0000}"/>
    <cellStyle name="Dziesiętny 3 3 2 2" xfId="15853" xr:uid="{00000000-0005-0000-0000-0000213F0000}"/>
    <cellStyle name="Dziesiętny 3 3 2 2 2" xfId="15854" xr:uid="{00000000-0005-0000-0000-0000223F0000}"/>
    <cellStyle name="Dziesiętny 3 3 2 2 3" xfId="15855" xr:uid="{00000000-0005-0000-0000-0000233F0000}"/>
    <cellStyle name="Dziesiętny 3 3 2 3" xfId="15856" xr:uid="{00000000-0005-0000-0000-0000243F0000}"/>
    <cellStyle name="Dziesiętny 3 3 3" xfId="15857" xr:uid="{00000000-0005-0000-0000-0000253F0000}"/>
    <cellStyle name="Dziesiętny 3 3 4" xfId="15858" xr:uid="{00000000-0005-0000-0000-0000263F0000}"/>
    <cellStyle name="Dziesiętny 3 3 5" xfId="22186" xr:uid="{00000000-0005-0000-0000-0000273F0000}"/>
    <cellStyle name="Dziesiętny 3 4" xfId="15859" xr:uid="{00000000-0005-0000-0000-0000283F0000}"/>
    <cellStyle name="Dziesiętny 3 4 2" xfId="22187" xr:uid="{00000000-0005-0000-0000-0000293F0000}"/>
    <cellStyle name="Dziesiętny 3 5" xfId="15860" xr:uid="{00000000-0005-0000-0000-00002A3F0000}"/>
    <cellStyle name="Dziesiętny 3 5 2" xfId="15861" xr:uid="{00000000-0005-0000-0000-00002B3F0000}"/>
    <cellStyle name="Dziesiętny 3 5 2 2" xfId="15862" xr:uid="{00000000-0005-0000-0000-00002C3F0000}"/>
    <cellStyle name="Dziesiętny 3 5 2 3" xfId="15863" xr:uid="{00000000-0005-0000-0000-00002D3F0000}"/>
    <cellStyle name="Dziesiętny 3 5 3" xfId="15864" xr:uid="{00000000-0005-0000-0000-00002E3F0000}"/>
    <cellStyle name="Dziesiętny 3 5 4" xfId="15865" xr:uid="{00000000-0005-0000-0000-00002F3F0000}"/>
    <cellStyle name="Dziesiętny 3 6" xfId="15866" xr:uid="{00000000-0005-0000-0000-0000303F0000}"/>
    <cellStyle name="Dziesiętny 3 6 2" xfId="15867" xr:uid="{00000000-0005-0000-0000-0000313F0000}"/>
    <cellStyle name="Dziesiętny 3 7" xfId="15868" xr:uid="{00000000-0005-0000-0000-0000323F0000}"/>
    <cellStyle name="Dziesiętny 3 8" xfId="15869" xr:uid="{00000000-0005-0000-0000-0000333F0000}"/>
    <cellStyle name="Dziesiętny 3 9" xfId="15870" xr:uid="{00000000-0005-0000-0000-0000343F0000}"/>
    <cellStyle name="Dziesiętny 4" xfId="15871" xr:uid="{00000000-0005-0000-0000-0000353F0000}"/>
    <cellStyle name="Dziesiętny 4 2" xfId="15872" xr:uid="{00000000-0005-0000-0000-0000363F0000}"/>
    <cellStyle name="Dziesiętny 4 2 2" xfId="15873" xr:uid="{00000000-0005-0000-0000-0000373F0000}"/>
    <cellStyle name="Dziesiętny 4 2 2 2" xfId="22190" xr:uid="{00000000-0005-0000-0000-0000383F0000}"/>
    <cellStyle name="Dziesiętny 4 2 3" xfId="22189" xr:uid="{00000000-0005-0000-0000-0000393F0000}"/>
    <cellStyle name="Dziesiętny 4 3" xfId="15874" xr:uid="{00000000-0005-0000-0000-00003A3F0000}"/>
    <cellStyle name="Dziesiętny 4 3 2" xfId="15875" xr:uid="{00000000-0005-0000-0000-00003B3F0000}"/>
    <cellStyle name="Dziesiętny 4 3 2 2" xfId="22192" xr:uid="{00000000-0005-0000-0000-00003C3F0000}"/>
    <cellStyle name="Dziesiętny 4 3 3" xfId="22191" xr:uid="{00000000-0005-0000-0000-00003D3F0000}"/>
    <cellStyle name="Dziesiętny 4 4" xfId="15876" xr:uid="{00000000-0005-0000-0000-00003E3F0000}"/>
    <cellStyle name="Dziesiętny 4 4 2" xfId="22193" xr:uid="{00000000-0005-0000-0000-00003F3F0000}"/>
    <cellStyle name="Dziesiętny 4 5" xfId="15877" xr:uid="{00000000-0005-0000-0000-0000403F0000}"/>
    <cellStyle name="Dziesiętny 4 6" xfId="22188" xr:uid="{00000000-0005-0000-0000-0000413F0000}"/>
    <cellStyle name="Dziesiętny 5" xfId="15878" xr:uid="{00000000-0005-0000-0000-0000423F0000}"/>
    <cellStyle name="Dziesiętny 5 10" xfId="15879" xr:uid="{00000000-0005-0000-0000-0000433F0000}"/>
    <cellStyle name="Dziesiętny 5 10 2" xfId="15880" xr:uid="{00000000-0005-0000-0000-0000443F0000}"/>
    <cellStyle name="Dziesiętny 5 10 2 2" xfId="15881" xr:uid="{00000000-0005-0000-0000-0000453F0000}"/>
    <cellStyle name="Dziesiętny 5 10 2 2 2" xfId="15882" xr:uid="{00000000-0005-0000-0000-0000463F0000}"/>
    <cellStyle name="Dziesiętny 5 10 2 2 3" xfId="15883" xr:uid="{00000000-0005-0000-0000-0000473F0000}"/>
    <cellStyle name="Dziesiętny 5 10 2 3" xfId="15884" xr:uid="{00000000-0005-0000-0000-0000483F0000}"/>
    <cellStyle name="Dziesiętny 5 10 2 4" xfId="15885" xr:uid="{00000000-0005-0000-0000-0000493F0000}"/>
    <cellStyle name="Dziesiętny 5 10 3" xfId="15886" xr:uid="{00000000-0005-0000-0000-00004A3F0000}"/>
    <cellStyle name="Dziesiętny 5 10 3 2" xfId="15887" xr:uid="{00000000-0005-0000-0000-00004B3F0000}"/>
    <cellStyle name="Dziesiętny 5 10 3 2 2" xfId="15888" xr:uid="{00000000-0005-0000-0000-00004C3F0000}"/>
    <cellStyle name="Dziesiętny 5 10 3 2 3" xfId="15889" xr:uid="{00000000-0005-0000-0000-00004D3F0000}"/>
    <cellStyle name="Dziesiętny 5 10 3 3" xfId="15890" xr:uid="{00000000-0005-0000-0000-00004E3F0000}"/>
    <cellStyle name="Dziesiętny 5 10 3 4" xfId="15891" xr:uid="{00000000-0005-0000-0000-00004F3F0000}"/>
    <cellStyle name="Dziesiętny 5 10 4" xfId="15892" xr:uid="{00000000-0005-0000-0000-0000503F0000}"/>
    <cellStyle name="Dziesiętny 5 10 4 2" xfId="15893" xr:uid="{00000000-0005-0000-0000-0000513F0000}"/>
    <cellStyle name="Dziesiętny 5 10 4 2 2" xfId="15894" xr:uid="{00000000-0005-0000-0000-0000523F0000}"/>
    <cellStyle name="Dziesiętny 5 10 4 2 3" xfId="15895" xr:uid="{00000000-0005-0000-0000-0000533F0000}"/>
    <cellStyle name="Dziesiętny 5 10 4 3" xfId="15896" xr:uid="{00000000-0005-0000-0000-0000543F0000}"/>
    <cellStyle name="Dziesiętny 5 10 4 4" xfId="15897" xr:uid="{00000000-0005-0000-0000-0000553F0000}"/>
    <cellStyle name="Dziesiętny 5 10 5" xfId="15898" xr:uid="{00000000-0005-0000-0000-0000563F0000}"/>
    <cellStyle name="Dziesiętny 5 10 5 2" xfId="15899" xr:uid="{00000000-0005-0000-0000-0000573F0000}"/>
    <cellStyle name="Dziesiętny 5 10 5 3" xfId="15900" xr:uid="{00000000-0005-0000-0000-0000583F0000}"/>
    <cellStyle name="Dziesiętny 5 10 6" xfId="15901" xr:uid="{00000000-0005-0000-0000-0000593F0000}"/>
    <cellStyle name="Dziesiętny 5 10 7" xfId="15902" xr:uid="{00000000-0005-0000-0000-00005A3F0000}"/>
    <cellStyle name="Dziesiętny 5 11" xfId="15903" xr:uid="{00000000-0005-0000-0000-00005B3F0000}"/>
    <cellStyle name="Dziesiętny 5 11 2" xfId="15904" xr:uid="{00000000-0005-0000-0000-00005C3F0000}"/>
    <cellStyle name="Dziesiętny 5 11 2 2" xfId="15905" xr:uid="{00000000-0005-0000-0000-00005D3F0000}"/>
    <cellStyle name="Dziesiętny 5 11 2 2 2" xfId="15906" xr:uid="{00000000-0005-0000-0000-00005E3F0000}"/>
    <cellStyle name="Dziesiętny 5 11 2 2 3" xfId="15907" xr:uid="{00000000-0005-0000-0000-00005F3F0000}"/>
    <cellStyle name="Dziesiętny 5 11 2 3" xfId="15908" xr:uid="{00000000-0005-0000-0000-0000603F0000}"/>
    <cellStyle name="Dziesiętny 5 11 2 4" xfId="15909" xr:uid="{00000000-0005-0000-0000-0000613F0000}"/>
    <cellStyle name="Dziesiętny 5 11 3" xfId="15910" xr:uid="{00000000-0005-0000-0000-0000623F0000}"/>
    <cellStyle name="Dziesiętny 5 11 3 2" xfId="15911" xr:uid="{00000000-0005-0000-0000-0000633F0000}"/>
    <cellStyle name="Dziesiętny 5 11 3 3" xfId="15912" xr:uid="{00000000-0005-0000-0000-0000643F0000}"/>
    <cellStyle name="Dziesiętny 5 11 4" xfId="15913" xr:uid="{00000000-0005-0000-0000-0000653F0000}"/>
    <cellStyle name="Dziesiętny 5 11 5" xfId="15914" xr:uid="{00000000-0005-0000-0000-0000663F0000}"/>
    <cellStyle name="Dziesiętny 5 12" xfId="15915" xr:uid="{00000000-0005-0000-0000-0000673F0000}"/>
    <cellStyle name="Dziesiętny 5 12 2" xfId="15916" xr:uid="{00000000-0005-0000-0000-0000683F0000}"/>
    <cellStyle name="Dziesiętny 5 12 2 2" xfId="15917" xr:uid="{00000000-0005-0000-0000-0000693F0000}"/>
    <cellStyle name="Dziesiętny 5 12 2 3" xfId="15918" xr:uid="{00000000-0005-0000-0000-00006A3F0000}"/>
    <cellStyle name="Dziesiętny 5 12 3" xfId="15919" xr:uid="{00000000-0005-0000-0000-00006B3F0000}"/>
    <cellStyle name="Dziesiętny 5 12 4" xfId="15920" xr:uid="{00000000-0005-0000-0000-00006C3F0000}"/>
    <cellStyle name="Dziesiętny 5 13" xfId="15921" xr:uid="{00000000-0005-0000-0000-00006D3F0000}"/>
    <cellStyle name="Dziesiętny 5 13 2" xfId="15922" xr:uid="{00000000-0005-0000-0000-00006E3F0000}"/>
    <cellStyle name="Dziesiętny 5 13 2 2" xfId="15923" xr:uid="{00000000-0005-0000-0000-00006F3F0000}"/>
    <cellStyle name="Dziesiętny 5 13 2 3" xfId="15924" xr:uid="{00000000-0005-0000-0000-0000703F0000}"/>
    <cellStyle name="Dziesiętny 5 13 3" xfId="15925" xr:uid="{00000000-0005-0000-0000-0000713F0000}"/>
    <cellStyle name="Dziesiętny 5 13 4" xfId="15926" xr:uid="{00000000-0005-0000-0000-0000723F0000}"/>
    <cellStyle name="Dziesiętny 5 14" xfId="15927" xr:uid="{00000000-0005-0000-0000-0000733F0000}"/>
    <cellStyle name="Dziesiętny 5 14 2" xfId="15928" xr:uid="{00000000-0005-0000-0000-0000743F0000}"/>
    <cellStyle name="Dziesiętny 5 14 2 2" xfId="15929" xr:uid="{00000000-0005-0000-0000-0000753F0000}"/>
    <cellStyle name="Dziesiętny 5 14 2 3" xfId="15930" xr:uid="{00000000-0005-0000-0000-0000763F0000}"/>
    <cellStyle name="Dziesiętny 5 14 3" xfId="15931" xr:uid="{00000000-0005-0000-0000-0000773F0000}"/>
    <cellStyle name="Dziesiętny 5 14 4" xfId="15932" xr:uid="{00000000-0005-0000-0000-0000783F0000}"/>
    <cellStyle name="Dziesiętny 5 15" xfId="15933" xr:uid="{00000000-0005-0000-0000-0000793F0000}"/>
    <cellStyle name="Dziesiętny 5 15 2" xfId="15934" xr:uid="{00000000-0005-0000-0000-00007A3F0000}"/>
    <cellStyle name="Dziesiętny 5 15 3" xfId="15935" xr:uid="{00000000-0005-0000-0000-00007B3F0000}"/>
    <cellStyle name="Dziesiętny 5 16" xfId="15936" xr:uid="{00000000-0005-0000-0000-00007C3F0000}"/>
    <cellStyle name="Dziesiętny 5 17" xfId="15937" xr:uid="{00000000-0005-0000-0000-00007D3F0000}"/>
    <cellStyle name="Dziesiętny 5 18" xfId="22194" xr:uid="{00000000-0005-0000-0000-00007E3F0000}"/>
    <cellStyle name="Dziesiętny 5 2" xfId="15938" xr:uid="{00000000-0005-0000-0000-00007F3F0000}"/>
    <cellStyle name="Dziesiętny 5 2 10" xfId="15939" xr:uid="{00000000-0005-0000-0000-0000803F0000}"/>
    <cellStyle name="Dziesiętny 5 2 11" xfId="15940" xr:uid="{00000000-0005-0000-0000-0000813F0000}"/>
    <cellStyle name="Dziesiętny 5 2 12" xfId="22195" xr:uid="{00000000-0005-0000-0000-0000823F0000}"/>
    <cellStyle name="Dziesiętny 5 2 2" xfId="15941" xr:uid="{00000000-0005-0000-0000-0000833F0000}"/>
    <cellStyle name="Dziesiętny 5 2 2 10" xfId="15942" xr:uid="{00000000-0005-0000-0000-0000843F0000}"/>
    <cellStyle name="Dziesiętny 5 2 2 11" xfId="15943" xr:uid="{00000000-0005-0000-0000-0000853F0000}"/>
    <cellStyle name="Dziesiętny 5 2 2 2" xfId="15944" xr:uid="{00000000-0005-0000-0000-0000863F0000}"/>
    <cellStyle name="Dziesiętny 5 2 2 2 10" xfId="15945" xr:uid="{00000000-0005-0000-0000-0000873F0000}"/>
    <cellStyle name="Dziesiętny 5 2 2 2 2" xfId="15946" xr:uid="{00000000-0005-0000-0000-0000883F0000}"/>
    <cellStyle name="Dziesiętny 5 2 2 2 2 2" xfId="15947" xr:uid="{00000000-0005-0000-0000-0000893F0000}"/>
    <cellStyle name="Dziesiętny 5 2 2 2 2 2 2" xfId="15948" xr:uid="{00000000-0005-0000-0000-00008A3F0000}"/>
    <cellStyle name="Dziesiętny 5 2 2 2 2 2 2 2" xfId="15949" xr:uid="{00000000-0005-0000-0000-00008B3F0000}"/>
    <cellStyle name="Dziesiętny 5 2 2 2 2 2 2 3" xfId="15950" xr:uid="{00000000-0005-0000-0000-00008C3F0000}"/>
    <cellStyle name="Dziesiętny 5 2 2 2 2 2 3" xfId="15951" xr:uid="{00000000-0005-0000-0000-00008D3F0000}"/>
    <cellStyle name="Dziesiętny 5 2 2 2 2 2 4" xfId="15952" xr:uid="{00000000-0005-0000-0000-00008E3F0000}"/>
    <cellStyle name="Dziesiętny 5 2 2 2 2 3" xfId="15953" xr:uid="{00000000-0005-0000-0000-00008F3F0000}"/>
    <cellStyle name="Dziesiętny 5 2 2 2 2 3 2" xfId="15954" xr:uid="{00000000-0005-0000-0000-0000903F0000}"/>
    <cellStyle name="Dziesiętny 5 2 2 2 2 3 2 2" xfId="15955" xr:uid="{00000000-0005-0000-0000-0000913F0000}"/>
    <cellStyle name="Dziesiętny 5 2 2 2 2 3 2 3" xfId="15956" xr:uid="{00000000-0005-0000-0000-0000923F0000}"/>
    <cellStyle name="Dziesiętny 5 2 2 2 2 3 3" xfId="15957" xr:uid="{00000000-0005-0000-0000-0000933F0000}"/>
    <cellStyle name="Dziesiętny 5 2 2 2 2 3 4" xfId="15958" xr:uid="{00000000-0005-0000-0000-0000943F0000}"/>
    <cellStyle name="Dziesiętny 5 2 2 2 2 4" xfId="15959" xr:uid="{00000000-0005-0000-0000-0000953F0000}"/>
    <cellStyle name="Dziesiętny 5 2 2 2 2 4 2" xfId="15960" xr:uid="{00000000-0005-0000-0000-0000963F0000}"/>
    <cellStyle name="Dziesiętny 5 2 2 2 2 4 2 2" xfId="15961" xr:uid="{00000000-0005-0000-0000-0000973F0000}"/>
    <cellStyle name="Dziesiętny 5 2 2 2 2 4 2 3" xfId="15962" xr:uid="{00000000-0005-0000-0000-0000983F0000}"/>
    <cellStyle name="Dziesiętny 5 2 2 2 2 4 3" xfId="15963" xr:uid="{00000000-0005-0000-0000-0000993F0000}"/>
    <cellStyle name="Dziesiętny 5 2 2 2 2 4 4" xfId="15964" xr:uid="{00000000-0005-0000-0000-00009A3F0000}"/>
    <cellStyle name="Dziesiętny 5 2 2 2 2 5" xfId="15965" xr:uid="{00000000-0005-0000-0000-00009B3F0000}"/>
    <cellStyle name="Dziesiętny 5 2 2 2 2 5 2" xfId="15966" xr:uid="{00000000-0005-0000-0000-00009C3F0000}"/>
    <cellStyle name="Dziesiętny 5 2 2 2 2 5 3" xfId="15967" xr:uid="{00000000-0005-0000-0000-00009D3F0000}"/>
    <cellStyle name="Dziesiętny 5 2 2 2 2 6" xfId="15968" xr:uid="{00000000-0005-0000-0000-00009E3F0000}"/>
    <cellStyle name="Dziesiętny 5 2 2 2 2 7" xfId="15969" xr:uid="{00000000-0005-0000-0000-00009F3F0000}"/>
    <cellStyle name="Dziesiętny 5 2 2 2 3" xfId="15970" xr:uid="{00000000-0005-0000-0000-0000A03F0000}"/>
    <cellStyle name="Dziesiętny 5 2 2 2 3 2" xfId="15971" xr:uid="{00000000-0005-0000-0000-0000A13F0000}"/>
    <cellStyle name="Dziesiętny 5 2 2 2 3 2 2" xfId="15972" xr:uid="{00000000-0005-0000-0000-0000A23F0000}"/>
    <cellStyle name="Dziesiętny 5 2 2 2 3 2 2 2" xfId="15973" xr:uid="{00000000-0005-0000-0000-0000A33F0000}"/>
    <cellStyle name="Dziesiętny 5 2 2 2 3 2 2 3" xfId="15974" xr:uid="{00000000-0005-0000-0000-0000A43F0000}"/>
    <cellStyle name="Dziesiętny 5 2 2 2 3 2 3" xfId="15975" xr:uid="{00000000-0005-0000-0000-0000A53F0000}"/>
    <cellStyle name="Dziesiętny 5 2 2 2 3 2 4" xfId="15976" xr:uid="{00000000-0005-0000-0000-0000A63F0000}"/>
    <cellStyle name="Dziesiętny 5 2 2 2 3 3" xfId="15977" xr:uid="{00000000-0005-0000-0000-0000A73F0000}"/>
    <cellStyle name="Dziesiętny 5 2 2 2 3 3 2" xfId="15978" xr:uid="{00000000-0005-0000-0000-0000A83F0000}"/>
    <cellStyle name="Dziesiętny 5 2 2 2 3 3 2 2" xfId="15979" xr:uid="{00000000-0005-0000-0000-0000A93F0000}"/>
    <cellStyle name="Dziesiętny 5 2 2 2 3 3 2 3" xfId="15980" xr:uid="{00000000-0005-0000-0000-0000AA3F0000}"/>
    <cellStyle name="Dziesiętny 5 2 2 2 3 3 3" xfId="15981" xr:uid="{00000000-0005-0000-0000-0000AB3F0000}"/>
    <cellStyle name="Dziesiętny 5 2 2 2 3 3 4" xfId="15982" xr:uid="{00000000-0005-0000-0000-0000AC3F0000}"/>
    <cellStyle name="Dziesiętny 5 2 2 2 3 4" xfId="15983" xr:uid="{00000000-0005-0000-0000-0000AD3F0000}"/>
    <cellStyle name="Dziesiętny 5 2 2 2 3 4 2" xfId="15984" xr:uid="{00000000-0005-0000-0000-0000AE3F0000}"/>
    <cellStyle name="Dziesiętny 5 2 2 2 3 4 2 2" xfId="15985" xr:uid="{00000000-0005-0000-0000-0000AF3F0000}"/>
    <cellStyle name="Dziesiętny 5 2 2 2 3 4 2 3" xfId="15986" xr:uid="{00000000-0005-0000-0000-0000B03F0000}"/>
    <cellStyle name="Dziesiętny 5 2 2 2 3 4 3" xfId="15987" xr:uid="{00000000-0005-0000-0000-0000B13F0000}"/>
    <cellStyle name="Dziesiętny 5 2 2 2 3 4 4" xfId="15988" xr:uid="{00000000-0005-0000-0000-0000B23F0000}"/>
    <cellStyle name="Dziesiętny 5 2 2 2 3 5" xfId="15989" xr:uid="{00000000-0005-0000-0000-0000B33F0000}"/>
    <cellStyle name="Dziesiętny 5 2 2 2 3 5 2" xfId="15990" xr:uid="{00000000-0005-0000-0000-0000B43F0000}"/>
    <cellStyle name="Dziesiętny 5 2 2 2 3 5 3" xfId="15991" xr:uid="{00000000-0005-0000-0000-0000B53F0000}"/>
    <cellStyle name="Dziesiętny 5 2 2 2 3 6" xfId="15992" xr:uid="{00000000-0005-0000-0000-0000B63F0000}"/>
    <cellStyle name="Dziesiętny 5 2 2 2 3 7" xfId="15993" xr:uid="{00000000-0005-0000-0000-0000B73F0000}"/>
    <cellStyle name="Dziesiętny 5 2 2 2 4" xfId="15994" xr:uid="{00000000-0005-0000-0000-0000B83F0000}"/>
    <cellStyle name="Dziesiętny 5 2 2 2 4 2" xfId="15995" xr:uid="{00000000-0005-0000-0000-0000B93F0000}"/>
    <cellStyle name="Dziesiętny 5 2 2 2 4 2 2" xfId="15996" xr:uid="{00000000-0005-0000-0000-0000BA3F0000}"/>
    <cellStyle name="Dziesiętny 5 2 2 2 4 2 2 2" xfId="15997" xr:uid="{00000000-0005-0000-0000-0000BB3F0000}"/>
    <cellStyle name="Dziesiętny 5 2 2 2 4 2 2 3" xfId="15998" xr:uid="{00000000-0005-0000-0000-0000BC3F0000}"/>
    <cellStyle name="Dziesiętny 5 2 2 2 4 2 3" xfId="15999" xr:uid="{00000000-0005-0000-0000-0000BD3F0000}"/>
    <cellStyle name="Dziesiętny 5 2 2 2 4 2 4" xfId="16000" xr:uid="{00000000-0005-0000-0000-0000BE3F0000}"/>
    <cellStyle name="Dziesiętny 5 2 2 2 4 3" xfId="16001" xr:uid="{00000000-0005-0000-0000-0000BF3F0000}"/>
    <cellStyle name="Dziesiętny 5 2 2 2 4 3 2" xfId="16002" xr:uid="{00000000-0005-0000-0000-0000C03F0000}"/>
    <cellStyle name="Dziesiętny 5 2 2 2 4 3 3" xfId="16003" xr:uid="{00000000-0005-0000-0000-0000C13F0000}"/>
    <cellStyle name="Dziesiętny 5 2 2 2 4 4" xfId="16004" xr:uid="{00000000-0005-0000-0000-0000C23F0000}"/>
    <cellStyle name="Dziesiętny 5 2 2 2 4 5" xfId="16005" xr:uid="{00000000-0005-0000-0000-0000C33F0000}"/>
    <cellStyle name="Dziesiętny 5 2 2 2 5" xfId="16006" xr:uid="{00000000-0005-0000-0000-0000C43F0000}"/>
    <cellStyle name="Dziesiętny 5 2 2 2 5 2" xfId="16007" xr:uid="{00000000-0005-0000-0000-0000C53F0000}"/>
    <cellStyle name="Dziesiętny 5 2 2 2 5 2 2" xfId="16008" xr:uid="{00000000-0005-0000-0000-0000C63F0000}"/>
    <cellStyle name="Dziesiętny 5 2 2 2 5 2 3" xfId="16009" xr:uid="{00000000-0005-0000-0000-0000C73F0000}"/>
    <cellStyle name="Dziesiętny 5 2 2 2 5 3" xfId="16010" xr:uid="{00000000-0005-0000-0000-0000C83F0000}"/>
    <cellStyle name="Dziesiętny 5 2 2 2 5 4" xfId="16011" xr:uid="{00000000-0005-0000-0000-0000C93F0000}"/>
    <cellStyle name="Dziesiętny 5 2 2 2 6" xfId="16012" xr:uid="{00000000-0005-0000-0000-0000CA3F0000}"/>
    <cellStyle name="Dziesiętny 5 2 2 2 6 2" xfId="16013" xr:uid="{00000000-0005-0000-0000-0000CB3F0000}"/>
    <cellStyle name="Dziesiętny 5 2 2 2 6 2 2" xfId="16014" xr:uid="{00000000-0005-0000-0000-0000CC3F0000}"/>
    <cellStyle name="Dziesiętny 5 2 2 2 6 2 3" xfId="16015" xr:uid="{00000000-0005-0000-0000-0000CD3F0000}"/>
    <cellStyle name="Dziesiętny 5 2 2 2 6 3" xfId="16016" xr:uid="{00000000-0005-0000-0000-0000CE3F0000}"/>
    <cellStyle name="Dziesiętny 5 2 2 2 6 4" xfId="16017" xr:uid="{00000000-0005-0000-0000-0000CF3F0000}"/>
    <cellStyle name="Dziesiętny 5 2 2 2 7" xfId="16018" xr:uid="{00000000-0005-0000-0000-0000D03F0000}"/>
    <cellStyle name="Dziesiętny 5 2 2 2 7 2" xfId="16019" xr:uid="{00000000-0005-0000-0000-0000D13F0000}"/>
    <cellStyle name="Dziesiętny 5 2 2 2 7 2 2" xfId="16020" xr:uid="{00000000-0005-0000-0000-0000D23F0000}"/>
    <cellStyle name="Dziesiętny 5 2 2 2 7 2 3" xfId="16021" xr:uid="{00000000-0005-0000-0000-0000D33F0000}"/>
    <cellStyle name="Dziesiętny 5 2 2 2 7 3" xfId="16022" xr:uid="{00000000-0005-0000-0000-0000D43F0000}"/>
    <cellStyle name="Dziesiętny 5 2 2 2 7 4" xfId="16023" xr:uid="{00000000-0005-0000-0000-0000D53F0000}"/>
    <cellStyle name="Dziesiętny 5 2 2 2 8" xfId="16024" xr:uid="{00000000-0005-0000-0000-0000D63F0000}"/>
    <cellStyle name="Dziesiętny 5 2 2 2 8 2" xfId="16025" xr:uid="{00000000-0005-0000-0000-0000D73F0000}"/>
    <cellStyle name="Dziesiętny 5 2 2 2 8 3" xfId="16026" xr:uid="{00000000-0005-0000-0000-0000D83F0000}"/>
    <cellStyle name="Dziesiętny 5 2 2 2 9" xfId="16027" xr:uid="{00000000-0005-0000-0000-0000D93F0000}"/>
    <cellStyle name="Dziesiętny 5 2 2 3" xfId="16028" xr:uid="{00000000-0005-0000-0000-0000DA3F0000}"/>
    <cellStyle name="Dziesiętny 5 2 2 3 2" xfId="16029" xr:uid="{00000000-0005-0000-0000-0000DB3F0000}"/>
    <cellStyle name="Dziesiętny 5 2 2 3 2 2" xfId="16030" xr:uid="{00000000-0005-0000-0000-0000DC3F0000}"/>
    <cellStyle name="Dziesiętny 5 2 2 3 2 2 2" xfId="16031" xr:uid="{00000000-0005-0000-0000-0000DD3F0000}"/>
    <cellStyle name="Dziesiętny 5 2 2 3 2 2 3" xfId="16032" xr:uid="{00000000-0005-0000-0000-0000DE3F0000}"/>
    <cellStyle name="Dziesiętny 5 2 2 3 2 3" xfId="16033" xr:uid="{00000000-0005-0000-0000-0000DF3F0000}"/>
    <cellStyle name="Dziesiętny 5 2 2 3 2 4" xfId="16034" xr:uid="{00000000-0005-0000-0000-0000E03F0000}"/>
    <cellStyle name="Dziesiętny 5 2 2 3 3" xfId="16035" xr:uid="{00000000-0005-0000-0000-0000E13F0000}"/>
    <cellStyle name="Dziesiętny 5 2 2 3 3 2" xfId="16036" xr:uid="{00000000-0005-0000-0000-0000E23F0000}"/>
    <cellStyle name="Dziesiętny 5 2 2 3 3 2 2" xfId="16037" xr:uid="{00000000-0005-0000-0000-0000E33F0000}"/>
    <cellStyle name="Dziesiętny 5 2 2 3 3 2 3" xfId="16038" xr:uid="{00000000-0005-0000-0000-0000E43F0000}"/>
    <cellStyle name="Dziesiętny 5 2 2 3 3 3" xfId="16039" xr:uid="{00000000-0005-0000-0000-0000E53F0000}"/>
    <cellStyle name="Dziesiętny 5 2 2 3 3 4" xfId="16040" xr:uid="{00000000-0005-0000-0000-0000E63F0000}"/>
    <cellStyle name="Dziesiętny 5 2 2 3 4" xfId="16041" xr:uid="{00000000-0005-0000-0000-0000E73F0000}"/>
    <cellStyle name="Dziesiętny 5 2 2 3 4 2" xfId="16042" xr:uid="{00000000-0005-0000-0000-0000E83F0000}"/>
    <cellStyle name="Dziesiętny 5 2 2 3 4 2 2" xfId="16043" xr:uid="{00000000-0005-0000-0000-0000E93F0000}"/>
    <cellStyle name="Dziesiętny 5 2 2 3 4 2 3" xfId="16044" xr:uid="{00000000-0005-0000-0000-0000EA3F0000}"/>
    <cellStyle name="Dziesiętny 5 2 2 3 4 3" xfId="16045" xr:uid="{00000000-0005-0000-0000-0000EB3F0000}"/>
    <cellStyle name="Dziesiętny 5 2 2 3 4 4" xfId="16046" xr:uid="{00000000-0005-0000-0000-0000EC3F0000}"/>
    <cellStyle name="Dziesiętny 5 2 2 3 5" xfId="16047" xr:uid="{00000000-0005-0000-0000-0000ED3F0000}"/>
    <cellStyle name="Dziesiętny 5 2 2 3 5 2" xfId="16048" xr:uid="{00000000-0005-0000-0000-0000EE3F0000}"/>
    <cellStyle name="Dziesiętny 5 2 2 3 5 3" xfId="16049" xr:uid="{00000000-0005-0000-0000-0000EF3F0000}"/>
    <cellStyle name="Dziesiętny 5 2 2 3 6" xfId="16050" xr:uid="{00000000-0005-0000-0000-0000F03F0000}"/>
    <cellStyle name="Dziesiętny 5 2 2 3 7" xfId="16051" xr:uid="{00000000-0005-0000-0000-0000F13F0000}"/>
    <cellStyle name="Dziesiętny 5 2 2 4" xfId="16052" xr:uid="{00000000-0005-0000-0000-0000F23F0000}"/>
    <cellStyle name="Dziesiętny 5 2 2 4 2" xfId="16053" xr:uid="{00000000-0005-0000-0000-0000F33F0000}"/>
    <cellStyle name="Dziesiętny 5 2 2 4 2 2" xfId="16054" xr:uid="{00000000-0005-0000-0000-0000F43F0000}"/>
    <cellStyle name="Dziesiętny 5 2 2 4 2 2 2" xfId="16055" xr:uid="{00000000-0005-0000-0000-0000F53F0000}"/>
    <cellStyle name="Dziesiętny 5 2 2 4 2 2 3" xfId="16056" xr:uid="{00000000-0005-0000-0000-0000F63F0000}"/>
    <cellStyle name="Dziesiętny 5 2 2 4 2 3" xfId="16057" xr:uid="{00000000-0005-0000-0000-0000F73F0000}"/>
    <cellStyle name="Dziesiętny 5 2 2 4 2 4" xfId="16058" xr:uid="{00000000-0005-0000-0000-0000F83F0000}"/>
    <cellStyle name="Dziesiętny 5 2 2 4 3" xfId="16059" xr:uid="{00000000-0005-0000-0000-0000F93F0000}"/>
    <cellStyle name="Dziesiętny 5 2 2 4 3 2" xfId="16060" xr:uid="{00000000-0005-0000-0000-0000FA3F0000}"/>
    <cellStyle name="Dziesiętny 5 2 2 4 3 2 2" xfId="16061" xr:uid="{00000000-0005-0000-0000-0000FB3F0000}"/>
    <cellStyle name="Dziesiętny 5 2 2 4 3 2 3" xfId="16062" xr:uid="{00000000-0005-0000-0000-0000FC3F0000}"/>
    <cellStyle name="Dziesiętny 5 2 2 4 3 3" xfId="16063" xr:uid="{00000000-0005-0000-0000-0000FD3F0000}"/>
    <cellStyle name="Dziesiętny 5 2 2 4 3 4" xfId="16064" xr:uid="{00000000-0005-0000-0000-0000FE3F0000}"/>
    <cellStyle name="Dziesiętny 5 2 2 4 4" xfId="16065" xr:uid="{00000000-0005-0000-0000-0000FF3F0000}"/>
    <cellStyle name="Dziesiętny 5 2 2 4 4 2" xfId="16066" xr:uid="{00000000-0005-0000-0000-000000400000}"/>
    <cellStyle name="Dziesiętny 5 2 2 4 4 2 2" xfId="16067" xr:uid="{00000000-0005-0000-0000-000001400000}"/>
    <cellStyle name="Dziesiętny 5 2 2 4 4 2 3" xfId="16068" xr:uid="{00000000-0005-0000-0000-000002400000}"/>
    <cellStyle name="Dziesiętny 5 2 2 4 4 3" xfId="16069" xr:uid="{00000000-0005-0000-0000-000003400000}"/>
    <cellStyle name="Dziesiętny 5 2 2 4 4 4" xfId="16070" xr:uid="{00000000-0005-0000-0000-000004400000}"/>
    <cellStyle name="Dziesiętny 5 2 2 4 5" xfId="16071" xr:uid="{00000000-0005-0000-0000-000005400000}"/>
    <cellStyle name="Dziesiętny 5 2 2 4 5 2" xfId="16072" xr:uid="{00000000-0005-0000-0000-000006400000}"/>
    <cellStyle name="Dziesiętny 5 2 2 4 5 3" xfId="16073" xr:uid="{00000000-0005-0000-0000-000007400000}"/>
    <cellStyle name="Dziesiętny 5 2 2 4 6" xfId="16074" xr:uid="{00000000-0005-0000-0000-000008400000}"/>
    <cellStyle name="Dziesiętny 5 2 2 4 7" xfId="16075" xr:uid="{00000000-0005-0000-0000-000009400000}"/>
    <cellStyle name="Dziesiętny 5 2 2 5" xfId="16076" xr:uid="{00000000-0005-0000-0000-00000A400000}"/>
    <cellStyle name="Dziesiętny 5 2 2 5 2" xfId="16077" xr:uid="{00000000-0005-0000-0000-00000B400000}"/>
    <cellStyle name="Dziesiętny 5 2 2 5 2 2" xfId="16078" xr:uid="{00000000-0005-0000-0000-00000C400000}"/>
    <cellStyle name="Dziesiętny 5 2 2 5 2 2 2" xfId="16079" xr:uid="{00000000-0005-0000-0000-00000D400000}"/>
    <cellStyle name="Dziesiętny 5 2 2 5 2 2 3" xfId="16080" xr:uid="{00000000-0005-0000-0000-00000E400000}"/>
    <cellStyle name="Dziesiętny 5 2 2 5 2 3" xfId="16081" xr:uid="{00000000-0005-0000-0000-00000F400000}"/>
    <cellStyle name="Dziesiętny 5 2 2 5 2 4" xfId="16082" xr:uid="{00000000-0005-0000-0000-000010400000}"/>
    <cellStyle name="Dziesiętny 5 2 2 5 3" xfId="16083" xr:uid="{00000000-0005-0000-0000-000011400000}"/>
    <cellStyle name="Dziesiętny 5 2 2 5 3 2" xfId="16084" xr:uid="{00000000-0005-0000-0000-000012400000}"/>
    <cellStyle name="Dziesiętny 5 2 2 5 3 3" xfId="16085" xr:uid="{00000000-0005-0000-0000-000013400000}"/>
    <cellStyle name="Dziesiętny 5 2 2 5 4" xfId="16086" xr:uid="{00000000-0005-0000-0000-000014400000}"/>
    <cellStyle name="Dziesiętny 5 2 2 5 5" xfId="16087" xr:uid="{00000000-0005-0000-0000-000015400000}"/>
    <cellStyle name="Dziesiętny 5 2 2 6" xfId="16088" xr:uid="{00000000-0005-0000-0000-000016400000}"/>
    <cellStyle name="Dziesiętny 5 2 2 6 2" xfId="16089" xr:uid="{00000000-0005-0000-0000-000017400000}"/>
    <cellStyle name="Dziesiętny 5 2 2 6 2 2" xfId="16090" xr:uid="{00000000-0005-0000-0000-000018400000}"/>
    <cellStyle name="Dziesiętny 5 2 2 6 2 3" xfId="16091" xr:uid="{00000000-0005-0000-0000-000019400000}"/>
    <cellStyle name="Dziesiętny 5 2 2 6 3" xfId="16092" xr:uid="{00000000-0005-0000-0000-00001A400000}"/>
    <cellStyle name="Dziesiętny 5 2 2 6 4" xfId="16093" xr:uid="{00000000-0005-0000-0000-00001B400000}"/>
    <cellStyle name="Dziesiętny 5 2 2 7" xfId="16094" xr:uid="{00000000-0005-0000-0000-00001C400000}"/>
    <cellStyle name="Dziesiętny 5 2 2 7 2" xfId="16095" xr:uid="{00000000-0005-0000-0000-00001D400000}"/>
    <cellStyle name="Dziesiętny 5 2 2 7 2 2" xfId="16096" xr:uid="{00000000-0005-0000-0000-00001E400000}"/>
    <cellStyle name="Dziesiętny 5 2 2 7 2 3" xfId="16097" xr:uid="{00000000-0005-0000-0000-00001F400000}"/>
    <cellStyle name="Dziesiętny 5 2 2 7 3" xfId="16098" xr:uid="{00000000-0005-0000-0000-000020400000}"/>
    <cellStyle name="Dziesiętny 5 2 2 7 4" xfId="16099" xr:uid="{00000000-0005-0000-0000-000021400000}"/>
    <cellStyle name="Dziesiętny 5 2 2 8" xfId="16100" xr:uid="{00000000-0005-0000-0000-000022400000}"/>
    <cellStyle name="Dziesiętny 5 2 2 8 2" xfId="16101" xr:uid="{00000000-0005-0000-0000-000023400000}"/>
    <cellStyle name="Dziesiętny 5 2 2 8 2 2" xfId="16102" xr:uid="{00000000-0005-0000-0000-000024400000}"/>
    <cellStyle name="Dziesiętny 5 2 2 8 2 3" xfId="16103" xr:uid="{00000000-0005-0000-0000-000025400000}"/>
    <cellStyle name="Dziesiętny 5 2 2 8 3" xfId="16104" xr:uid="{00000000-0005-0000-0000-000026400000}"/>
    <cellStyle name="Dziesiętny 5 2 2 8 4" xfId="16105" xr:uid="{00000000-0005-0000-0000-000027400000}"/>
    <cellStyle name="Dziesiętny 5 2 2 9" xfId="16106" xr:uid="{00000000-0005-0000-0000-000028400000}"/>
    <cellStyle name="Dziesiętny 5 2 2 9 2" xfId="16107" xr:uid="{00000000-0005-0000-0000-000029400000}"/>
    <cellStyle name="Dziesiętny 5 2 2 9 3" xfId="16108" xr:uid="{00000000-0005-0000-0000-00002A400000}"/>
    <cellStyle name="Dziesiętny 5 2 3" xfId="16109" xr:uid="{00000000-0005-0000-0000-00002B400000}"/>
    <cellStyle name="Dziesiętny 5 2 4" xfId="16110" xr:uid="{00000000-0005-0000-0000-00002C400000}"/>
    <cellStyle name="Dziesiętny 5 2 4 2" xfId="16111" xr:uid="{00000000-0005-0000-0000-00002D400000}"/>
    <cellStyle name="Dziesiętny 5 2 4 2 2" xfId="16112" xr:uid="{00000000-0005-0000-0000-00002E400000}"/>
    <cellStyle name="Dziesiętny 5 2 4 2 2 2" xfId="16113" xr:uid="{00000000-0005-0000-0000-00002F400000}"/>
    <cellStyle name="Dziesiętny 5 2 4 2 2 3" xfId="16114" xr:uid="{00000000-0005-0000-0000-000030400000}"/>
    <cellStyle name="Dziesiętny 5 2 4 2 3" xfId="16115" xr:uid="{00000000-0005-0000-0000-000031400000}"/>
    <cellStyle name="Dziesiętny 5 2 4 2 4" xfId="16116" xr:uid="{00000000-0005-0000-0000-000032400000}"/>
    <cellStyle name="Dziesiętny 5 2 4 3" xfId="16117" xr:uid="{00000000-0005-0000-0000-000033400000}"/>
    <cellStyle name="Dziesiętny 5 2 4 3 2" xfId="16118" xr:uid="{00000000-0005-0000-0000-000034400000}"/>
    <cellStyle name="Dziesiętny 5 2 4 3 2 2" xfId="16119" xr:uid="{00000000-0005-0000-0000-000035400000}"/>
    <cellStyle name="Dziesiętny 5 2 4 3 2 3" xfId="16120" xr:uid="{00000000-0005-0000-0000-000036400000}"/>
    <cellStyle name="Dziesiętny 5 2 4 3 3" xfId="16121" xr:uid="{00000000-0005-0000-0000-000037400000}"/>
    <cellStyle name="Dziesiętny 5 2 4 3 4" xfId="16122" xr:uid="{00000000-0005-0000-0000-000038400000}"/>
    <cellStyle name="Dziesiętny 5 2 4 4" xfId="16123" xr:uid="{00000000-0005-0000-0000-000039400000}"/>
    <cellStyle name="Dziesiętny 5 2 4 4 2" xfId="16124" xr:uid="{00000000-0005-0000-0000-00003A400000}"/>
    <cellStyle name="Dziesiętny 5 2 4 4 2 2" xfId="16125" xr:uid="{00000000-0005-0000-0000-00003B400000}"/>
    <cellStyle name="Dziesiętny 5 2 4 4 2 3" xfId="16126" xr:uid="{00000000-0005-0000-0000-00003C400000}"/>
    <cellStyle name="Dziesiętny 5 2 4 4 3" xfId="16127" xr:uid="{00000000-0005-0000-0000-00003D400000}"/>
    <cellStyle name="Dziesiętny 5 2 4 4 4" xfId="16128" xr:uid="{00000000-0005-0000-0000-00003E400000}"/>
    <cellStyle name="Dziesiętny 5 2 4 5" xfId="16129" xr:uid="{00000000-0005-0000-0000-00003F400000}"/>
    <cellStyle name="Dziesiętny 5 2 4 5 2" xfId="16130" xr:uid="{00000000-0005-0000-0000-000040400000}"/>
    <cellStyle name="Dziesiętny 5 2 4 5 3" xfId="16131" xr:uid="{00000000-0005-0000-0000-000041400000}"/>
    <cellStyle name="Dziesiętny 5 2 4 6" xfId="16132" xr:uid="{00000000-0005-0000-0000-000042400000}"/>
    <cellStyle name="Dziesiętny 5 2 4 7" xfId="16133" xr:uid="{00000000-0005-0000-0000-000043400000}"/>
    <cellStyle name="Dziesiętny 5 2 5" xfId="16134" xr:uid="{00000000-0005-0000-0000-000044400000}"/>
    <cellStyle name="Dziesiętny 5 2 5 2" xfId="16135" xr:uid="{00000000-0005-0000-0000-000045400000}"/>
    <cellStyle name="Dziesiętny 5 2 5 2 2" xfId="16136" xr:uid="{00000000-0005-0000-0000-000046400000}"/>
    <cellStyle name="Dziesiętny 5 2 5 2 2 2" xfId="16137" xr:uid="{00000000-0005-0000-0000-000047400000}"/>
    <cellStyle name="Dziesiętny 5 2 5 2 2 3" xfId="16138" xr:uid="{00000000-0005-0000-0000-000048400000}"/>
    <cellStyle name="Dziesiętny 5 2 5 2 3" xfId="16139" xr:uid="{00000000-0005-0000-0000-000049400000}"/>
    <cellStyle name="Dziesiętny 5 2 5 2 4" xfId="16140" xr:uid="{00000000-0005-0000-0000-00004A400000}"/>
    <cellStyle name="Dziesiętny 5 2 5 3" xfId="16141" xr:uid="{00000000-0005-0000-0000-00004B400000}"/>
    <cellStyle name="Dziesiętny 5 2 5 3 2" xfId="16142" xr:uid="{00000000-0005-0000-0000-00004C400000}"/>
    <cellStyle name="Dziesiętny 5 2 5 3 2 2" xfId="16143" xr:uid="{00000000-0005-0000-0000-00004D400000}"/>
    <cellStyle name="Dziesiętny 5 2 5 3 2 3" xfId="16144" xr:uid="{00000000-0005-0000-0000-00004E400000}"/>
    <cellStyle name="Dziesiętny 5 2 5 3 3" xfId="16145" xr:uid="{00000000-0005-0000-0000-00004F400000}"/>
    <cellStyle name="Dziesiętny 5 2 5 3 4" xfId="16146" xr:uid="{00000000-0005-0000-0000-000050400000}"/>
    <cellStyle name="Dziesiętny 5 2 5 4" xfId="16147" xr:uid="{00000000-0005-0000-0000-000051400000}"/>
    <cellStyle name="Dziesiętny 5 2 5 4 2" xfId="16148" xr:uid="{00000000-0005-0000-0000-000052400000}"/>
    <cellStyle name="Dziesiętny 5 2 5 4 2 2" xfId="16149" xr:uid="{00000000-0005-0000-0000-000053400000}"/>
    <cellStyle name="Dziesiętny 5 2 5 4 2 3" xfId="16150" xr:uid="{00000000-0005-0000-0000-000054400000}"/>
    <cellStyle name="Dziesiętny 5 2 5 4 3" xfId="16151" xr:uid="{00000000-0005-0000-0000-000055400000}"/>
    <cellStyle name="Dziesiętny 5 2 5 4 4" xfId="16152" xr:uid="{00000000-0005-0000-0000-000056400000}"/>
    <cellStyle name="Dziesiętny 5 2 5 5" xfId="16153" xr:uid="{00000000-0005-0000-0000-000057400000}"/>
    <cellStyle name="Dziesiętny 5 2 5 5 2" xfId="16154" xr:uid="{00000000-0005-0000-0000-000058400000}"/>
    <cellStyle name="Dziesiętny 5 2 5 5 3" xfId="16155" xr:uid="{00000000-0005-0000-0000-000059400000}"/>
    <cellStyle name="Dziesiętny 5 2 5 6" xfId="16156" xr:uid="{00000000-0005-0000-0000-00005A400000}"/>
    <cellStyle name="Dziesiętny 5 2 5 7" xfId="16157" xr:uid="{00000000-0005-0000-0000-00005B400000}"/>
    <cellStyle name="Dziesiętny 5 2 6" xfId="16158" xr:uid="{00000000-0005-0000-0000-00005C400000}"/>
    <cellStyle name="Dziesiętny 5 2 6 2" xfId="16159" xr:uid="{00000000-0005-0000-0000-00005D400000}"/>
    <cellStyle name="Dziesiętny 5 2 6 2 2" xfId="16160" xr:uid="{00000000-0005-0000-0000-00005E400000}"/>
    <cellStyle name="Dziesiętny 5 2 6 2 2 2" xfId="16161" xr:uid="{00000000-0005-0000-0000-00005F400000}"/>
    <cellStyle name="Dziesiętny 5 2 6 2 2 3" xfId="16162" xr:uid="{00000000-0005-0000-0000-000060400000}"/>
    <cellStyle name="Dziesiętny 5 2 6 2 3" xfId="16163" xr:uid="{00000000-0005-0000-0000-000061400000}"/>
    <cellStyle name="Dziesiętny 5 2 6 2 4" xfId="16164" xr:uid="{00000000-0005-0000-0000-000062400000}"/>
    <cellStyle name="Dziesiętny 5 2 6 3" xfId="16165" xr:uid="{00000000-0005-0000-0000-000063400000}"/>
    <cellStyle name="Dziesiętny 5 2 6 3 2" xfId="16166" xr:uid="{00000000-0005-0000-0000-000064400000}"/>
    <cellStyle name="Dziesiętny 5 2 6 3 3" xfId="16167" xr:uid="{00000000-0005-0000-0000-000065400000}"/>
    <cellStyle name="Dziesiętny 5 2 6 4" xfId="16168" xr:uid="{00000000-0005-0000-0000-000066400000}"/>
    <cellStyle name="Dziesiętny 5 2 6 5" xfId="16169" xr:uid="{00000000-0005-0000-0000-000067400000}"/>
    <cellStyle name="Dziesiętny 5 2 7" xfId="16170" xr:uid="{00000000-0005-0000-0000-000068400000}"/>
    <cellStyle name="Dziesiętny 5 2 7 2" xfId="16171" xr:uid="{00000000-0005-0000-0000-000069400000}"/>
    <cellStyle name="Dziesiętny 5 2 7 2 2" xfId="16172" xr:uid="{00000000-0005-0000-0000-00006A400000}"/>
    <cellStyle name="Dziesiętny 5 2 7 2 3" xfId="16173" xr:uid="{00000000-0005-0000-0000-00006B400000}"/>
    <cellStyle name="Dziesiętny 5 2 7 3" xfId="16174" xr:uid="{00000000-0005-0000-0000-00006C400000}"/>
    <cellStyle name="Dziesiętny 5 2 7 4" xfId="16175" xr:uid="{00000000-0005-0000-0000-00006D400000}"/>
    <cellStyle name="Dziesiętny 5 2 8" xfId="16176" xr:uid="{00000000-0005-0000-0000-00006E400000}"/>
    <cellStyle name="Dziesiętny 5 2 8 2" xfId="16177" xr:uid="{00000000-0005-0000-0000-00006F400000}"/>
    <cellStyle name="Dziesiętny 5 2 8 3" xfId="16178" xr:uid="{00000000-0005-0000-0000-000070400000}"/>
    <cellStyle name="Dziesiętny 5 2 9" xfId="16179" xr:uid="{00000000-0005-0000-0000-000071400000}"/>
    <cellStyle name="Dziesiętny 5 3" xfId="16180" xr:uid="{00000000-0005-0000-0000-000072400000}"/>
    <cellStyle name="Dziesiętny 5 3 2" xfId="16181" xr:uid="{00000000-0005-0000-0000-000073400000}"/>
    <cellStyle name="Dziesiętny 5 3 2 2" xfId="16182" xr:uid="{00000000-0005-0000-0000-000074400000}"/>
    <cellStyle name="Dziesiętny 5 3 2 2 2" xfId="16183" xr:uid="{00000000-0005-0000-0000-000075400000}"/>
    <cellStyle name="Dziesiętny 5 3 2 2 2 2" xfId="16184" xr:uid="{00000000-0005-0000-0000-000076400000}"/>
    <cellStyle name="Dziesiętny 5 3 2 2 2 2 2" xfId="16185" xr:uid="{00000000-0005-0000-0000-000077400000}"/>
    <cellStyle name="Dziesiętny 5 3 2 2 2 2 3" xfId="16186" xr:uid="{00000000-0005-0000-0000-000078400000}"/>
    <cellStyle name="Dziesiętny 5 3 2 2 2 3" xfId="16187" xr:uid="{00000000-0005-0000-0000-000079400000}"/>
    <cellStyle name="Dziesiętny 5 3 2 2 2 4" xfId="16188" xr:uid="{00000000-0005-0000-0000-00007A400000}"/>
    <cellStyle name="Dziesiętny 5 3 2 2 3" xfId="16189" xr:uid="{00000000-0005-0000-0000-00007B400000}"/>
    <cellStyle name="Dziesiętny 5 3 2 2 3 2" xfId="16190" xr:uid="{00000000-0005-0000-0000-00007C400000}"/>
    <cellStyle name="Dziesiętny 5 3 2 2 3 2 2" xfId="16191" xr:uid="{00000000-0005-0000-0000-00007D400000}"/>
    <cellStyle name="Dziesiętny 5 3 2 2 3 2 3" xfId="16192" xr:uid="{00000000-0005-0000-0000-00007E400000}"/>
    <cellStyle name="Dziesiętny 5 3 2 2 3 3" xfId="16193" xr:uid="{00000000-0005-0000-0000-00007F400000}"/>
    <cellStyle name="Dziesiętny 5 3 2 2 3 4" xfId="16194" xr:uid="{00000000-0005-0000-0000-000080400000}"/>
    <cellStyle name="Dziesiętny 5 3 2 2 4" xfId="16195" xr:uid="{00000000-0005-0000-0000-000081400000}"/>
    <cellStyle name="Dziesiętny 5 3 2 2 4 2" xfId="16196" xr:uid="{00000000-0005-0000-0000-000082400000}"/>
    <cellStyle name="Dziesiętny 5 3 2 2 4 2 2" xfId="16197" xr:uid="{00000000-0005-0000-0000-000083400000}"/>
    <cellStyle name="Dziesiętny 5 3 2 2 4 2 3" xfId="16198" xr:uid="{00000000-0005-0000-0000-000084400000}"/>
    <cellStyle name="Dziesiętny 5 3 2 2 4 3" xfId="16199" xr:uid="{00000000-0005-0000-0000-000085400000}"/>
    <cellStyle name="Dziesiętny 5 3 2 2 4 4" xfId="16200" xr:uid="{00000000-0005-0000-0000-000086400000}"/>
    <cellStyle name="Dziesiętny 5 3 2 2 5" xfId="16201" xr:uid="{00000000-0005-0000-0000-000087400000}"/>
    <cellStyle name="Dziesiętny 5 3 2 2 5 2" xfId="16202" xr:uid="{00000000-0005-0000-0000-000088400000}"/>
    <cellStyle name="Dziesiętny 5 3 2 2 5 3" xfId="16203" xr:uid="{00000000-0005-0000-0000-000089400000}"/>
    <cellStyle name="Dziesiętny 5 3 2 2 6" xfId="16204" xr:uid="{00000000-0005-0000-0000-00008A400000}"/>
    <cellStyle name="Dziesiętny 5 3 2 2 7" xfId="16205" xr:uid="{00000000-0005-0000-0000-00008B400000}"/>
    <cellStyle name="Dziesiętny 5 3 2 3" xfId="16206" xr:uid="{00000000-0005-0000-0000-00008C400000}"/>
    <cellStyle name="Dziesiętny 5 3 2 3 2" xfId="16207" xr:uid="{00000000-0005-0000-0000-00008D400000}"/>
    <cellStyle name="Dziesiętny 5 3 2 3 2 2" xfId="16208" xr:uid="{00000000-0005-0000-0000-00008E400000}"/>
    <cellStyle name="Dziesiętny 5 3 2 3 2 2 2" xfId="16209" xr:uid="{00000000-0005-0000-0000-00008F400000}"/>
    <cellStyle name="Dziesiętny 5 3 2 3 2 2 3" xfId="16210" xr:uid="{00000000-0005-0000-0000-000090400000}"/>
    <cellStyle name="Dziesiętny 5 3 2 3 2 3" xfId="16211" xr:uid="{00000000-0005-0000-0000-000091400000}"/>
    <cellStyle name="Dziesiętny 5 3 2 3 2 4" xfId="16212" xr:uid="{00000000-0005-0000-0000-000092400000}"/>
    <cellStyle name="Dziesiętny 5 3 2 3 3" xfId="16213" xr:uid="{00000000-0005-0000-0000-000093400000}"/>
    <cellStyle name="Dziesiętny 5 3 2 3 3 2" xfId="16214" xr:uid="{00000000-0005-0000-0000-000094400000}"/>
    <cellStyle name="Dziesiętny 5 3 2 3 3 2 2" xfId="16215" xr:uid="{00000000-0005-0000-0000-000095400000}"/>
    <cellStyle name="Dziesiętny 5 3 2 3 3 2 3" xfId="16216" xr:uid="{00000000-0005-0000-0000-000096400000}"/>
    <cellStyle name="Dziesiętny 5 3 2 3 3 3" xfId="16217" xr:uid="{00000000-0005-0000-0000-000097400000}"/>
    <cellStyle name="Dziesiętny 5 3 2 3 3 4" xfId="16218" xr:uid="{00000000-0005-0000-0000-000098400000}"/>
    <cellStyle name="Dziesiętny 5 3 2 3 4" xfId="16219" xr:uid="{00000000-0005-0000-0000-000099400000}"/>
    <cellStyle name="Dziesiętny 5 3 2 3 4 2" xfId="16220" xr:uid="{00000000-0005-0000-0000-00009A400000}"/>
    <cellStyle name="Dziesiętny 5 3 2 3 4 2 2" xfId="16221" xr:uid="{00000000-0005-0000-0000-00009B400000}"/>
    <cellStyle name="Dziesiętny 5 3 2 3 4 2 3" xfId="16222" xr:uid="{00000000-0005-0000-0000-00009C400000}"/>
    <cellStyle name="Dziesiętny 5 3 2 3 4 3" xfId="16223" xr:uid="{00000000-0005-0000-0000-00009D400000}"/>
    <cellStyle name="Dziesiętny 5 3 2 3 4 4" xfId="16224" xr:uid="{00000000-0005-0000-0000-00009E400000}"/>
    <cellStyle name="Dziesiętny 5 3 2 3 5" xfId="16225" xr:uid="{00000000-0005-0000-0000-00009F400000}"/>
    <cellStyle name="Dziesiętny 5 3 2 3 5 2" xfId="16226" xr:uid="{00000000-0005-0000-0000-0000A0400000}"/>
    <cellStyle name="Dziesiętny 5 3 2 3 5 3" xfId="16227" xr:uid="{00000000-0005-0000-0000-0000A1400000}"/>
    <cellStyle name="Dziesiętny 5 3 2 3 6" xfId="16228" xr:uid="{00000000-0005-0000-0000-0000A2400000}"/>
    <cellStyle name="Dziesiętny 5 3 2 3 7" xfId="16229" xr:uid="{00000000-0005-0000-0000-0000A3400000}"/>
    <cellStyle name="Dziesiętny 5 3 2 4" xfId="16230" xr:uid="{00000000-0005-0000-0000-0000A4400000}"/>
    <cellStyle name="Dziesiętny 5 3 2 4 2" xfId="16231" xr:uid="{00000000-0005-0000-0000-0000A5400000}"/>
    <cellStyle name="Dziesiętny 5 3 2 4 2 2" xfId="16232" xr:uid="{00000000-0005-0000-0000-0000A6400000}"/>
    <cellStyle name="Dziesiętny 5 3 2 4 2 2 2" xfId="16233" xr:uid="{00000000-0005-0000-0000-0000A7400000}"/>
    <cellStyle name="Dziesiętny 5 3 2 4 2 2 3" xfId="16234" xr:uid="{00000000-0005-0000-0000-0000A8400000}"/>
    <cellStyle name="Dziesiętny 5 3 2 4 2 3" xfId="16235" xr:uid="{00000000-0005-0000-0000-0000A9400000}"/>
    <cellStyle name="Dziesiętny 5 3 2 4 2 4" xfId="16236" xr:uid="{00000000-0005-0000-0000-0000AA400000}"/>
    <cellStyle name="Dziesiętny 5 3 2 4 3" xfId="16237" xr:uid="{00000000-0005-0000-0000-0000AB400000}"/>
    <cellStyle name="Dziesiętny 5 3 2 4 3 2" xfId="16238" xr:uid="{00000000-0005-0000-0000-0000AC400000}"/>
    <cellStyle name="Dziesiętny 5 3 2 4 3 3" xfId="16239" xr:uid="{00000000-0005-0000-0000-0000AD400000}"/>
    <cellStyle name="Dziesiętny 5 3 2 4 4" xfId="16240" xr:uid="{00000000-0005-0000-0000-0000AE400000}"/>
    <cellStyle name="Dziesiętny 5 3 2 4 5" xfId="16241" xr:uid="{00000000-0005-0000-0000-0000AF400000}"/>
    <cellStyle name="Dziesiętny 5 3 2 5" xfId="16242" xr:uid="{00000000-0005-0000-0000-0000B0400000}"/>
    <cellStyle name="Dziesiętny 5 3 2 6" xfId="16243" xr:uid="{00000000-0005-0000-0000-0000B1400000}"/>
    <cellStyle name="Dziesiętny 5 3 2 6 2" xfId="16244" xr:uid="{00000000-0005-0000-0000-0000B2400000}"/>
    <cellStyle name="Dziesiętny 5 3 2 6 2 2" xfId="16245" xr:uid="{00000000-0005-0000-0000-0000B3400000}"/>
    <cellStyle name="Dziesiętny 5 3 2 6 2 3" xfId="16246" xr:uid="{00000000-0005-0000-0000-0000B4400000}"/>
    <cellStyle name="Dziesiętny 5 3 2 6 3" xfId="16247" xr:uid="{00000000-0005-0000-0000-0000B5400000}"/>
    <cellStyle name="Dziesiętny 5 3 2 6 4" xfId="16248" xr:uid="{00000000-0005-0000-0000-0000B6400000}"/>
    <cellStyle name="Dziesiętny 5 3 2 7" xfId="16249" xr:uid="{00000000-0005-0000-0000-0000B7400000}"/>
    <cellStyle name="Dziesiętny 5 3 2 7 2" xfId="16250" xr:uid="{00000000-0005-0000-0000-0000B8400000}"/>
    <cellStyle name="Dziesiętny 5 3 2 7 3" xfId="16251" xr:uid="{00000000-0005-0000-0000-0000B9400000}"/>
    <cellStyle name="Dziesiętny 5 3 2 8" xfId="16252" xr:uid="{00000000-0005-0000-0000-0000BA400000}"/>
    <cellStyle name="Dziesiętny 5 3 2 9" xfId="16253" xr:uid="{00000000-0005-0000-0000-0000BB400000}"/>
    <cellStyle name="Dziesiętny 5 3 3" xfId="16254" xr:uid="{00000000-0005-0000-0000-0000BC400000}"/>
    <cellStyle name="Dziesiętny 5 3 3 2" xfId="16255" xr:uid="{00000000-0005-0000-0000-0000BD400000}"/>
    <cellStyle name="Dziesiętny 5 3 3 2 2" xfId="16256" xr:uid="{00000000-0005-0000-0000-0000BE400000}"/>
    <cellStyle name="Dziesiętny 5 3 3 2 2 2" xfId="16257" xr:uid="{00000000-0005-0000-0000-0000BF400000}"/>
    <cellStyle name="Dziesiętny 5 3 3 2 2 2 2" xfId="16258" xr:uid="{00000000-0005-0000-0000-0000C0400000}"/>
    <cellStyle name="Dziesiętny 5 3 3 2 2 2 3" xfId="16259" xr:uid="{00000000-0005-0000-0000-0000C1400000}"/>
    <cellStyle name="Dziesiętny 5 3 3 2 2 3" xfId="16260" xr:uid="{00000000-0005-0000-0000-0000C2400000}"/>
    <cellStyle name="Dziesiętny 5 3 3 2 2 4" xfId="16261" xr:uid="{00000000-0005-0000-0000-0000C3400000}"/>
    <cellStyle name="Dziesiętny 5 3 3 2 3" xfId="16262" xr:uid="{00000000-0005-0000-0000-0000C4400000}"/>
    <cellStyle name="Dziesiętny 5 3 3 2 3 2" xfId="16263" xr:uid="{00000000-0005-0000-0000-0000C5400000}"/>
    <cellStyle name="Dziesiętny 5 3 3 2 3 2 2" xfId="16264" xr:uid="{00000000-0005-0000-0000-0000C6400000}"/>
    <cellStyle name="Dziesiętny 5 3 3 2 3 2 3" xfId="16265" xr:uid="{00000000-0005-0000-0000-0000C7400000}"/>
    <cellStyle name="Dziesiętny 5 3 3 2 3 3" xfId="16266" xr:uid="{00000000-0005-0000-0000-0000C8400000}"/>
    <cellStyle name="Dziesiętny 5 3 3 2 3 4" xfId="16267" xr:uid="{00000000-0005-0000-0000-0000C9400000}"/>
    <cellStyle name="Dziesiętny 5 3 3 2 4" xfId="16268" xr:uid="{00000000-0005-0000-0000-0000CA400000}"/>
    <cellStyle name="Dziesiętny 5 3 3 2 4 2" xfId="16269" xr:uid="{00000000-0005-0000-0000-0000CB400000}"/>
    <cellStyle name="Dziesiętny 5 3 3 2 4 2 2" xfId="16270" xr:uid="{00000000-0005-0000-0000-0000CC400000}"/>
    <cellStyle name="Dziesiętny 5 3 3 2 4 2 3" xfId="16271" xr:uid="{00000000-0005-0000-0000-0000CD400000}"/>
    <cellStyle name="Dziesiętny 5 3 3 2 4 3" xfId="16272" xr:uid="{00000000-0005-0000-0000-0000CE400000}"/>
    <cellStyle name="Dziesiętny 5 3 3 2 4 4" xfId="16273" xr:uid="{00000000-0005-0000-0000-0000CF400000}"/>
    <cellStyle name="Dziesiętny 5 3 3 2 5" xfId="16274" xr:uid="{00000000-0005-0000-0000-0000D0400000}"/>
    <cellStyle name="Dziesiętny 5 3 3 2 5 2" xfId="16275" xr:uid="{00000000-0005-0000-0000-0000D1400000}"/>
    <cellStyle name="Dziesiętny 5 3 3 2 5 3" xfId="16276" xr:uid="{00000000-0005-0000-0000-0000D2400000}"/>
    <cellStyle name="Dziesiętny 5 3 3 2 6" xfId="16277" xr:uid="{00000000-0005-0000-0000-0000D3400000}"/>
    <cellStyle name="Dziesiętny 5 3 3 2 7" xfId="16278" xr:uid="{00000000-0005-0000-0000-0000D4400000}"/>
    <cellStyle name="Dziesiętny 5 3 3 3" xfId="16279" xr:uid="{00000000-0005-0000-0000-0000D5400000}"/>
    <cellStyle name="Dziesiętny 5 3 3 3 2" xfId="16280" xr:uid="{00000000-0005-0000-0000-0000D6400000}"/>
    <cellStyle name="Dziesiętny 5 3 3 3 2 2" xfId="16281" xr:uid="{00000000-0005-0000-0000-0000D7400000}"/>
    <cellStyle name="Dziesiętny 5 3 3 3 2 2 2" xfId="16282" xr:uid="{00000000-0005-0000-0000-0000D8400000}"/>
    <cellStyle name="Dziesiętny 5 3 3 3 2 2 3" xfId="16283" xr:uid="{00000000-0005-0000-0000-0000D9400000}"/>
    <cellStyle name="Dziesiętny 5 3 3 3 2 3" xfId="16284" xr:uid="{00000000-0005-0000-0000-0000DA400000}"/>
    <cellStyle name="Dziesiętny 5 3 3 3 2 4" xfId="16285" xr:uid="{00000000-0005-0000-0000-0000DB400000}"/>
    <cellStyle name="Dziesiętny 5 3 3 3 3" xfId="16286" xr:uid="{00000000-0005-0000-0000-0000DC400000}"/>
    <cellStyle name="Dziesiętny 5 3 3 3 3 2" xfId="16287" xr:uid="{00000000-0005-0000-0000-0000DD400000}"/>
    <cellStyle name="Dziesiętny 5 3 3 3 3 2 2" xfId="16288" xr:uid="{00000000-0005-0000-0000-0000DE400000}"/>
    <cellStyle name="Dziesiętny 5 3 3 3 3 2 3" xfId="16289" xr:uid="{00000000-0005-0000-0000-0000DF400000}"/>
    <cellStyle name="Dziesiętny 5 3 3 3 3 3" xfId="16290" xr:uid="{00000000-0005-0000-0000-0000E0400000}"/>
    <cellStyle name="Dziesiętny 5 3 3 3 3 4" xfId="16291" xr:uid="{00000000-0005-0000-0000-0000E1400000}"/>
    <cellStyle name="Dziesiętny 5 3 3 3 4" xfId="16292" xr:uid="{00000000-0005-0000-0000-0000E2400000}"/>
    <cellStyle name="Dziesiętny 5 3 3 3 4 2" xfId="16293" xr:uid="{00000000-0005-0000-0000-0000E3400000}"/>
    <cellStyle name="Dziesiętny 5 3 3 3 4 2 2" xfId="16294" xr:uid="{00000000-0005-0000-0000-0000E4400000}"/>
    <cellStyle name="Dziesiętny 5 3 3 3 4 2 3" xfId="16295" xr:uid="{00000000-0005-0000-0000-0000E5400000}"/>
    <cellStyle name="Dziesiętny 5 3 3 3 4 3" xfId="16296" xr:uid="{00000000-0005-0000-0000-0000E6400000}"/>
    <cellStyle name="Dziesiętny 5 3 3 3 4 4" xfId="16297" xr:uid="{00000000-0005-0000-0000-0000E7400000}"/>
    <cellStyle name="Dziesiętny 5 3 3 3 5" xfId="16298" xr:uid="{00000000-0005-0000-0000-0000E8400000}"/>
    <cellStyle name="Dziesiętny 5 3 3 3 5 2" xfId="16299" xr:uid="{00000000-0005-0000-0000-0000E9400000}"/>
    <cellStyle name="Dziesiętny 5 3 3 3 5 3" xfId="16300" xr:uid="{00000000-0005-0000-0000-0000EA400000}"/>
    <cellStyle name="Dziesiętny 5 3 3 3 6" xfId="16301" xr:uid="{00000000-0005-0000-0000-0000EB400000}"/>
    <cellStyle name="Dziesiętny 5 3 3 3 7" xfId="16302" xr:uid="{00000000-0005-0000-0000-0000EC400000}"/>
    <cellStyle name="Dziesiętny 5 3 3 4" xfId="16303" xr:uid="{00000000-0005-0000-0000-0000ED400000}"/>
    <cellStyle name="Dziesiętny 5 3 3 4 2" xfId="16304" xr:uid="{00000000-0005-0000-0000-0000EE400000}"/>
    <cellStyle name="Dziesiętny 5 3 3 4 2 2" xfId="16305" xr:uid="{00000000-0005-0000-0000-0000EF400000}"/>
    <cellStyle name="Dziesiętny 5 3 3 4 2 3" xfId="16306" xr:uid="{00000000-0005-0000-0000-0000F0400000}"/>
    <cellStyle name="Dziesiętny 5 3 3 4 3" xfId="16307" xr:uid="{00000000-0005-0000-0000-0000F1400000}"/>
    <cellStyle name="Dziesiętny 5 3 3 4 4" xfId="16308" xr:uid="{00000000-0005-0000-0000-0000F2400000}"/>
    <cellStyle name="Dziesiętny 5 3 3 5" xfId="16309" xr:uid="{00000000-0005-0000-0000-0000F3400000}"/>
    <cellStyle name="Dziesiętny 5 3 3 5 2" xfId="16310" xr:uid="{00000000-0005-0000-0000-0000F4400000}"/>
    <cellStyle name="Dziesiętny 5 3 3 5 2 2" xfId="16311" xr:uid="{00000000-0005-0000-0000-0000F5400000}"/>
    <cellStyle name="Dziesiętny 5 3 3 5 2 3" xfId="16312" xr:uid="{00000000-0005-0000-0000-0000F6400000}"/>
    <cellStyle name="Dziesiętny 5 3 3 5 3" xfId="16313" xr:uid="{00000000-0005-0000-0000-0000F7400000}"/>
    <cellStyle name="Dziesiętny 5 3 3 5 4" xfId="16314" xr:uid="{00000000-0005-0000-0000-0000F8400000}"/>
    <cellStyle name="Dziesiętny 5 3 3 6" xfId="16315" xr:uid="{00000000-0005-0000-0000-0000F9400000}"/>
    <cellStyle name="Dziesiętny 5 3 3 6 2" xfId="16316" xr:uid="{00000000-0005-0000-0000-0000FA400000}"/>
    <cellStyle name="Dziesiętny 5 3 3 6 2 2" xfId="16317" xr:uid="{00000000-0005-0000-0000-0000FB400000}"/>
    <cellStyle name="Dziesiętny 5 3 3 6 2 3" xfId="16318" xr:uid="{00000000-0005-0000-0000-0000FC400000}"/>
    <cellStyle name="Dziesiętny 5 3 3 6 3" xfId="16319" xr:uid="{00000000-0005-0000-0000-0000FD400000}"/>
    <cellStyle name="Dziesiętny 5 3 3 6 4" xfId="16320" xr:uid="{00000000-0005-0000-0000-0000FE400000}"/>
    <cellStyle name="Dziesiętny 5 3 3 7" xfId="16321" xr:uid="{00000000-0005-0000-0000-0000FF400000}"/>
    <cellStyle name="Dziesiętny 5 3 3 7 2" xfId="16322" xr:uid="{00000000-0005-0000-0000-000000410000}"/>
    <cellStyle name="Dziesiętny 5 3 3 7 3" xfId="16323" xr:uid="{00000000-0005-0000-0000-000001410000}"/>
    <cellStyle name="Dziesiętny 5 3 3 8" xfId="16324" xr:uid="{00000000-0005-0000-0000-000002410000}"/>
    <cellStyle name="Dziesiętny 5 3 3 9" xfId="16325" xr:uid="{00000000-0005-0000-0000-000003410000}"/>
    <cellStyle name="Dziesiętny 5 3 4" xfId="16326" xr:uid="{00000000-0005-0000-0000-000004410000}"/>
    <cellStyle name="Dziesiętny 5 3 4 2" xfId="16327" xr:uid="{00000000-0005-0000-0000-000005410000}"/>
    <cellStyle name="Dziesiętny 5 3 4 2 2" xfId="16328" xr:uid="{00000000-0005-0000-0000-000006410000}"/>
    <cellStyle name="Dziesiętny 5 3 4 2 3" xfId="16329" xr:uid="{00000000-0005-0000-0000-000007410000}"/>
    <cellStyle name="Dziesiętny 5 3 4 3" xfId="16330" xr:uid="{00000000-0005-0000-0000-000008410000}"/>
    <cellStyle name="Dziesiętny 5 3 4 4" xfId="16331" xr:uid="{00000000-0005-0000-0000-000009410000}"/>
    <cellStyle name="Dziesiętny 5 3 5" xfId="16332" xr:uid="{00000000-0005-0000-0000-00000A410000}"/>
    <cellStyle name="Dziesiętny 5 3 5 2" xfId="16333" xr:uid="{00000000-0005-0000-0000-00000B410000}"/>
    <cellStyle name="Dziesiętny 5 3 5 2 2" xfId="16334" xr:uid="{00000000-0005-0000-0000-00000C410000}"/>
    <cellStyle name="Dziesiętny 5 3 5 2 3" xfId="16335" xr:uid="{00000000-0005-0000-0000-00000D410000}"/>
    <cellStyle name="Dziesiętny 5 3 5 3" xfId="16336" xr:uid="{00000000-0005-0000-0000-00000E410000}"/>
    <cellStyle name="Dziesiętny 5 3 5 4" xfId="16337" xr:uid="{00000000-0005-0000-0000-00000F410000}"/>
    <cellStyle name="Dziesiętny 5 4" xfId="16338" xr:uid="{00000000-0005-0000-0000-000010410000}"/>
    <cellStyle name="Dziesiętny 5 4 2" xfId="16339" xr:uid="{00000000-0005-0000-0000-000011410000}"/>
    <cellStyle name="Dziesiętny 5 4 2 2" xfId="16340" xr:uid="{00000000-0005-0000-0000-000012410000}"/>
    <cellStyle name="Dziesiętny 5 4 2 3" xfId="16341" xr:uid="{00000000-0005-0000-0000-000013410000}"/>
    <cellStyle name="Dziesiętny 5 4 2 3 2" xfId="16342" xr:uid="{00000000-0005-0000-0000-000014410000}"/>
    <cellStyle name="Dziesiętny 5 4 2 3 2 2" xfId="16343" xr:uid="{00000000-0005-0000-0000-000015410000}"/>
    <cellStyle name="Dziesiętny 5 4 2 3 2 3" xfId="16344" xr:uid="{00000000-0005-0000-0000-000016410000}"/>
    <cellStyle name="Dziesiętny 5 4 2 3 3" xfId="16345" xr:uid="{00000000-0005-0000-0000-000017410000}"/>
    <cellStyle name="Dziesiętny 5 4 2 3 4" xfId="16346" xr:uid="{00000000-0005-0000-0000-000018410000}"/>
    <cellStyle name="Dziesiętny 5 4 2 4" xfId="16347" xr:uid="{00000000-0005-0000-0000-000019410000}"/>
    <cellStyle name="Dziesiętny 5 4 2 4 2" xfId="16348" xr:uid="{00000000-0005-0000-0000-00001A410000}"/>
    <cellStyle name="Dziesiętny 5 4 2 4 2 2" xfId="16349" xr:uid="{00000000-0005-0000-0000-00001B410000}"/>
    <cellStyle name="Dziesiętny 5 4 2 4 2 3" xfId="16350" xr:uid="{00000000-0005-0000-0000-00001C410000}"/>
    <cellStyle name="Dziesiętny 5 4 2 4 3" xfId="16351" xr:uid="{00000000-0005-0000-0000-00001D410000}"/>
    <cellStyle name="Dziesiętny 5 4 2 4 4" xfId="16352" xr:uid="{00000000-0005-0000-0000-00001E410000}"/>
    <cellStyle name="Dziesiętny 5 4 3" xfId="16353" xr:uid="{00000000-0005-0000-0000-00001F410000}"/>
    <cellStyle name="Dziesiętny 5 4 3 2" xfId="16354" xr:uid="{00000000-0005-0000-0000-000020410000}"/>
    <cellStyle name="Dziesiętny 5 4 3 2 2" xfId="16355" xr:uid="{00000000-0005-0000-0000-000021410000}"/>
    <cellStyle name="Dziesiętny 5 4 3 2 2 2" xfId="16356" xr:uid="{00000000-0005-0000-0000-000022410000}"/>
    <cellStyle name="Dziesiętny 5 4 3 2 2 3" xfId="16357" xr:uid="{00000000-0005-0000-0000-000023410000}"/>
    <cellStyle name="Dziesiętny 5 4 3 2 3" xfId="16358" xr:uid="{00000000-0005-0000-0000-000024410000}"/>
    <cellStyle name="Dziesiętny 5 4 3 2 4" xfId="16359" xr:uid="{00000000-0005-0000-0000-000025410000}"/>
    <cellStyle name="Dziesiętny 5 4 3 3" xfId="16360" xr:uid="{00000000-0005-0000-0000-000026410000}"/>
    <cellStyle name="Dziesiętny 5 4 3 3 2" xfId="16361" xr:uid="{00000000-0005-0000-0000-000027410000}"/>
    <cellStyle name="Dziesiętny 5 4 3 3 2 2" xfId="16362" xr:uid="{00000000-0005-0000-0000-000028410000}"/>
    <cellStyle name="Dziesiętny 5 4 3 3 2 3" xfId="16363" xr:uid="{00000000-0005-0000-0000-000029410000}"/>
    <cellStyle name="Dziesiętny 5 4 3 3 3" xfId="16364" xr:uid="{00000000-0005-0000-0000-00002A410000}"/>
    <cellStyle name="Dziesiętny 5 4 3 3 4" xfId="16365" xr:uid="{00000000-0005-0000-0000-00002B410000}"/>
    <cellStyle name="Dziesiętny 5 4 3 4" xfId="16366" xr:uid="{00000000-0005-0000-0000-00002C410000}"/>
    <cellStyle name="Dziesiętny 5 4 3 4 2" xfId="16367" xr:uid="{00000000-0005-0000-0000-00002D410000}"/>
    <cellStyle name="Dziesiętny 5 4 3 4 2 2" xfId="16368" xr:uid="{00000000-0005-0000-0000-00002E410000}"/>
    <cellStyle name="Dziesiętny 5 4 3 4 2 3" xfId="16369" xr:uid="{00000000-0005-0000-0000-00002F410000}"/>
    <cellStyle name="Dziesiętny 5 4 3 4 3" xfId="16370" xr:uid="{00000000-0005-0000-0000-000030410000}"/>
    <cellStyle name="Dziesiętny 5 4 3 4 4" xfId="16371" xr:uid="{00000000-0005-0000-0000-000031410000}"/>
    <cellStyle name="Dziesiętny 5 4 3 5" xfId="16372" xr:uid="{00000000-0005-0000-0000-000032410000}"/>
    <cellStyle name="Dziesiętny 5 4 3 5 2" xfId="16373" xr:uid="{00000000-0005-0000-0000-000033410000}"/>
    <cellStyle name="Dziesiętny 5 4 3 5 3" xfId="16374" xr:uid="{00000000-0005-0000-0000-000034410000}"/>
    <cellStyle name="Dziesiętny 5 4 3 6" xfId="16375" xr:uid="{00000000-0005-0000-0000-000035410000}"/>
    <cellStyle name="Dziesiętny 5 4 3 7" xfId="16376" xr:uid="{00000000-0005-0000-0000-000036410000}"/>
    <cellStyle name="Dziesiętny 5 4 4" xfId="16377" xr:uid="{00000000-0005-0000-0000-000037410000}"/>
    <cellStyle name="Dziesiętny 5 4 4 2" xfId="16378" xr:uid="{00000000-0005-0000-0000-000038410000}"/>
    <cellStyle name="Dziesiętny 5 4 4 2 2" xfId="16379" xr:uid="{00000000-0005-0000-0000-000039410000}"/>
    <cellStyle name="Dziesiętny 5 4 4 2 2 2" xfId="16380" xr:uid="{00000000-0005-0000-0000-00003A410000}"/>
    <cellStyle name="Dziesiętny 5 4 4 2 2 3" xfId="16381" xr:uid="{00000000-0005-0000-0000-00003B410000}"/>
    <cellStyle name="Dziesiętny 5 4 4 2 3" xfId="16382" xr:uid="{00000000-0005-0000-0000-00003C410000}"/>
    <cellStyle name="Dziesiętny 5 4 4 2 4" xfId="16383" xr:uid="{00000000-0005-0000-0000-00003D410000}"/>
    <cellStyle name="Dziesiętny 5 4 4 3" xfId="16384" xr:uid="{00000000-0005-0000-0000-00003E410000}"/>
    <cellStyle name="Dziesiętny 5 4 4 3 2" xfId="16385" xr:uid="{00000000-0005-0000-0000-00003F410000}"/>
    <cellStyle name="Dziesiętny 5 4 4 3 2 2" xfId="16386" xr:uid="{00000000-0005-0000-0000-000040410000}"/>
    <cellStyle name="Dziesiętny 5 4 4 3 2 3" xfId="16387" xr:uid="{00000000-0005-0000-0000-000041410000}"/>
    <cellStyle name="Dziesiętny 5 4 4 3 3" xfId="16388" xr:uid="{00000000-0005-0000-0000-000042410000}"/>
    <cellStyle name="Dziesiętny 5 4 4 3 4" xfId="16389" xr:uid="{00000000-0005-0000-0000-000043410000}"/>
    <cellStyle name="Dziesiętny 5 4 4 4" xfId="16390" xr:uid="{00000000-0005-0000-0000-000044410000}"/>
    <cellStyle name="Dziesiętny 5 4 4 4 2" xfId="16391" xr:uid="{00000000-0005-0000-0000-000045410000}"/>
    <cellStyle name="Dziesiętny 5 4 4 4 2 2" xfId="16392" xr:uid="{00000000-0005-0000-0000-000046410000}"/>
    <cellStyle name="Dziesiętny 5 4 4 4 2 3" xfId="16393" xr:uid="{00000000-0005-0000-0000-000047410000}"/>
    <cellStyle name="Dziesiętny 5 4 4 4 3" xfId="16394" xr:uid="{00000000-0005-0000-0000-000048410000}"/>
    <cellStyle name="Dziesiętny 5 4 4 4 4" xfId="16395" xr:uid="{00000000-0005-0000-0000-000049410000}"/>
    <cellStyle name="Dziesiętny 5 4 4 5" xfId="16396" xr:uid="{00000000-0005-0000-0000-00004A410000}"/>
    <cellStyle name="Dziesiętny 5 4 4 5 2" xfId="16397" xr:uid="{00000000-0005-0000-0000-00004B410000}"/>
    <cellStyle name="Dziesiętny 5 4 4 5 3" xfId="16398" xr:uid="{00000000-0005-0000-0000-00004C410000}"/>
    <cellStyle name="Dziesiętny 5 4 4 6" xfId="16399" xr:uid="{00000000-0005-0000-0000-00004D410000}"/>
    <cellStyle name="Dziesiętny 5 4 4 7" xfId="16400" xr:uid="{00000000-0005-0000-0000-00004E410000}"/>
    <cellStyle name="Dziesiętny 5 4 5" xfId="16401" xr:uid="{00000000-0005-0000-0000-00004F410000}"/>
    <cellStyle name="Dziesiętny 5 4 5 2" xfId="16402" xr:uid="{00000000-0005-0000-0000-000050410000}"/>
    <cellStyle name="Dziesiętny 5 4 5 2 2" xfId="16403" xr:uid="{00000000-0005-0000-0000-000051410000}"/>
    <cellStyle name="Dziesiętny 5 4 5 2 2 2" xfId="16404" xr:uid="{00000000-0005-0000-0000-000052410000}"/>
    <cellStyle name="Dziesiętny 5 4 5 2 2 3" xfId="16405" xr:uid="{00000000-0005-0000-0000-000053410000}"/>
    <cellStyle name="Dziesiętny 5 4 5 2 3" xfId="16406" xr:uid="{00000000-0005-0000-0000-000054410000}"/>
    <cellStyle name="Dziesiętny 5 4 5 2 4" xfId="16407" xr:uid="{00000000-0005-0000-0000-000055410000}"/>
    <cellStyle name="Dziesiętny 5 4 5 3" xfId="16408" xr:uid="{00000000-0005-0000-0000-000056410000}"/>
    <cellStyle name="Dziesiętny 5 4 5 3 2" xfId="16409" xr:uid="{00000000-0005-0000-0000-000057410000}"/>
    <cellStyle name="Dziesiętny 5 4 5 3 3" xfId="16410" xr:uid="{00000000-0005-0000-0000-000058410000}"/>
    <cellStyle name="Dziesiętny 5 4 5 4" xfId="16411" xr:uid="{00000000-0005-0000-0000-000059410000}"/>
    <cellStyle name="Dziesiętny 5 4 5 5" xfId="16412" xr:uid="{00000000-0005-0000-0000-00005A410000}"/>
    <cellStyle name="Dziesiętny 5 4 6" xfId="16413" xr:uid="{00000000-0005-0000-0000-00005B410000}"/>
    <cellStyle name="Dziesiętny 5 4 6 2" xfId="16414" xr:uid="{00000000-0005-0000-0000-00005C410000}"/>
    <cellStyle name="Dziesiętny 5 4 6 2 2" xfId="16415" xr:uid="{00000000-0005-0000-0000-00005D410000}"/>
    <cellStyle name="Dziesiętny 5 4 6 2 3" xfId="16416" xr:uid="{00000000-0005-0000-0000-00005E410000}"/>
    <cellStyle name="Dziesiętny 5 4 6 3" xfId="16417" xr:uid="{00000000-0005-0000-0000-00005F410000}"/>
    <cellStyle name="Dziesiętny 5 4 6 4" xfId="16418" xr:uid="{00000000-0005-0000-0000-000060410000}"/>
    <cellStyle name="Dziesiętny 5 4 7" xfId="16419" xr:uid="{00000000-0005-0000-0000-000061410000}"/>
    <cellStyle name="Dziesiętny 5 4 7 2" xfId="16420" xr:uid="{00000000-0005-0000-0000-000062410000}"/>
    <cellStyle name="Dziesiętny 5 4 7 3" xfId="16421" xr:uid="{00000000-0005-0000-0000-000063410000}"/>
    <cellStyle name="Dziesiętny 5 4 8" xfId="16422" xr:uid="{00000000-0005-0000-0000-000064410000}"/>
    <cellStyle name="Dziesiętny 5 4 9" xfId="16423" xr:uid="{00000000-0005-0000-0000-000065410000}"/>
    <cellStyle name="Dziesiętny 5 5" xfId="16424" xr:uid="{00000000-0005-0000-0000-000066410000}"/>
    <cellStyle name="Dziesiętny 5 5 10" xfId="16425" xr:uid="{00000000-0005-0000-0000-000067410000}"/>
    <cellStyle name="Dziesiętny 5 5 2" xfId="16426" xr:uid="{00000000-0005-0000-0000-000068410000}"/>
    <cellStyle name="Dziesiętny 5 5 2 2" xfId="16427" xr:uid="{00000000-0005-0000-0000-000069410000}"/>
    <cellStyle name="Dziesiętny 5 5 2 2 2" xfId="16428" xr:uid="{00000000-0005-0000-0000-00006A410000}"/>
    <cellStyle name="Dziesiętny 5 5 2 2 2 2" xfId="16429" xr:uid="{00000000-0005-0000-0000-00006B410000}"/>
    <cellStyle name="Dziesiętny 5 5 2 2 2 3" xfId="16430" xr:uid="{00000000-0005-0000-0000-00006C410000}"/>
    <cellStyle name="Dziesiętny 5 5 2 2 3" xfId="16431" xr:uid="{00000000-0005-0000-0000-00006D410000}"/>
    <cellStyle name="Dziesiętny 5 5 2 2 4" xfId="16432" xr:uid="{00000000-0005-0000-0000-00006E410000}"/>
    <cellStyle name="Dziesiętny 5 5 2 3" xfId="16433" xr:uid="{00000000-0005-0000-0000-00006F410000}"/>
    <cellStyle name="Dziesiętny 5 5 2 3 2" xfId="16434" xr:uid="{00000000-0005-0000-0000-000070410000}"/>
    <cellStyle name="Dziesiętny 5 5 2 3 2 2" xfId="16435" xr:uid="{00000000-0005-0000-0000-000071410000}"/>
    <cellStyle name="Dziesiętny 5 5 2 3 2 3" xfId="16436" xr:uid="{00000000-0005-0000-0000-000072410000}"/>
    <cellStyle name="Dziesiętny 5 5 2 3 3" xfId="16437" xr:uid="{00000000-0005-0000-0000-000073410000}"/>
    <cellStyle name="Dziesiętny 5 5 2 3 4" xfId="16438" xr:uid="{00000000-0005-0000-0000-000074410000}"/>
    <cellStyle name="Dziesiętny 5 5 2 4" xfId="16439" xr:uid="{00000000-0005-0000-0000-000075410000}"/>
    <cellStyle name="Dziesiętny 5 5 2 4 2" xfId="16440" xr:uid="{00000000-0005-0000-0000-000076410000}"/>
    <cellStyle name="Dziesiętny 5 5 2 4 2 2" xfId="16441" xr:uid="{00000000-0005-0000-0000-000077410000}"/>
    <cellStyle name="Dziesiętny 5 5 2 4 2 3" xfId="16442" xr:uid="{00000000-0005-0000-0000-000078410000}"/>
    <cellStyle name="Dziesiętny 5 5 2 4 3" xfId="16443" xr:uid="{00000000-0005-0000-0000-000079410000}"/>
    <cellStyle name="Dziesiętny 5 5 2 4 4" xfId="16444" xr:uid="{00000000-0005-0000-0000-00007A410000}"/>
    <cellStyle name="Dziesiętny 5 5 2 5" xfId="16445" xr:uid="{00000000-0005-0000-0000-00007B410000}"/>
    <cellStyle name="Dziesiętny 5 5 2 5 2" xfId="16446" xr:uid="{00000000-0005-0000-0000-00007C410000}"/>
    <cellStyle name="Dziesiętny 5 5 2 5 3" xfId="16447" xr:uid="{00000000-0005-0000-0000-00007D410000}"/>
    <cellStyle name="Dziesiętny 5 5 2 6" xfId="16448" xr:uid="{00000000-0005-0000-0000-00007E410000}"/>
    <cellStyle name="Dziesiętny 5 5 2 7" xfId="16449" xr:uid="{00000000-0005-0000-0000-00007F410000}"/>
    <cellStyle name="Dziesiętny 5 5 3" xfId="16450" xr:uid="{00000000-0005-0000-0000-000080410000}"/>
    <cellStyle name="Dziesiętny 5 5 3 2" xfId="16451" xr:uid="{00000000-0005-0000-0000-000081410000}"/>
    <cellStyle name="Dziesiętny 5 5 3 2 2" xfId="16452" xr:uid="{00000000-0005-0000-0000-000082410000}"/>
    <cellStyle name="Dziesiętny 5 5 3 2 2 2" xfId="16453" xr:uid="{00000000-0005-0000-0000-000083410000}"/>
    <cellStyle name="Dziesiętny 5 5 3 2 2 3" xfId="16454" xr:uid="{00000000-0005-0000-0000-000084410000}"/>
    <cellStyle name="Dziesiętny 5 5 3 2 3" xfId="16455" xr:uid="{00000000-0005-0000-0000-000085410000}"/>
    <cellStyle name="Dziesiętny 5 5 3 2 4" xfId="16456" xr:uid="{00000000-0005-0000-0000-000086410000}"/>
    <cellStyle name="Dziesiętny 5 5 3 3" xfId="16457" xr:uid="{00000000-0005-0000-0000-000087410000}"/>
    <cellStyle name="Dziesiętny 5 5 3 3 2" xfId="16458" xr:uid="{00000000-0005-0000-0000-000088410000}"/>
    <cellStyle name="Dziesiętny 5 5 3 3 2 2" xfId="16459" xr:uid="{00000000-0005-0000-0000-000089410000}"/>
    <cellStyle name="Dziesiętny 5 5 3 3 2 3" xfId="16460" xr:uid="{00000000-0005-0000-0000-00008A410000}"/>
    <cellStyle name="Dziesiętny 5 5 3 3 3" xfId="16461" xr:uid="{00000000-0005-0000-0000-00008B410000}"/>
    <cellStyle name="Dziesiętny 5 5 3 3 4" xfId="16462" xr:uid="{00000000-0005-0000-0000-00008C410000}"/>
    <cellStyle name="Dziesiętny 5 5 3 4" xfId="16463" xr:uid="{00000000-0005-0000-0000-00008D410000}"/>
    <cellStyle name="Dziesiętny 5 5 3 4 2" xfId="16464" xr:uid="{00000000-0005-0000-0000-00008E410000}"/>
    <cellStyle name="Dziesiętny 5 5 3 4 2 2" xfId="16465" xr:uid="{00000000-0005-0000-0000-00008F410000}"/>
    <cellStyle name="Dziesiętny 5 5 3 4 2 3" xfId="16466" xr:uid="{00000000-0005-0000-0000-000090410000}"/>
    <cellStyle name="Dziesiętny 5 5 3 4 3" xfId="16467" xr:uid="{00000000-0005-0000-0000-000091410000}"/>
    <cellStyle name="Dziesiętny 5 5 3 4 4" xfId="16468" xr:uid="{00000000-0005-0000-0000-000092410000}"/>
    <cellStyle name="Dziesiętny 5 5 3 5" xfId="16469" xr:uid="{00000000-0005-0000-0000-000093410000}"/>
    <cellStyle name="Dziesiętny 5 5 3 5 2" xfId="16470" xr:uid="{00000000-0005-0000-0000-000094410000}"/>
    <cellStyle name="Dziesiętny 5 5 3 5 3" xfId="16471" xr:uid="{00000000-0005-0000-0000-000095410000}"/>
    <cellStyle name="Dziesiętny 5 5 3 6" xfId="16472" xr:uid="{00000000-0005-0000-0000-000096410000}"/>
    <cellStyle name="Dziesiętny 5 5 3 7" xfId="16473" xr:uid="{00000000-0005-0000-0000-000097410000}"/>
    <cellStyle name="Dziesiętny 5 5 4" xfId="16474" xr:uid="{00000000-0005-0000-0000-000098410000}"/>
    <cellStyle name="Dziesiętny 5 5 4 2" xfId="16475" xr:uid="{00000000-0005-0000-0000-000099410000}"/>
    <cellStyle name="Dziesiętny 5 5 4 2 2" xfId="16476" xr:uid="{00000000-0005-0000-0000-00009A410000}"/>
    <cellStyle name="Dziesiętny 5 5 4 2 2 2" xfId="16477" xr:uid="{00000000-0005-0000-0000-00009B410000}"/>
    <cellStyle name="Dziesiętny 5 5 4 2 2 3" xfId="16478" xr:uid="{00000000-0005-0000-0000-00009C410000}"/>
    <cellStyle name="Dziesiętny 5 5 4 2 3" xfId="16479" xr:uid="{00000000-0005-0000-0000-00009D410000}"/>
    <cellStyle name="Dziesiętny 5 5 4 2 4" xfId="16480" xr:uid="{00000000-0005-0000-0000-00009E410000}"/>
    <cellStyle name="Dziesiętny 5 5 4 3" xfId="16481" xr:uid="{00000000-0005-0000-0000-00009F410000}"/>
    <cellStyle name="Dziesiętny 5 5 4 3 2" xfId="16482" xr:uid="{00000000-0005-0000-0000-0000A0410000}"/>
    <cellStyle name="Dziesiętny 5 5 4 3 3" xfId="16483" xr:uid="{00000000-0005-0000-0000-0000A1410000}"/>
    <cellStyle name="Dziesiętny 5 5 4 4" xfId="16484" xr:uid="{00000000-0005-0000-0000-0000A2410000}"/>
    <cellStyle name="Dziesiętny 5 5 4 5" xfId="16485" xr:uid="{00000000-0005-0000-0000-0000A3410000}"/>
    <cellStyle name="Dziesiętny 5 5 5" xfId="16486" xr:uid="{00000000-0005-0000-0000-0000A4410000}"/>
    <cellStyle name="Dziesiętny 5 5 5 2" xfId="16487" xr:uid="{00000000-0005-0000-0000-0000A5410000}"/>
    <cellStyle name="Dziesiętny 5 5 5 2 2" xfId="16488" xr:uid="{00000000-0005-0000-0000-0000A6410000}"/>
    <cellStyle name="Dziesiętny 5 5 5 2 3" xfId="16489" xr:uid="{00000000-0005-0000-0000-0000A7410000}"/>
    <cellStyle name="Dziesiętny 5 5 5 3" xfId="16490" xr:uid="{00000000-0005-0000-0000-0000A8410000}"/>
    <cellStyle name="Dziesiętny 5 5 5 4" xfId="16491" xr:uid="{00000000-0005-0000-0000-0000A9410000}"/>
    <cellStyle name="Dziesiętny 5 5 6" xfId="16492" xr:uid="{00000000-0005-0000-0000-0000AA410000}"/>
    <cellStyle name="Dziesiętny 5 5 6 2" xfId="16493" xr:uid="{00000000-0005-0000-0000-0000AB410000}"/>
    <cellStyle name="Dziesiętny 5 5 6 2 2" xfId="16494" xr:uid="{00000000-0005-0000-0000-0000AC410000}"/>
    <cellStyle name="Dziesiętny 5 5 6 2 3" xfId="16495" xr:uid="{00000000-0005-0000-0000-0000AD410000}"/>
    <cellStyle name="Dziesiętny 5 5 6 3" xfId="16496" xr:uid="{00000000-0005-0000-0000-0000AE410000}"/>
    <cellStyle name="Dziesiętny 5 5 6 4" xfId="16497" xr:uid="{00000000-0005-0000-0000-0000AF410000}"/>
    <cellStyle name="Dziesiętny 5 5 7" xfId="16498" xr:uid="{00000000-0005-0000-0000-0000B0410000}"/>
    <cellStyle name="Dziesiętny 5 5 7 2" xfId="16499" xr:uid="{00000000-0005-0000-0000-0000B1410000}"/>
    <cellStyle name="Dziesiętny 5 5 7 2 2" xfId="16500" xr:uid="{00000000-0005-0000-0000-0000B2410000}"/>
    <cellStyle name="Dziesiętny 5 5 7 2 3" xfId="16501" xr:uid="{00000000-0005-0000-0000-0000B3410000}"/>
    <cellStyle name="Dziesiętny 5 5 7 3" xfId="16502" xr:uid="{00000000-0005-0000-0000-0000B4410000}"/>
    <cellStyle name="Dziesiętny 5 5 7 4" xfId="16503" xr:uid="{00000000-0005-0000-0000-0000B5410000}"/>
    <cellStyle name="Dziesiętny 5 5 8" xfId="16504" xr:uid="{00000000-0005-0000-0000-0000B6410000}"/>
    <cellStyle name="Dziesiętny 5 5 8 2" xfId="16505" xr:uid="{00000000-0005-0000-0000-0000B7410000}"/>
    <cellStyle name="Dziesiętny 5 5 8 3" xfId="16506" xr:uid="{00000000-0005-0000-0000-0000B8410000}"/>
    <cellStyle name="Dziesiętny 5 5 9" xfId="16507" xr:uid="{00000000-0005-0000-0000-0000B9410000}"/>
    <cellStyle name="Dziesiętny 5 6" xfId="16508" xr:uid="{00000000-0005-0000-0000-0000BA410000}"/>
    <cellStyle name="Dziesiętny 5 6 2" xfId="16509" xr:uid="{00000000-0005-0000-0000-0000BB410000}"/>
    <cellStyle name="Dziesiętny 5 6 2 2" xfId="16510" xr:uid="{00000000-0005-0000-0000-0000BC410000}"/>
    <cellStyle name="Dziesiętny 5 6 2 2 2" xfId="16511" xr:uid="{00000000-0005-0000-0000-0000BD410000}"/>
    <cellStyle name="Dziesiętny 5 6 2 2 2 2" xfId="16512" xr:uid="{00000000-0005-0000-0000-0000BE410000}"/>
    <cellStyle name="Dziesiętny 5 6 2 2 2 3" xfId="16513" xr:uid="{00000000-0005-0000-0000-0000BF410000}"/>
    <cellStyle name="Dziesiętny 5 6 2 2 3" xfId="16514" xr:uid="{00000000-0005-0000-0000-0000C0410000}"/>
    <cellStyle name="Dziesiętny 5 6 2 2 4" xfId="16515" xr:uid="{00000000-0005-0000-0000-0000C1410000}"/>
    <cellStyle name="Dziesiętny 5 6 2 3" xfId="16516" xr:uid="{00000000-0005-0000-0000-0000C2410000}"/>
    <cellStyle name="Dziesiętny 5 6 2 3 2" xfId="16517" xr:uid="{00000000-0005-0000-0000-0000C3410000}"/>
    <cellStyle name="Dziesiętny 5 6 2 3 2 2" xfId="16518" xr:uid="{00000000-0005-0000-0000-0000C4410000}"/>
    <cellStyle name="Dziesiętny 5 6 2 3 2 3" xfId="16519" xr:uid="{00000000-0005-0000-0000-0000C5410000}"/>
    <cellStyle name="Dziesiętny 5 6 2 3 3" xfId="16520" xr:uid="{00000000-0005-0000-0000-0000C6410000}"/>
    <cellStyle name="Dziesiętny 5 6 2 3 4" xfId="16521" xr:uid="{00000000-0005-0000-0000-0000C7410000}"/>
    <cellStyle name="Dziesiętny 5 6 2 4" xfId="16522" xr:uid="{00000000-0005-0000-0000-0000C8410000}"/>
    <cellStyle name="Dziesiętny 5 6 2 4 2" xfId="16523" xr:uid="{00000000-0005-0000-0000-0000C9410000}"/>
    <cellStyle name="Dziesiętny 5 6 2 4 2 2" xfId="16524" xr:uid="{00000000-0005-0000-0000-0000CA410000}"/>
    <cellStyle name="Dziesiętny 5 6 2 4 2 3" xfId="16525" xr:uid="{00000000-0005-0000-0000-0000CB410000}"/>
    <cellStyle name="Dziesiętny 5 6 2 4 3" xfId="16526" xr:uid="{00000000-0005-0000-0000-0000CC410000}"/>
    <cellStyle name="Dziesiętny 5 6 2 4 4" xfId="16527" xr:uid="{00000000-0005-0000-0000-0000CD410000}"/>
    <cellStyle name="Dziesiętny 5 6 2 5" xfId="16528" xr:uid="{00000000-0005-0000-0000-0000CE410000}"/>
    <cellStyle name="Dziesiętny 5 6 2 5 2" xfId="16529" xr:uid="{00000000-0005-0000-0000-0000CF410000}"/>
    <cellStyle name="Dziesiętny 5 6 2 5 3" xfId="16530" xr:uid="{00000000-0005-0000-0000-0000D0410000}"/>
    <cellStyle name="Dziesiętny 5 6 2 6" xfId="16531" xr:uid="{00000000-0005-0000-0000-0000D1410000}"/>
    <cellStyle name="Dziesiętny 5 6 2 7" xfId="16532" xr:uid="{00000000-0005-0000-0000-0000D2410000}"/>
    <cellStyle name="Dziesiętny 5 6 3" xfId="16533" xr:uid="{00000000-0005-0000-0000-0000D3410000}"/>
    <cellStyle name="Dziesiętny 5 6 3 2" xfId="16534" xr:uid="{00000000-0005-0000-0000-0000D4410000}"/>
    <cellStyle name="Dziesiętny 5 6 3 2 2" xfId="16535" xr:uid="{00000000-0005-0000-0000-0000D5410000}"/>
    <cellStyle name="Dziesiętny 5 6 3 2 2 2" xfId="16536" xr:uid="{00000000-0005-0000-0000-0000D6410000}"/>
    <cellStyle name="Dziesiętny 5 6 3 2 2 3" xfId="16537" xr:uid="{00000000-0005-0000-0000-0000D7410000}"/>
    <cellStyle name="Dziesiętny 5 6 3 2 3" xfId="16538" xr:uid="{00000000-0005-0000-0000-0000D8410000}"/>
    <cellStyle name="Dziesiętny 5 6 3 2 4" xfId="16539" xr:uid="{00000000-0005-0000-0000-0000D9410000}"/>
    <cellStyle name="Dziesiętny 5 6 3 3" xfId="16540" xr:uid="{00000000-0005-0000-0000-0000DA410000}"/>
    <cellStyle name="Dziesiętny 5 6 3 3 2" xfId="16541" xr:uid="{00000000-0005-0000-0000-0000DB410000}"/>
    <cellStyle name="Dziesiętny 5 6 3 3 2 2" xfId="16542" xr:uid="{00000000-0005-0000-0000-0000DC410000}"/>
    <cellStyle name="Dziesiętny 5 6 3 3 2 3" xfId="16543" xr:uid="{00000000-0005-0000-0000-0000DD410000}"/>
    <cellStyle name="Dziesiętny 5 6 3 3 3" xfId="16544" xr:uid="{00000000-0005-0000-0000-0000DE410000}"/>
    <cellStyle name="Dziesiętny 5 6 3 3 4" xfId="16545" xr:uid="{00000000-0005-0000-0000-0000DF410000}"/>
    <cellStyle name="Dziesiętny 5 6 3 4" xfId="16546" xr:uid="{00000000-0005-0000-0000-0000E0410000}"/>
    <cellStyle name="Dziesiętny 5 6 3 4 2" xfId="16547" xr:uid="{00000000-0005-0000-0000-0000E1410000}"/>
    <cellStyle name="Dziesiętny 5 6 3 4 2 2" xfId="16548" xr:uid="{00000000-0005-0000-0000-0000E2410000}"/>
    <cellStyle name="Dziesiętny 5 6 3 4 2 3" xfId="16549" xr:uid="{00000000-0005-0000-0000-0000E3410000}"/>
    <cellStyle name="Dziesiętny 5 6 3 4 3" xfId="16550" xr:uid="{00000000-0005-0000-0000-0000E4410000}"/>
    <cellStyle name="Dziesiętny 5 6 3 4 4" xfId="16551" xr:uid="{00000000-0005-0000-0000-0000E5410000}"/>
    <cellStyle name="Dziesiętny 5 6 3 5" xfId="16552" xr:uid="{00000000-0005-0000-0000-0000E6410000}"/>
    <cellStyle name="Dziesiętny 5 6 3 5 2" xfId="16553" xr:uid="{00000000-0005-0000-0000-0000E7410000}"/>
    <cellStyle name="Dziesiętny 5 6 3 5 3" xfId="16554" xr:uid="{00000000-0005-0000-0000-0000E8410000}"/>
    <cellStyle name="Dziesiętny 5 6 3 6" xfId="16555" xr:uid="{00000000-0005-0000-0000-0000E9410000}"/>
    <cellStyle name="Dziesiętny 5 6 3 7" xfId="16556" xr:uid="{00000000-0005-0000-0000-0000EA410000}"/>
    <cellStyle name="Dziesiętny 5 6 4" xfId="16557" xr:uid="{00000000-0005-0000-0000-0000EB410000}"/>
    <cellStyle name="Dziesiętny 5 6 4 2" xfId="16558" xr:uid="{00000000-0005-0000-0000-0000EC410000}"/>
    <cellStyle name="Dziesiętny 5 6 4 2 2" xfId="16559" xr:uid="{00000000-0005-0000-0000-0000ED410000}"/>
    <cellStyle name="Dziesiętny 5 6 4 2 3" xfId="16560" xr:uid="{00000000-0005-0000-0000-0000EE410000}"/>
    <cellStyle name="Dziesiętny 5 6 4 3" xfId="16561" xr:uid="{00000000-0005-0000-0000-0000EF410000}"/>
    <cellStyle name="Dziesiętny 5 6 4 4" xfId="16562" xr:uid="{00000000-0005-0000-0000-0000F0410000}"/>
    <cellStyle name="Dziesiętny 5 6 5" xfId="16563" xr:uid="{00000000-0005-0000-0000-0000F1410000}"/>
    <cellStyle name="Dziesiętny 5 6 5 2" xfId="16564" xr:uid="{00000000-0005-0000-0000-0000F2410000}"/>
    <cellStyle name="Dziesiętny 5 6 5 2 2" xfId="16565" xr:uid="{00000000-0005-0000-0000-0000F3410000}"/>
    <cellStyle name="Dziesiętny 5 6 5 2 3" xfId="16566" xr:uid="{00000000-0005-0000-0000-0000F4410000}"/>
    <cellStyle name="Dziesiętny 5 6 5 3" xfId="16567" xr:uid="{00000000-0005-0000-0000-0000F5410000}"/>
    <cellStyle name="Dziesiętny 5 6 5 4" xfId="16568" xr:uid="{00000000-0005-0000-0000-0000F6410000}"/>
    <cellStyle name="Dziesiętny 5 6 6" xfId="16569" xr:uid="{00000000-0005-0000-0000-0000F7410000}"/>
    <cellStyle name="Dziesiętny 5 6 6 2" xfId="16570" xr:uid="{00000000-0005-0000-0000-0000F8410000}"/>
    <cellStyle name="Dziesiętny 5 6 6 2 2" xfId="16571" xr:uid="{00000000-0005-0000-0000-0000F9410000}"/>
    <cellStyle name="Dziesiętny 5 6 6 2 3" xfId="16572" xr:uid="{00000000-0005-0000-0000-0000FA410000}"/>
    <cellStyle name="Dziesiętny 5 6 6 3" xfId="16573" xr:uid="{00000000-0005-0000-0000-0000FB410000}"/>
    <cellStyle name="Dziesiętny 5 6 6 4" xfId="16574" xr:uid="{00000000-0005-0000-0000-0000FC410000}"/>
    <cellStyle name="Dziesiętny 5 6 7" xfId="16575" xr:uid="{00000000-0005-0000-0000-0000FD410000}"/>
    <cellStyle name="Dziesiętny 5 6 7 2" xfId="16576" xr:uid="{00000000-0005-0000-0000-0000FE410000}"/>
    <cellStyle name="Dziesiętny 5 6 7 3" xfId="16577" xr:uid="{00000000-0005-0000-0000-0000FF410000}"/>
    <cellStyle name="Dziesiętny 5 6 8" xfId="16578" xr:uid="{00000000-0005-0000-0000-000000420000}"/>
    <cellStyle name="Dziesiętny 5 6 9" xfId="16579" xr:uid="{00000000-0005-0000-0000-000001420000}"/>
    <cellStyle name="Dziesiętny 5 7" xfId="16580" xr:uid="{00000000-0005-0000-0000-000002420000}"/>
    <cellStyle name="Dziesiętny 5 7 2" xfId="16581" xr:uid="{00000000-0005-0000-0000-000003420000}"/>
    <cellStyle name="Dziesiętny 5 7 2 2" xfId="16582" xr:uid="{00000000-0005-0000-0000-000004420000}"/>
    <cellStyle name="Dziesiętny 5 7 2 2 2" xfId="16583" xr:uid="{00000000-0005-0000-0000-000005420000}"/>
    <cellStyle name="Dziesiętny 5 7 2 2 2 2" xfId="16584" xr:uid="{00000000-0005-0000-0000-000006420000}"/>
    <cellStyle name="Dziesiętny 5 7 2 2 2 3" xfId="16585" xr:uid="{00000000-0005-0000-0000-000007420000}"/>
    <cellStyle name="Dziesiętny 5 7 2 2 3" xfId="16586" xr:uid="{00000000-0005-0000-0000-000008420000}"/>
    <cellStyle name="Dziesiętny 5 7 2 2 4" xfId="16587" xr:uid="{00000000-0005-0000-0000-000009420000}"/>
    <cellStyle name="Dziesiętny 5 7 2 3" xfId="16588" xr:uid="{00000000-0005-0000-0000-00000A420000}"/>
    <cellStyle name="Dziesiętny 5 7 2 3 2" xfId="16589" xr:uid="{00000000-0005-0000-0000-00000B420000}"/>
    <cellStyle name="Dziesiętny 5 7 2 3 2 2" xfId="16590" xr:uid="{00000000-0005-0000-0000-00000C420000}"/>
    <cellStyle name="Dziesiętny 5 7 2 3 2 3" xfId="16591" xr:uid="{00000000-0005-0000-0000-00000D420000}"/>
    <cellStyle name="Dziesiętny 5 7 2 3 3" xfId="16592" xr:uid="{00000000-0005-0000-0000-00000E420000}"/>
    <cellStyle name="Dziesiętny 5 7 2 3 4" xfId="16593" xr:uid="{00000000-0005-0000-0000-00000F420000}"/>
    <cellStyle name="Dziesiętny 5 7 2 4" xfId="16594" xr:uid="{00000000-0005-0000-0000-000010420000}"/>
    <cellStyle name="Dziesiętny 5 7 2 4 2" xfId="16595" xr:uid="{00000000-0005-0000-0000-000011420000}"/>
    <cellStyle name="Dziesiętny 5 7 2 4 2 2" xfId="16596" xr:uid="{00000000-0005-0000-0000-000012420000}"/>
    <cellStyle name="Dziesiętny 5 7 2 4 2 3" xfId="16597" xr:uid="{00000000-0005-0000-0000-000013420000}"/>
    <cellStyle name="Dziesiętny 5 7 2 4 3" xfId="16598" xr:uid="{00000000-0005-0000-0000-000014420000}"/>
    <cellStyle name="Dziesiętny 5 7 2 4 4" xfId="16599" xr:uid="{00000000-0005-0000-0000-000015420000}"/>
    <cellStyle name="Dziesiętny 5 7 2 5" xfId="16600" xr:uid="{00000000-0005-0000-0000-000016420000}"/>
    <cellStyle name="Dziesiętny 5 7 2 5 2" xfId="16601" xr:uid="{00000000-0005-0000-0000-000017420000}"/>
    <cellStyle name="Dziesiętny 5 7 2 5 3" xfId="16602" xr:uid="{00000000-0005-0000-0000-000018420000}"/>
    <cellStyle name="Dziesiętny 5 7 2 6" xfId="16603" xr:uid="{00000000-0005-0000-0000-000019420000}"/>
    <cellStyle name="Dziesiętny 5 7 2 7" xfId="16604" xr:uid="{00000000-0005-0000-0000-00001A420000}"/>
    <cellStyle name="Dziesiętny 5 7 3" xfId="16605" xr:uid="{00000000-0005-0000-0000-00001B420000}"/>
    <cellStyle name="Dziesiętny 5 7 3 2" xfId="16606" xr:uid="{00000000-0005-0000-0000-00001C420000}"/>
    <cellStyle name="Dziesiętny 5 7 3 2 2" xfId="16607" xr:uid="{00000000-0005-0000-0000-00001D420000}"/>
    <cellStyle name="Dziesiętny 5 7 3 2 2 2" xfId="16608" xr:uid="{00000000-0005-0000-0000-00001E420000}"/>
    <cellStyle name="Dziesiętny 5 7 3 2 2 3" xfId="16609" xr:uid="{00000000-0005-0000-0000-00001F420000}"/>
    <cellStyle name="Dziesiętny 5 7 3 2 3" xfId="16610" xr:uid="{00000000-0005-0000-0000-000020420000}"/>
    <cellStyle name="Dziesiętny 5 7 3 2 4" xfId="16611" xr:uid="{00000000-0005-0000-0000-000021420000}"/>
    <cellStyle name="Dziesiętny 5 7 3 3" xfId="16612" xr:uid="{00000000-0005-0000-0000-000022420000}"/>
    <cellStyle name="Dziesiętny 5 7 3 3 2" xfId="16613" xr:uid="{00000000-0005-0000-0000-000023420000}"/>
    <cellStyle name="Dziesiętny 5 7 3 3 2 2" xfId="16614" xr:uid="{00000000-0005-0000-0000-000024420000}"/>
    <cellStyle name="Dziesiętny 5 7 3 3 2 3" xfId="16615" xr:uid="{00000000-0005-0000-0000-000025420000}"/>
    <cellStyle name="Dziesiętny 5 7 3 3 3" xfId="16616" xr:uid="{00000000-0005-0000-0000-000026420000}"/>
    <cellStyle name="Dziesiętny 5 7 3 3 4" xfId="16617" xr:uid="{00000000-0005-0000-0000-000027420000}"/>
    <cellStyle name="Dziesiętny 5 7 3 4" xfId="16618" xr:uid="{00000000-0005-0000-0000-000028420000}"/>
    <cellStyle name="Dziesiętny 5 7 3 4 2" xfId="16619" xr:uid="{00000000-0005-0000-0000-000029420000}"/>
    <cellStyle name="Dziesiętny 5 7 3 4 2 2" xfId="16620" xr:uid="{00000000-0005-0000-0000-00002A420000}"/>
    <cellStyle name="Dziesiętny 5 7 3 4 2 3" xfId="16621" xr:uid="{00000000-0005-0000-0000-00002B420000}"/>
    <cellStyle name="Dziesiętny 5 7 3 4 3" xfId="16622" xr:uid="{00000000-0005-0000-0000-00002C420000}"/>
    <cellStyle name="Dziesiętny 5 7 3 4 4" xfId="16623" xr:uid="{00000000-0005-0000-0000-00002D420000}"/>
    <cellStyle name="Dziesiętny 5 7 3 5" xfId="16624" xr:uid="{00000000-0005-0000-0000-00002E420000}"/>
    <cellStyle name="Dziesiętny 5 7 3 5 2" xfId="16625" xr:uid="{00000000-0005-0000-0000-00002F420000}"/>
    <cellStyle name="Dziesiętny 5 7 3 5 3" xfId="16626" xr:uid="{00000000-0005-0000-0000-000030420000}"/>
    <cellStyle name="Dziesiętny 5 7 3 6" xfId="16627" xr:uid="{00000000-0005-0000-0000-000031420000}"/>
    <cellStyle name="Dziesiętny 5 7 3 7" xfId="16628" xr:uid="{00000000-0005-0000-0000-000032420000}"/>
    <cellStyle name="Dziesiętny 5 7 4" xfId="16629" xr:uid="{00000000-0005-0000-0000-000033420000}"/>
    <cellStyle name="Dziesiętny 5 7 4 2" xfId="16630" xr:uid="{00000000-0005-0000-0000-000034420000}"/>
    <cellStyle name="Dziesiętny 5 7 4 2 2" xfId="16631" xr:uid="{00000000-0005-0000-0000-000035420000}"/>
    <cellStyle name="Dziesiętny 5 7 4 2 3" xfId="16632" xr:uid="{00000000-0005-0000-0000-000036420000}"/>
    <cellStyle name="Dziesiętny 5 7 4 3" xfId="16633" xr:uid="{00000000-0005-0000-0000-000037420000}"/>
    <cellStyle name="Dziesiętny 5 7 4 4" xfId="16634" xr:uid="{00000000-0005-0000-0000-000038420000}"/>
    <cellStyle name="Dziesiętny 5 7 5" xfId="16635" xr:uid="{00000000-0005-0000-0000-000039420000}"/>
    <cellStyle name="Dziesiętny 5 7 5 2" xfId="16636" xr:uid="{00000000-0005-0000-0000-00003A420000}"/>
    <cellStyle name="Dziesiętny 5 7 5 2 2" xfId="16637" xr:uid="{00000000-0005-0000-0000-00003B420000}"/>
    <cellStyle name="Dziesiętny 5 7 5 2 3" xfId="16638" xr:uid="{00000000-0005-0000-0000-00003C420000}"/>
    <cellStyle name="Dziesiętny 5 7 5 3" xfId="16639" xr:uid="{00000000-0005-0000-0000-00003D420000}"/>
    <cellStyle name="Dziesiętny 5 7 5 4" xfId="16640" xr:uid="{00000000-0005-0000-0000-00003E420000}"/>
    <cellStyle name="Dziesiętny 5 7 6" xfId="16641" xr:uid="{00000000-0005-0000-0000-00003F420000}"/>
    <cellStyle name="Dziesiętny 5 7 6 2" xfId="16642" xr:uid="{00000000-0005-0000-0000-000040420000}"/>
    <cellStyle name="Dziesiętny 5 7 6 2 2" xfId="16643" xr:uid="{00000000-0005-0000-0000-000041420000}"/>
    <cellStyle name="Dziesiętny 5 7 6 2 3" xfId="16644" xr:uid="{00000000-0005-0000-0000-000042420000}"/>
    <cellStyle name="Dziesiętny 5 7 6 3" xfId="16645" xr:uid="{00000000-0005-0000-0000-000043420000}"/>
    <cellStyle name="Dziesiętny 5 7 6 4" xfId="16646" xr:uid="{00000000-0005-0000-0000-000044420000}"/>
    <cellStyle name="Dziesiętny 5 7 7" xfId="16647" xr:uid="{00000000-0005-0000-0000-000045420000}"/>
    <cellStyle name="Dziesiętny 5 7 7 2" xfId="16648" xr:uid="{00000000-0005-0000-0000-000046420000}"/>
    <cellStyle name="Dziesiętny 5 7 7 3" xfId="16649" xr:uid="{00000000-0005-0000-0000-000047420000}"/>
    <cellStyle name="Dziesiętny 5 7 8" xfId="16650" xr:uid="{00000000-0005-0000-0000-000048420000}"/>
    <cellStyle name="Dziesiętny 5 7 9" xfId="16651" xr:uid="{00000000-0005-0000-0000-000049420000}"/>
    <cellStyle name="Dziesiętny 5 8" xfId="16652" xr:uid="{00000000-0005-0000-0000-00004A420000}"/>
    <cellStyle name="Dziesiętny 5 8 2" xfId="16653" xr:uid="{00000000-0005-0000-0000-00004B420000}"/>
    <cellStyle name="Dziesiętny 5 8 2 2" xfId="16654" xr:uid="{00000000-0005-0000-0000-00004C420000}"/>
    <cellStyle name="Dziesiętny 5 8 2 2 2" xfId="16655" xr:uid="{00000000-0005-0000-0000-00004D420000}"/>
    <cellStyle name="Dziesiętny 5 8 2 2 2 2" xfId="16656" xr:uid="{00000000-0005-0000-0000-00004E420000}"/>
    <cellStyle name="Dziesiętny 5 8 2 2 2 3" xfId="16657" xr:uid="{00000000-0005-0000-0000-00004F420000}"/>
    <cellStyle name="Dziesiętny 5 8 2 2 3" xfId="16658" xr:uid="{00000000-0005-0000-0000-000050420000}"/>
    <cellStyle name="Dziesiętny 5 8 2 2 4" xfId="16659" xr:uid="{00000000-0005-0000-0000-000051420000}"/>
    <cellStyle name="Dziesiętny 5 8 2 3" xfId="16660" xr:uid="{00000000-0005-0000-0000-000052420000}"/>
    <cellStyle name="Dziesiętny 5 8 2 3 2" xfId="16661" xr:uid="{00000000-0005-0000-0000-000053420000}"/>
    <cellStyle name="Dziesiętny 5 8 2 3 2 2" xfId="16662" xr:uid="{00000000-0005-0000-0000-000054420000}"/>
    <cellStyle name="Dziesiętny 5 8 2 3 2 3" xfId="16663" xr:uid="{00000000-0005-0000-0000-000055420000}"/>
    <cellStyle name="Dziesiętny 5 8 2 3 3" xfId="16664" xr:uid="{00000000-0005-0000-0000-000056420000}"/>
    <cellStyle name="Dziesiętny 5 8 2 3 4" xfId="16665" xr:uid="{00000000-0005-0000-0000-000057420000}"/>
    <cellStyle name="Dziesiętny 5 8 2 4" xfId="16666" xr:uid="{00000000-0005-0000-0000-000058420000}"/>
    <cellStyle name="Dziesiętny 5 8 2 4 2" xfId="16667" xr:uid="{00000000-0005-0000-0000-000059420000}"/>
    <cellStyle name="Dziesiętny 5 8 2 4 2 2" xfId="16668" xr:uid="{00000000-0005-0000-0000-00005A420000}"/>
    <cellStyle name="Dziesiętny 5 8 2 4 2 3" xfId="16669" xr:uid="{00000000-0005-0000-0000-00005B420000}"/>
    <cellStyle name="Dziesiętny 5 8 2 4 3" xfId="16670" xr:uid="{00000000-0005-0000-0000-00005C420000}"/>
    <cellStyle name="Dziesiętny 5 8 2 4 4" xfId="16671" xr:uid="{00000000-0005-0000-0000-00005D420000}"/>
    <cellStyle name="Dziesiętny 5 8 2 5" xfId="16672" xr:uid="{00000000-0005-0000-0000-00005E420000}"/>
    <cellStyle name="Dziesiętny 5 8 2 5 2" xfId="16673" xr:uid="{00000000-0005-0000-0000-00005F420000}"/>
    <cellStyle name="Dziesiętny 5 8 2 5 3" xfId="16674" xr:uid="{00000000-0005-0000-0000-000060420000}"/>
    <cellStyle name="Dziesiętny 5 8 2 6" xfId="16675" xr:uid="{00000000-0005-0000-0000-000061420000}"/>
    <cellStyle name="Dziesiętny 5 8 2 7" xfId="16676" xr:uid="{00000000-0005-0000-0000-000062420000}"/>
    <cellStyle name="Dziesiętny 5 8 3" xfId="16677" xr:uid="{00000000-0005-0000-0000-000063420000}"/>
    <cellStyle name="Dziesiętny 5 8 3 2" xfId="16678" xr:uid="{00000000-0005-0000-0000-000064420000}"/>
    <cellStyle name="Dziesiętny 5 8 3 2 2" xfId="16679" xr:uid="{00000000-0005-0000-0000-000065420000}"/>
    <cellStyle name="Dziesiętny 5 8 3 2 3" xfId="16680" xr:uid="{00000000-0005-0000-0000-000066420000}"/>
    <cellStyle name="Dziesiętny 5 8 3 3" xfId="16681" xr:uid="{00000000-0005-0000-0000-000067420000}"/>
    <cellStyle name="Dziesiętny 5 8 3 4" xfId="16682" xr:uid="{00000000-0005-0000-0000-000068420000}"/>
    <cellStyle name="Dziesiętny 5 8 4" xfId="16683" xr:uid="{00000000-0005-0000-0000-000069420000}"/>
    <cellStyle name="Dziesiętny 5 8 4 2" xfId="16684" xr:uid="{00000000-0005-0000-0000-00006A420000}"/>
    <cellStyle name="Dziesiętny 5 8 4 2 2" xfId="16685" xr:uid="{00000000-0005-0000-0000-00006B420000}"/>
    <cellStyle name="Dziesiętny 5 8 4 2 3" xfId="16686" xr:uid="{00000000-0005-0000-0000-00006C420000}"/>
    <cellStyle name="Dziesiętny 5 8 4 3" xfId="16687" xr:uid="{00000000-0005-0000-0000-00006D420000}"/>
    <cellStyle name="Dziesiętny 5 8 4 4" xfId="16688" xr:uid="{00000000-0005-0000-0000-00006E420000}"/>
    <cellStyle name="Dziesiętny 5 8 5" xfId="16689" xr:uid="{00000000-0005-0000-0000-00006F420000}"/>
    <cellStyle name="Dziesiętny 5 8 5 2" xfId="16690" xr:uid="{00000000-0005-0000-0000-000070420000}"/>
    <cellStyle name="Dziesiętny 5 8 5 2 2" xfId="16691" xr:uid="{00000000-0005-0000-0000-000071420000}"/>
    <cellStyle name="Dziesiętny 5 8 5 2 3" xfId="16692" xr:uid="{00000000-0005-0000-0000-000072420000}"/>
    <cellStyle name="Dziesiętny 5 8 5 3" xfId="16693" xr:uid="{00000000-0005-0000-0000-000073420000}"/>
    <cellStyle name="Dziesiętny 5 8 5 4" xfId="16694" xr:uid="{00000000-0005-0000-0000-000074420000}"/>
    <cellStyle name="Dziesiętny 5 8 6" xfId="16695" xr:uid="{00000000-0005-0000-0000-000075420000}"/>
    <cellStyle name="Dziesiętny 5 8 6 2" xfId="16696" xr:uid="{00000000-0005-0000-0000-000076420000}"/>
    <cellStyle name="Dziesiętny 5 8 6 3" xfId="16697" xr:uid="{00000000-0005-0000-0000-000077420000}"/>
    <cellStyle name="Dziesiętny 5 8 7" xfId="16698" xr:uid="{00000000-0005-0000-0000-000078420000}"/>
    <cellStyle name="Dziesiętny 5 8 8" xfId="16699" xr:uid="{00000000-0005-0000-0000-000079420000}"/>
    <cellStyle name="Dziesiętny 5 9" xfId="16700" xr:uid="{00000000-0005-0000-0000-00007A420000}"/>
    <cellStyle name="Dziesiętny 5 9 2" xfId="16701" xr:uid="{00000000-0005-0000-0000-00007B420000}"/>
    <cellStyle name="Dziesiętny 5 9 2 2" xfId="16702" xr:uid="{00000000-0005-0000-0000-00007C420000}"/>
    <cellStyle name="Dziesiętny 5 9 2 2 2" xfId="16703" xr:uid="{00000000-0005-0000-0000-00007D420000}"/>
    <cellStyle name="Dziesiętny 5 9 2 2 2 2" xfId="16704" xr:uid="{00000000-0005-0000-0000-00007E420000}"/>
    <cellStyle name="Dziesiętny 5 9 2 2 2 3" xfId="16705" xr:uid="{00000000-0005-0000-0000-00007F420000}"/>
    <cellStyle name="Dziesiętny 5 9 2 2 3" xfId="16706" xr:uid="{00000000-0005-0000-0000-000080420000}"/>
    <cellStyle name="Dziesiętny 5 9 2 2 4" xfId="16707" xr:uid="{00000000-0005-0000-0000-000081420000}"/>
    <cellStyle name="Dziesiętny 5 9 2 3" xfId="16708" xr:uid="{00000000-0005-0000-0000-000082420000}"/>
    <cellStyle name="Dziesiętny 5 9 2 3 2" xfId="16709" xr:uid="{00000000-0005-0000-0000-000083420000}"/>
    <cellStyle name="Dziesiętny 5 9 2 3 2 2" xfId="16710" xr:uid="{00000000-0005-0000-0000-000084420000}"/>
    <cellStyle name="Dziesiętny 5 9 2 3 2 3" xfId="16711" xr:uid="{00000000-0005-0000-0000-000085420000}"/>
    <cellStyle name="Dziesiętny 5 9 2 3 3" xfId="16712" xr:uid="{00000000-0005-0000-0000-000086420000}"/>
    <cellStyle name="Dziesiętny 5 9 2 3 4" xfId="16713" xr:uid="{00000000-0005-0000-0000-000087420000}"/>
    <cellStyle name="Dziesiętny 5 9 2 4" xfId="16714" xr:uid="{00000000-0005-0000-0000-000088420000}"/>
    <cellStyle name="Dziesiętny 5 9 2 4 2" xfId="16715" xr:uid="{00000000-0005-0000-0000-000089420000}"/>
    <cellStyle name="Dziesiętny 5 9 2 4 2 2" xfId="16716" xr:uid="{00000000-0005-0000-0000-00008A420000}"/>
    <cellStyle name="Dziesiętny 5 9 2 4 2 3" xfId="16717" xr:uid="{00000000-0005-0000-0000-00008B420000}"/>
    <cellStyle name="Dziesiętny 5 9 2 4 3" xfId="16718" xr:uid="{00000000-0005-0000-0000-00008C420000}"/>
    <cellStyle name="Dziesiętny 5 9 2 4 4" xfId="16719" xr:uid="{00000000-0005-0000-0000-00008D420000}"/>
    <cellStyle name="Dziesiętny 5 9 2 5" xfId="16720" xr:uid="{00000000-0005-0000-0000-00008E420000}"/>
    <cellStyle name="Dziesiętny 5 9 2 5 2" xfId="16721" xr:uid="{00000000-0005-0000-0000-00008F420000}"/>
    <cellStyle name="Dziesiętny 5 9 2 5 3" xfId="16722" xr:uid="{00000000-0005-0000-0000-000090420000}"/>
    <cellStyle name="Dziesiętny 5 9 2 6" xfId="16723" xr:uid="{00000000-0005-0000-0000-000091420000}"/>
    <cellStyle name="Dziesiętny 5 9 2 7" xfId="16724" xr:uid="{00000000-0005-0000-0000-000092420000}"/>
    <cellStyle name="Dziesiętny 5 9 3" xfId="16725" xr:uid="{00000000-0005-0000-0000-000093420000}"/>
    <cellStyle name="Dziesiętny 5 9 3 2" xfId="16726" xr:uid="{00000000-0005-0000-0000-000094420000}"/>
    <cellStyle name="Dziesiętny 5 9 3 2 2" xfId="16727" xr:uid="{00000000-0005-0000-0000-000095420000}"/>
    <cellStyle name="Dziesiętny 5 9 3 2 3" xfId="16728" xr:uid="{00000000-0005-0000-0000-000096420000}"/>
    <cellStyle name="Dziesiętny 5 9 3 3" xfId="16729" xr:uid="{00000000-0005-0000-0000-000097420000}"/>
    <cellStyle name="Dziesiętny 5 9 3 4" xfId="16730" xr:uid="{00000000-0005-0000-0000-000098420000}"/>
    <cellStyle name="Dziesiętny 5 9 4" xfId="16731" xr:uid="{00000000-0005-0000-0000-000099420000}"/>
    <cellStyle name="Dziesiętny 5 9 4 2" xfId="16732" xr:uid="{00000000-0005-0000-0000-00009A420000}"/>
    <cellStyle name="Dziesiętny 5 9 4 2 2" xfId="16733" xr:uid="{00000000-0005-0000-0000-00009B420000}"/>
    <cellStyle name="Dziesiętny 5 9 4 2 3" xfId="16734" xr:uid="{00000000-0005-0000-0000-00009C420000}"/>
    <cellStyle name="Dziesiętny 5 9 4 3" xfId="16735" xr:uid="{00000000-0005-0000-0000-00009D420000}"/>
    <cellStyle name="Dziesiętny 5 9 4 4" xfId="16736" xr:uid="{00000000-0005-0000-0000-00009E420000}"/>
    <cellStyle name="Dziesiętny 5 9 5" xfId="16737" xr:uid="{00000000-0005-0000-0000-00009F420000}"/>
    <cellStyle name="Dziesiętny 5 9 5 2" xfId="16738" xr:uid="{00000000-0005-0000-0000-0000A0420000}"/>
    <cellStyle name="Dziesiętny 5 9 5 2 2" xfId="16739" xr:uid="{00000000-0005-0000-0000-0000A1420000}"/>
    <cellStyle name="Dziesiętny 5 9 5 2 3" xfId="16740" xr:uid="{00000000-0005-0000-0000-0000A2420000}"/>
    <cellStyle name="Dziesiętny 5 9 5 3" xfId="16741" xr:uid="{00000000-0005-0000-0000-0000A3420000}"/>
    <cellStyle name="Dziesiętny 5 9 5 4" xfId="16742" xr:uid="{00000000-0005-0000-0000-0000A4420000}"/>
    <cellStyle name="Dziesiętny 5 9 6" xfId="16743" xr:uid="{00000000-0005-0000-0000-0000A5420000}"/>
    <cellStyle name="Dziesiętny 5 9 6 2" xfId="16744" xr:uid="{00000000-0005-0000-0000-0000A6420000}"/>
    <cellStyle name="Dziesiętny 5 9 6 3" xfId="16745" xr:uid="{00000000-0005-0000-0000-0000A7420000}"/>
    <cellStyle name="Dziesiętny 5 9 7" xfId="16746" xr:uid="{00000000-0005-0000-0000-0000A8420000}"/>
    <cellStyle name="Dziesiętny 5 9 8" xfId="16747" xr:uid="{00000000-0005-0000-0000-0000A9420000}"/>
    <cellStyle name="Dziesiętny 6" xfId="16748" xr:uid="{00000000-0005-0000-0000-0000AA420000}"/>
    <cellStyle name="Dziesiętny 6 2" xfId="22197" xr:uid="{00000000-0005-0000-0000-0000AB420000}"/>
    <cellStyle name="Dziesiętny 6 3" xfId="22196" xr:uid="{00000000-0005-0000-0000-0000AC420000}"/>
    <cellStyle name="Dziesiętny 7" xfId="16749" xr:uid="{00000000-0005-0000-0000-0000AD420000}"/>
    <cellStyle name="Dziesiętny 7 2" xfId="22199" xr:uid="{00000000-0005-0000-0000-0000AE420000}"/>
    <cellStyle name="Dziesiętny 7 3" xfId="22198" xr:uid="{00000000-0005-0000-0000-0000AF420000}"/>
    <cellStyle name="Dziesiętny 8" xfId="16750" xr:uid="{00000000-0005-0000-0000-0000B0420000}"/>
    <cellStyle name="Dziesiętny 8 2" xfId="22201" xr:uid="{00000000-0005-0000-0000-0000B1420000}"/>
    <cellStyle name="Dziesiętny 8 3" xfId="22200" xr:uid="{00000000-0005-0000-0000-0000B2420000}"/>
    <cellStyle name="Dziesiętny 9" xfId="16751" xr:uid="{00000000-0005-0000-0000-0000B3420000}"/>
    <cellStyle name="Dziesiętny 9 2" xfId="22202" xr:uid="{00000000-0005-0000-0000-0000B4420000}"/>
    <cellStyle name="Encabez1" xfId="22203" xr:uid="{00000000-0005-0000-0000-0000B5420000}"/>
    <cellStyle name="Encabez2" xfId="22204" xr:uid="{00000000-0005-0000-0000-0000B6420000}"/>
    <cellStyle name="Encabezado 4" xfId="22205" xr:uid="{00000000-0005-0000-0000-0000B7420000}"/>
    <cellStyle name="Énfasis1" xfId="22206" xr:uid="{00000000-0005-0000-0000-0000B8420000}"/>
    <cellStyle name="Énfasis2" xfId="22207" xr:uid="{00000000-0005-0000-0000-0000B9420000}"/>
    <cellStyle name="Énfasis3" xfId="22208" xr:uid="{00000000-0005-0000-0000-0000BA420000}"/>
    <cellStyle name="Énfasis4" xfId="22209" xr:uid="{00000000-0005-0000-0000-0000BB420000}"/>
    <cellStyle name="Énfasis5" xfId="22210" xr:uid="{00000000-0005-0000-0000-0000BC420000}"/>
    <cellStyle name="Énfasis6" xfId="22211" xr:uid="{00000000-0005-0000-0000-0000BD420000}"/>
    <cellStyle name="Entrada" xfId="22212" xr:uid="{00000000-0005-0000-0000-0000BE420000}"/>
    <cellStyle name="Euro" xfId="16752" xr:uid="{00000000-0005-0000-0000-0000BF420000}"/>
    <cellStyle name="Euro 2" xfId="16753" xr:uid="{00000000-0005-0000-0000-0000C0420000}"/>
    <cellStyle name="Euro 2 2" xfId="22215" xr:uid="{00000000-0005-0000-0000-0000C1420000}"/>
    <cellStyle name="Euro 2 3" xfId="22214" xr:uid="{00000000-0005-0000-0000-0000C2420000}"/>
    <cellStyle name="Euro 3" xfId="16754" xr:uid="{00000000-0005-0000-0000-0000C3420000}"/>
    <cellStyle name="Euro 3 2" xfId="22216" xr:uid="{00000000-0005-0000-0000-0000C4420000}"/>
    <cellStyle name="Euro 4" xfId="22217" xr:uid="{00000000-0005-0000-0000-0000C5420000}"/>
    <cellStyle name="Euro 5" xfId="22213" xr:uid="{00000000-0005-0000-0000-0000C6420000}"/>
    <cellStyle name="Euro_do_DERIV_300612" xfId="22218" xr:uid="{00000000-0005-0000-0000-0000C7420000}"/>
    <cellStyle name="Explanatory Text" xfId="22219" xr:uid="{00000000-0005-0000-0000-0000C8420000}"/>
    <cellStyle name="Explanatory Text 2" xfId="22220" xr:uid="{00000000-0005-0000-0000-0000C9420000}"/>
    <cellStyle name="F2" xfId="16755" xr:uid="{00000000-0005-0000-0000-0000CA420000}"/>
    <cellStyle name="F2 2" xfId="16756" xr:uid="{00000000-0005-0000-0000-0000CB420000}"/>
    <cellStyle name="F2 3" xfId="16757" xr:uid="{00000000-0005-0000-0000-0000CC420000}"/>
    <cellStyle name="F2 4" xfId="16758" xr:uid="{00000000-0005-0000-0000-0000CD420000}"/>
    <cellStyle name="F2 5" xfId="22221" xr:uid="{00000000-0005-0000-0000-0000CE420000}"/>
    <cellStyle name="F3" xfId="16759" xr:uid="{00000000-0005-0000-0000-0000CF420000}"/>
    <cellStyle name="F3 2" xfId="16760" xr:uid="{00000000-0005-0000-0000-0000D0420000}"/>
    <cellStyle name="F3 3" xfId="16761" xr:uid="{00000000-0005-0000-0000-0000D1420000}"/>
    <cellStyle name="F3 4" xfId="16762" xr:uid="{00000000-0005-0000-0000-0000D2420000}"/>
    <cellStyle name="F3 5" xfId="22222" xr:uid="{00000000-0005-0000-0000-0000D3420000}"/>
    <cellStyle name="F4" xfId="16763" xr:uid="{00000000-0005-0000-0000-0000D4420000}"/>
    <cellStyle name="F4 2" xfId="16764" xr:uid="{00000000-0005-0000-0000-0000D5420000}"/>
    <cellStyle name="F4 3" xfId="16765" xr:uid="{00000000-0005-0000-0000-0000D6420000}"/>
    <cellStyle name="F4 4" xfId="16766" xr:uid="{00000000-0005-0000-0000-0000D7420000}"/>
    <cellStyle name="F4 5" xfId="22223" xr:uid="{00000000-0005-0000-0000-0000D8420000}"/>
    <cellStyle name="F5" xfId="16767" xr:uid="{00000000-0005-0000-0000-0000D9420000}"/>
    <cellStyle name="F5 2" xfId="16768" xr:uid="{00000000-0005-0000-0000-0000DA420000}"/>
    <cellStyle name="F5 3" xfId="16769" xr:uid="{00000000-0005-0000-0000-0000DB420000}"/>
    <cellStyle name="F5 4" xfId="16770" xr:uid="{00000000-0005-0000-0000-0000DC420000}"/>
    <cellStyle name="F5 5" xfId="22224" xr:uid="{00000000-0005-0000-0000-0000DD420000}"/>
    <cellStyle name="F6" xfId="16771" xr:uid="{00000000-0005-0000-0000-0000DE420000}"/>
    <cellStyle name="F6 2" xfId="16772" xr:uid="{00000000-0005-0000-0000-0000DF420000}"/>
    <cellStyle name="F6 3" xfId="16773" xr:uid="{00000000-0005-0000-0000-0000E0420000}"/>
    <cellStyle name="F6 4" xfId="16774" xr:uid="{00000000-0005-0000-0000-0000E1420000}"/>
    <cellStyle name="F6 5" xfId="22225" xr:uid="{00000000-0005-0000-0000-0000E2420000}"/>
    <cellStyle name="F7" xfId="16775" xr:uid="{00000000-0005-0000-0000-0000E3420000}"/>
    <cellStyle name="F7 2" xfId="16776" xr:uid="{00000000-0005-0000-0000-0000E4420000}"/>
    <cellStyle name="F7 3" xfId="16777" xr:uid="{00000000-0005-0000-0000-0000E5420000}"/>
    <cellStyle name="F7 4" xfId="16778" xr:uid="{00000000-0005-0000-0000-0000E6420000}"/>
    <cellStyle name="F7 5" xfId="22226" xr:uid="{00000000-0005-0000-0000-0000E7420000}"/>
    <cellStyle name="F8" xfId="16779" xr:uid="{00000000-0005-0000-0000-0000E8420000}"/>
    <cellStyle name="F8 2" xfId="16780" xr:uid="{00000000-0005-0000-0000-0000E9420000}"/>
    <cellStyle name="F8 3" xfId="16781" xr:uid="{00000000-0005-0000-0000-0000EA420000}"/>
    <cellStyle name="F8 4" xfId="16782" xr:uid="{00000000-0005-0000-0000-0000EB420000}"/>
    <cellStyle name="F8 5" xfId="22227" xr:uid="{00000000-0005-0000-0000-0000EC420000}"/>
    <cellStyle name="fecha" xfId="22228" xr:uid="{00000000-0005-0000-0000-0000ED420000}"/>
    <cellStyle name="Fijo" xfId="22229" xr:uid="{00000000-0005-0000-0000-0000EE420000}"/>
    <cellStyle name="Financiero" xfId="22230" xr:uid="{00000000-0005-0000-0000-0000EF420000}"/>
    <cellStyle name="Followed Hyperlink_securities_280207" xfId="22231" xr:uid="{00000000-0005-0000-0000-0000F0420000}"/>
    <cellStyle name="Good" xfId="22232" xr:uid="{00000000-0005-0000-0000-0000F1420000}"/>
    <cellStyle name="Good 2" xfId="22233" xr:uid="{00000000-0005-0000-0000-0000F2420000}"/>
    <cellStyle name="Header1" xfId="16783" xr:uid="{00000000-0005-0000-0000-0000F3420000}"/>
    <cellStyle name="Header1 2" xfId="22234" xr:uid="{00000000-0005-0000-0000-0000F4420000}"/>
    <cellStyle name="Header2" xfId="16784" xr:uid="{00000000-0005-0000-0000-0000F5420000}"/>
    <cellStyle name="Header2 2" xfId="22236" xr:uid="{00000000-0005-0000-0000-0000F6420000}"/>
    <cellStyle name="Header2 2 2" xfId="22237" xr:uid="{00000000-0005-0000-0000-0000F7420000}"/>
    <cellStyle name="Header2 3" xfId="22238" xr:uid="{00000000-0005-0000-0000-0000F8420000}"/>
    <cellStyle name="Header2 3 2" xfId="22239" xr:uid="{00000000-0005-0000-0000-0000F9420000}"/>
    <cellStyle name="Header2 4" xfId="22240" xr:uid="{00000000-0005-0000-0000-0000FA420000}"/>
    <cellStyle name="Header2 4 2" xfId="22241" xr:uid="{00000000-0005-0000-0000-0000FB420000}"/>
    <cellStyle name="Header2 5" xfId="22242" xr:uid="{00000000-0005-0000-0000-0000FC420000}"/>
    <cellStyle name="Header2 6" xfId="22243" xr:uid="{00000000-0005-0000-0000-0000FD420000}"/>
    <cellStyle name="Header2 7" xfId="22235" xr:uid="{00000000-0005-0000-0000-0000FE420000}"/>
    <cellStyle name="Heading 1" xfId="22244" xr:uid="{00000000-0005-0000-0000-0000FF420000}"/>
    <cellStyle name="Heading 1 2" xfId="22245" xr:uid="{00000000-0005-0000-0000-000000430000}"/>
    <cellStyle name="Heading 2" xfId="22246" xr:uid="{00000000-0005-0000-0000-000001430000}"/>
    <cellStyle name="Heading 2 2" xfId="22247" xr:uid="{00000000-0005-0000-0000-000002430000}"/>
    <cellStyle name="Heading 3" xfId="22248" xr:uid="{00000000-0005-0000-0000-000003430000}"/>
    <cellStyle name="Heading 3 2" xfId="22249" xr:uid="{00000000-0005-0000-0000-000004430000}"/>
    <cellStyle name="Heading 3 2 2" xfId="22250" xr:uid="{00000000-0005-0000-0000-000005430000}"/>
    <cellStyle name="Heading 3 3" xfId="22251" xr:uid="{00000000-0005-0000-0000-000006430000}"/>
    <cellStyle name="Heading 4" xfId="22252" xr:uid="{00000000-0005-0000-0000-000007430000}"/>
    <cellStyle name="Heading 4 2" xfId="22253" xr:uid="{00000000-0005-0000-0000-000008430000}"/>
    <cellStyle name="Heading, Column" xfId="22254" xr:uid="{00000000-0005-0000-0000-000009430000}"/>
    <cellStyle name="Heading, Section" xfId="22255" xr:uid="{00000000-0005-0000-0000-00000A430000}"/>
    <cellStyle name="Hiperłącze 2" xfId="16785" xr:uid="{00000000-0005-0000-0000-00000B430000}"/>
    <cellStyle name="Hiperłącze 2 2" xfId="16786" xr:uid="{00000000-0005-0000-0000-00000C430000}"/>
    <cellStyle name="Hiperłącze 2 3" xfId="22256" xr:uid="{00000000-0005-0000-0000-00000D430000}"/>
    <cellStyle name="Hiperłącze 3" xfId="16787" xr:uid="{00000000-0005-0000-0000-00000E430000}"/>
    <cellStyle name="Hyperlink 2" xfId="22257" xr:uid="{00000000-0005-0000-0000-00000F430000}"/>
    <cellStyle name="Hyperlink_Plan finansowy-DRK" xfId="16788" xr:uid="{00000000-0005-0000-0000-000010430000}"/>
    <cellStyle name="Incorrecto" xfId="22258" xr:uid="{00000000-0005-0000-0000-000011430000}"/>
    <cellStyle name="INMOBILIARIA RIMO SA DE CV" xfId="22259" xr:uid="{00000000-0005-0000-0000-000012430000}"/>
    <cellStyle name="Input" xfId="22260" xr:uid="{00000000-0005-0000-0000-000013430000}"/>
    <cellStyle name="Input 2" xfId="22261" xr:uid="{00000000-0005-0000-0000-000014430000}"/>
    <cellStyle name="Input 2 2" xfId="22262" xr:uid="{00000000-0005-0000-0000-000015430000}"/>
    <cellStyle name="Input 2 2 2" xfId="22263" xr:uid="{00000000-0005-0000-0000-000016430000}"/>
    <cellStyle name="Input 2 3" xfId="22264" xr:uid="{00000000-0005-0000-0000-000017430000}"/>
    <cellStyle name="Input 3" xfId="22265" xr:uid="{00000000-0005-0000-0000-000018430000}"/>
    <cellStyle name="Input 3 2" xfId="22266" xr:uid="{00000000-0005-0000-0000-000019430000}"/>
    <cellStyle name="Input 4" xfId="22267" xr:uid="{00000000-0005-0000-0000-00001A430000}"/>
    <cellStyle name="Komórka połączona 2" xfId="16789" xr:uid="{00000000-0005-0000-0000-00001B430000}"/>
    <cellStyle name="Komórka połączona 2 2" xfId="16790" xr:uid="{00000000-0005-0000-0000-00001C430000}"/>
    <cellStyle name="Komórka połączona 2 3" xfId="16791" xr:uid="{00000000-0005-0000-0000-00001D430000}"/>
    <cellStyle name="Komórka połączona 2 4" xfId="22268" xr:uid="{00000000-0005-0000-0000-00001E430000}"/>
    <cellStyle name="Komórka połączona 3" xfId="16792" xr:uid="{00000000-0005-0000-0000-00001F430000}"/>
    <cellStyle name="Komórka połączona 4" xfId="16793" xr:uid="{00000000-0005-0000-0000-000020430000}"/>
    <cellStyle name="Komórka połączona 5" xfId="16794" xr:uid="{00000000-0005-0000-0000-000021430000}"/>
    <cellStyle name="Komórka połączona 6" xfId="16795" xr:uid="{00000000-0005-0000-0000-000022430000}"/>
    <cellStyle name="Komórka zaznaczona 2" xfId="16796" xr:uid="{00000000-0005-0000-0000-000023430000}"/>
    <cellStyle name="Komórka zaznaczona 2 2" xfId="16797" xr:uid="{00000000-0005-0000-0000-000024430000}"/>
    <cellStyle name="Komórka zaznaczona 2 2 2" xfId="16798" xr:uid="{00000000-0005-0000-0000-000025430000}"/>
    <cellStyle name="Komórka zaznaczona 2 2 2 2" xfId="22271" xr:uid="{00000000-0005-0000-0000-000026430000}"/>
    <cellStyle name="Komórka zaznaczona 2 2 3" xfId="22270" xr:uid="{00000000-0005-0000-0000-000027430000}"/>
    <cellStyle name="Komórka zaznaczona 2 3" xfId="16799" xr:uid="{00000000-0005-0000-0000-000028430000}"/>
    <cellStyle name="Komórka zaznaczona 2 3 2" xfId="22272" xr:uid="{00000000-0005-0000-0000-000029430000}"/>
    <cellStyle name="Komórka zaznaczona 2 4" xfId="16800" xr:uid="{00000000-0005-0000-0000-00002A430000}"/>
    <cellStyle name="Komórka zaznaczona 2 4 2" xfId="22273" xr:uid="{00000000-0005-0000-0000-00002B430000}"/>
    <cellStyle name="Komórka zaznaczona 2 5" xfId="22269" xr:uid="{00000000-0005-0000-0000-00002C430000}"/>
    <cellStyle name="Komórka zaznaczona 3" xfId="16801" xr:uid="{00000000-0005-0000-0000-00002D430000}"/>
    <cellStyle name="Komórka zaznaczona 4" xfId="16802" xr:uid="{00000000-0005-0000-0000-00002E430000}"/>
    <cellStyle name="Komórka zaznaczona 4 2" xfId="16803" xr:uid="{00000000-0005-0000-0000-00002F430000}"/>
    <cellStyle name="Komórka zaznaczona 4 2 2" xfId="16804" xr:uid="{00000000-0005-0000-0000-000030430000}"/>
    <cellStyle name="Komórka zaznaczona 4 3" xfId="16805" xr:uid="{00000000-0005-0000-0000-000031430000}"/>
    <cellStyle name="Komórka zaznaczona 5" xfId="16806" xr:uid="{00000000-0005-0000-0000-000032430000}"/>
    <cellStyle name="Komórka zaznaczona 5 2" xfId="16807" xr:uid="{00000000-0005-0000-0000-000033430000}"/>
    <cellStyle name="Komórka zaznaczona 6" xfId="16808" xr:uid="{00000000-0005-0000-0000-000034430000}"/>
    <cellStyle name="Komórka zaznaczona 7" xfId="16809" xr:uid="{00000000-0005-0000-0000-000035430000}"/>
    <cellStyle name="l]_x000d__x000a_Path=M:\RIOCEN01_x000d__x000a_Name=Carlos Emilio Brousse_x000d__x000a_DDAApps=nsf,nsg,nsh,jtf,ns2,ors,org_x000d__x000a_SmartIcons=Todos_x000d__x000a_" xfId="22274" xr:uid="{00000000-0005-0000-0000-000036430000}"/>
    <cellStyle name="l]_x000d__x000a_Path=M:\RIOCEN01_x000d__x000a_Name=Carlos Emilio Brousse_x000d__x000a_DDEApps=nsf,nsg,nsh,ntf,ns2,ors,org_x000d__x000a_SmartIcons=Todos_x000d__x000a_" xfId="22275" xr:uid="{00000000-0005-0000-0000-000037430000}"/>
    <cellStyle name="l]_x000d__x000a_Path=M:\RIOCEN01_x000d__x000a_Name=Carlos Emilio Brousse_x000d__x000a_DDEApps=nsf,nsg,nsh,ntf,ns2,ors,org_x000d__x000a_SmartIcons=Todos_x000d__x000a_ 2" xfId="22276" xr:uid="{00000000-0005-0000-0000-000038430000}"/>
    <cellStyle name="l]_x000d__x000a_Path=M:\RIOCEN01_x000d__x000a_Name=Carlos Emilio Brousse_x000d__x000a_DDEApps=nsf,nsg,nsh,ntf,ns2,ors,org_x000d__x000a_SmartIcons=Todos_x000d__x000a_ 3" xfId="22277" xr:uid="{00000000-0005-0000-0000-000039430000}"/>
    <cellStyle name="Licence" xfId="16810" xr:uid="{00000000-0005-0000-0000-00003A430000}"/>
    <cellStyle name="Licence 2" xfId="22279" xr:uid="{00000000-0005-0000-0000-00003B430000}"/>
    <cellStyle name="Licence 2 2" xfId="22280" xr:uid="{00000000-0005-0000-0000-00003C430000}"/>
    <cellStyle name="Licence 3" xfId="22278" xr:uid="{00000000-0005-0000-0000-00003D430000}"/>
    <cellStyle name="Licence_Zeszyt1" xfId="22281" xr:uid="{00000000-0005-0000-0000-00003E430000}"/>
    <cellStyle name="Linked Cell" xfId="22282" xr:uid="{00000000-0005-0000-0000-00003F430000}"/>
    <cellStyle name="Linked Cell 2" xfId="22283" xr:uid="{00000000-0005-0000-0000-000040430000}"/>
    <cellStyle name="měny_laroux" xfId="16811" xr:uid="{00000000-0005-0000-0000-000041430000}"/>
    <cellStyle name="MEXICANA INDUSTRIAL DE INSUMOS AGROPECUA" xfId="22284" xr:uid="{00000000-0005-0000-0000-000042430000}"/>
    <cellStyle name="Millares 2" xfId="22285" xr:uid="{00000000-0005-0000-0000-000043430000}"/>
    <cellStyle name="Millares 3" xfId="22286" xr:uid="{00000000-0005-0000-0000-000044430000}"/>
    <cellStyle name="Milliers [0]_laroux" xfId="16812" xr:uid="{00000000-0005-0000-0000-000045430000}"/>
    <cellStyle name="Milliers_laroux" xfId="16813" xr:uid="{00000000-0005-0000-0000-000046430000}"/>
    <cellStyle name="Monåda_Maãro1_Módulo2" xfId="22287" xr:uid="{00000000-0005-0000-0000-000047430000}"/>
    <cellStyle name="Monétaire [0]_Open&amp;Close" xfId="22288" xr:uid="{00000000-0005-0000-0000-000048430000}"/>
    <cellStyle name="Monétaire_Open&amp;Close" xfId="22289" xr:uid="{00000000-0005-0000-0000-000049430000}"/>
    <cellStyle name="Monetario" xfId="22290" xr:uid="{00000000-0005-0000-0000-00004A430000}"/>
    <cellStyle name="MORENO LACALLE GUIZAR JOSE GUILLERMO" xfId="22291" xr:uid="{00000000-0005-0000-0000-00004B430000}"/>
    <cellStyle name="Nagłówek" xfId="16814" xr:uid="{00000000-0005-0000-0000-00004C430000}"/>
    <cellStyle name="Nagłówek 1 2" xfId="16815" xr:uid="{00000000-0005-0000-0000-00004D430000}"/>
    <cellStyle name="Nagłówek 1 2 2" xfId="16816" xr:uid="{00000000-0005-0000-0000-00004E430000}"/>
    <cellStyle name="Nagłówek 1 2 3" xfId="16817" xr:uid="{00000000-0005-0000-0000-00004F430000}"/>
    <cellStyle name="Nagłówek 1 2 4" xfId="22293" xr:uid="{00000000-0005-0000-0000-000050430000}"/>
    <cellStyle name="Nagłówek 1 3" xfId="16818" xr:uid="{00000000-0005-0000-0000-000051430000}"/>
    <cellStyle name="Nagłówek 1 4" xfId="16819" xr:uid="{00000000-0005-0000-0000-000052430000}"/>
    <cellStyle name="Nagłówek 1 5" xfId="16820" xr:uid="{00000000-0005-0000-0000-000053430000}"/>
    <cellStyle name="Nagłówek 1 6" xfId="16821" xr:uid="{00000000-0005-0000-0000-000054430000}"/>
    <cellStyle name="Nagłówek 2 2" xfId="16822" xr:uid="{00000000-0005-0000-0000-000055430000}"/>
    <cellStyle name="Nagłówek 2 2 2" xfId="16823" xr:uid="{00000000-0005-0000-0000-000056430000}"/>
    <cellStyle name="Nagłówek 2 2 3" xfId="16824" xr:uid="{00000000-0005-0000-0000-000057430000}"/>
    <cellStyle name="Nagłówek 2 2 4" xfId="22294" xr:uid="{00000000-0005-0000-0000-000058430000}"/>
    <cellStyle name="Nagłówek 2 3" xfId="16825" xr:uid="{00000000-0005-0000-0000-000059430000}"/>
    <cellStyle name="Nagłówek 2 4" xfId="16826" xr:uid="{00000000-0005-0000-0000-00005A430000}"/>
    <cellStyle name="Nagłówek 2 5" xfId="16827" xr:uid="{00000000-0005-0000-0000-00005B430000}"/>
    <cellStyle name="Nagłówek 2 6" xfId="16828" xr:uid="{00000000-0005-0000-0000-00005C430000}"/>
    <cellStyle name="Nagłówek 3 2" xfId="16829" xr:uid="{00000000-0005-0000-0000-00005D430000}"/>
    <cellStyle name="Nagłówek 3 2 2" xfId="16830" xr:uid="{00000000-0005-0000-0000-00005E430000}"/>
    <cellStyle name="Nagłówek 3 2 2 2" xfId="22296" xr:uid="{00000000-0005-0000-0000-00005F430000}"/>
    <cellStyle name="Nagłówek 3 2 3" xfId="16831" xr:uid="{00000000-0005-0000-0000-000060430000}"/>
    <cellStyle name="Nagłówek 3 2 4" xfId="22295" xr:uid="{00000000-0005-0000-0000-000061430000}"/>
    <cellStyle name="Nagłówek 3 3" xfId="16832" xr:uid="{00000000-0005-0000-0000-000062430000}"/>
    <cellStyle name="Nagłówek 3 4" xfId="16833" xr:uid="{00000000-0005-0000-0000-000063430000}"/>
    <cellStyle name="Nagłówek 3 5" xfId="16834" xr:uid="{00000000-0005-0000-0000-000064430000}"/>
    <cellStyle name="Nagłówek 3 6" xfId="16835" xr:uid="{00000000-0005-0000-0000-000065430000}"/>
    <cellStyle name="Nagłówek 4 2" xfId="16836" xr:uid="{00000000-0005-0000-0000-000066430000}"/>
    <cellStyle name="Nagłówek 4 2 2" xfId="16837" xr:uid="{00000000-0005-0000-0000-000067430000}"/>
    <cellStyle name="Nagłówek 4 2 3" xfId="16838" xr:uid="{00000000-0005-0000-0000-000068430000}"/>
    <cellStyle name="Nagłówek 4 2 4" xfId="22297" xr:uid="{00000000-0005-0000-0000-000069430000}"/>
    <cellStyle name="Nagłówek 4 3" xfId="16839" xr:uid="{00000000-0005-0000-0000-00006A430000}"/>
    <cellStyle name="Nagłówek 4 4" xfId="16840" xr:uid="{00000000-0005-0000-0000-00006B430000}"/>
    <cellStyle name="Nagłówek 4 5" xfId="16841" xr:uid="{00000000-0005-0000-0000-00006C430000}"/>
    <cellStyle name="Nagłówek 4 6" xfId="16842" xr:uid="{00000000-0005-0000-0000-00006D430000}"/>
    <cellStyle name="Nagłówek 5" xfId="22292" xr:uid="{00000000-0005-0000-0000-00006E430000}"/>
    <cellStyle name="Neutral" xfId="22298" xr:uid="{00000000-0005-0000-0000-00006F430000}"/>
    <cellStyle name="Neutral 2" xfId="22299" xr:uid="{00000000-0005-0000-0000-000070430000}"/>
    <cellStyle name="Neutralne 2" xfId="16843" xr:uid="{00000000-0005-0000-0000-000071430000}"/>
    <cellStyle name="Neutralne 2 2" xfId="16844" xr:uid="{00000000-0005-0000-0000-000072430000}"/>
    <cellStyle name="Neutralne 2 3" xfId="16845" xr:uid="{00000000-0005-0000-0000-000073430000}"/>
    <cellStyle name="Neutralne 2 4" xfId="22300" xr:uid="{00000000-0005-0000-0000-000074430000}"/>
    <cellStyle name="Neutralne 3" xfId="16846" xr:uid="{00000000-0005-0000-0000-000075430000}"/>
    <cellStyle name="Neutralne 4" xfId="16847" xr:uid="{00000000-0005-0000-0000-000076430000}"/>
    <cellStyle name="Neutralne 5" xfId="16848" xr:uid="{00000000-0005-0000-0000-000077430000}"/>
    <cellStyle name="Neutralne 6" xfId="16849" xr:uid="{00000000-0005-0000-0000-000078430000}"/>
    <cellStyle name="no dec" xfId="22301" xr:uid="{00000000-0005-0000-0000-000079430000}"/>
    <cellStyle name="Normal - Style1" xfId="16850" xr:uid="{00000000-0005-0000-0000-00007A430000}"/>
    <cellStyle name="Normal - Style1 2" xfId="22303" xr:uid="{00000000-0005-0000-0000-00007B430000}"/>
    <cellStyle name="Normal - Style1 2 2" xfId="22304" xr:uid="{00000000-0005-0000-0000-00007C430000}"/>
    <cellStyle name="Normal - Style1 2 2 2" xfId="22305" xr:uid="{00000000-0005-0000-0000-00007D430000}"/>
    <cellStyle name="Normal - Style1 2 3" xfId="22306" xr:uid="{00000000-0005-0000-0000-00007E430000}"/>
    <cellStyle name="Normal - Style1 3" xfId="22307" xr:uid="{00000000-0005-0000-0000-00007F430000}"/>
    <cellStyle name="Normal - Style1 3 2" xfId="22308" xr:uid="{00000000-0005-0000-0000-000080430000}"/>
    <cellStyle name="Normal - Style1 3 2 2" xfId="22309" xr:uid="{00000000-0005-0000-0000-000081430000}"/>
    <cellStyle name="Normal - Style1 3 3" xfId="22310" xr:uid="{00000000-0005-0000-0000-000082430000}"/>
    <cellStyle name="Normal - Style1 4" xfId="22311" xr:uid="{00000000-0005-0000-0000-000083430000}"/>
    <cellStyle name="Normal - Style1 4 2" xfId="22312" xr:uid="{00000000-0005-0000-0000-000084430000}"/>
    <cellStyle name="Normal - Style1 5" xfId="22313" xr:uid="{00000000-0005-0000-0000-000085430000}"/>
    <cellStyle name="Normal - Style1 6" xfId="22302" xr:uid="{00000000-0005-0000-0000-000086430000}"/>
    <cellStyle name="Normal 2" xfId="16851" xr:uid="{00000000-0005-0000-0000-000087430000}"/>
    <cellStyle name="Normal 2 2" xfId="16852" xr:uid="{00000000-0005-0000-0000-000088430000}"/>
    <cellStyle name="Normal 2 2 2" xfId="22315" xr:uid="{00000000-0005-0000-0000-000089430000}"/>
    <cellStyle name="Normal 2 3" xfId="22314" xr:uid="{00000000-0005-0000-0000-00008A430000}"/>
    <cellStyle name="Normal 3" xfId="16853" xr:uid="{00000000-0005-0000-0000-00008B430000}"/>
    <cellStyle name="Normal 3 2" xfId="22317" xr:uid="{00000000-0005-0000-0000-00008C430000}"/>
    <cellStyle name="Normal 3 3" xfId="22316" xr:uid="{00000000-0005-0000-0000-00008D430000}"/>
    <cellStyle name="Normal 3_UZGODNIENIE_FXOPCJE_300612" xfId="22318" xr:uid="{00000000-0005-0000-0000-00008E430000}"/>
    <cellStyle name="Normal 4" xfId="16854" xr:uid="{00000000-0005-0000-0000-00008F430000}"/>
    <cellStyle name="Normal 4 2" xfId="22319" xr:uid="{00000000-0005-0000-0000-000090430000}"/>
    <cellStyle name="Normal 5" xfId="16855" xr:uid="{00000000-0005-0000-0000-000091430000}"/>
    <cellStyle name="Normal 5 2" xfId="22320" xr:uid="{00000000-0005-0000-0000-000092430000}"/>
    <cellStyle name="Normal 6" xfId="16856" xr:uid="{00000000-0005-0000-0000-000093430000}"/>
    <cellStyle name="Normal_#10-Headcount" xfId="16857" xr:uid="{00000000-0005-0000-0000-000094430000}"/>
    <cellStyle name="normální_laroux" xfId="16858" xr:uid="{00000000-0005-0000-0000-000095430000}"/>
    <cellStyle name="Normalny" xfId="0" builtinId="0"/>
    <cellStyle name="Normalny (2)" xfId="16859" xr:uid="{00000000-0005-0000-0000-000097430000}"/>
    <cellStyle name="Normalny (2) 2" xfId="22322" xr:uid="{00000000-0005-0000-0000-000098430000}"/>
    <cellStyle name="Normalny (2) 3" xfId="22321" xr:uid="{00000000-0005-0000-0000-000099430000}"/>
    <cellStyle name="Normalny 10" xfId="16860" xr:uid="{00000000-0005-0000-0000-00009A430000}"/>
    <cellStyle name="Normalny 10 2" xfId="16861" xr:uid="{00000000-0005-0000-0000-00009B430000}"/>
    <cellStyle name="Normalny 10 2 2" xfId="16862" xr:uid="{00000000-0005-0000-0000-00009C430000}"/>
    <cellStyle name="Normalny 10 2 2 2" xfId="22324" xr:uid="{00000000-0005-0000-0000-00009D430000}"/>
    <cellStyle name="Normalny 10 2 3" xfId="22325" xr:uid="{00000000-0005-0000-0000-00009E430000}"/>
    <cellStyle name="Normalny 10 2 4" xfId="22326" xr:uid="{00000000-0005-0000-0000-00009F430000}"/>
    <cellStyle name="Normalny 10 2 5" xfId="22327" xr:uid="{00000000-0005-0000-0000-0000A0430000}"/>
    <cellStyle name="Normalny 10 2 6" xfId="22328" xr:uid="{00000000-0005-0000-0000-0000A1430000}"/>
    <cellStyle name="Normalny 10 2 7" xfId="22329" xr:uid="{00000000-0005-0000-0000-0000A2430000}"/>
    <cellStyle name="Normalny 10 3" xfId="16863" xr:uid="{00000000-0005-0000-0000-0000A3430000}"/>
    <cellStyle name="Normalny 10 3 2" xfId="22331" xr:uid="{00000000-0005-0000-0000-0000A4430000}"/>
    <cellStyle name="Normalny 10 3 3" xfId="22330" xr:uid="{00000000-0005-0000-0000-0000A5430000}"/>
    <cellStyle name="Normalny 10 4" xfId="16864" xr:uid="{00000000-0005-0000-0000-0000A6430000}"/>
    <cellStyle name="Normalny 10 4 2" xfId="22332" xr:uid="{00000000-0005-0000-0000-0000A7430000}"/>
    <cellStyle name="Normalny 10 4 2 2" xfId="22333" xr:uid="{00000000-0005-0000-0000-0000A8430000}"/>
    <cellStyle name="Normalny 10 4 3" xfId="22334" xr:uid="{00000000-0005-0000-0000-0000A9430000}"/>
    <cellStyle name="Normalny 10 4 4" xfId="22335" xr:uid="{00000000-0005-0000-0000-0000AA430000}"/>
    <cellStyle name="Normalny 10 4 5" xfId="22336" xr:uid="{00000000-0005-0000-0000-0000AB430000}"/>
    <cellStyle name="Normalny 10 4 6" xfId="22337" xr:uid="{00000000-0005-0000-0000-0000AC430000}"/>
    <cellStyle name="Normalny 10 4 7" xfId="22338" xr:uid="{00000000-0005-0000-0000-0000AD430000}"/>
    <cellStyle name="Normalny 10 5" xfId="16865" xr:uid="{00000000-0005-0000-0000-0000AE430000}"/>
    <cellStyle name="Normalny 10 5 2" xfId="22339" xr:uid="{00000000-0005-0000-0000-0000AF430000}"/>
    <cellStyle name="Normalny 10 6" xfId="16866" xr:uid="{00000000-0005-0000-0000-0000B0430000}"/>
    <cellStyle name="Normalny 10 6 2" xfId="22340" xr:uid="{00000000-0005-0000-0000-0000B1430000}"/>
    <cellStyle name="Normalny 10 7" xfId="22323" xr:uid="{00000000-0005-0000-0000-0000B2430000}"/>
    <cellStyle name="Normalny 11" xfId="16867" xr:uid="{00000000-0005-0000-0000-0000B3430000}"/>
    <cellStyle name="Normalny 11 2" xfId="22342" xr:uid="{00000000-0005-0000-0000-0000B4430000}"/>
    <cellStyle name="Normalny 11 2 2" xfId="22343" xr:uid="{00000000-0005-0000-0000-0000B5430000}"/>
    <cellStyle name="Normalny 11 2 2 2" xfId="22344" xr:uid="{00000000-0005-0000-0000-0000B6430000}"/>
    <cellStyle name="Normalny 11 2 3" xfId="22345" xr:uid="{00000000-0005-0000-0000-0000B7430000}"/>
    <cellStyle name="Normalny 11 2 4" xfId="22346" xr:uid="{00000000-0005-0000-0000-0000B8430000}"/>
    <cellStyle name="Normalny 11 2 5" xfId="22347" xr:uid="{00000000-0005-0000-0000-0000B9430000}"/>
    <cellStyle name="Normalny 11 2 6" xfId="22348" xr:uid="{00000000-0005-0000-0000-0000BA430000}"/>
    <cellStyle name="Normalny 11 2 7" xfId="22349" xr:uid="{00000000-0005-0000-0000-0000BB430000}"/>
    <cellStyle name="Normalny 11 3" xfId="22350" xr:uid="{00000000-0005-0000-0000-0000BC430000}"/>
    <cellStyle name="Normalny 11 3 2" xfId="22351" xr:uid="{00000000-0005-0000-0000-0000BD430000}"/>
    <cellStyle name="Normalny 11 4" xfId="22352" xr:uid="{00000000-0005-0000-0000-0000BE430000}"/>
    <cellStyle name="Normalny 11 4 2" xfId="22353" xr:uid="{00000000-0005-0000-0000-0000BF430000}"/>
    <cellStyle name="Normalny 11 5" xfId="22354" xr:uid="{00000000-0005-0000-0000-0000C0430000}"/>
    <cellStyle name="Normalny 11 6" xfId="22355" xr:uid="{00000000-0005-0000-0000-0000C1430000}"/>
    <cellStyle name="Normalny 11 7" xfId="22356" xr:uid="{00000000-0005-0000-0000-0000C2430000}"/>
    <cellStyle name="Normalny 11 8" xfId="22357" xr:uid="{00000000-0005-0000-0000-0000C3430000}"/>
    <cellStyle name="Normalny 11 9" xfId="22341" xr:uid="{00000000-0005-0000-0000-0000C4430000}"/>
    <cellStyle name="Normalny 12" xfId="16868" xr:uid="{00000000-0005-0000-0000-0000C5430000}"/>
    <cellStyle name="Normalny 12 10" xfId="22358" xr:uid="{00000000-0005-0000-0000-0000C6430000}"/>
    <cellStyle name="Normalny 12 2" xfId="22359" xr:uid="{00000000-0005-0000-0000-0000C7430000}"/>
    <cellStyle name="Normalny 12 2 2" xfId="22360" xr:uid="{00000000-0005-0000-0000-0000C8430000}"/>
    <cellStyle name="Normalny 12 2 3" xfId="22361" xr:uid="{00000000-0005-0000-0000-0000C9430000}"/>
    <cellStyle name="Normalny 12 3" xfId="22362" xr:uid="{00000000-0005-0000-0000-0000CA430000}"/>
    <cellStyle name="Normalny 12 3 2" xfId="22363" xr:uid="{00000000-0005-0000-0000-0000CB430000}"/>
    <cellStyle name="Normalny 12 3 2 2" xfId="22364" xr:uid="{00000000-0005-0000-0000-0000CC430000}"/>
    <cellStyle name="Normalny 12 3 3" xfId="22365" xr:uid="{00000000-0005-0000-0000-0000CD430000}"/>
    <cellStyle name="Normalny 12 3 4" xfId="22366" xr:uid="{00000000-0005-0000-0000-0000CE430000}"/>
    <cellStyle name="Normalny 12 3 5" xfId="22367" xr:uid="{00000000-0005-0000-0000-0000CF430000}"/>
    <cellStyle name="Normalny 12 3 6" xfId="22368" xr:uid="{00000000-0005-0000-0000-0000D0430000}"/>
    <cellStyle name="Normalny 12 3 7" xfId="22369" xr:uid="{00000000-0005-0000-0000-0000D1430000}"/>
    <cellStyle name="Normalny 12 4" xfId="22370" xr:uid="{00000000-0005-0000-0000-0000D2430000}"/>
    <cellStyle name="Normalny 12 4 2" xfId="22371" xr:uid="{00000000-0005-0000-0000-0000D3430000}"/>
    <cellStyle name="Normalny 12 5" xfId="22372" xr:uid="{00000000-0005-0000-0000-0000D4430000}"/>
    <cellStyle name="Normalny 12 5 2" xfId="22373" xr:uid="{00000000-0005-0000-0000-0000D5430000}"/>
    <cellStyle name="Normalny 12 6" xfId="22374" xr:uid="{00000000-0005-0000-0000-0000D6430000}"/>
    <cellStyle name="Normalny 12 7" xfId="22375" xr:uid="{00000000-0005-0000-0000-0000D7430000}"/>
    <cellStyle name="Normalny 12 8" xfId="22376" xr:uid="{00000000-0005-0000-0000-0000D8430000}"/>
    <cellStyle name="Normalny 12 9" xfId="22377" xr:uid="{00000000-0005-0000-0000-0000D9430000}"/>
    <cellStyle name="Normalny 13" xfId="16869" xr:uid="{00000000-0005-0000-0000-0000DA430000}"/>
    <cellStyle name="Normalny 13 2" xfId="22379" xr:uid="{00000000-0005-0000-0000-0000DB430000}"/>
    <cellStyle name="Normalny 13 2 2" xfId="22380" xr:uid="{00000000-0005-0000-0000-0000DC430000}"/>
    <cellStyle name="Normalny 13 3" xfId="22381" xr:uid="{00000000-0005-0000-0000-0000DD430000}"/>
    <cellStyle name="Normalny 13 3 2" xfId="22382" xr:uid="{00000000-0005-0000-0000-0000DE430000}"/>
    <cellStyle name="Normalny 13 3 2 2" xfId="22383" xr:uid="{00000000-0005-0000-0000-0000DF430000}"/>
    <cellStyle name="Normalny 13 3 3" xfId="22384" xr:uid="{00000000-0005-0000-0000-0000E0430000}"/>
    <cellStyle name="Normalny 13 3 4" xfId="22385" xr:uid="{00000000-0005-0000-0000-0000E1430000}"/>
    <cellStyle name="Normalny 13 3 5" xfId="22386" xr:uid="{00000000-0005-0000-0000-0000E2430000}"/>
    <cellStyle name="Normalny 13 3 6" xfId="22387" xr:uid="{00000000-0005-0000-0000-0000E3430000}"/>
    <cellStyle name="Normalny 13 3 7" xfId="22388" xr:uid="{00000000-0005-0000-0000-0000E4430000}"/>
    <cellStyle name="Normalny 13 4" xfId="22389" xr:uid="{00000000-0005-0000-0000-0000E5430000}"/>
    <cellStyle name="Normalny 13 5" xfId="22378" xr:uid="{00000000-0005-0000-0000-0000E6430000}"/>
    <cellStyle name="Normalny 14" xfId="16870" xr:uid="{00000000-0005-0000-0000-0000E7430000}"/>
    <cellStyle name="Normalny 14 2" xfId="22391" xr:uid="{00000000-0005-0000-0000-0000E8430000}"/>
    <cellStyle name="Normalny 14 2 2" xfId="22392" xr:uid="{00000000-0005-0000-0000-0000E9430000}"/>
    <cellStyle name="Normalny 14 3" xfId="22393" xr:uid="{00000000-0005-0000-0000-0000EA430000}"/>
    <cellStyle name="Normalny 14 3 2" xfId="22394" xr:uid="{00000000-0005-0000-0000-0000EB430000}"/>
    <cellStyle name="Normalny 14 4" xfId="22395" xr:uid="{00000000-0005-0000-0000-0000EC430000}"/>
    <cellStyle name="Normalny 14 5" xfId="22390" xr:uid="{00000000-0005-0000-0000-0000ED430000}"/>
    <cellStyle name="Normalny 15" xfId="16871" xr:uid="{00000000-0005-0000-0000-0000EE430000}"/>
    <cellStyle name="Normalny 15 2" xfId="22397" xr:uid="{00000000-0005-0000-0000-0000EF430000}"/>
    <cellStyle name="Normalny 15 2 2" xfId="22398" xr:uid="{00000000-0005-0000-0000-0000F0430000}"/>
    <cellStyle name="Normalny 15 3" xfId="16872" xr:uid="{00000000-0005-0000-0000-0000F1430000}"/>
    <cellStyle name="Normalny 15 4" xfId="22399" xr:uid="{00000000-0005-0000-0000-0000F2430000}"/>
    <cellStyle name="Normalny 15 5" xfId="22400" xr:uid="{00000000-0005-0000-0000-0000F3430000}"/>
    <cellStyle name="Normalny 15 6" xfId="22401" xr:uid="{00000000-0005-0000-0000-0000F4430000}"/>
    <cellStyle name="Normalny 15 7" xfId="22396" xr:uid="{00000000-0005-0000-0000-0000F5430000}"/>
    <cellStyle name="Normalny 16" xfId="16873" xr:uid="{00000000-0005-0000-0000-0000F6430000}"/>
    <cellStyle name="Normalny 16 10" xfId="22402" xr:uid="{00000000-0005-0000-0000-0000F7430000}"/>
    <cellStyle name="Normalny 16 2" xfId="22403" xr:uid="{00000000-0005-0000-0000-0000F8430000}"/>
    <cellStyle name="Normalny 16 2 2" xfId="22404" xr:uid="{00000000-0005-0000-0000-0000F9430000}"/>
    <cellStyle name="Normalny 16 3" xfId="22405" xr:uid="{00000000-0005-0000-0000-0000FA430000}"/>
    <cellStyle name="Normalny 16 3 2" xfId="22406" xr:uid="{00000000-0005-0000-0000-0000FB430000}"/>
    <cellStyle name="Normalny 16 3 2 2" xfId="22407" xr:uid="{00000000-0005-0000-0000-0000FC430000}"/>
    <cellStyle name="Normalny 16 3 3" xfId="22408" xr:uid="{00000000-0005-0000-0000-0000FD430000}"/>
    <cellStyle name="Normalny 16 3 4" xfId="22409" xr:uid="{00000000-0005-0000-0000-0000FE430000}"/>
    <cellStyle name="Normalny 16 3 5" xfId="22410" xr:uid="{00000000-0005-0000-0000-0000FF430000}"/>
    <cellStyle name="Normalny 16 3 6" xfId="22411" xr:uid="{00000000-0005-0000-0000-000000440000}"/>
    <cellStyle name="Normalny 16 3 7" xfId="22412" xr:uid="{00000000-0005-0000-0000-000001440000}"/>
    <cellStyle name="Normalny 16 4" xfId="22413" xr:uid="{00000000-0005-0000-0000-000002440000}"/>
    <cellStyle name="Normalny 16 4 2" xfId="22414" xr:uid="{00000000-0005-0000-0000-000003440000}"/>
    <cellStyle name="Normalny 16 5" xfId="22415" xr:uid="{00000000-0005-0000-0000-000004440000}"/>
    <cellStyle name="Normalny 16 5 2" xfId="22416" xr:uid="{00000000-0005-0000-0000-000005440000}"/>
    <cellStyle name="Normalny 16 6" xfId="22417" xr:uid="{00000000-0005-0000-0000-000006440000}"/>
    <cellStyle name="Normalny 16 7" xfId="22418" xr:uid="{00000000-0005-0000-0000-000007440000}"/>
    <cellStyle name="Normalny 16 8" xfId="22419" xr:uid="{00000000-0005-0000-0000-000008440000}"/>
    <cellStyle name="Normalny 16 9" xfId="22420" xr:uid="{00000000-0005-0000-0000-000009440000}"/>
    <cellStyle name="Normalny 17" xfId="16874" xr:uid="{00000000-0005-0000-0000-00000A440000}"/>
    <cellStyle name="Normalny 17 2" xfId="22422" xr:uid="{00000000-0005-0000-0000-00000B440000}"/>
    <cellStyle name="Normalny 17 2 2" xfId="22423" xr:uid="{00000000-0005-0000-0000-00000C440000}"/>
    <cellStyle name="Normalny 17 3" xfId="22424" xr:uid="{00000000-0005-0000-0000-00000D440000}"/>
    <cellStyle name="Normalny 17 3 2" xfId="22425" xr:uid="{00000000-0005-0000-0000-00000E440000}"/>
    <cellStyle name="Normalny 17 3 2 2" xfId="22426" xr:uid="{00000000-0005-0000-0000-00000F440000}"/>
    <cellStyle name="Normalny 17 3 3" xfId="22427" xr:uid="{00000000-0005-0000-0000-000010440000}"/>
    <cellStyle name="Normalny 17 3 4" xfId="22428" xr:uid="{00000000-0005-0000-0000-000011440000}"/>
    <cellStyle name="Normalny 17 3 5" xfId="22429" xr:uid="{00000000-0005-0000-0000-000012440000}"/>
    <cellStyle name="Normalny 17 3 6" xfId="22430" xr:uid="{00000000-0005-0000-0000-000013440000}"/>
    <cellStyle name="Normalny 17 3 7" xfId="22431" xr:uid="{00000000-0005-0000-0000-000014440000}"/>
    <cellStyle name="Normalny 17 4" xfId="22432" xr:uid="{00000000-0005-0000-0000-000015440000}"/>
    <cellStyle name="Normalny 17 5" xfId="22421" xr:uid="{00000000-0005-0000-0000-000016440000}"/>
    <cellStyle name="Normalny 18" xfId="21870" xr:uid="{00000000-0005-0000-0000-000017440000}"/>
    <cellStyle name="Normalny 18 2" xfId="22434" xr:uid="{00000000-0005-0000-0000-000018440000}"/>
    <cellStyle name="Normalny 18 2 2" xfId="22435" xr:uid="{00000000-0005-0000-0000-000019440000}"/>
    <cellStyle name="Normalny 18 3" xfId="22436" xr:uid="{00000000-0005-0000-0000-00001A440000}"/>
    <cellStyle name="Normalny 18 3 2" xfId="22437" xr:uid="{00000000-0005-0000-0000-00001B440000}"/>
    <cellStyle name="Normalny 18 4" xfId="22438" xr:uid="{00000000-0005-0000-0000-00001C440000}"/>
    <cellStyle name="Normalny 18 5" xfId="22433" xr:uid="{00000000-0005-0000-0000-00001D440000}"/>
    <cellStyle name="Normalny 19" xfId="22439" xr:uid="{00000000-0005-0000-0000-00001E440000}"/>
    <cellStyle name="Normalny 19 2" xfId="22440" xr:uid="{00000000-0005-0000-0000-00001F440000}"/>
    <cellStyle name="Normalny 19 2 2" xfId="22441" xr:uid="{00000000-0005-0000-0000-000020440000}"/>
    <cellStyle name="Normalny 19 3" xfId="22442" xr:uid="{00000000-0005-0000-0000-000021440000}"/>
    <cellStyle name="Normalny 19 4" xfId="22443" xr:uid="{00000000-0005-0000-0000-000022440000}"/>
    <cellStyle name="Normalny 19 5" xfId="22444" xr:uid="{00000000-0005-0000-0000-000023440000}"/>
    <cellStyle name="Normalny 19 6" xfId="22445" xr:uid="{00000000-0005-0000-0000-000024440000}"/>
    <cellStyle name="Normalny 2" xfId="16875" xr:uid="{00000000-0005-0000-0000-000025440000}"/>
    <cellStyle name="Normalny 2 10" xfId="16876" xr:uid="{00000000-0005-0000-0000-000026440000}"/>
    <cellStyle name="Normalny 2 10 2" xfId="16877" xr:uid="{00000000-0005-0000-0000-000027440000}"/>
    <cellStyle name="Normalny 2 10 3" xfId="16878" xr:uid="{00000000-0005-0000-0000-000028440000}"/>
    <cellStyle name="Normalny 2 11" xfId="16879" xr:uid="{00000000-0005-0000-0000-000029440000}"/>
    <cellStyle name="Normalny 2 11 2" xfId="16880" xr:uid="{00000000-0005-0000-0000-00002A440000}"/>
    <cellStyle name="Normalny 2 11 3" xfId="16881" xr:uid="{00000000-0005-0000-0000-00002B440000}"/>
    <cellStyle name="Normalny 2 12" xfId="16882" xr:uid="{00000000-0005-0000-0000-00002C440000}"/>
    <cellStyle name="Normalny 2 12 2" xfId="16883" xr:uid="{00000000-0005-0000-0000-00002D440000}"/>
    <cellStyle name="Normalny 2 13" xfId="16884" xr:uid="{00000000-0005-0000-0000-00002E440000}"/>
    <cellStyle name="Normalny 2 13 2" xfId="16885" xr:uid="{00000000-0005-0000-0000-00002F440000}"/>
    <cellStyle name="Normalny 2 14" xfId="16886" xr:uid="{00000000-0005-0000-0000-000030440000}"/>
    <cellStyle name="Normalny 2 15" xfId="16887" xr:uid="{00000000-0005-0000-0000-000031440000}"/>
    <cellStyle name="Normalny 2 16" xfId="16888" xr:uid="{00000000-0005-0000-0000-000032440000}"/>
    <cellStyle name="Normalny 2 17" xfId="16889" xr:uid="{00000000-0005-0000-0000-000033440000}"/>
    <cellStyle name="Normalny 2 18" xfId="21871" xr:uid="{00000000-0005-0000-0000-000034440000}"/>
    <cellStyle name="Normalny 2 19" xfId="22446" xr:uid="{00000000-0005-0000-0000-000035440000}"/>
    <cellStyle name="Normalny 2 2" xfId="16890" xr:uid="{00000000-0005-0000-0000-000036440000}"/>
    <cellStyle name="Normalny 2 2 2" xfId="16891" xr:uid="{00000000-0005-0000-0000-000037440000}"/>
    <cellStyle name="Normalny 2 2 2 2" xfId="16892" xr:uid="{00000000-0005-0000-0000-000038440000}"/>
    <cellStyle name="Normalny 2 2 2 3" xfId="22447" xr:uid="{00000000-0005-0000-0000-000039440000}"/>
    <cellStyle name="Normalny 2 2 3" xfId="16893" xr:uid="{00000000-0005-0000-0000-00003A440000}"/>
    <cellStyle name="Normalny 2 2 3 2" xfId="22448" xr:uid="{00000000-0005-0000-0000-00003B440000}"/>
    <cellStyle name="Normalny 2 2 4" xfId="16894" xr:uid="{00000000-0005-0000-0000-00003C440000}"/>
    <cellStyle name="Normalny 2 2 4 2" xfId="22449" xr:uid="{00000000-0005-0000-0000-00003D440000}"/>
    <cellStyle name="Normalny 2 2 5" xfId="16895" xr:uid="{00000000-0005-0000-0000-00003E440000}"/>
    <cellStyle name="Normalny 2 2 5 2" xfId="22450" xr:uid="{00000000-0005-0000-0000-00003F440000}"/>
    <cellStyle name="Normalny 2 2 6" xfId="16896" xr:uid="{00000000-0005-0000-0000-000040440000}"/>
    <cellStyle name="Normalny 2 3" xfId="16897" xr:uid="{00000000-0005-0000-0000-000041440000}"/>
    <cellStyle name="Normalny 2 3 2" xfId="16898" xr:uid="{00000000-0005-0000-0000-000042440000}"/>
    <cellStyle name="Normalny 2 3 2 2" xfId="16899" xr:uid="{00000000-0005-0000-0000-000043440000}"/>
    <cellStyle name="Normalny 2 3 2 3" xfId="16900" xr:uid="{00000000-0005-0000-0000-000044440000}"/>
    <cellStyle name="Normalny 2 3 2 4" xfId="16901" xr:uid="{00000000-0005-0000-0000-000045440000}"/>
    <cellStyle name="Normalny 2 3 2 5" xfId="22452" xr:uid="{00000000-0005-0000-0000-000046440000}"/>
    <cellStyle name="Normalny 2 3 3" xfId="16902" xr:uid="{00000000-0005-0000-0000-000047440000}"/>
    <cellStyle name="Normalny 2 3 3 2" xfId="16903" xr:uid="{00000000-0005-0000-0000-000048440000}"/>
    <cellStyle name="Normalny 2 3 3 3" xfId="16904" xr:uid="{00000000-0005-0000-0000-000049440000}"/>
    <cellStyle name="Normalny 2 3 3 4" xfId="16905" xr:uid="{00000000-0005-0000-0000-00004A440000}"/>
    <cellStyle name="Normalny 2 3 4" xfId="16906" xr:uid="{00000000-0005-0000-0000-00004B440000}"/>
    <cellStyle name="Normalny 2 3 4 2" xfId="16907" xr:uid="{00000000-0005-0000-0000-00004C440000}"/>
    <cellStyle name="Normalny 2 3 4 2 2" xfId="16908" xr:uid="{00000000-0005-0000-0000-00004D440000}"/>
    <cellStyle name="Normalny 2 3 4 2 3" xfId="16909" xr:uid="{00000000-0005-0000-0000-00004E440000}"/>
    <cellStyle name="Normalny 2 3 4 3" xfId="16910" xr:uid="{00000000-0005-0000-0000-00004F440000}"/>
    <cellStyle name="Normalny 2 3 4 4" xfId="16911" xr:uid="{00000000-0005-0000-0000-000050440000}"/>
    <cellStyle name="Normalny 2 3 5" xfId="16912" xr:uid="{00000000-0005-0000-0000-000051440000}"/>
    <cellStyle name="Normalny 2 3 6" xfId="16913" xr:uid="{00000000-0005-0000-0000-000052440000}"/>
    <cellStyle name="Normalny 2 3 7" xfId="22451" xr:uid="{00000000-0005-0000-0000-000053440000}"/>
    <cellStyle name="Normalny 2 4" xfId="16914" xr:uid="{00000000-0005-0000-0000-000054440000}"/>
    <cellStyle name="Normalny 2 4 2" xfId="16915" xr:uid="{00000000-0005-0000-0000-000055440000}"/>
    <cellStyle name="Normalny 2 4 3" xfId="16916" xr:uid="{00000000-0005-0000-0000-000056440000}"/>
    <cellStyle name="Normalny 2 4 4" xfId="16917" xr:uid="{00000000-0005-0000-0000-000057440000}"/>
    <cellStyle name="Normalny 2 4 5" xfId="22453" xr:uid="{00000000-0005-0000-0000-000058440000}"/>
    <cellStyle name="Normalny 2 5" xfId="16918" xr:uid="{00000000-0005-0000-0000-000059440000}"/>
    <cellStyle name="Normalny 2 5 2" xfId="16919" xr:uid="{00000000-0005-0000-0000-00005A440000}"/>
    <cellStyle name="Normalny 2 5 2 2" xfId="16920" xr:uid="{00000000-0005-0000-0000-00005B440000}"/>
    <cellStyle name="Normalny 2 5 2 3" xfId="16921" xr:uid="{00000000-0005-0000-0000-00005C440000}"/>
    <cellStyle name="Normalny 2 5 3" xfId="16922" xr:uid="{00000000-0005-0000-0000-00005D440000}"/>
    <cellStyle name="Normalny 2 5 3 2" xfId="16923" xr:uid="{00000000-0005-0000-0000-00005E440000}"/>
    <cellStyle name="Normalny 2 5 3 3" xfId="16924" xr:uid="{00000000-0005-0000-0000-00005F440000}"/>
    <cellStyle name="Normalny 2 5 3 4" xfId="16925" xr:uid="{00000000-0005-0000-0000-000060440000}"/>
    <cellStyle name="Normalny 2 5 4" xfId="16926" xr:uid="{00000000-0005-0000-0000-000061440000}"/>
    <cellStyle name="Normalny 2 5 4 2" xfId="16927" xr:uid="{00000000-0005-0000-0000-000062440000}"/>
    <cellStyle name="Normalny 2 5 4 2 2" xfId="16928" xr:uid="{00000000-0005-0000-0000-000063440000}"/>
    <cellStyle name="Normalny 2 5 4 2 3" xfId="16929" xr:uid="{00000000-0005-0000-0000-000064440000}"/>
    <cellStyle name="Normalny 2 5 4 3" xfId="16930" xr:uid="{00000000-0005-0000-0000-000065440000}"/>
    <cellStyle name="Normalny 2 5 4 4" xfId="16931" xr:uid="{00000000-0005-0000-0000-000066440000}"/>
    <cellStyle name="Normalny 2 5 5" xfId="16932" xr:uid="{00000000-0005-0000-0000-000067440000}"/>
    <cellStyle name="Normalny 2 5 6" xfId="16933" xr:uid="{00000000-0005-0000-0000-000068440000}"/>
    <cellStyle name="Normalny 2 5 7" xfId="22454" xr:uid="{00000000-0005-0000-0000-000069440000}"/>
    <cellStyle name="Normalny 2 6" xfId="16934" xr:uid="{00000000-0005-0000-0000-00006A440000}"/>
    <cellStyle name="Normalny 2 6 2" xfId="16935" xr:uid="{00000000-0005-0000-0000-00006B440000}"/>
    <cellStyle name="Normalny 2 6 3" xfId="16936" xr:uid="{00000000-0005-0000-0000-00006C440000}"/>
    <cellStyle name="Normalny 2 6 4" xfId="16937" xr:uid="{00000000-0005-0000-0000-00006D440000}"/>
    <cellStyle name="Normalny 2 6 5" xfId="22455" xr:uid="{00000000-0005-0000-0000-00006E440000}"/>
    <cellStyle name="Normalny 2 7" xfId="16938" xr:uid="{00000000-0005-0000-0000-00006F440000}"/>
    <cellStyle name="Normalny 2 7 2" xfId="16939" xr:uid="{00000000-0005-0000-0000-000070440000}"/>
    <cellStyle name="Normalny 2 7 3" xfId="16940" xr:uid="{00000000-0005-0000-0000-000071440000}"/>
    <cellStyle name="Normalny 2 8" xfId="16941" xr:uid="{00000000-0005-0000-0000-000072440000}"/>
    <cellStyle name="Normalny 2 8 2" xfId="16942" xr:uid="{00000000-0005-0000-0000-000073440000}"/>
    <cellStyle name="Normalny 2 8 3" xfId="16943" xr:uid="{00000000-0005-0000-0000-000074440000}"/>
    <cellStyle name="Normalny 2 9" xfId="16944" xr:uid="{00000000-0005-0000-0000-000075440000}"/>
    <cellStyle name="Normalny 2 9 2" xfId="16945" xr:uid="{00000000-0005-0000-0000-000076440000}"/>
    <cellStyle name="Normalny 2 9 3" xfId="16946" xr:uid="{00000000-0005-0000-0000-000077440000}"/>
    <cellStyle name="Normalny 2_BAZA_WYCHOW." xfId="16947" xr:uid="{00000000-0005-0000-0000-000078440000}"/>
    <cellStyle name="Normalny 20" xfId="22456" xr:uid="{00000000-0005-0000-0000-000079440000}"/>
    <cellStyle name="Normalny 20 2" xfId="22457" xr:uid="{00000000-0005-0000-0000-00007A440000}"/>
    <cellStyle name="Normalny 20 2 2" xfId="22458" xr:uid="{00000000-0005-0000-0000-00007B440000}"/>
    <cellStyle name="Normalny 20 3" xfId="22459" xr:uid="{00000000-0005-0000-0000-00007C440000}"/>
    <cellStyle name="Normalny 20 3 2" xfId="22460" xr:uid="{00000000-0005-0000-0000-00007D440000}"/>
    <cellStyle name="Normalny 20 4" xfId="22461" xr:uid="{00000000-0005-0000-0000-00007E440000}"/>
    <cellStyle name="Normalny 21" xfId="22462" xr:uid="{00000000-0005-0000-0000-00007F440000}"/>
    <cellStyle name="Normalny 21 2" xfId="22463" xr:uid="{00000000-0005-0000-0000-000080440000}"/>
    <cellStyle name="Normalny 21 2 2" xfId="22464" xr:uid="{00000000-0005-0000-0000-000081440000}"/>
    <cellStyle name="Normalny 21 3" xfId="22465" xr:uid="{00000000-0005-0000-0000-000082440000}"/>
    <cellStyle name="Normalny 21 4" xfId="22466" xr:uid="{00000000-0005-0000-0000-000083440000}"/>
    <cellStyle name="Normalny 21 5" xfId="22467" xr:uid="{00000000-0005-0000-0000-000084440000}"/>
    <cellStyle name="Normalny 21 6" xfId="22468" xr:uid="{00000000-0005-0000-0000-000085440000}"/>
    <cellStyle name="Normalny 212 3" xfId="22975" xr:uid="{B0AC1530-AA3C-4DFB-88BD-FD9D311D1F3A}"/>
    <cellStyle name="Normalny 22" xfId="22469" xr:uid="{00000000-0005-0000-0000-000086440000}"/>
    <cellStyle name="Normalny 22 2" xfId="22470" xr:uid="{00000000-0005-0000-0000-000087440000}"/>
    <cellStyle name="Normalny 22 2 2" xfId="22471" xr:uid="{00000000-0005-0000-0000-000088440000}"/>
    <cellStyle name="Normalny 22 3" xfId="22472" xr:uid="{00000000-0005-0000-0000-000089440000}"/>
    <cellStyle name="Normalny 22 3 2" xfId="22473" xr:uid="{00000000-0005-0000-0000-00008A440000}"/>
    <cellStyle name="Normalny 22 4" xfId="22474" xr:uid="{00000000-0005-0000-0000-00008B440000}"/>
    <cellStyle name="Normalny 23" xfId="22475" xr:uid="{00000000-0005-0000-0000-00008C440000}"/>
    <cellStyle name="Normalny 23 2" xfId="22476" xr:uid="{00000000-0005-0000-0000-00008D440000}"/>
    <cellStyle name="Normalny 23 2 2" xfId="22477" xr:uid="{00000000-0005-0000-0000-00008E440000}"/>
    <cellStyle name="Normalny 23 3" xfId="22478" xr:uid="{00000000-0005-0000-0000-00008F440000}"/>
    <cellStyle name="Normalny 23 4" xfId="22479" xr:uid="{00000000-0005-0000-0000-000090440000}"/>
    <cellStyle name="Normalny 23 5" xfId="22480" xr:uid="{00000000-0005-0000-0000-000091440000}"/>
    <cellStyle name="Normalny 23 6" xfId="22481" xr:uid="{00000000-0005-0000-0000-000092440000}"/>
    <cellStyle name="Normalny 24" xfId="22482" xr:uid="{00000000-0005-0000-0000-000093440000}"/>
    <cellStyle name="Normalny 24 2" xfId="22483" xr:uid="{00000000-0005-0000-0000-000094440000}"/>
    <cellStyle name="Normalny 24 2 2" xfId="22484" xr:uid="{00000000-0005-0000-0000-000095440000}"/>
    <cellStyle name="Normalny 24 3" xfId="22485" xr:uid="{00000000-0005-0000-0000-000096440000}"/>
    <cellStyle name="Normalny 24 3 2" xfId="22486" xr:uid="{00000000-0005-0000-0000-000097440000}"/>
    <cellStyle name="Normalny 24 4" xfId="22487" xr:uid="{00000000-0005-0000-0000-000098440000}"/>
    <cellStyle name="Normalny 25" xfId="22488" xr:uid="{00000000-0005-0000-0000-000099440000}"/>
    <cellStyle name="Normalny 25 2" xfId="22489" xr:uid="{00000000-0005-0000-0000-00009A440000}"/>
    <cellStyle name="Normalny 25 3" xfId="22490" xr:uid="{00000000-0005-0000-0000-00009B440000}"/>
    <cellStyle name="Normalny 25 3 2" xfId="22491" xr:uid="{00000000-0005-0000-0000-00009C440000}"/>
    <cellStyle name="Normalny 25 4" xfId="22492" xr:uid="{00000000-0005-0000-0000-00009D440000}"/>
    <cellStyle name="Normalny 25 5" xfId="22493" xr:uid="{00000000-0005-0000-0000-00009E440000}"/>
    <cellStyle name="Normalny 25 6" xfId="22494" xr:uid="{00000000-0005-0000-0000-00009F440000}"/>
    <cellStyle name="Normalny 25 7" xfId="22495" xr:uid="{00000000-0005-0000-0000-0000A0440000}"/>
    <cellStyle name="Normalny 26" xfId="22496" xr:uid="{00000000-0005-0000-0000-0000A1440000}"/>
    <cellStyle name="Normalny 26 2" xfId="22497" xr:uid="{00000000-0005-0000-0000-0000A2440000}"/>
    <cellStyle name="Normalny 26 2 2" xfId="22498" xr:uid="{00000000-0005-0000-0000-0000A3440000}"/>
    <cellStyle name="Normalny 26 3" xfId="22499" xr:uid="{00000000-0005-0000-0000-0000A4440000}"/>
    <cellStyle name="Normalny 26 3 2" xfId="22500" xr:uid="{00000000-0005-0000-0000-0000A5440000}"/>
    <cellStyle name="Normalny 26 4" xfId="22501" xr:uid="{00000000-0005-0000-0000-0000A6440000}"/>
    <cellStyle name="Normalny 27" xfId="22502" xr:uid="{00000000-0005-0000-0000-0000A7440000}"/>
    <cellStyle name="Normalny 27 2" xfId="22503" xr:uid="{00000000-0005-0000-0000-0000A8440000}"/>
    <cellStyle name="Normalny 27 2 2" xfId="22504" xr:uid="{00000000-0005-0000-0000-0000A9440000}"/>
    <cellStyle name="Normalny 27 3" xfId="22505" xr:uid="{00000000-0005-0000-0000-0000AA440000}"/>
    <cellStyle name="Normalny 27 4" xfId="22506" xr:uid="{00000000-0005-0000-0000-0000AB440000}"/>
    <cellStyle name="Normalny 27 5" xfId="22507" xr:uid="{00000000-0005-0000-0000-0000AC440000}"/>
    <cellStyle name="Normalny 27 6" xfId="22508" xr:uid="{00000000-0005-0000-0000-0000AD440000}"/>
    <cellStyle name="Normalny 28" xfId="22509" xr:uid="{00000000-0005-0000-0000-0000AE440000}"/>
    <cellStyle name="Normalny 28 2" xfId="22510" xr:uid="{00000000-0005-0000-0000-0000AF440000}"/>
    <cellStyle name="Normalny 28 2 2" xfId="22511" xr:uid="{00000000-0005-0000-0000-0000B0440000}"/>
    <cellStyle name="Normalny 28 3" xfId="22512" xr:uid="{00000000-0005-0000-0000-0000B1440000}"/>
    <cellStyle name="Normalny 28 3 2" xfId="22513" xr:uid="{00000000-0005-0000-0000-0000B2440000}"/>
    <cellStyle name="Normalny 28 4" xfId="22514" xr:uid="{00000000-0005-0000-0000-0000B3440000}"/>
    <cellStyle name="Normalny 28 5" xfId="22515" xr:uid="{00000000-0005-0000-0000-0000B4440000}"/>
    <cellStyle name="Normalny 29" xfId="22516" xr:uid="{00000000-0005-0000-0000-0000B5440000}"/>
    <cellStyle name="Normalny 29 2" xfId="22517" xr:uid="{00000000-0005-0000-0000-0000B6440000}"/>
    <cellStyle name="Normalny 29 2 2" xfId="22518" xr:uid="{00000000-0005-0000-0000-0000B7440000}"/>
    <cellStyle name="Normalny 29 3" xfId="22519" xr:uid="{00000000-0005-0000-0000-0000B8440000}"/>
    <cellStyle name="Normalny 29 4" xfId="22520" xr:uid="{00000000-0005-0000-0000-0000B9440000}"/>
    <cellStyle name="Normalny 29 5" xfId="22521" xr:uid="{00000000-0005-0000-0000-0000BA440000}"/>
    <cellStyle name="Normalny 29 6" xfId="22522" xr:uid="{00000000-0005-0000-0000-0000BB440000}"/>
    <cellStyle name="Normalny 3" xfId="16948" xr:uid="{00000000-0005-0000-0000-0000BC440000}"/>
    <cellStyle name="Normalny 3 10" xfId="16949" xr:uid="{00000000-0005-0000-0000-0000BD440000}"/>
    <cellStyle name="Normalny 3 10 2" xfId="16950" xr:uid="{00000000-0005-0000-0000-0000BE440000}"/>
    <cellStyle name="Normalny 3 10 2 2" xfId="16951" xr:uid="{00000000-0005-0000-0000-0000BF440000}"/>
    <cellStyle name="Normalny 3 10 2 2 2" xfId="16952" xr:uid="{00000000-0005-0000-0000-0000C0440000}"/>
    <cellStyle name="Normalny 3 10 2 2 3" xfId="16953" xr:uid="{00000000-0005-0000-0000-0000C1440000}"/>
    <cellStyle name="Normalny 3 10 2 3" xfId="16954" xr:uid="{00000000-0005-0000-0000-0000C2440000}"/>
    <cellStyle name="Normalny 3 10 2 4" xfId="16955" xr:uid="{00000000-0005-0000-0000-0000C3440000}"/>
    <cellStyle name="Normalny 3 10 3" xfId="16956" xr:uid="{00000000-0005-0000-0000-0000C4440000}"/>
    <cellStyle name="Normalny 3 10 3 2" xfId="16957" xr:uid="{00000000-0005-0000-0000-0000C5440000}"/>
    <cellStyle name="Normalny 3 10 3 3" xfId="16958" xr:uid="{00000000-0005-0000-0000-0000C6440000}"/>
    <cellStyle name="Normalny 3 10 4" xfId="16959" xr:uid="{00000000-0005-0000-0000-0000C7440000}"/>
    <cellStyle name="Normalny 3 10 5" xfId="16960" xr:uid="{00000000-0005-0000-0000-0000C8440000}"/>
    <cellStyle name="Normalny 3 11" xfId="16961" xr:uid="{00000000-0005-0000-0000-0000C9440000}"/>
    <cellStyle name="Normalny 3 11 2" xfId="16962" xr:uid="{00000000-0005-0000-0000-0000CA440000}"/>
    <cellStyle name="Normalny 3 11 2 2" xfId="16963" xr:uid="{00000000-0005-0000-0000-0000CB440000}"/>
    <cellStyle name="Normalny 3 11 2 3" xfId="16964" xr:uid="{00000000-0005-0000-0000-0000CC440000}"/>
    <cellStyle name="Normalny 3 11 3" xfId="16965" xr:uid="{00000000-0005-0000-0000-0000CD440000}"/>
    <cellStyle name="Normalny 3 11 4" xfId="16966" xr:uid="{00000000-0005-0000-0000-0000CE440000}"/>
    <cellStyle name="Normalny 3 12" xfId="16967" xr:uid="{00000000-0005-0000-0000-0000CF440000}"/>
    <cellStyle name="Normalny 3 12 2" xfId="16968" xr:uid="{00000000-0005-0000-0000-0000D0440000}"/>
    <cellStyle name="Normalny 3 12 3" xfId="16969" xr:uid="{00000000-0005-0000-0000-0000D1440000}"/>
    <cellStyle name="Normalny 3 13" xfId="16970" xr:uid="{00000000-0005-0000-0000-0000D2440000}"/>
    <cellStyle name="Normalny 3 14" xfId="16971" xr:uid="{00000000-0005-0000-0000-0000D3440000}"/>
    <cellStyle name="Normalny 3 15" xfId="16972" xr:uid="{00000000-0005-0000-0000-0000D4440000}"/>
    <cellStyle name="Normalny 3 16" xfId="16973" xr:uid="{00000000-0005-0000-0000-0000D5440000}"/>
    <cellStyle name="Normalny 3 17" xfId="16974" xr:uid="{00000000-0005-0000-0000-0000D6440000}"/>
    <cellStyle name="Normalny 3 18" xfId="16975" xr:uid="{00000000-0005-0000-0000-0000D7440000}"/>
    <cellStyle name="Normalny 3 19" xfId="16976" xr:uid="{00000000-0005-0000-0000-0000D8440000}"/>
    <cellStyle name="Normalny 3 2" xfId="16977" xr:uid="{00000000-0005-0000-0000-0000D9440000}"/>
    <cellStyle name="Normalny 3 2 10" xfId="16978" xr:uid="{00000000-0005-0000-0000-0000DA440000}"/>
    <cellStyle name="Normalny 3 2 10 2" xfId="16979" xr:uid="{00000000-0005-0000-0000-0000DB440000}"/>
    <cellStyle name="Normalny 3 2 10 2 2" xfId="16980" xr:uid="{00000000-0005-0000-0000-0000DC440000}"/>
    <cellStyle name="Normalny 3 2 10 2 2 2" xfId="16981" xr:uid="{00000000-0005-0000-0000-0000DD440000}"/>
    <cellStyle name="Normalny 3 2 10 2 2 2 2" xfId="16982" xr:uid="{00000000-0005-0000-0000-0000DE440000}"/>
    <cellStyle name="Normalny 3 2 10 2 2 2 3" xfId="16983" xr:uid="{00000000-0005-0000-0000-0000DF440000}"/>
    <cellStyle name="Normalny 3 2 10 2 2 3" xfId="16984" xr:uid="{00000000-0005-0000-0000-0000E0440000}"/>
    <cellStyle name="Normalny 3 2 10 2 2 4" xfId="16985" xr:uid="{00000000-0005-0000-0000-0000E1440000}"/>
    <cellStyle name="Normalny 3 2 10 2 3" xfId="16986" xr:uid="{00000000-0005-0000-0000-0000E2440000}"/>
    <cellStyle name="Normalny 3 2 10 2 3 2" xfId="16987" xr:uid="{00000000-0005-0000-0000-0000E3440000}"/>
    <cellStyle name="Normalny 3 2 10 2 3 2 2" xfId="16988" xr:uid="{00000000-0005-0000-0000-0000E4440000}"/>
    <cellStyle name="Normalny 3 2 10 2 3 2 3" xfId="16989" xr:uid="{00000000-0005-0000-0000-0000E5440000}"/>
    <cellStyle name="Normalny 3 2 10 2 3 3" xfId="16990" xr:uid="{00000000-0005-0000-0000-0000E6440000}"/>
    <cellStyle name="Normalny 3 2 10 2 3 4" xfId="16991" xr:uid="{00000000-0005-0000-0000-0000E7440000}"/>
    <cellStyle name="Normalny 3 2 10 2 4" xfId="16992" xr:uid="{00000000-0005-0000-0000-0000E8440000}"/>
    <cellStyle name="Normalny 3 2 10 2 4 2" xfId="16993" xr:uid="{00000000-0005-0000-0000-0000E9440000}"/>
    <cellStyle name="Normalny 3 2 10 2 4 2 2" xfId="16994" xr:uid="{00000000-0005-0000-0000-0000EA440000}"/>
    <cellStyle name="Normalny 3 2 10 2 4 2 3" xfId="16995" xr:uid="{00000000-0005-0000-0000-0000EB440000}"/>
    <cellStyle name="Normalny 3 2 10 2 4 3" xfId="16996" xr:uid="{00000000-0005-0000-0000-0000EC440000}"/>
    <cellStyle name="Normalny 3 2 10 2 4 4" xfId="16997" xr:uid="{00000000-0005-0000-0000-0000ED440000}"/>
    <cellStyle name="Normalny 3 2 10 2 5" xfId="16998" xr:uid="{00000000-0005-0000-0000-0000EE440000}"/>
    <cellStyle name="Normalny 3 2 10 2 5 2" xfId="16999" xr:uid="{00000000-0005-0000-0000-0000EF440000}"/>
    <cellStyle name="Normalny 3 2 10 2 5 3" xfId="17000" xr:uid="{00000000-0005-0000-0000-0000F0440000}"/>
    <cellStyle name="Normalny 3 2 10 2 6" xfId="17001" xr:uid="{00000000-0005-0000-0000-0000F1440000}"/>
    <cellStyle name="Normalny 3 2 10 2 7" xfId="17002" xr:uid="{00000000-0005-0000-0000-0000F2440000}"/>
    <cellStyle name="Normalny 3 2 10 3" xfId="17003" xr:uid="{00000000-0005-0000-0000-0000F3440000}"/>
    <cellStyle name="Normalny 3 2 10 3 2" xfId="17004" xr:uid="{00000000-0005-0000-0000-0000F4440000}"/>
    <cellStyle name="Normalny 3 2 10 3 2 2" xfId="17005" xr:uid="{00000000-0005-0000-0000-0000F5440000}"/>
    <cellStyle name="Normalny 3 2 10 3 2 3" xfId="17006" xr:uid="{00000000-0005-0000-0000-0000F6440000}"/>
    <cellStyle name="Normalny 3 2 10 3 3" xfId="17007" xr:uid="{00000000-0005-0000-0000-0000F7440000}"/>
    <cellStyle name="Normalny 3 2 10 3 4" xfId="17008" xr:uid="{00000000-0005-0000-0000-0000F8440000}"/>
    <cellStyle name="Normalny 3 2 10 4" xfId="17009" xr:uid="{00000000-0005-0000-0000-0000F9440000}"/>
    <cellStyle name="Normalny 3 2 10 4 2" xfId="17010" xr:uid="{00000000-0005-0000-0000-0000FA440000}"/>
    <cellStyle name="Normalny 3 2 10 4 2 2" xfId="17011" xr:uid="{00000000-0005-0000-0000-0000FB440000}"/>
    <cellStyle name="Normalny 3 2 10 4 2 3" xfId="17012" xr:uid="{00000000-0005-0000-0000-0000FC440000}"/>
    <cellStyle name="Normalny 3 2 10 4 3" xfId="17013" xr:uid="{00000000-0005-0000-0000-0000FD440000}"/>
    <cellStyle name="Normalny 3 2 10 4 4" xfId="17014" xr:uid="{00000000-0005-0000-0000-0000FE440000}"/>
    <cellStyle name="Normalny 3 2 10 5" xfId="17015" xr:uid="{00000000-0005-0000-0000-0000FF440000}"/>
    <cellStyle name="Normalny 3 2 10 5 2" xfId="17016" xr:uid="{00000000-0005-0000-0000-000000450000}"/>
    <cellStyle name="Normalny 3 2 10 5 2 2" xfId="17017" xr:uid="{00000000-0005-0000-0000-000001450000}"/>
    <cellStyle name="Normalny 3 2 10 5 2 3" xfId="17018" xr:uid="{00000000-0005-0000-0000-000002450000}"/>
    <cellStyle name="Normalny 3 2 10 5 3" xfId="17019" xr:uid="{00000000-0005-0000-0000-000003450000}"/>
    <cellStyle name="Normalny 3 2 10 5 4" xfId="17020" xr:uid="{00000000-0005-0000-0000-000004450000}"/>
    <cellStyle name="Normalny 3 2 10 6" xfId="17021" xr:uid="{00000000-0005-0000-0000-000005450000}"/>
    <cellStyle name="Normalny 3 2 10 6 2" xfId="17022" xr:uid="{00000000-0005-0000-0000-000006450000}"/>
    <cellStyle name="Normalny 3 2 10 6 3" xfId="17023" xr:uid="{00000000-0005-0000-0000-000007450000}"/>
    <cellStyle name="Normalny 3 2 10 7" xfId="17024" xr:uid="{00000000-0005-0000-0000-000008450000}"/>
    <cellStyle name="Normalny 3 2 10 8" xfId="17025" xr:uid="{00000000-0005-0000-0000-000009450000}"/>
    <cellStyle name="Normalny 3 2 11" xfId="17026" xr:uid="{00000000-0005-0000-0000-00000A450000}"/>
    <cellStyle name="Normalny 3 2 11 2" xfId="17027" xr:uid="{00000000-0005-0000-0000-00000B450000}"/>
    <cellStyle name="Normalny 3 2 11 2 2" xfId="17028" xr:uid="{00000000-0005-0000-0000-00000C450000}"/>
    <cellStyle name="Normalny 3 2 11 2 2 2" xfId="17029" xr:uid="{00000000-0005-0000-0000-00000D450000}"/>
    <cellStyle name="Normalny 3 2 11 2 2 3" xfId="17030" xr:uid="{00000000-0005-0000-0000-00000E450000}"/>
    <cellStyle name="Normalny 3 2 11 2 3" xfId="17031" xr:uid="{00000000-0005-0000-0000-00000F450000}"/>
    <cellStyle name="Normalny 3 2 11 2 4" xfId="17032" xr:uid="{00000000-0005-0000-0000-000010450000}"/>
    <cellStyle name="Normalny 3 2 11 3" xfId="17033" xr:uid="{00000000-0005-0000-0000-000011450000}"/>
    <cellStyle name="Normalny 3 2 11 3 2" xfId="17034" xr:uid="{00000000-0005-0000-0000-000012450000}"/>
    <cellStyle name="Normalny 3 2 11 3 2 2" xfId="17035" xr:uid="{00000000-0005-0000-0000-000013450000}"/>
    <cellStyle name="Normalny 3 2 11 3 2 3" xfId="17036" xr:uid="{00000000-0005-0000-0000-000014450000}"/>
    <cellStyle name="Normalny 3 2 11 3 3" xfId="17037" xr:uid="{00000000-0005-0000-0000-000015450000}"/>
    <cellStyle name="Normalny 3 2 11 3 4" xfId="17038" xr:uid="{00000000-0005-0000-0000-000016450000}"/>
    <cellStyle name="Normalny 3 2 11 4" xfId="17039" xr:uid="{00000000-0005-0000-0000-000017450000}"/>
    <cellStyle name="Normalny 3 2 11 4 2" xfId="17040" xr:uid="{00000000-0005-0000-0000-000018450000}"/>
    <cellStyle name="Normalny 3 2 11 4 2 2" xfId="17041" xr:uid="{00000000-0005-0000-0000-000019450000}"/>
    <cellStyle name="Normalny 3 2 11 4 2 3" xfId="17042" xr:uid="{00000000-0005-0000-0000-00001A450000}"/>
    <cellStyle name="Normalny 3 2 11 4 3" xfId="17043" xr:uid="{00000000-0005-0000-0000-00001B450000}"/>
    <cellStyle name="Normalny 3 2 11 4 4" xfId="17044" xr:uid="{00000000-0005-0000-0000-00001C450000}"/>
    <cellStyle name="Normalny 3 2 11 5" xfId="17045" xr:uid="{00000000-0005-0000-0000-00001D450000}"/>
    <cellStyle name="Normalny 3 2 11 5 2" xfId="17046" xr:uid="{00000000-0005-0000-0000-00001E450000}"/>
    <cellStyle name="Normalny 3 2 11 5 3" xfId="17047" xr:uid="{00000000-0005-0000-0000-00001F450000}"/>
    <cellStyle name="Normalny 3 2 11 6" xfId="17048" xr:uid="{00000000-0005-0000-0000-000020450000}"/>
    <cellStyle name="Normalny 3 2 11 7" xfId="17049" xr:uid="{00000000-0005-0000-0000-000021450000}"/>
    <cellStyle name="Normalny 3 2 12" xfId="17050" xr:uid="{00000000-0005-0000-0000-000022450000}"/>
    <cellStyle name="Normalny 3 2 12 2" xfId="17051" xr:uid="{00000000-0005-0000-0000-000023450000}"/>
    <cellStyle name="Normalny 3 2 12 2 2" xfId="17052" xr:uid="{00000000-0005-0000-0000-000024450000}"/>
    <cellStyle name="Normalny 3 2 12 2 2 2" xfId="17053" xr:uid="{00000000-0005-0000-0000-000025450000}"/>
    <cellStyle name="Normalny 3 2 12 2 2 3" xfId="17054" xr:uid="{00000000-0005-0000-0000-000026450000}"/>
    <cellStyle name="Normalny 3 2 12 2 3" xfId="17055" xr:uid="{00000000-0005-0000-0000-000027450000}"/>
    <cellStyle name="Normalny 3 2 12 2 4" xfId="17056" xr:uid="{00000000-0005-0000-0000-000028450000}"/>
    <cellStyle name="Normalny 3 2 12 3" xfId="17057" xr:uid="{00000000-0005-0000-0000-000029450000}"/>
    <cellStyle name="Normalny 3 2 12 3 2" xfId="17058" xr:uid="{00000000-0005-0000-0000-00002A450000}"/>
    <cellStyle name="Normalny 3 2 12 3 3" xfId="17059" xr:uid="{00000000-0005-0000-0000-00002B450000}"/>
    <cellStyle name="Normalny 3 2 12 4" xfId="17060" xr:uid="{00000000-0005-0000-0000-00002C450000}"/>
    <cellStyle name="Normalny 3 2 12 5" xfId="17061" xr:uid="{00000000-0005-0000-0000-00002D450000}"/>
    <cellStyle name="Normalny 3 2 13" xfId="17062" xr:uid="{00000000-0005-0000-0000-00002E450000}"/>
    <cellStyle name="Normalny 3 2 13 2" xfId="17063" xr:uid="{00000000-0005-0000-0000-00002F450000}"/>
    <cellStyle name="Normalny 3 2 13 2 2" xfId="17064" xr:uid="{00000000-0005-0000-0000-000030450000}"/>
    <cellStyle name="Normalny 3 2 13 2 3" xfId="17065" xr:uid="{00000000-0005-0000-0000-000031450000}"/>
    <cellStyle name="Normalny 3 2 13 3" xfId="17066" xr:uid="{00000000-0005-0000-0000-000032450000}"/>
    <cellStyle name="Normalny 3 2 13 4" xfId="17067" xr:uid="{00000000-0005-0000-0000-000033450000}"/>
    <cellStyle name="Normalny 3 2 14" xfId="17068" xr:uid="{00000000-0005-0000-0000-000034450000}"/>
    <cellStyle name="Normalny 3 2 14 2" xfId="17069" xr:uid="{00000000-0005-0000-0000-000035450000}"/>
    <cellStyle name="Normalny 3 2 14 2 2" xfId="17070" xr:uid="{00000000-0005-0000-0000-000036450000}"/>
    <cellStyle name="Normalny 3 2 14 2 3" xfId="17071" xr:uid="{00000000-0005-0000-0000-000037450000}"/>
    <cellStyle name="Normalny 3 2 14 3" xfId="17072" xr:uid="{00000000-0005-0000-0000-000038450000}"/>
    <cellStyle name="Normalny 3 2 14 4" xfId="17073" xr:uid="{00000000-0005-0000-0000-000039450000}"/>
    <cellStyle name="Normalny 3 2 15" xfId="17074" xr:uid="{00000000-0005-0000-0000-00003A450000}"/>
    <cellStyle name="Normalny 3 2 15 2" xfId="17075" xr:uid="{00000000-0005-0000-0000-00003B450000}"/>
    <cellStyle name="Normalny 3 2 15 2 2" xfId="17076" xr:uid="{00000000-0005-0000-0000-00003C450000}"/>
    <cellStyle name="Normalny 3 2 15 2 3" xfId="17077" xr:uid="{00000000-0005-0000-0000-00003D450000}"/>
    <cellStyle name="Normalny 3 2 15 3" xfId="17078" xr:uid="{00000000-0005-0000-0000-00003E450000}"/>
    <cellStyle name="Normalny 3 2 15 4" xfId="17079" xr:uid="{00000000-0005-0000-0000-00003F450000}"/>
    <cellStyle name="Normalny 3 2 16" xfId="17080" xr:uid="{00000000-0005-0000-0000-000040450000}"/>
    <cellStyle name="Normalny 3 2 16 2" xfId="17081" xr:uid="{00000000-0005-0000-0000-000041450000}"/>
    <cellStyle name="Normalny 3 2 16 3" xfId="17082" xr:uid="{00000000-0005-0000-0000-000042450000}"/>
    <cellStyle name="Normalny 3 2 17" xfId="17083" xr:uid="{00000000-0005-0000-0000-000043450000}"/>
    <cellStyle name="Normalny 3 2 17 2" xfId="17084" xr:uid="{00000000-0005-0000-0000-000044450000}"/>
    <cellStyle name="Normalny 3 2 17 3" xfId="17085" xr:uid="{00000000-0005-0000-0000-000045450000}"/>
    <cellStyle name="Normalny 3 2 18" xfId="17086" xr:uid="{00000000-0005-0000-0000-000046450000}"/>
    <cellStyle name="Normalny 3 2 19" xfId="17087" xr:uid="{00000000-0005-0000-0000-000047450000}"/>
    <cellStyle name="Normalny 3 2 2" xfId="17088" xr:uid="{00000000-0005-0000-0000-000048450000}"/>
    <cellStyle name="Normalny 3 2 2 10" xfId="17089" xr:uid="{00000000-0005-0000-0000-000049450000}"/>
    <cellStyle name="Normalny 3 2 2 10 2" xfId="17090" xr:uid="{00000000-0005-0000-0000-00004A450000}"/>
    <cellStyle name="Normalny 3 2 2 10 2 2" xfId="17091" xr:uid="{00000000-0005-0000-0000-00004B450000}"/>
    <cellStyle name="Normalny 3 2 2 10 2 2 2" xfId="17092" xr:uid="{00000000-0005-0000-0000-00004C450000}"/>
    <cellStyle name="Normalny 3 2 2 10 2 2 3" xfId="17093" xr:uid="{00000000-0005-0000-0000-00004D450000}"/>
    <cellStyle name="Normalny 3 2 2 10 2 3" xfId="17094" xr:uid="{00000000-0005-0000-0000-00004E450000}"/>
    <cellStyle name="Normalny 3 2 2 10 2 4" xfId="17095" xr:uid="{00000000-0005-0000-0000-00004F450000}"/>
    <cellStyle name="Normalny 3 2 2 10 3" xfId="17096" xr:uid="{00000000-0005-0000-0000-000050450000}"/>
    <cellStyle name="Normalny 3 2 2 10 3 2" xfId="17097" xr:uid="{00000000-0005-0000-0000-000051450000}"/>
    <cellStyle name="Normalny 3 2 2 10 3 3" xfId="17098" xr:uid="{00000000-0005-0000-0000-000052450000}"/>
    <cellStyle name="Normalny 3 2 2 10 4" xfId="17099" xr:uid="{00000000-0005-0000-0000-000053450000}"/>
    <cellStyle name="Normalny 3 2 2 10 5" xfId="17100" xr:uid="{00000000-0005-0000-0000-000054450000}"/>
    <cellStyle name="Normalny 3 2 2 11" xfId="17101" xr:uid="{00000000-0005-0000-0000-000055450000}"/>
    <cellStyle name="Normalny 3 2 2 11 2" xfId="17102" xr:uid="{00000000-0005-0000-0000-000056450000}"/>
    <cellStyle name="Normalny 3 2 2 11 2 2" xfId="17103" xr:uid="{00000000-0005-0000-0000-000057450000}"/>
    <cellStyle name="Normalny 3 2 2 11 2 3" xfId="17104" xr:uid="{00000000-0005-0000-0000-000058450000}"/>
    <cellStyle name="Normalny 3 2 2 11 3" xfId="17105" xr:uid="{00000000-0005-0000-0000-000059450000}"/>
    <cellStyle name="Normalny 3 2 2 11 4" xfId="17106" xr:uid="{00000000-0005-0000-0000-00005A450000}"/>
    <cellStyle name="Normalny 3 2 2 12" xfId="17107" xr:uid="{00000000-0005-0000-0000-00005B450000}"/>
    <cellStyle name="Normalny 3 2 2 12 2" xfId="17108" xr:uid="{00000000-0005-0000-0000-00005C450000}"/>
    <cellStyle name="Normalny 3 2 2 12 2 2" xfId="17109" xr:uid="{00000000-0005-0000-0000-00005D450000}"/>
    <cellStyle name="Normalny 3 2 2 12 2 3" xfId="17110" xr:uid="{00000000-0005-0000-0000-00005E450000}"/>
    <cellStyle name="Normalny 3 2 2 12 3" xfId="17111" xr:uid="{00000000-0005-0000-0000-00005F450000}"/>
    <cellStyle name="Normalny 3 2 2 12 4" xfId="17112" xr:uid="{00000000-0005-0000-0000-000060450000}"/>
    <cellStyle name="Normalny 3 2 2 13" xfId="17113" xr:uid="{00000000-0005-0000-0000-000061450000}"/>
    <cellStyle name="Normalny 3 2 2 13 2" xfId="17114" xr:uid="{00000000-0005-0000-0000-000062450000}"/>
    <cellStyle name="Normalny 3 2 2 13 2 2" xfId="17115" xr:uid="{00000000-0005-0000-0000-000063450000}"/>
    <cellStyle name="Normalny 3 2 2 13 2 3" xfId="17116" xr:uid="{00000000-0005-0000-0000-000064450000}"/>
    <cellStyle name="Normalny 3 2 2 13 3" xfId="17117" xr:uid="{00000000-0005-0000-0000-000065450000}"/>
    <cellStyle name="Normalny 3 2 2 13 4" xfId="17118" xr:uid="{00000000-0005-0000-0000-000066450000}"/>
    <cellStyle name="Normalny 3 2 2 14" xfId="17119" xr:uid="{00000000-0005-0000-0000-000067450000}"/>
    <cellStyle name="Normalny 3 2 2 14 2" xfId="17120" xr:uid="{00000000-0005-0000-0000-000068450000}"/>
    <cellStyle name="Normalny 3 2 2 14 3" xfId="17121" xr:uid="{00000000-0005-0000-0000-000069450000}"/>
    <cellStyle name="Normalny 3 2 2 15" xfId="17122" xr:uid="{00000000-0005-0000-0000-00006A450000}"/>
    <cellStyle name="Normalny 3 2 2 15 2" xfId="17123" xr:uid="{00000000-0005-0000-0000-00006B450000}"/>
    <cellStyle name="Normalny 3 2 2 15 3" xfId="17124" xr:uid="{00000000-0005-0000-0000-00006C450000}"/>
    <cellStyle name="Normalny 3 2 2 16" xfId="17125" xr:uid="{00000000-0005-0000-0000-00006D450000}"/>
    <cellStyle name="Normalny 3 2 2 17" xfId="17126" xr:uid="{00000000-0005-0000-0000-00006E450000}"/>
    <cellStyle name="Normalny 3 2 2 18" xfId="17127" xr:uid="{00000000-0005-0000-0000-00006F450000}"/>
    <cellStyle name="Normalny 3 2 2 19" xfId="22523" xr:uid="{00000000-0005-0000-0000-000070450000}"/>
    <cellStyle name="Normalny 3 2 2 2" xfId="17128" xr:uid="{00000000-0005-0000-0000-000071450000}"/>
    <cellStyle name="Normalny 3 2 2 2 10" xfId="17129" xr:uid="{00000000-0005-0000-0000-000072450000}"/>
    <cellStyle name="Normalny 3 2 2 2 10 2" xfId="17130" xr:uid="{00000000-0005-0000-0000-000073450000}"/>
    <cellStyle name="Normalny 3 2 2 2 10 2 2" xfId="17131" xr:uid="{00000000-0005-0000-0000-000074450000}"/>
    <cellStyle name="Normalny 3 2 2 2 10 2 3" xfId="17132" xr:uid="{00000000-0005-0000-0000-000075450000}"/>
    <cellStyle name="Normalny 3 2 2 2 10 3" xfId="17133" xr:uid="{00000000-0005-0000-0000-000076450000}"/>
    <cellStyle name="Normalny 3 2 2 2 10 4" xfId="17134" xr:uid="{00000000-0005-0000-0000-000077450000}"/>
    <cellStyle name="Normalny 3 2 2 2 11" xfId="17135" xr:uid="{00000000-0005-0000-0000-000078450000}"/>
    <cellStyle name="Normalny 3 2 2 2 11 2" xfId="17136" xr:uid="{00000000-0005-0000-0000-000079450000}"/>
    <cellStyle name="Normalny 3 2 2 2 11 3" xfId="17137" xr:uid="{00000000-0005-0000-0000-00007A450000}"/>
    <cellStyle name="Normalny 3 2 2 2 12" xfId="17138" xr:uid="{00000000-0005-0000-0000-00007B450000}"/>
    <cellStyle name="Normalny 3 2 2 2 12 2" xfId="17139" xr:uid="{00000000-0005-0000-0000-00007C450000}"/>
    <cellStyle name="Normalny 3 2 2 2 12 3" xfId="17140" xr:uid="{00000000-0005-0000-0000-00007D450000}"/>
    <cellStyle name="Normalny 3 2 2 2 13" xfId="17141" xr:uid="{00000000-0005-0000-0000-00007E450000}"/>
    <cellStyle name="Normalny 3 2 2 2 14" xfId="17142" xr:uid="{00000000-0005-0000-0000-00007F450000}"/>
    <cellStyle name="Normalny 3 2 2 2 15" xfId="17143" xr:uid="{00000000-0005-0000-0000-000080450000}"/>
    <cellStyle name="Normalny 3 2 2 2 2" xfId="17144" xr:uid="{00000000-0005-0000-0000-000081450000}"/>
    <cellStyle name="Normalny 3 2 2 2 2 10" xfId="17145" xr:uid="{00000000-0005-0000-0000-000082450000}"/>
    <cellStyle name="Normalny 3 2 2 2 2 11" xfId="17146" xr:uid="{00000000-0005-0000-0000-000083450000}"/>
    <cellStyle name="Normalny 3 2 2 2 2 2" xfId="17147" xr:uid="{00000000-0005-0000-0000-000084450000}"/>
    <cellStyle name="Normalny 3 2 2 2 2 2 2" xfId="17148" xr:uid="{00000000-0005-0000-0000-000085450000}"/>
    <cellStyle name="Normalny 3 2 2 2 2 2 2 2" xfId="17149" xr:uid="{00000000-0005-0000-0000-000086450000}"/>
    <cellStyle name="Normalny 3 2 2 2 2 2 2 2 2" xfId="17150" xr:uid="{00000000-0005-0000-0000-000087450000}"/>
    <cellStyle name="Normalny 3 2 2 2 2 2 2 2 2 2" xfId="17151" xr:uid="{00000000-0005-0000-0000-000088450000}"/>
    <cellStyle name="Normalny 3 2 2 2 2 2 2 2 2 3" xfId="17152" xr:uid="{00000000-0005-0000-0000-000089450000}"/>
    <cellStyle name="Normalny 3 2 2 2 2 2 2 2 3" xfId="17153" xr:uid="{00000000-0005-0000-0000-00008A450000}"/>
    <cellStyle name="Normalny 3 2 2 2 2 2 2 2 4" xfId="17154" xr:uid="{00000000-0005-0000-0000-00008B450000}"/>
    <cellStyle name="Normalny 3 2 2 2 2 2 2 3" xfId="17155" xr:uid="{00000000-0005-0000-0000-00008C450000}"/>
    <cellStyle name="Normalny 3 2 2 2 2 2 2 3 2" xfId="17156" xr:uid="{00000000-0005-0000-0000-00008D450000}"/>
    <cellStyle name="Normalny 3 2 2 2 2 2 2 3 2 2" xfId="17157" xr:uid="{00000000-0005-0000-0000-00008E450000}"/>
    <cellStyle name="Normalny 3 2 2 2 2 2 2 3 2 3" xfId="17158" xr:uid="{00000000-0005-0000-0000-00008F450000}"/>
    <cellStyle name="Normalny 3 2 2 2 2 2 2 3 3" xfId="17159" xr:uid="{00000000-0005-0000-0000-000090450000}"/>
    <cellStyle name="Normalny 3 2 2 2 2 2 2 3 4" xfId="17160" xr:uid="{00000000-0005-0000-0000-000091450000}"/>
    <cellStyle name="Normalny 3 2 2 2 2 2 2 4" xfId="17161" xr:uid="{00000000-0005-0000-0000-000092450000}"/>
    <cellStyle name="Normalny 3 2 2 2 2 2 2 4 2" xfId="17162" xr:uid="{00000000-0005-0000-0000-000093450000}"/>
    <cellStyle name="Normalny 3 2 2 2 2 2 2 4 2 2" xfId="17163" xr:uid="{00000000-0005-0000-0000-000094450000}"/>
    <cellStyle name="Normalny 3 2 2 2 2 2 2 4 2 3" xfId="17164" xr:uid="{00000000-0005-0000-0000-000095450000}"/>
    <cellStyle name="Normalny 3 2 2 2 2 2 2 4 3" xfId="17165" xr:uid="{00000000-0005-0000-0000-000096450000}"/>
    <cellStyle name="Normalny 3 2 2 2 2 2 2 4 4" xfId="17166" xr:uid="{00000000-0005-0000-0000-000097450000}"/>
    <cellStyle name="Normalny 3 2 2 2 2 2 2 5" xfId="17167" xr:uid="{00000000-0005-0000-0000-000098450000}"/>
    <cellStyle name="Normalny 3 2 2 2 2 2 2 5 2" xfId="17168" xr:uid="{00000000-0005-0000-0000-000099450000}"/>
    <cellStyle name="Normalny 3 2 2 2 2 2 2 5 3" xfId="17169" xr:uid="{00000000-0005-0000-0000-00009A450000}"/>
    <cellStyle name="Normalny 3 2 2 2 2 2 2 6" xfId="17170" xr:uid="{00000000-0005-0000-0000-00009B450000}"/>
    <cellStyle name="Normalny 3 2 2 2 2 2 2 7" xfId="17171" xr:uid="{00000000-0005-0000-0000-00009C450000}"/>
    <cellStyle name="Normalny 3 2 2 2 2 2 3" xfId="17172" xr:uid="{00000000-0005-0000-0000-00009D450000}"/>
    <cellStyle name="Normalny 3 2 2 2 2 2 3 2" xfId="17173" xr:uid="{00000000-0005-0000-0000-00009E450000}"/>
    <cellStyle name="Normalny 3 2 2 2 2 2 3 2 2" xfId="17174" xr:uid="{00000000-0005-0000-0000-00009F450000}"/>
    <cellStyle name="Normalny 3 2 2 2 2 2 3 2 2 2" xfId="17175" xr:uid="{00000000-0005-0000-0000-0000A0450000}"/>
    <cellStyle name="Normalny 3 2 2 2 2 2 3 2 2 3" xfId="17176" xr:uid="{00000000-0005-0000-0000-0000A1450000}"/>
    <cellStyle name="Normalny 3 2 2 2 2 2 3 2 3" xfId="17177" xr:uid="{00000000-0005-0000-0000-0000A2450000}"/>
    <cellStyle name="Normalny 3 2 2 2 2 2 3 2 4" xfId="17178" xr:uid="{00000000-0005-0000-0000-0000A3450000}"/>
    <cellStyle name="Normalny 3 2 2 2 2 2 3 3" xfId="17179" xr:uid="{00000000-0005-0000-0000-0000A4450000}"/>
    <cellStyle name="Normalny 3 2 2 2 2 2 3 3 2" xfId="17180" xr:uid="{00000000-0005-0000-0000-0000A5450000}"/>
    <cellStyle name="Normalny 3 2 2 2 2 2 3 3 2 2" xfId="17181" xr:uid="{00000000-0005-0000-0000-0000A6450000}"/>
    <cellStyle name="Normalny 3 2 2 2 2 2 3 3 2 3" xfId="17182" xr:uid="{00000000-0005-0000-0000-0000A7450000}"/>
    <cellStyle name="Normalny 3 2 2 2 2 2 3 3 3" xfId="17183" xr:uid="{00000000-0005-0000-0000-0000A8450000}"/>
    <cellStyle name="Normalny 3 2 2 2 2 2 3 3 4" xfId="17184" xr:uid="{00000000-0005-0000-0000-0000A9450000}"/>
    <cellStyle name="Normalny 3 2 2 2 2 2 3 4" xfId="17185" xr:uid="{00000000-0005-0000-0000-0000AA450000}"/>
    <cellStyle name="Normalny 3 2 2 2 2 2 3 4 2" xfId="17186" xr:uid="{00000000-0005-0000-0000-0000AB450000}"/>
    <cellStyle name="Normalny 3 2 2 2 2 2 3 4 2 2" xfId="17187" xr:uid="{00000000-0005-0000-0000-0000AC450000}"/>
    <cellStyle name="Normalny 3 2 2 2 2 2 3 4 2 3" xfId="17188" xr:uid="{00000000-0005-0000-0000-0000AD450000}"/>
    <cellStyle name="Normalny 3 2 2 2 2 2 3 4 3" xfId="17189" xr:uid="{00000000-0005-0000-0000-0000AE450000}"/>
    <cellStyle name="Normalny 3 2 2 2 2 2 3 4 4" xfId="17190" xr:uid="{00000000-0005-0000-0000-0000AF450000}"/>
    <cellStyle name="Normalny 3 2 2 2 2 2 3 5" xfId="17191" xr:uid="{00000000-0005-0000-0000-0000B0450000}"/>
    <cellStyle name="Normalny 3 2 2 2 2 2 3 5 2" xfId="17192" xr:uid="{00000000-0005-0000-0000-0000B1450000}"/>
    <cellStyle name="Normalny 3 2 2 2 2 2 3 5 3" xfId="17193" xr:uid="{00000000-0005-0000-0000-0000B2450000}"/>
    <cellStyle name="Normalny 3 2 2 2 2 2 3 6" xfId="17194" xr:uid="{00000000-0005-0000-0000-0000B3450000}"/>
    <cellStyle name="Normalny 3 2 2 2 2 2 3 7" xfId="17195" xr:uid="{00000000-0005-0000-0000-0000B4450000}"/>
    <cellStyle name="Normalny 3 2 2 2 2 2 4" xfId="17196" xr:uid="{00000000-0005-0000-0000-0000B5450000}"/>
    <cellStyle name="Normalny 3 2 2 2 2 2 4 2" xfId="17197" xr:uid="{00000000-0005-0000-0000-0000B6450000}"/>
    <cellStyle name="Normalny 3 2 2 2 2 2 4 2 2" xfId="17198" xr:uid="{00000000-0005-0000-0000-0000B7450000}"/>
    <cellStyle name="Normalny 3 2 2 2 2 2 4 2 3" xfId="17199" xr:uid="{00000000-0005-0000-0000-0000B8450000}"/>
    <cellStyle name="Normalny 3 2 2 2 2 2 4 3" xfId="17200" xr:uid="{00000000-0005-0000-0000-0000B9450000}"/>
    <cellStyle name="Normalny 3 2 2 2 2 2 4 4" xfId="17201" xr:uid="{00000000-0005-0000-0000-0000BA450000}"/>
    <cellStyle name="Normalny 3 2 2 2 2 2 5" xfId="17202" xr:uid="{00000000-0005-0000-0000-0000BB450000}"/>
    <cellStyle name="Normalny 3 2 2 2 2 2 5 2" xfId="17203" xr:uid="{00000000-0005-0000-0000-0000BC450000}"/>
    <cellStyle name="Normalny 3 2 2 2 2 2 5 2 2" xfId="17204" xr:uid="{00000000-0005-0000-0000-0000BD450000}"/>
    <cellStyle name="Normalny 3 2 2 2 2 2 5 2 3" xfId="17205" xr:uid="{00000000-0005-0000-0000-0000BE450000}"/>
    <cellStyle name="Normalny 3 2 2 2 2 2 5 3" xfId="17206" xr:uid="{00000000-0005-0000-0000-0000BF450000}"/>
    <cellStyle name="Normalny 3 2 2 2 2 2 5 4" xfId="17207" xr:uid="{00000000-0005-0000-0000-0000C0450000}"/>
    <cellStyle name="Normalny 3 2 2 2 2 2 6" xfId="17208" xr:uid="{00000000-0005-0000-0000-0000C1450000}"/>
    <cellStyle name="Normalny 3 2 2 2 2 2 6 2" xfId="17209" xr:uid="{00000000-0005-0000-0000-0000C2450000}"/>
    <cellStyle name="Normalny 3 2 2 2 2 2 6 2 2" xfId="17210" xr:uid="{00000000-0005-0000-0000-0000C3450000}"/>
    <cellStyle name="Normalny 3 2 2 2 2 2 6 2 3" xfId="17211" xr:uid="{00000000-0005-0000-0000-0000C4450000}"/>
    <cellStyle name="Normalny 3 2 2 2 2 2 6 3" xfId="17212" xr:uid="{00000000-0005-0000-0000-0000C5450000}"/>
    <cellStyle name="Normalny 3 2 2 2 2 2 6 4" xfId="17213" xr:uid="{00000000-0005-0000-0000-0000C6450000}"/>
    <cellStyle name="Normalny 3 2 2 2 2 2 7" xfId="17214" xr:uid="{00000000-0005-0000-0000-0000C7450000}"/>
    <cellStyle name="Normalny 3 2 2 2 2 2 7 2" xfId="17215" xr:uid="{00000000-0005-0000-0000-0000C8450000}"/>
    <cellStyle name="Normalny 3 2 2 2 2 2 7 3" xfId="17216" xr:uid="{00000000-0005-0000-0000-0000C9450000}"/>
    <cellStyle name="Normalny 3 2 2 2 2 2 8" xfId="17217" xr:uid="{00000000-0005-0000-0000-0000CA450000}"/>
    <cellStyle name="Normalny 3 2 2 2 2 2 9" xfId="17218" xr:uid="{00000000-0005-0000-0000-0000CB450000}"/>
    <cellStyle name="Normalny 3 2 2 2 2 3" xfId="17219" xr:uid="{00000000-0005-0000-0000-0000CC450000}"/>
    <cellStyle name="Normalny 3 2 2 2 2 3 2" xfId="17220" xr:uid="{00000000-0005-0000-0000-0000CD450000}"/>
    <cellStyle name="Normalny 3 2 2 2 2 3 2 2" xfId="17221" xr:uid="{00000000-0005-0000-0000-0000CE450000}"/>
    <cellStyle name="Normalny 3 2 2 2 2 3 2 2 2" xfId="17222" xr:uid="{00000000-0005-0000-0000-0000CF450000}"/>
    <cellStyle name="Normalny 3 2 2 2 2 3 2 2 3" xfId="17223" xr:uid="{00000000-0005-0000-0000-0000D0450000}"/>
    <cellStyle name="Normalny 3 2 2 2 2 3 2 3" xfId="17224" xr:uid="{00000000-0005-0000-0000-0000D1450000}"/>
    <cellStyle name="Normalny 3 2 2 2 2 3 2 4" xfId="17225" xr:uid="{00000000-0005-0000-0000-0000D2450000}"/>
    <cellStyle name="Normalny 3 2 2 2 2 3 3" xfId="17226" xr:uid="{00000000-0005-0000-0000-0000D3450000}"/>
    <cellStyle name="Normalny 3 2 2 2 2 3 3 2" xfId="17227" xr:uid="{00000000-0005-0000-0000-0000D4450000}"/>
    <cellStyle name="Normalny 3 2 2 2 2 3 3 2 2" xfId="17228" xr:uid="{00000000-0005-0000-0000-0000D5450000}"/>
    <cellStyle name="Normalny 3 2 2 2 2 3 3 2 3" xfId="17229" xr:uid="{00000000-0005-0000-0000-0000D6450000}"/>
    <cellStyle name="Normalny 3 2 2 2 2 3 3 3" xfId="17230" xr:uid="{00000000-0005-0000-0000-0000D7450000}"/>
    <cellStyle name="Normalny 3 2 2 2 2 3 3 4" xfId="17231" xr:uid="{00000000-0005-0000-0000-0000D8450000}"/>
    <cellStyle name="Normalny 3 2 2 2 2 3 4" xfId="17232" xr:uid="{00000000-0005-0000-0000-0000D9450000}"/>
    <cellStyle name="Normalny 3 2 2 2 2 3 4 2" xfId="17233" xr:uid="{00000000-0005-0000-0000-0000DA450000}"/>
    <cellStyle name="Normalny 3 2 2 2 2 3 4 2 2" xfId="17234" xr:uid="{00000000-0005-0000-0000-0000DB450000}"/>
    <cellStyle name="Normalny 3 2 2 2 2 3 4 2 3" xfId="17235" xr:uid="{00000000-0005-0000-0000-0000DC450000}"/>
    <cellStyle name="Normalny 3 2 2 2 2 3 4 3" xfId="17236" xr:uid="{00000000-0005-0000-0000-0000DD450000}"/>
    <cellStyle name="Normalny 3 2 2 2 2 3 4 4" xfId="17237" xr:uid="{00000000-0005-0000-0000-0000DE450000}"/>
    <cellStyle name="Normalny 3 2 2 2 2 3 5" xfId="17238" xr:uid="{00000000-0005-0000-0000-0000DF450000}"/>
    <cellStyle name="Normalny 3 2 2 2 2 3 5 2" xfId="17239" xr:uid="{00000000-0005-0000-0000-0000E0450000}"/>
    <cellStyle name="Normalny 3 2 2 2 2 3 5 3" xfId="17240" xr:uid="{00000000-0005-0000-0000-0000E1450000}"/>
    <cellStyle name="Normalny 3 2 2 2 2 3 6" xfId="17241" xr:uid="{00000000-0005-0000-0000-0000E2450000}"/>
    <cellStyle name="Normalny 3 2 2 2 2 3 7" xfId="17242" xr:uid="{00000000-0005-0000-0000-0000E3450000}"/>
    <cellStyle name="Normalny 3 2 2 2 2 4" xfId="17243" xr:uid="{00000000-0005-0000-0000-0000E4450000}"/>
    <cellStyle name="Normalny 3 2 2 2 2 4 2" xfId="17244" xr:uid="{00000000-0005-0000-0000-0000E5450000}"/>
    <cellStyle name="Normalny 3 2 2 2 2 4 2 2" xfId="17245" xr:uid="{00000000-0005-0000-0000-0000E6450000}"/>
    <cellStyle name="Normalny 3 2 2 2 2 4 2 2 2" xfId="17246" xr:uid="{00000000-0005-0000-0000-0000E7450000}"/>
    <cellStyle name="Normalny 3 2 2 2 2 4 2 2 3" xfId="17247" xr:uid="{00000000-0005-0000-0000-0000E8450000}"/>
    <cellStyle name="Normalny 3 2 2 2 2 4 2 3" xfId="17248" xr:uid="{00000000-0005-0000-0000-0000E9450000}"/>
    <cellStyle name="Normalny 3 2 2 2 2 4 2 4" xfId="17249" xr:uid="{00000000-0005-0000-0000-0000EA450000}"/>
    <cellStyle name="Normalny 3 2 2 2 2 4 3" xfId="17250" xr:uid="{00000000-0005-0000-0000-0000EB450000}"/>
    <cellStyle name="Normalny 3 2 2 2 2 4 3 2" xfId="17251" xr:uid="{00000000-0005-0000-0000-0000EC450000}"/>
    <cellStyle name="Normalny 3 2 2 2 2 4 3 2 2" xfId="17252" xr:uid="{00000000-0005-0000-0000-0000ED450000}"/>
    <cellStyle name="Normalny 3 2 2 2 2 4 3 2 3" xfId="17253" xr:uid="{00000000-0005-0000-0000-0000EE450000}"/>
    <cellStyle name="Normalny 3 2 2 2 2 4 3 3" xfId="17254" xr:uid="{00000000-0005-0000-0000-0000EF450000}"/>
    <cellStyle name="Normalny 3 2 2 2 2 4 3 4" xfId="17255" xr:uid="{00000000-0005-0000-0000-0000F0450000}"/>
    <cellStyle name="Normalny 3 2 2 2 2 4 4" xfId="17256" xr:uid="{00000000-0005-0000-0000-0000F1450000}"/>
    <cellStyle name="Normalny 3 2 2 2 2 4 4 2" xfId="17257" xr:uid="{00000000-0005-0000-0000-0000F2450000}"/>
    <cellStyle name="Normalny 3 2 2 2 2 4 4 2 2" xfId="17258" xr:uid="{00000000-0005-0000-0000-0000F3450000}"/>
    <cellStyle name="Normalny 3 2 2 2 2 4 4 2 3" xfId="17259" xr:uid="{00000000-0005-0000-0000-0000F4450000}"/>
    <cellStyle name="Normalny 3 2 2 2 2 4 4 3" xfId="17260" xr:uid="{00000000-0005-0000-0000-0000F5450000}"/>
    <cellStyle name="Normalny 3 2 2 2 2 4 4 4" xfId="17261" xr:uid="{00000000-0005-0000-0000-0000F6450000}"/>
    <cellStyle name="Normalny 3 2 2 2 2 4 5" xfId="17262" xr:uid="{00000000-0005-0000-0000-0000F7450000}"/>
    <cellStyle name="Normalny 3 2 2 2 2 4 5 2" xfId="17263" xr:uid="{00000000-0005-0000-0000-0000F8450000}"/>
    <cellStyle name="Normalny 3 2 2 2 2 4 5 3" xfId="17264" xr:uid="{00000000-0005-0000-0000-0000F9450000}"/>
    <cellStyle name="Normalny 3 2 2 2 2 4 6" xfId="17265" xr:uid="{00000000-0005-0000-0000-0000FA450000}"/>
    <cellStyle name="Normalny 3 2 2 2 2 4 7" xfId="17266" xr:uid="{00000000-0005-0000-0000-0000FB450000}"/>
    <cellStyle name="Normalny 3 2 2 2 2 5" xfId="17267" xr:uid="{00000000-0005-0000-0000-0000FC450000}"/>
    <cellStyle name="Normalny 3 2 2 2 2 5 2" xfId="17268" xr:uid="{00000000-0005-0000-0000-0000FD450000}"/>
    <cellStyle name="Normalny 3 2 2 2 2 5 2 2" xfId="17269" xr:uid="{00000000-0005-0000-0000-0000FE450000}"/>
    <cellStyle name="Normalny 3 2 2 2 2 5 2 2 2" xfId="17270" xr:uid="{00000000-0005-0000-0000-0000FF450000}"/>
    <cellStyle name="Normalny 3 2 2 2 2 5 2 2 3" xfId="17271" xr:uid="{00000000-0005-0000-0000-000000460000}"/>
    <cellStyle name="Normalny 3 2 2 2 2 5 2 3" xfId="17272" xr:uid="{00000000-0005-0000-0000-000001460000}"/>
    <cellStyle name="Normalny 3 2 2 2 2 5 2 4" xfId="17273" xr:uid="{00000000-0005-0000-0000-000002460000}"/>
    <cellStyle name="Normalny 3 2 2 2 2 5 3" xfId="17274" xr:uid="{00000000-0005-0000-0000-000003460000}"/>
    <cellStyle name="Normalny 3 2 2 2 2 5 3 2" xfId="17275" xr:uid="{00000000-0005-0000-0000-000004460000}"/>
    <cellStyle name="Normalny 3 2 2 2 2 5 3 3" xfId="17276" xr:uid="{00000000-0005-0000-0000-000005460000}"/>
    <cellStyle name="Normalny 3 2 2 2 2 5 4" xfId="17277" xr:uid="{00000000-0005-0000-0000-000006460000}"/>
    <cellStyle name="Normalny 3 2 2 2 2 5 5" xfId="17278" xr:uid="{00000000-0005-0000-0000-000007460000}"/>
    <cellStyle name="Normalny 3 2 2 2 2 6" xfId="17279" xr:uid="{00000000-0005-0000-0000-000008460000}"/>
    <cellStyle name="Normalny 3 2 2 2 2 6 2" xfId="17280" xr:uid="{00000000-0005-0000-0000-000009460000}"/>
    <cellStyle name="Normalny 3 2 2 2 2 6 2 2" xfId="17281" xr:uid="{00000000-0005-0000-0000-00000A460000}"/>
    <cellStyle name="Normalny 3 2 2 2 2 6 2 3" xfId="17282" xr:uid="{00000000-0005-0000-0000-00000B460000}"/>
    <cellStyle name="Normalny 3 2 2 2 2 6 3" xfId="17283" xr:uid="{00000000-0005-0000-0000-00000C460000}"/>
    <cellStyle name="Normalny 3 2 2 2 2 6 4" xfId="17284" xr:uid="{00000000-0005-0000-0000-00000D460000}"/>
    <cellStyle name="Normalny 3 2 2 2 2 7" xfId="17285" xr:uid="{00000000-0005-0000-0000-00000E460000}"/>
    <cellStyle name="Normalny 3 2 2 2 2 7 2" xfId="17286" xr:uid="{00000000-0005-0000-0000-00000F460000}"/>
    <cellStyle name="Normalny 3 2 2 2 2 7 2 2" xfId="17287" xr:uid="{00000000-0005-0000-0000-000010460000}"/>
    <cellStyle name="Normalny 3 2 2 2 2 7 2 3" xfId="17288" xr:uid="{00000000-0005-0000-0000-000011460000}"/>
    <cellStyle name="Normalny 3 2 2 2 2 7 3" xfId="17289" xr:uid="{00000000-0005-0000-0000-000012460000}"/>
    <cellStyle name="Normalny 3 2 2 2 2 7 4" xfId="17290" xr:uid="{00000000-0005-0000-0000-000013460000}"/>
    <cellStyle name="Normalny 3 2 2 2 2 8" xfId="17291" xr:uid="{00000000-0005-0000-0000-000014460000}"/>
    <cellStyle name="Normalny 3 2 2 2 2 8 2" xfId="17292" xr:uid="{00000000-0005-0000-0000-000015460000}"/>
    <cellStyle name="Normalny 3 2 2 2 2 8 2 2" xfId="17293" xr:uid="{00000000-0005-0000-0000-000016460000}"/>
    <cellStyle name="Normalny 3 2 2 2 2 8 2 3" xfId="17294" xr:uid="{00000000-0005-0000-0000-000017460000}"/>
    <cellStyle name="Normalny 3 2 2 2 2 8 3" xfId="17295" xr:uid="{00000000-0005-0000-0000-000018460000}"/>
    <cellStyle name="Normalny 3 2 2 2 2 8 4" xfId="17296" xr:uid="{00000000-0005-0000-0000-000019460000}"/>
    <cellStyle name="Normalny 3 2 2 2 2 9" xfId="17297" xr:uid="{00000000-0005-0000-0000-00001A460000}"/>
    <cellStyle name="Normalny 3 2 2 2 2 9 2" xfId="17298" xr:uid="{00000000-0005-0000-0000-00001B460000}"/>
    <cellStyle name="Normalny 3 2 2 2 2 9 3" xfId="17299" xr:uid="{00000000-0005-0000-0000-00001C460000}"/>
    <cellStyle name="Normalny 3 2 2 2 3" xfId="17300" xr:uid="{00000000-0005-0000-0000-00001D460000}"/>
    <cellStyle name="Normalny 3 2 2 2 3 10" xfId="17301" xr:uid="{00000000-0005-0000-0000-00001E460000}"/>
    <cellStyle name="Normalny 3 2 2 2 3 2" xfId="17302" xr:uid="{00000000-0005-0000-0000-00001F460000}"/>
    <cellStyle name="Normalny 3 2 2 2 3 2 2" xfId="17303" xr:uid="{00000000-0005-0000-0000-000020460000}"/>
    <cellStyle name="Normalny 3 2 2 2 3 2 2 2" xfId="17304" xr:uid="{00000000-0005-0000-0000-000021460000}"/>
    <cellStyle name="Normalny 3 2 2 2 3 2 2 2 2" xfId="17305" xr:uid="{00000000-0005-0000-0000-000022460000}"/>
    <cellStyle name="Normalny 3 2 2 2 3 2 2 2 3" xfId="17306" xr:uid="{00000000-0005-0000-0000-000023460000}"/>
    <cellStyle name="Normalny 3 2 2 2 3 2 2 3" xfId="17307" xr:uid="{00000000-0005-0000-0000-000024460000}"/>
    <cellStyle name="Normalny 3 2 2 2 3 2 2 4" xfId="17308" xr:uid="{00000000-0005-0000-0000-000025460000}"/>
    <cellStyle name="Normalny 3 2 2 2 3 2 3" xfId="17309" xr:uid="{00000000-0005-0000-0000-000026460000}"/>
    <cellStyle name="Normalny 3 2 2 2 3 2 3 2" xfId="17310" xr:uid="{00000000-0005-0000-0000-000027460000}"/>
    <cellStyle name="Normalny 3 2 2 2 3 2 3 2 2" xfId="17311" xr:uid="{00000000-0005-0000-0000-000028460000}"/>
    <cellStyle name="Normalny 3 2 2 2 3 2 3 2 3" xfId="17312" xr:uid="{00000000-0005-0000-0000-000029460000}"/>
    <cellStyle name="Normalny 3 2 2 2 3 2 3 3" xfId="17313" xr:uid="{00000000-0005-0000-0000-00002A460000}"/>
    <cellStyle name="Normalny 3 2 2 2 3 2 3 4" xfId="17314" xr:uid="{00000000-0005-0000-0000-00002B460000}"/>
    <cellStyle name="Normalny 3 2 2 2 3 2 4" xfId="17315" xr:uid="{00000000-0005-0000-0000-00002C460000}"/>
    <cellStyle name="Normalny 3 2 2 2 3 2 4 2" xfId="17316" xr:uid="{00000000-0005-0000-0000-00002D460000}"/>
    <cellStyle name="Normalny 3 2 2 2 3 2 4 2 2" xfId="17317" xr:uid="{00000000-0005-0000-0000-00002E460000}"/>
    <cellStyle name="Normalny 3 2 2 2 3 2 4 2 3" xfId="17318" xr:uid="{00000000-0005-0000-0000-00002F460000}"/>
    <cellStyle name="Normalny 3 2 2 2 3 2 4 3" xfId="17319" xr:uid="{00000000-0005-0000-0000-000030460000}"/>
    <cellStyle name="Normalny 3 2 2 2 3 2 4 4" xfId="17320" xr:uid="{00000000-0005-0000-0000-000031460000}"/>
    <cellStyle name="Normalny 3 2 2 2 3 2 5" xfId="17321" xr:uid="{00000000-0005-0000-0000-000032460000}"/>
    <cellStyle name="Normalny 3 2 2 2 3 2 5 2" xfId="17322" xr:uid="{00000000-0005-0000-0000-000033460000}"/>
    <cellStyle name="Normalny 3 2 2 2 3 2 5 3" xfId="17323" xr:uid="{00000000-0005-0000-0000-000034460000}"/>
    <cellStyle name="Normalny 3 2 2 2 3 2 6" xfId="17324" xr:uid="{00000000-0005-0000-0000-000035460000}"/>
    <cellStyle name="Normalny 3 2 2 2 3 2 7" xfId="17325" xr:uid="{00000000-0005-0000-0000-000036460000}"/>
    <cellStyle name="Normalny 3 2 2 2 3 3" xfId="17326" xr:uid="{00000000-0005-0000-0000-000037460000}"/>
    <cellStyle name="Normalny 3 2 2 2 3 3 2" xfId="17327" xr:uid="{00000000-0005-0000-0000-000038460000}"/>
    <cellStyle name="Normalny 3 2 2 2 3 3 2 2" xfId="17328" xr:uid="{00000000-0005-0000-0000-000039460000}"/>
    <cellStyle name="Normalny 3 2 2 2 3 3 2 2 2" xfId="17329" xr:uid="{00000000-0005-0000-0000-00003A460000}"/>
    <cellStyle name="Normalny 3 2 2 2 3 3 2 2 3" xfId="17330" xr:uid="{00000000-0005-0000-0000-00003B460000}"/>
    <cellStyle name="Normalny 3 2 2 2 3 3 2 3" xfId="17331" xr:uid="{00000000-0005-0000-0000-00003C460000}"/>
    <cellStyle name="Normalny 3 2 2 2 3 3 2 4" xfId="17332" xr:uid="{00000000-0005-0000-0000-00003D460000}"/>
    <cellStyle name="Normalny 3 2 2 2 3 3 3" xfId="17333" xr:uid="{00000000-0005-0000-0000-00003E460000}"/>
    <cellStyle name="Normalny 3 2 2 2 3 3 3 2" xfId="17334" xr:uid="{00000000-0005-0000-0000-00003F460000}"/>
    <cellStyle name="Normalny 3 2 2 2 3 3 3 2 2" xfId="17335" xr:uid="{00000000-0005-0000-0000-000040460000}"/>
    <cellStyle name="Normalny 3 2 2 2 3 3 3 2 3" xfId="17336" xr:uid="{00000000-0005-0000-0000-000041460000}"/>
    <cellStyle name="Normalny 3 2 2 2 3 3 3 3" xfId="17337" xr:uid="{00000000-0005-0000-0000-000042460000}"/>
    <cellStyle name="Normalny 3 2 2 2 3 3 3 4" xfId="17338" xr:uid="{00000000-0005-0000-0000-000043460000}"/>
    <cellStyle name="Normalny 3 2 2 2 3 3 4" xfId="17339" xr:uid="{00000000-0005-0000-0000-000044460000}"/>
    <cellStyle name="Normalny 3 2 2 2 3 3 4 2" xfId="17340" xr:uid="{00000000-0005-0000-0000-000045460000}"/>
    <cellStyle name="Normalny 3 2 2 2 3 3 4 2 2" xfId="17341" xr:uid="{00000000-0005-0000-0000-000046460000}"/>
    <cellStyle name="Normalny 3 2 2 2 3 3 4 2 3" xfId="17342" xr:uid="{00000000-0005-0000-0000-000047460000}"/>
    <cellStyle name="Normalny 3 2 2 2 3 3 4 3" xfId="17343" xr:uid="{00000000-0005-0000-0000-000048460000}"/>
    <cellStyle name="Normalny 3 2 2 2 3 3 4 4" xfId="17344" xr:uid="{00000000-0005-0000-0000-000049460000}"/>
    <cellStyle name="Normalny 3 2 2 2 3 3 5" xfId="17345" xr:uid="{00000000-0005-0000-0000-00004A460000}"/>
    <cellStyle name="Normalny 3 2 2 2 3 3 5 2" xfId="17346" xr:uid="{00000000-0005-0000-0000-00004B460000}"/>
    <cellStyle name="Normalny 3 2 2 2 3 3 5 3" xfId="17347" xr:uid="{00000000-0005-0000-0000-00004C460000}"/>
    <cellStyle name="Normalny 3 2 2 2 3 3 6" xfId="17348" xr:uid="{00000000-0005-0000-0000-00004D460000}"/>
    <cellStyle name="Normalny 3 2 2 2 3 3 7" xfId="17349" xr:uid="{00000000-0005-0000-0000-00004E460000}"/>
    <cellStyle name="Normalny 3 2 2 2 3 4" xfId="17350" xr:uid="{00000000-0005-0000-0000-00004F460000}"/>
    <cellStyle name="Normalny 3 2 2 2 3 4 2" xfId="17351" xr:uid="{00000000-0005-0000-0000-000050460000}"/>
    <cellStyle name="Normalny 3 2 2 2 3 4 2 2" xfId="17352" xr:uid="{00000000-0005-0000-0000-000051460000}"/>
    <cellStyle name="Normalny 3 2 2 2 3 4 2 2 2" xfId="17353" xr:uid="{00000000-0005-0000-0000-000052460000}"/>
    <cellStyle name="Normalny 3 2 2 2 3 4 2 2 3" xfId="17354" xr:uid="{00000000-0005-0000-0000-000053460000}"/>
    <cellStyle name="Normalny 3 2 2 2 3 4 2 3" xfId="17355" xr:uid="{00000000-0005-0000-0000-000054460000}"/>
    <cellStyle name="Normalny 3 2 2 2 3 4 2 4" xfId="17356" xr:uid="{00000000-0005-0000-0000-000055460000}"/>
    <cellStyle name="Normalny 3 2 2 2 3 4 3" xfId="17357" xr:uid="{00000000-0005-0000-0000-000056460000}"/>
    <cellStyle name="Normalny 3 2 2 2 3 4 3 2" xfId="17358" xr:uid="{00000000-0005-0000-0000-000057460000}"/>
    <cellStyle name="Normalny 3 2 2 2 3 4 3 3" xfId="17359" xr:uid="{00000000-0005-0000-0000-000058460000}"/>
    <cellStyle name="Normalny 3 2 2 2 3 4 4" xfId="17360" xr:uid="{00000000-0005-0000-0000-000059460000}"/>
    <cellStyle name="Normalny 3 2 2 2 3 4 5" xfId="17361" xr:uid="{00000000-0005-0000-0000-00005A460000}"/>
    <cellStyle name="Normalny 3 2 2 2 3 5" xfId="17362" xr:uid="{00000000-0005-0000-0000-00005B460000}"/>
    <cellStyle name="Normalny 3 2 2 2 3 5 2" xfId="17363" xr:uid="{00000000-0005-0000-0000-00005C460000}"/>
    <cellStyle name="Normalny 3 2 2 2 3 5 2 2" xfId="17364" xr:uid="{00000000-0005-0000-0000-00005D460000}"/>
    <cellStyle name="Normalny 3 2 2 2 3 5 2 3" xfId="17365" xr:uid="{00000000-0005-0000-0000-00005E460000}"/>
    <cellStyle name="Normalny 3 2 2 2 3 5 3" xfId="17366" xr:uid="{00000000-0005-0000-0000-00005F460000}"/>
    <cellStyle name="Normalny 3 2 2 2 3 5 4" xfId="17367" xr:uid="{00000000-0005-0000-0000-000060460000}"/>
    <cellStyle name="Normalny 3 2 2 2 3 6" xfId="17368" xr:uid="{00000000-0005-0000-0000-000061460000}"/>
    <cellStyle name="Normalny 3 2 2 2 3 6 2" xfId="17369" xr:uid="{00000000-0005-0000-0000-000062460000}"/>
    <cellStyle name="Normalny 3 2 2 2 3 6 2 2" xfId="17370" xr:uid="{00000000-0005-0000-0000-000063460000}"/>
    <cellStyle name="Normalny 3 2 2 2 3 6 2 3" xfId="17371" xr:uid="{00000000-0005-0000-0000-000064460000}"/>
    <cellStyle name="Normalny 3 2 2 2 3 6 3" xfId="17372" xr:uid="{00000000-0005-0000-0000-000065460000}"/>
    <cellStyle name="Normalny 3 2 2 2 3 6 4" xfId="17373" xr:uid="{00000000-0005-0000-0000-000066460000}"/>
    <cellStyle name="Normalny 3 2 2 2 3 7" xfId="17374" xr:uid="{00000000-0005-0000-0000-000067460000}"/>
    <cellStyle name="Normalny 3 2 2 2 3 7 2" xfId="17375" xr:uid="{00000000-0005-0000-0000-000068460000}"/>
    <cellStyle name="Normalny 3 2 2 2 3 7 2 2" xfId="17376" xr:uid="{00000000-0005-0000-0000-000069460000}"/>
    <cellStyle name="Normalny 3 2 2 2 3 7 2 3" xfId="17377" xr:uid="{00000000-0005-0000-0000-00006A460000}"/>
    <cellStyle name="Normalny 3 2 2 2 3 7 3" xfId="17378" xr:uid="{00000000-0005-0000-0000-00006B460000}"/>
    <cellStyle name="Normalny 3 2 2 2 3 7 4" xfId="17379" xr:uid="{00000000-0005-0000-0000-00006C460000}"/>
    <cellStyle name="Normalny 3 2 2 2 3 8" xfId="17380" xr:uid="{00000000-0005-0000-0000-00006D460000}"/>
    <cellStyle name="Normalny 3 2 2 2 3 8 2" xfId="17381" xr:uid="{00000000-0005-0000-0000-00006E460000}"/>
    <cellStyle name="Normalny 3 2 2 2 3 8 3" xfId="17382" xr:uid="{00000000-0005-0000-0000-00006F460000}"/>
    <cellStyle name="Normalny 3 2 2 2 3 9" xfId="17383" xr:uid="{00000000-0005-0000-0000-000070460000}"/>
    <cellStyle name="Normalny 3 2 2 2 4" xfId="17384" xr:uid="{00000000-0005-0000-0000-000071460000}"/>
    <cellStyle name="Normalny 3 2 2 2 4 2" xfId="17385" xr:uid="{00000000-0005-0000-0000-000072460000}"/>
    <cellStyle name="Normalny 3 2 2 2 4 2 2" xfId="17386" xr:uid="{00000000-0005-0000-0000-000073460000}"/>
    <cellStyle name="Normalny 3 2 2 2 4 2 2 2" xfId="17387" xr:uid="{00000000-0005-0000-0000-000074460000}"/>
    <cellStyle name="Normalny 3 2 2 2 4 2 2 2 2" xfId="17388" xr:uid="{00000000-0005-0000-0000-000075460000}"/>
    <cellStyle name="Normalny 3 2 2 2 4 2 2 2 3" xfId="17389" xr:uid="{00000000-0005-0000-0000-000076460000}"/>
    <cellStyle name="Normalny 3 2 2 2 4 2 2 3" xfId="17390" xr:uid="{00000000-0005-0000-0000-000077460000}"/>
    <cellStyle name="Normalny 3 2 2 2 4 2 2 4" xfId="17391" xr:uid="{00000000-0005-0000-0000-000078460000}"/>
    <cellStyle name="Normalny 3 2 2 2 4 2 3" xfId="17392" xr:uid="{00000000-0005-0000-0000-000079460000}"/>
    <cellStyle name="Normalny 3 2 2 2 4 2 3 2" xfId="17393" xr:uid="{00000000-0005-0000-0000-00007A460000}"/>
    <cellStyle name="Normalny 3 2 2 2 4 2 3 2 2" xfId="17394" xr:uid="{00000000-0005-0000-0000-00007B460000}"/>
    <cellStyle name="Normalny 3 2 2 2 4 2 3 2 3" xfId="17395" xr:uid="{00000000-0005-0000-0000-00007C460000}"/>
    <cellStyle name="Normalny 3 2 2 2 4 2 3 3" xfId="17396" xr:uid="{00000000-0005-0000-0000-00007D460000}"/>
    <cellStyle name="Normalny 3 2 2 2 4 2 3 4" xfId="17397" xr:uid="{00000000-0005-0000-0000-00007E460000}"/>
    <cellStyle name="Normalny 3 2 2 2 4 2 4" xfId="17398" xr:uid="{00000000-0005-0000-0000-00007F460000}"/>
    <cellStyle name="Normalny 3 2 2 2 4 2 4 2" xfId="17399" xr:uid="{00000000-0005-0000-0000-000080460000}"/>
    <cellStyle name="Normalny 3 2 2 2 4 2 4 2 2" xfId="17400" xr:uid="{00000000-0005-0000-0000-000081460000}"/>
    <cellStyle name="Normalny 3 2 2 2 4 2 4 2 3" xfId="17401" xr:uid="{00000000-0005-0000-0000-000082460000}"/>
    <cellStyle name="Normalny 3 2 2 2 4 2 4 3" xfId="17402" xr:uid="{00000000-0005-0000-0000-000083460000}"/>
    <cellStyle name="Normalny 3 2 2 2 4 2 4 4" xfId="17403" xr:uid="{00000000-0005-0000-0000-000084460000}"/>
    <cellStyle name="Normalny 3 2 2 2 4 2 5" xfId="17404" xr:uid="{00000000-0005-0000-0000-000085460000}"/>
    <cellStyle name="Normalny 3 2 2 2 4 2 5 2" xfId="17405" xr:uid="{00000000-0005-0000-0000-000086460000}"/>
    <cellStyle name="Normalny 3 2 2 2 4 2 5 3" xfId="17406" xr:uid="{00000000-0005-0000-0000-000087460000}"/>
    <cellStyle name="Normalny 3 2 2 2 4 2 6" xfId="17407" xr:uid="{00000000-0005-0000-0000-000088460000}"/>
    <cellStyle name="Normalny 3 2 2 2 4 2 7" xfId="17408" xr:uid="{00000000-0005-0000-0000-000089460000}"/>
    <cellStyle name="Normalny 3 2 2 2 4 3" xfId="17409" xr:uid="{00000000-0005-0000-0000-00008A460000}"/>
    <cellStyle name="Normalny 3 2 2 2 4 3 2" xfId="17410" xr:uid="{00000000-0005-0000-0000-00008B460000}"/>
    <cellStyle name="Normalny 3 2 2 2 4 3 2 2" xfId="17411" xr:uid="{00000000-0005-0000-0000-00008C460000}"/>
    <cellStyle name="Normalny 3 2 2 2 4 3 2 2 2" xfId="17412" xr:uid="{00000000-0005-0000-0000-00008D460000}"/>
    <cellStyle name="Normalny 3 2 2 2 4 3 2 2 3" xfId="17413" xr:uid="{00000000-0005-0000-0000-00008E460000}"/>
    <cellStyle name="Normalny 3 2 2 2 4 3 2 3" xfId="17414" xr:uid="{00000000-0005-0000-0000-00008F460000}"/>
    <cellStyle name="Normalny 3 2 2 2 4 3 2 4" xfId="17415" xr:uid="{00000000-0005-0000-0000-000090460000}"/>
    <cellStyle name="Normalny 3 2 2 2 4 3 3" xfId="17416" xr:uid="{00000000-0005-0000-0000-000091460000}"/>
    <cellStyle name="Normalny 3 2 2 2 4 3 3 2" xfId="17417" xr:uid="{00000000-0005-0000-0000-000092460000}"/>
    <cellStyle name="Normalny 3 2 2 2 4 3 3 2 2" xfId="17418" xr:uid="{00000000-0005-0000-0000-000093460000}"/>
    <cellStyle name="Normalny 3 2 2 2 4 3 3 2 3" xfId="17419" xr:uid="{00000000-0005-0000-0000-000094460000}"/>
    <cellStyle name="Normalny 3 2 2 2 4 3 3 3" xfId="17420" xr:uid="{00000000-0005-0000-0000-000095460000}"/>
    <cellStyle name="Normalny 3 2 2 2 4 3 3 4" xfId="17421" xr:uid="{00000000-0005-0000-0000-000096460000}"/>
    <cellStyle name="Normalny 3 2 2 2 4 3 4" xfId="17422" xr:uid="{00000000-0005-0000-0000-000097460000}"/>
    <cellStyle name="Normalny 3 2 2 2 4 3 4 2" xfId="17423" xr:uid="{00000000-0005-0000-0000-000098460000}"/>
    <cellStyle name="Normalny 3 2 2 2 4 3 4 2 2" xfId="17424" xr:uid="{00000000-0005-0000-0000-000099460000}"/>
    <cellStyle name="Normalny 3 2 2 2 4 3 4 2 3" xfId="17425" xr:uid="{00000000-0005-0000-0000-00009A460000}"/>
    <cellStyle name="Normalny 3 2 2 2 4 3 4 3" xfId="17426" xr:uid="{00000000-0005-0000-0000-00009B460000}"/>
    <cellStyle name="Normalny 3 2 2 2 4 3 4 4" xfId="17427" xr:uid="{00000000-0005-0000-0000-00009C460000}"/>
    <cellStyle name="Normalny 3 2 2 2 4 3 5" xfId="17428" xr:uid="{00000000-0005-0000-0000-00009D460000}"/>
    <cellStyle name="Normalny 3 2 2 2 4 3 5 2" xfId="17429" xr:uid="{00000000-0005-0000-0000-00009E460000}"/>
    <cellStyle name="Normalny 3 2 2 2 4 3 5 3" xfId="17430" xr:uid="{00000000-0005-0000-0000-00009F460000}"/>
    <cellStyle name="Normalny 3 2 2 2 4 3 6" xfId="17431" xr:uid="{00000000-0005-0000-0000-0000A0460000}"/>
    <cellStyle name="Normalny 3 2 2 2 4 3 7" xfId="17432" xr:uid="{00000000-0005-0000-0000-0000A1460000}"/>
    <cellStyle name="Normalny 3 2 2 2 4 4" xfId="17433" xr:uid="{00000000-0005-0000-0000-0000A2460000}"/>
    <cellStyle name="Normalny 3 2 2 2 4 4 2" xfId="17434" xr:uid="{00000000-0005-0000-0000-0000A3460000}"/>
    <cellStyle name="Normalny 3 2 2 2 4 4 2 2" xfId="17435" xr:uid="{00000000-0005-0000-0000-0000A4460000}"/>
    <cellStyle name="Normalny 3 2 2 2 4 4 2 3" xfId="17436" xr:uid="{00000000-0005-0000-0000-0000A5460000}"/>
    <cellStyle name="Normalny 3 2 2 2 4 4 3" xfId="17437" xr:uid="{00000000-0005-0000-0000-0000A6460000}"/>
    <cellStyle name="Normalny 3 2 2 2 4 4 4" xfId="17438" xr:uid="{00000000-0005-0000-0000-0000A7460000}"/>
    <cellStyle name="Normalny 3 2 2 2 4 5" xfId="17439" xr:uid="{00000000-0005-0000-0000-0000A8460000}"/>
    <cellStyle name="Normalny 3 2 2 2 4 5 2" xfId="17440" xr:uid="{00000000-0005-0000-0000-0000A9460000}"/>
    <cellStyle name="Normalny 3 2 2 2 4 5 2 2" xfId="17441" xr:uid="{00000000-0005-0000-0000-0000AA460000}"/>
    <cellStyle name="Normalny 3 2 2 2 4 5 2 3" xfId="17442" xr:uid="{00000000-0005-0000-0000-0000AB460000}"/>
    <cellStyle name="Normalny 3 2 2 2 4 5 3" xfId="17443" xr:uid="{00000000-0005-0000-0000-0000AC460000}"/>
    <cellStyle name="Normalny 3 2 2 2 4 5 4" xfId="17444" xr:uid="{00000000-0005-0000-0000-0000AD460000}"/>
    <cellStyle name="Normalny 3 2 2 2 4 6" xfId="17445" xr:uid="{00000000-0005-0000-0000-0000AE460000}"/>
    <cellStyle name="Normalny 3 2 2 2 4 6 2" xfId="17446" xr:uid="{00000000-0005-0000-0000-0000AF460000}"/>
    <cellStyle name="Normalny 3 2 2 2 4 6 2 2" xfId="17447" xr:uid="{00000000-0005-0000-0000-0000B0460000}"/>
    <cellStyle name="Normalny 3 2 2 2 4 6 2 3" xfId="17448" xr:uid="{00000000-0005-0000-0000-0000B1460000}"/>
    <cellStyle name="Normalny 3 2 2 2 4 6 3" xfId="17449" xr:uid="{00000000-0005-0000-0000-0000B2460000}"/>
    <cellStyle name="Normalny 3 2 2 2 4 6 4" xfId="17450" xr:uid="{00000000-0005-0000-0000-0000B3460000}"/>
    <cellStyle name="Normalny 3 2 2 2 4 7" xfId="17451" xr:uid="{00000000-0005-0000-0000-0000B4460000}"/>
    <cellStyle name="Normalny 3 2 2 2 4 7 2" xfId="17452" xr:uid="{00000000-0005-0000-0000-0000B5460000}"/>
    <cellStyle name="Normalny 3 2 2 2 4 7 3" xfId="17453" xr:uid="{00000000-0005-0000-0000-0000B6460000}"/>
    <cellStyle name="Normalny 3 2 2 2 4 8" xfId="17454" xr:uid="{00000000-0005-0000-0000-0000B7460000}"/>
    <cellStyle name="Normalny 3 2 2 2 4 9" xfId="17455" xr:uid="{00000000-0005-0000-0000-0000B8460000}"/>
    <cellStyle name="Normalny 3 2 2 2 5" xfId="17456" xr:uid="{00000000-0005-0000-0000-0000B9460000}"/>
    <cellStyle name="Normalny 3 2 2 2 5 2" xfId="17457" xr:uid="{00000000-0005-0000-0000-0000BA460000}"/>
    <cellStyle name="Normalny 3 2 2 2 5 2 2" xfId="17458" xr:uid="{00000000-0005-0000-0000-0000BB460000}"/>
    <cellStyle name="Normalny 3 2 2 2 5 2 2 2" xfId="17459" xr:uid="{00000000-0005-0000-0000-0000BC460000}"/>
    <cellStyle name="Normalny 3 2 2 2 5 2 2 3" xfId="17460" xr:uid="{00000000-0005-0000-0000-0000BD460000}"/>
    <cellStyle name="Normalny 3 2 2 2 5 2 3" xfId="17461" xr:uid="{00000000-0005-0000-0000-0000BE460000}"/>
    <cellStyle name="Normalny 3 2 2 2 5 2 4" xfId="17462" xr:uid="{00000000-0005-0000-0000-0000BF460000}"/>
    <cellStyle name="Normalny 3 2 2 2 5 3" xfId="17463" xr:uid="{00000000-0005-0000-0000-0000C0460000}"/>
    <cellStyle name="Normalny 3 2 2 2 5 3 2" xfId="17464" xr:uid="{00000000-0005-0000-0000-0000C1460000}"/>
    <cellStyle name="Normalny 3 2 2 2 5 3 2 2" xfId="17465" xr:uid="{00000000-0005-0000-0000-0000C2460000}"/>
    <cellStyle name="Normalny 3 2 2 2 5 3 2 3" xfId="17466" xr:uid="{00000000-0005-0000-0000-0000C3460000}"/>
    <cellStyle name="Normalny 3 2 2 2 5 3 3" xfId="17467" xr:uid="{00000000-0005-0000-0000-0000C4460000}"/>
    <cellStyle name="Normalny 3 2 2 2 5 3 4" xfId="17468" xr:uid="{00000000-0005-0000-0000-0000C5460000}"/>
    <cellStyle name="Normalny 3 2 2 2 5 4" xfId="17469" xr:uid="{00000000-0005-0000-0000-0000C6460000}"/>
    <cellStyle name="Normalny 3 2 2 2 5 4 2" xfId="17470" xr:uid="{00000000-0005-0000-0000-0000C7460000}"/>
    <cellStyle name="Normalny 3 2 2 2 5 4 2 2" xfId="17471" xr:uid="{00000000-0005-0000-0000-0000C8460000}"/>
    <cellStyle name="Normalny 3 2 2 2 5 4 2 3" xfId="17472" xr:uid="{00000000-0005-0000-0000-0000C9460000}"/>
    <cellStyle name="Normalny 3 2 2 2 5 4 3" xfId="17473" xr:uid="{00000000-0005-0000-0000-0000CA460000}"/>
    <cellStyle name="Normalny 3 2 2 2 5 4 4" xfId="17474" xr:uid="{00000000-0005-0000-0000-0000CB460000}"/>
    <cellStyle name="Normalny 3 2 2 2 5 5" xfId="17475" xr:uid="{00000000-0005-0000-0000-0000CC460000}"/>
    <cellStyle name="Normalny 3 2 2 2 5 5 2" xfId="17476" xr:uid="{00000000-0005-0000-0000-0000CD460000}"/>
    <cellStyle name="Normalny 3 2 2 2 5 5 3" xfId="17477" xr:uid="{00000000-0005-0000-0000-0000CE460000}"/>
    <cellStyle name="Normalny 3 2 2 2 5 6" xfId="17478" xr:uid="{00000000-0005-0000-0000-0000CF460000}"/>
    <cellStyle name="Normalny 3 2 2 2 5 7" xfId="17479" xr:uid="{00000000-0005-0000-0000-0000D0460000}"/>
    <cellStyle name="Normalny 3 2 2 2 6" xfId="17480" xr:uid="{00000000-0005-0000-0000-0000D1460000}"/>
    <cellStyle name="Normalny 3 2 2 2 6 2" xfId="17481" xr:uid="{00000000-0005-0000-0000-0000D2460000}"/>
    <cellStyle name="Normalny 3 2 2 2 6 2 2" xfId="17482" xr:uid="{00000000-0005-0000-0000-0000D3460000}"/>
    <cellStyle name="Normalny 3 2 2 2 6 2 2 2" xfId="17483" xr:uid="{00000000-0005-0000-0000-0000D4460000}"/>
    <cellStyle name="Normalny 3 2 2 2 6 2 2 3" xfId="17484" xr:uid="{00000000-0005-0000-0000-0000D5460000}"/>
    <cellStyle name="Normalny 3 2 2 2 6 2 3" xfId="17485" xr:uid="{00000000-0005-0000-0000-0000D6460000}"/>
    <cellStyle name="Normalny 3 2 2 2 6 2 4" xfId="17486" xr:uid="{00000000-0005-0000-0000-0000D7460000}"/>
    <cellStyle name="Normalny 3 2 2 2 6 3" xfId="17487" xr:uid="{00000000-0005-0000-0000-0000D8460000}"/>
    <cellStyle name="Normalny 3 2 2 2 6 3 2" xfId="17488" xr:uid="{00000000-0005-0000-0000-0000D9460000}"/>
    <cellStyle name="Normalny 3 2 2 2 6 3 2 2" xfId="17489" xr:uid="{00000000-0005-0000-0000-0000DA460000}"/>
    <cellStyle name="Normalny 3 2 2 2 6 3 2 3" xfId="17490" xr:uid="{00000000-0005-0000-0000-0000DB460000}"/>
    <cellStyle name="Normalny 3 2 2 2 6 3 3" xfId="17491" xr:uid="{00000000-0005-0000-0000-0000DC460000}"/>
    <cellStyle name="Normalny 3 2 2 2 6 3 4" xfId="17492" xr:uid="{00000000-0005-0000-0000-0000DD460000}"/>
    <cellStyle name="Normalny 3 2 2 2 6 4" xfId="17493" xr:uid="{00000000-0005-0000-0000-0000DE460000}"/>
    <cellStyle name="Normalny 3 2 2 2 6 4 2" xfId="17494" xr:uid="{00000000-0005-0000-0000-0000DF460000}"/>
    <cellStyle name="Normalny 3 2 2 2 6 4 2 2" xfId="17495" xr:uid="{00000000-0005-0000-0000-0000E0460000}"/>
    <cellStyle name="Normalny 3 2 2 2 6 4 2 3" xfId="17496" xr:uid="{00000000-0005-0000-0000-0000E1460000}"/>
    <cellStyle name="Normalny 3 2 2 2 6 4 3" xfId="17497" xr:uid="{00000000-0005-0000-0000-0000E2460000}"/>
    <cellStyle name="Normalny 3 2 2 2 6 4 4" xfId="17498" xr:uid="{00000000-0005-0000-0000-0000E3460000}"/>
    <cellStyle name="Normalny 3 2 2 2 6 5" xfId="17499" xr:uid="{00000000-0005-0000-0000-0000E4460000}"/>
    <cellStyle name="Normalny 3 2 2 2 6 5 2" xfId="17500" xr:uid="{00000000-0005-0000-0000-0000E5460000}"/>
    <cellStyle name="Normalny 3 2 2 2 6 5 3" xfId="17501" xr:uid="{00000000-0005-0000-0000-0000E6460000}"/>
    <cellStyle name="Normalny 3 2 2 2 6 6" xfId="17502" xr:uid="{00000000-0005-0000-0000-0000E7460000}"/>
    <cellStyle name="Normalny 3 2 2 2 6 7" xfId="17503" xr:uid="{00000000-0005-0000-0000-0000E8460000}"/>
    <cellStyle name="Normalny 3 2 2 2 7" xfId="17504" xr:uid="{00000000-0005-0000-0000-0000E9460000}"/>
    <cellStyle name="Normalny 3 2 2 2 7 2" xfId="17505" xr:uid="{00000000-0005-0000-0000-0000EA460000}"/>
    <cellStyle name="Normalny 3 2 2 2 7 2 2" xfId="17506" xr:uid="{00000000-0005-0000-0000-0000EB460000}"/>
    <cellStyle name="Normalny 3 2 2 2 7 2 2 2" xfId="17507" xr:uid="{00000000-0005-0000-0000-0000EC460000}"/>
    <cellStyle name="Normalny 3 2 2 2 7 2 2 3" xfId="17508" xr:uid="{00000000-0005-0000-0000-0000ED460000}"/>
    <cellStyle name="Normalny 3 2 2 2 7 2 3" xfId="17509" xr:uid="{00000000-0005-0000-0000-0000EE460000}"/>
    <cellStyle name="Normalny 3 2 2 2 7 2 4" xfId="17510" xr:uid="{00000000-0005-0000-0000-0000EF460000}"/>
    <cellStyle name="Normalny 3 2 2 2 7 3" xfId="17511" xr:uid="{00000000-0005-0000-0000-0000F0460000}"/>
    <cellStyle name="Normalny 3 2 2 2 7 3 2" xfId="17512" xr:uid="{00000000-0005-0000-0000-0000F1460000}"/>
    <cellStyle name="Normalny 3 2 2 2 7 3 3" xfId="17513" xr:uid="{00000000-0005-0000-0000-0000F2460000}"/>
    <cellStyle name="Normalny 3 2 2 2 7 4" xfId="17514" xr:uid="{00000000-0005-0000-0000-0000F3460000}"/>
    <cellStyle name="Normalny 3 2 2 2 7 5" xfId="17515" xr:uid="{00000000-0005-0000-0000-0000F4460000}"/>
    <cellStyle name="Normalny 3 2 2 2 8" xfId="17516" xr:uid="{00000000-0005-0000-0000-0000F5460000}"/>
    <cellStyle name="Normalny 3 2 2 2 8 2" xfId="17517" xr:uid="{00000000-0005-0000-0000-0000F6460000}"/>
    <cellStyle name="Normalny 3 2 2 2 8 2 2" xfId="17518" xr:uid="{00000000-0005-0000-0000-0000F7460000}"/>
    <cellStyle name="Normalny 3 2 2 2 8 2 3" xfId="17519" xr:uid="{00000000-0005-0000-0000-0000F8460000}"/>
    <cellStyle name="Normalny 3 2 2 2 8 3" xfId="17520" xr:uid="{00000000-0005-0000-0000-0000F9460000}"/>
    <cellStyle name="Normalny 3 2 2 2 8 4" xfId="17521" xr:uid="{00000000-0005-0000-0000-0000FA460000}"/>
    <cellStyle name="Normalny 3 2 2 2 9" xfId="17522" xr:uid="{00000000-0005-0000-0000-0000FB460000}"/>
    <cellStyle name="Normalny 3 2 2 2 9 2" xfId="17523" xr:uid="{00000000-0005-0000-0000-0000FC460000}"/>
    <cellStyle name="Normalny 3 2 2 2 9 2 2" xfId="17524" xr:uid="{00000000-0005-0000-0000-0000FD460000}"/>
    <cellStyle name="Normalny 3 2 2 2 9 2 3" xfId="17525" xr:uid="{00000000-0005-0000-0000-0000FE460000}"/>
    <cellStyle name="Normalny 3 2 2 2 9 3" xfId="17526" xr:uid="{00000000-0005-0000-0000-0000FF460000}"/>
    <cellStyle name="Normalny 3 2 2 2 9 4" xfId="17527" xr:uid="{00000000-0005-0000-0000-000000470000}"/>
    <cellStyle name="Normalny 3 2 2 3" xfId="17528" xr:uid="{00000000-0005-0000-0000-000001470000}"/>
    <cellStyle name="Normalny 3 2 2 3 10" xfId="17529" xr:uid="{00000000-0005-0000-0000-000002470000}"/>
    <cellStyle name="Normalny 3 2 2 3 11" xfId="17530" xr:uid="{00000000-0005-0000-0000-000003470000}"/>
    <cellStyle name="Normalny 3 2 2 3 2" xfId="17531" xr:uid="{00000000-0005-0000-0000-000004470000}"/>
    <cellStyle name="Normalny 3 2 2 3 2 10" xfId="17532" xr:uid="{00000000-0005-0000-0000-000005470000}"/>
    <cellStyle name="Normalny 3 2 2 3 2 2" xfId="17533" xr:uid="{00000000-0005-0000-0000-000006470000}"/>
    <cellStyle name="Normalny 3 2 2 3 2 2 2" xfId="17534" xr:uid="{00000000-0005-0000-0000-000007470000}"/>
    <cellStyle name="Normalny 3 2 2 3 2 2 2 2" xfId="17535" xr:uid="{00000000-0005-0000-0000-000008470000}"/>
    <cellStyle name="Normalny 3 2 2 3 2 2 2 2 2" xfId="17536" xr:uid="{00000000-0005-0000-0000-000009470000}"/>
    <cellStyle name="Normalny 3 2 2 3 2 2 2 2 3" xfId="17537" xr:uid="{00000000-0005-0000-0000-00000A470000}"/>
    <cellStyle name="Normalny 3 2 2 3 2 2 2 3" xfId="17538" xr:uid="{00000000-0005-0000-0000-00000B470000}"/>
    <cellStyle name="Normalny 3 2 2 3 2 2 2 4" xfId="17539" xr:uid="{00000000-0005-0000-0000-00000C470000}"/>
    <cellStyle name="Normalny 3 2 2 3 2 2 3" xfId="17540" xr:uid="{00000000-0005-0000-0000-00000D470000}"/>
    <cellStyle name="Normalny 3 2 2 3 2 2 3 2" xfId="17541" xr:uid="{00000000-0005-0000-0000-00000E470000}"/>
    <cellStyle name="Normalny 3 2 2 3 2 2 3 2 2" xfId="17542" xr:uid="{00000000-0005-0000-0000-00000F470000}"/>
    <cellStyle name="Normalny 3 2 2 3 2 2 3 2 3" xfId="17543" xr:uid="{00000000-0005-0000-0000-000010470000}"/>
    <cellStyle name="Normalny 3 2 2 3 2 2 3 3" xfId="17544" xr:uid="{00000000-0005-0000-0000-000011470000}"/>
    <cellStyle name="Normalny 3 2 2 3 2 2 3 4" xfId="17545" xr:uid="{00000000-0005-0000-0000-000012470000}"/>
    <cellStyle name="Normalny 3 2 2 3 2 2 4" xfId="17546" xr:uid="{00000000-0005-0000-0000-000013470000}"/>
    <cellStyle name="Normalny 3 2 2 3 2 2 4 2" xfId="17547" xr:uid="{00000000-0005-0000-0000-000014470000}"/>
    <cellStyle name="Normalny 3 2 2 3 2 2 4 2 2" xfId="17548" xr:uid="{00000000-0005-0000-0000-000015470000}"/>
    <cellStyle name="Normalny 3 2 2 3 2 2 4 2 3" xfId="17549" xr:uid="{00000000-0005-0000-0000-000016470000}"/>
    <cellStyle name="Normalny 3 2 2 3 2 2 4 3" xfId="17550" xr:uid="{00000000-0005-0000-0000-000017470000}"/>
    <cellStyle name="Normalny 3 2 2 3 2 2 4 4" xfId="17551" xr:uid="{00000000-0005-0000-0000-000018470000}"/>
    <cellStyle name="Normalny 3 2 2 3 2 2 5" xfId="17552" xr:uid="{00000000-0005-0000-0000-000019470000}"/>
    <cellStyle name="Normalny 3 2 2 3 2 2 5 2" xfId="17553" xr:uid="{00000000-0005-0000-0000-00001A470000}"/>
    <cellStyle name="Normalny 3 2 2 3 2 2 5 3" xfId="17554" xr:uid="{00000000-0005-0000-0000-00001B470000}"/>
    <cellStyle name="Normalny 3 2 2 3 2 2 6" xfId="17555" xr:uid="{00000000-0005-0000-0000-00001C470000}"/>
    <cellStyle name="Normalny 3 2 2 3 2 2 7" xfId="17556" xr:uid="{00000000-0005-0000-0000-00001D470000}"/>
    <cellStyle name="Normalny 3 2 2 3 2 3" xfId="17557" xr:uid="{00000000-0005-0000-0000-00001E470000}"/>
    <cellStyle name="Normalny 3 2 2 3 2 3 2" xfId="17558" xr:uid="{00000000-0005-0000-0000-00001F470000}"/>
    <cellStyle name="Normalny 3 2 2 3 2 3 2 2" xfId="17559" xr:uid="{00000000-0005-0000-0000-000020470000}"/>
    <cellStyle name="Normalny 3 2 2 3 2 3 2 2 2" xfId="17560" xr:uid="{00000000-0005-0000-0000-000021470000}"/>
    <cellStyle name="Normalny 3 2 2 3 2 3 2 2 3" xfId="17561" xr:uid="{00000000-0005-0000-0000-000022470000}"/>
    <cellStyle name="Normalny 3 2 2 3 2 3 2 3" xfId="17562" xr:uid="{00000000-0005-0000-0000-000023470000}"/>
    <cellStyle name="Normalny 3 2 2 3 2 3 2 4" xfId="17563" xr:uid="{00000000-0005-0000-0000-000024470000}"/>
    <cellStyle name="Normalny 3 2 2 3 2 3 3" xfId="17564" xr:uid="{00000000-0005-0000-0000-000025470000}"/>
    <cellStyle name="Normalny 3 2 2 3 2 3 3 2" xfId="17565" xr:uid="{00000000-0005-0000-0000-000026470000}"/>
    <cellStyle name="Normalny 3 2 2 3 2 3 3 2 2" xfId="17566" xr:uid="{00000000-0005-0000-0000-000027470000}"/>
    <cellStyle name="Normalny 3 2 2 3 2 3 3 2 3" xfId="17567" xr:uid="{00000000-0005-0000-0000-000028470000}"/>
    <cellStyle name="Normalny 3 2 2 3 2 3 3 3" xfId="17568" xr:uid="{00000000-0005-0000-0000-000029470000}"/>
    <cellStyle name="Normalny 3 2 2 3 2 3 3 4" xfId="17569" xr:uid="{00000000-0005-0000-0000-00002A470000}"/>
    <cellStyle name="Normalny 3 2 2 3 2 3 4" xfId="17570" xr:uid="{00000000-0005-0000-0000-00002B470000}"/>
    <cellStyle name="Normalny 3 2 2 3 2 3 4 2" xfId="17571" xr:uid="{00000000-0005-0000-0000-00002C470000}"/>
    <cellStyle name="Normalny 3 2 2 3 2 3 4 2 2" xfId="17572" xr:uid="{00000000-0005-0000-0000-00002D470000}"/>
    <cellStyle name="Normalny 3 2 2 3 2 3 4 2 3" xfId="17573" xr:uid="{00000000-0005-0000-0000-00002E470000}"/>
    <cellStyle name="Normalny 3 2 2 3 2 3 4 3" xfId="17574" xr:uid="{00000000-0005-0000-0000-00002F470000}"/>
    <cellStyle name="Normalny 3 2 2 3 2 3 4 4" xfId="17575" xr:uid="{00000000-0005-0000-0000-000030470000}"/>
    <cellStyle name="Normalny 3 2 2 3 2 3 5" xfId="17576" xr:uid="{00000000-0005-0000-0000-000031470000}"/>
    <cellStyle name="Normalny 3 2 2 3 2 3 5 2" xfId="17577" xr:uid="{00000000-0005-0000-0000-000032470000}"/>
    <cellStyle name="Normalny 3 2 2 3 2 3 5 3" xfId="17578" xr:uid="{00000000-0005-0000-0000-000033470000}"/>
    <cellStyle name="Normalny 3 2 2 3 2 3 6" xfId="17579" xr:uid="{00000000-0005-0000-0000-000034470000}"/>
    <cellStyle name="Normalny 3 2 2 3 2 3 7" xfId="17580" xr:uid="{00000000-0005-0000-0000-000035470000}"/>
    <cellStyle name="Normalny 3 2 2 3 2 4" xfId="17581" xr:uid="{00000000-0005-0000-0000-000036470000}"/>
    <cellStyle name="Normalny 3 2 2 3 2 4 2" xfId="17582" xr:uid="{00000000-0005-0000-0000-000037470000}"/>
    <cellStyle name="Normalny 3 2 2 3 2 4 2 2" xfId="17583" xr:uid="{00000000-0005-0000-0000-000038470000}"/>
    <cellStyle name="Normalny 3 2 2 3 2 4 2 2 2" xfId="17584" xr:uid="{00000000-0005-0000-0000-000039470000}"/>
    <cellStyle name="Normalny 3 2 2 3 2 4 2 2 3" xfId="17585" xr:uid="{00000000-0005-0000-0000-00003A470000}"/>
    <cellStyle name="Normalny 3 2 2 3 2 4 2 3" xfId="17586" xr:uid="{00000000-0005-0000-0000-00003B470000}"/>
    <cellStyle name="Normalny 3 2 2 3 2 4 2 4" xfId="17587" xr:uid="{00000000-0005-0000-0000-00003C470000}"/>
    <cellStyle name="Normalny 3 2 2 3 2 4 3" xfId="17588" xr:uid="{00000000-0005-0000-0000-00003D470000}"/>
    <cellStyle name="Normalny 3 2 2 3 2 4 3 2" xfId="17589" xr:uid="{00000000-0005-0000-0000-00003E470000}"/>
    <cellStyle name="Normalny 3 2 2 3 2 4 3 3" xfId="17590" xr:uid="{00000000-0005-0000-0000-00003F470000}"/>
    <cellStyle name="Normalny 3 2 2 3 2 4 4" xfId="17591" xr:uid="{00000000-0005-0000-0000-000040470000}"/>
    <cellStyle name="Normalny 3 2 2 3 2 4 5" xfId="17592" xr:uid="{00000000-0005-0000-0000-000041470000}"/>
    <cellStyle name="Normalny 3 2 2 3 2 5" xfId="17593" xr:uid="{00000000-0005-0000-0000-000042470000}"/>
    <cellStyle name="Normalny 3 2 2 3 2 5 2" xfId="17594" xr:uid="{00000000-0005-0000-0000-000043470000}"/>
    <cellStyle name="Normalny 3 2 2 3 2 5 2 2" xfId="17595" xr:uid="{00000000-0005-0000-0000-000044470000}"/>
    <cellStyle name="Normalny 3 2 2 3 2 5 2 3" xfId="17596" xr:uid="{00000000-0005-0000-0000-000045470000}"/>
    <cellStyle name="Normalny 3 2 2 3 2 5 3" xfId="17597" xr:uid="{00000000-0005-0000-0000-000046470000}"/>
    <cellStyle name="Normalny 3 2 2 3 2 5 4" xfId="17598" xr:uid="{00000000-0005-0000-0000-000047470000}"/>
    <cellStyle name="Normalny 3 2 2 3 2 6" xfId="17599" xr:uid="{00000000-0005-0000-0000-000048470000}"/>
    <cellStyle name="Normalny 3 2 2 3 2 6 2" xfId="17600" xr:uid="{00000000-0005-0000-0000-000049470000}"/>
    <cellStyle name="Normalny 3 2 2 3 2 6 2 2" xfId="17601" xr:uid="{00000000-0005-0000-0000-00004A470000}"/>
    <cellStyle name="Normalny 3 2 2 3 2 6 2 3" xfId="17602" xr:uid="{00000000-0005-0000-0000-00004B470000}"/>
    <cellStyle name="Normalny 3 2 2 3 2 6 3" xfId="17603" xr:uid="{00000000-0005-0000-0000-00004C470000}"/>
    <cellStyle name="Normalny 3 2 2 3 2 6 4" xfId="17604" xr:uid="{00000000-0005-0000-0000-00004D470000}"/>
    <cellStyle name="Normalny 3 2 2 3 2 7" xfId="17605" xr:uid="{00000000-0005-0000-0000-00004E470000}"/>
    <cellStyle name="Normalny 3 2 2 3 2 7 2" xfId="17606" xr:uid="{00000000-0005-0000-0000-00004F470000}"/>
    <cellStyle name="Normalny 3 2 2 3 2 7 2 2" xfId="17607" xr:uid="{00000000-0005-0000-0000-000050470000}"/>
    <cellStyle name="Normalny 3 2 2 3 2 7 2 3" xfId="17608" xr:uid="{00000000-0005-0000-0000-000051470000}"/>
    <cellStyle name="Normalny 3 2 2 3 2 7 3" xfId="17609" xr:uid="{00000000-0005-0000-0000-000052470000}"/>
    <cellStyle name="Normalny 3 2 2 3 2 7 4" xfId="17610" xr:uid="{00000000-0005-0000-0000-000053470000}"/>
    <cellStyle name="Normalny 3 2 2 3 2 8" xfId="17611" xr:uid="{00000000-0005-0000-0000-000054470000}"/>
    <cellStyle name="Normalny 3 2 2 3 2 8 2" xfId="17612" xr:uid="{00000000-0005-0000-0000-000055470000}"/>
    <cellStyle name="Normalny 3 2 2 3 2 8 3" xfId="17613" xr:uid="{00000000-0005-0000-0000-000056470000}"/>
    <cellStyle name="Normalny 3 2 2 3 2 9" xfId="17614" xr:uid="{00000000-0005-0000-0000-000057470000}"/>
    <cellStyle name="Normalny 3 2 2 3 3" xfId="17615" xr:uid="{00000000-0005-0000-0000-000058470000}"/>
    <cellStyle name="Normalny 3 2 2 3 3 2" xfId="17616" xr:uid="{00000000-0005-0000-0000-000059470000}"/>
    <cellStyle name="Normalny 3 2 2 3 3 2 2" xfId="17617" xr:uid="{00000000-0005-0000-0000-00005A470000}"/>
    <cellStyle name="Normalny 3 2 2 3 3 2 2 2" xfId="17618" xr:uid="{00000000-0005-0000-0000-00005B470000}"/>
    <cellStyle name="Normalny 3 2 2 3 3 2 2 3" xfId="17619" xr:uid="{00000000-0005-0000-0000-00005C470000}"/>
    <cellStyle name="Normalny 3 2 2 3 3 2 3" xfId="17620" xr:uid="{00000000-0005-0000-0000-00005D470000}"/>
    <cellStyle name="Normalny 3 2 2 3 3 2 4" xfId="17621" xr:uid="{00000000-0005-0000-0000-00005E470000}"/>
    <cellStyle name="Normalny 3 2 2 3 3 3" xfId="17622" xr:uid="{00000000-0005-0000-0000-00005F470000}"/>
    <cellStyle name="Normalny 3 2 2 3 3 3 2" xfId="17623" xr:uid="{00000000-0005-0000-0000-000060470000}"/>
    <cellStyle name="Normalny 3 2 2 3 3 3 2 2" xfId="17624" xr:uid="{00000000-0005-0000-0000-000061470000}"/>
    <cellStyle name="Normalny 3 2 2 3 3 3 2 3" xfId="17625" xr:uid="{00000000-0005-0000-0000-000062470000}"/>
    <cellStyle name="Normalny 3 2 2 3 3 3 3" xfId="17626" xr:uid="{00000000-0005-0000-0000-000063470000}"/>
    <cellStyle name="Normalny 3 2 2 3 3 3 4" xfId="17627" xr:uid="{00000000-0005-0000-0000-000064470000}"/>
    <cellStyle name="Normalny 3 2 2 3 3 4" xfId="17628" xr:uid="{00000000-0005-0000-0000-000065470000}"/>
    <cellStyle name="Normalny 3 2 2 3 3 4 2" xfId="17629" xr:uid="{00000000-0005-0000-0000-000066470000}"/>
    <cellStyle name="Normalny 3 2 2 3 3 4 2 2" xfId="17630" xr:uid="{00000000-0005-0000-0000-000067470000}"/>
    <cellStyle name="Normalny 3 2 2 3 3 4 2 3" xfId="17631" xr:uid="{00000000-0005-0000-0000-000068470000}"/>
    <cellStyle name="Normalny 3 2 2 3 3 4 3" xfId="17632" xr:uid="{00000000-0005-0000-0000-000069470000}"/>
    <cellStyle name="Normalny 3 2 2 3 3 4 4" xfId="17633" xr:uid="{00000000-0005-0000-0000-00006A470000}"/>
    <cellStyle name="Normalny 3 2 2 3 3 5" xfId="17634" xr:uid="{00000000-0005-0000-0000-00006B470000}"/>
    <cellStyle name="Normalny 3 2 2 3 3 5 2" xfId="17635" xr:uid="{00000000-0005-0000-0000-00006C470000}"/>
    <cellStyle name="Normalny 3 2 2 3 3 5 3" xfId="17636" xr:uid="{00000000-0005-0000-0000-00006D470000}"/>
    <cellStyle name="Normalny 3 2 2 3 3 6" xfId="17637" xr:uid="{00000000-0005-0000-0000-00006E470000}"/>
    <cellStyle name="Normalny 3 2 2 3 3 7" xfId="17638" xr:uid="{00000000-0005-0000-0000-00006F470000}"/>
    <cellStyle name="Normalny 3 2 2 3 4" xfId="17639" xr:uid="{00000000-0005-0000-0000-000070470000}"/>
    <cellStyle name="Normalny 3 2 2 3 4 2" xfId="17640" xr:uid="{00000000-0005-0000-0000-000071470000}"/>
    <cellStyle name="Normalny 3 2 2 3 4 2 2" xfId="17641" xr:uid="{00000000-0005-0000-0000-000072470000}"/>
    <cellStyle name="Normalny 3 2 2 3 4 2 2 2" xfId="17642" xr:uid="{00000000-0005-0000-0000-000073470000}"/>
    <cellStyle name="Normalny 3 2 2 3 4 2 2 3" xfId="17643" xr:uid="{00000000-0005-0000-0000-000074470000}"/>
    <cellStyle name="Normalny 3 2 2 3 4 2 3" xfId="17644" xr:uid="{00000000-0005-0000-0000-000075470000}"/>
    <cellStyle name="Normalny 3 2 2 3 4 2 4" xfId="17645" xr:uid="{00000000-0005-0000-0000-000076470000}"/>
    <cellStyle name="Normalny 3 2 2 3 4 3" xfId="17646" xr:uid="{00000000-0005-0000-0000-000077470000}"/>
    <cellStyle name="Normalny 3 2 2 3 4 3 2" xfId="17647" xr:uid="{00000000-0005-0000-0000-000078470000}"/>
    <cellStyle name="Normalny 3 2 2 3 4 3 2 2" xfId="17648" xr:uid="{00000000-0005-0000-0000-000079470000}"/>
    <cellStyle name="Normalny 3 2 2 3 4 3 2 3" xfId="17649" xr:uid="{00000000-0005-0000-0000-00007A470000}"/>
    <cellStyle name="Normalny 3 2 2 3 4 3 3" xfId="17650" xr:uid="{00000000-0005-0000-0000-00007B470000}"/>
    <cellStyle name="Normalny 3 2 2 3 4 3 4" xfId="17651" xr:uid="{00000000-0005-0000-0000-00007C470000}"/>
    <cellStyle name="Normalny 3 2 2 3 4 4" xfId="17652" xr:uid="{00000000-0005-0000-0000-00007D470000}"/>
    <cellStyle name="Normalny 3 2 2 3 4 4 2" xfId="17653" xr:uid="{00000000-0005-0000-0000-00007E470000}"/>
    <cellStyle name="Normalny 3 2 2 3 4 4 2 2" xfId="17654" xr:uid="{00000000-0005-0000-0000-00007F470000}"/>
    <cellStyle name="Normalny 3 2 2 3 4 4 2 3" xfId="17655" xr:uid="{00000000-0005-0000-0000-000080470000}"/>
    <cellStyle name="Normalny 3 2 2 3 4 4 3" xfId="17656" xr:uid="{00000000-0005-0000-0000-000081470000}"/>
    <cellStyle name="Normalny 3 2 2 3 4 4 4" xfId="17657" xr:uid="{00000000-0005-0000-0000-000082470000}"/>
    <cellStyle name="Normalny 3 2 2 3 4 5" xfId="17658" xr:uid="{00000000-0005-0000-0000-000083470000}"/>
    <cellStyle name="Normalny 3 2 2 3 4 5 2" xfId="17659" xr:uid="{00000000-0005-0000-0000-000084470000}"/>
    <cellStyle name="Normalny 3 2 2 3 4 5 3" xfId="17660" xr:uid="{00000000-0005-0000-0000-000085470000}"/>
    <cellStyle name="Normalny 3 2 2 3 4 6" xfId="17661" xr:uid="{00000000-0005-0000-0000-000086470000}"/>
    <cellStyle name="Normalny 3 2 2 3 4 7" xfId="17662" xr:uid="{00000000-0005-0000-0000-000087470000}"/>
    <cellStyle name="Normalny 3 2 2 3 5" xfId="17663" xr:uid="{00000000-0005-0000-0000-000088470000}"/>
    <cellStyle name="Normalny 3 2 2 3 5 2" xfId="17664" xr:uid="{00000000-0005-0000-0000-000089470000}"/>
    <cellStyle name="Normalny 3 2 2 3 5 2 2" xfId="17665" xr:uid="{00000000-0005-0000-0000-00008A470000}"/>
    <cellStyle name="Normalny 3 2 2 3 5 2 2 2" xfId="17666" xr:uid="{00000000-0005-0000-0000-00008B470000}"/>
    <cellStyle name="Normalny 3 2 2 3 5 2 2 3" xfId="17667" xr:uid="{00000000-0005-0000-0000-00008C470000}"/>
    <cellStyle name="Normalny 3 2 2 3 5 2 3" xfId="17668" xr:uid="{00000000-0005-0000-0000-00008D470000}"/>
    <cellStyle name="Normalny 3 2 2 3 5 2 4" xfId="17669" xr:uid="{00000000-0005-0000-0000-00008E470000}"/>
    <cellStyle name="Normalny 3 2 2 3 5 3" xfId="17670" xr:uid="{00000000-0005-0000-0000-00008F470000}"/>
    <cellStyle name="Normalny 3 2 2 3 5 3 2" xfId="17671" xr:uid="{00000000-0005-0000-0000-000090470000}"/>
    <cellStyle name="Normalny 3 2 2 3 5 3 3" xfId="17672" xr:uid="{00000000-0005-0000-0000-000091470000}"/>
    <cellStyle name="Normalny 3 2 2 3 5 4" xfId="17673" xr:uid="{00000000-0005-0000-0000-000092470000}"/>
    <cellStyle name="Normalny 3 2 2 3 5 5" xfId="17674" xr:uid="{00000000-0005-0000-0000-000093470000}"/>
    <cellStyle name="Normalny 3 2 2 3 6" xfId="17675" xr:uid="{00000000-0005-0000-0000-000094470000}"/>
    <cellStyle name="Normalny 3 2 2 3 6 2" xfId="17676" xr:uid="{00000000-0005-0000-0000-000095470000}"/>
    <cellStyle name="Normalny 3 2 2 3 6 2 2" xfId="17677" xr:uid="{00000000-0005-0000-0000-000096470000}"/>
    <cellStyle name="Normalny 3 2 2 3 6 2 3" xfId="17678" xr:uid="{00000000-0005-0000-0000-000097470000}"/>
    <cellStyle name="Normalny 3 2 2 3 6 3" xfId="17679" xr:uid="{00000000-0005-0000-0000-000098470000}"/>
    <cellStyle name="Normalny 3 2 2 3 6 4" xfId="17680" xr:uid="{00000000-0005-0000-0000-000099470000}"/>
    <cellStyle name="Normalny 3 2 2 3 7" xfId="17681" xr:uid="{00000000-0005-0000-0000-00009A470000}"/>
    <cellStyle name="Normalny 3 2 2 3 7 2" xfId="17682" xr:uid="{00000000-0005-0000-0000-00009B470000}"/>
    <cellStyle name="Normalny 3 2 2 3 7 2 2" xfId="17683" xr:uid="{00000000-0005-0000-0000-00009C470000}"/>
    <cellStyle name="Normalny 3 2 2 3 7 2 3" xfId="17684" xr:uid="{00000000-0005-0000-0000-00009D470000}"/>
    <cellStyle name="Normalny 3 2 2 3 7 3" xfId="17685" xr:uid="{00000000-0005-0000-0000-00009E470000}"/>
    <cellStyle name="Normalny 3 2 2 3 7 4" xfId="17686" xr:uid="{00000000-0005-0000-0000-00009F470000}"/>
    <cellStyle name="Normalny 3 2 2 3 8" xfId="17687" xr:uid="{00000000-0005-0000-0000-0000A0470000}"/>
    <cellStyle name="Normalny 3 2 2 3 8 2" xfId="17688" xr:uid="{00000000-0005-0000-0000-0000A1470000}"/>
    <cellStyle name="Normalny 3 2 2 3 8 2 2" xfId="17689" xr:uid="{00000000-0005-0000-0000-0000A2470000}"/>
    <cellStyle name="Normalny 3 2 2 3 8 2 3" xfId="17690" xr:uid="{00000000-0005-0000-0000-0000A3470000}"/>
    <cellStyle name="Normalny 3 2 2 3 8 3" xfId="17691" xr:uid="{00000000-0005-0000-0000-0000A4470000}"/>
    <cellStyle name="Normalny 3 2 2 3 8 4" xfId="17692" xr:uid="{00000000-0005-0000-0000-0000A5470000}"/>
    <cellStyle name="Normalny 3 2 2 3 9" xfId="17693" xr:uid="{00000000-0005-0000-0000-0000A6470000}"/>
    <cellStyle name="Normalny 3 2 2 3 9 2" xfId="17694" xr:uid="{00000000-0005-0000-0000-0000A7470000}"/>
    <cellStyle name="Normalny 3 2 2 3 9 3" xfId="17695" xr:uid="{00000000-0005-0000-0000-0000A8470000}"/>
    <cellStyle name="Normalny 3 2 2 4" xfId="17696" xr:uid="{00000000-0005-0000-0000-0000A9470000}"/>
    <cellStyle name="Normalny 3 2 2 4 10" xfId="17697" xr:uid="{00000000-0005-0000-0000-0000AA470000}"/>
    <cellStyle name="Normalny 3 2 2 4 2" xfId="17698" xr:uid="{00000000-0005-0000-0000-0000AB470000}"/>
    <cellStyle name="Normalny 3 2 2 4 2 2" xfId="17699" xr:uid="{00000000-0005-0000-0000-0000AC470000}"/>
    <cellStyle name="Normalny 3 2 2 4 2 2 2" xfId="17700" xr:uid="{00000000-0005-0000-0000-0000AD470000}"/>
    <cellStyle name="Normalny 3 2 2 4 2 2 2 2" xfId="17701" xr:uid="{00000000-0005-0000-0000-0000AE470000}"/>
    <cellStyle name="Normalny 3 2 2 4 2 2 2 3" xfId="17702" xr:uid="{00000000-0005-0000-0000-0000AF470000}"/>
    <cellStyle name="Normalny 3 2 2 4 2 2 3" xfId="17703" xr:uid="{00000000-0005-0000-0000-0000B0470000}"/>
    <cellStyle name="Normalny 3 2 2 4 2 2 4" xfId="17704" xr:uid="{00000000-0005-0000-0000-0000B1470000}"/>
    <cellStyle name="Normalny 3 2 2 4 2 3" xfId="17705" xr:uid="{00000000-0005-0000-0000-0000B2470000}"/>
    <cellStyle name="Normalny 3 2 2 4 2 3 2" xfId="17706" xr:uid="{00000000-0005-0000-0000-0000B3470000}"/>
    <cellStyle name="Normalny 3 2 2 4 2 3 2 2" xfId="17707" xr:uid="{00000000-0005-0000-0000-0000B4470000}"/>
    <cellStyle name="Normalny 3 2 2 4 2 3 2 3" xfId="17708" xr:uid="{00000000-0005-0000-0000-0000B5470000}"/>
    <cellStyle name="Normalny 3 2 2 4 2 3 3" xfId="17709" xr:uid="{00000000-0005-0000-0000-0000B6470000}"/>
    <cellStyle name="Normalny 3 2 2 4 2 3 4" xfId="17710" xr:uid="{00000000-0005-0000-0000-0000B7470000}"/>
    <cellStyle name="Normalny 3 2 2 4 2 4" xfId="17711" xr:uid="{00000000-0005-0000-0000-0000B8470000}"/>
    <cellStyle name="Normalny 3 2 2 4 2 4 2" xfId="17712" xr:uid="{00000000-0005-0000-0000-0000B9470000}"/>
    <cellStyle name="Normalny 3 2 2 4 2 4 2 2" xfId="17713" xr:uid="{00000000-0005-0000-0000-0000BA470000}"/>
    <cellStyle name="Normalny 3 2 2 4 2 4 2 3" xfId="17714" xr:uid="{00000000-0005-0000-0000-0000BB470000}"/>
    <cellStyle name="Normalny 3 2 2 4 2 4 3" xfId="17715" xr:uid="{00000000-0005-0000-0000-0000BC470000}"/>
    <cellStyle name="Normalny 3 2 2 4 2 4 4" xfId="17716" xr:uid="{00000000-0005-0000-0000-0000BD470000}"/>
    <cellStyle name="Normalny 3 2 2 4 2 5" xfId="17717" xr:uid="{00000000-0005-0000-0000-0000BE470000}"/>
    <cellStyle name="Normalny 3 2 2 4 2 5 2" xfId="17718" xr:uid="{00000000-0005-0000-0000-0000BF470000}"/>
    <cellStyle name="Normalny 3 2 2 4 2 5 3" xfId="17719" xr:uid="{00000000-0005-0000-0000-0000C0470000}"/>
    <cellStyle name="Normalny 3 2 2 4 2 6" xfId="17720" xr:uid="{00000000-0005-0000-0000-0000C1470000}"/>
    <cellStyle name="Normalny 3 2 2 4 2 7" xfId="17721" xr:uid="{00000000-0005-0000-0000-0000C2470000}"/>
    <cellStyle name="Normalny 3 2 2 4 3" xfId="17722" xr:uid="{00000000-0005-0000-0000-0000C3470000}"/>
    <cellStyle name="Normalny 3 2 2 4 3 2" xfId="17723" xr:uid="{00000000-0005-0000-0000-0000C4470000}"/>
    <cellStyle name="Normalny 3 2 2 4 3 2 2" xfId="17724" xr:uid="{00000000-0005-0000-0000-0000C5470000}"/>
    <cellStyle name="Normalny 3 2 2 4 3 2 2 2" xfId="17725" xr:uid="{00000000-0005-0000-0000-0000C6470000}"/>
    <cellStyle name="Normalny 3 2 2 4 3 2 2 3" xfId="17726" xr:uid="{00000000-0005-0000-0000-0000C7470000}"/>
    <cellStyle name="Normalny 3 2 2 4 3 2 3" xfId="17727" xr:uid="{00000000-0005-0000-0000-0000C8470000}"/>
    <cellStyle name="Normalny 3 2 2 4 3 2 4" xfId="17728" xr:uid="{00000000-0005-0000-0000-0000C9470000}"/>
    <cellStyle name="Normalny 3 2 2 4 3 3" xfId="17729" xr:uid="{00000000-0005-0000-0000-0000CA470000}"/>
    <cellStyle name="Normalny 3 2 2 4 3 3 2" xfId="17730" xr:uid="{00000000-0005-0000-0000-0000CB470000}"/>
    <cellStyle name="Normalny 3 2 2 4 3 3 2 2" xfId="17731" xr:uid="{00000000-0005-0000-0000-0000CC470000}"/>
    <cellStyle name="Normalny 3 2 2 4 3 3 2 3" xfId="17732" xr:uid="{00000000-0005-0000-0000-0000CD470000}"/>
    <cellStyle name="Normalny 3 2 2 4 3 3 3" xfId="17733" xr:uid="{00000000-0005-0000-0000-0000CE470000}"/>
    <cellStyle name="Normalny 3 2 2 4 3 3 4" xfId="17734" xr:uid="{00000000-0005-0000-0000-0000CF470000}"/>
    <cellStyle name="Normalny 3 2 2 4 3 4" xfId="17735" xr:uid="{00000000-0005-0000-0000-0000D0470000}"/>
    <cellStyle name="Normalny 3 2 2 4 3 4 2" xfId="17736" xr:uid="{00000000-0005-0000-0000-0000D1470000}"/>
    <cellStyle name="Normalny 3 2 2 4 3 4 2 2" xfId="17737" xr:uid="{00000000-0005-0000-0000-0000D2470000}"/>
    <cellStyle name="Normalny 3 2 2 4 3 4 2 3" xfId="17738" xr:uid="{00000000-0005-0000-0000-0000D3470000}"/>
    <cellStyle name="Normalny 3 2 2 4 3 4 3" xfId="17739" xr:uid="{00000000-0005-0000-0000-0000D4470000}"/>
    <cellStyle name="Normalny 3 2 2 4 3 4 4" xfId="17740" xr:uid="{00000000-0005-0000-0000-0000D5470000}"/>
    <cellStyle name="Normalny 3 2 2 4 3 5" xfId="17741" xr:uid="{00000000-0005-0000-0000-0000D6470000}"/>
    <cellStyle name="Normalny 3 2 2 4 3 5 2" xfId="17742" xr:uid="{00000000-0005-0000-0000-0000D7470000}"/>
    <cellStyle name="Normalny 3 2 2 4 3 5 3" xfId="17743" xr:uid="{00000000-0005-0000-0000-0000D8470000}"/>
    <cellStyle name="Normalny 3 2 2 4 3 6" xfId="17744" xr:uid="{00000000-0005-0000-0000-0000D9470000}"/>
    <cellStyle name="Normalny 3 2 2 4 3 7" xfId="17745" xr:uid="{00000000-0005-0000-0000-0000DA470000}"/>
    <cellStyle name="Normalny 3 2 2 4 4" xfId="17746" xr:uid="{00000000-0005-0000-0000-0000DB470000}"/>
    <cellStyle name="Normalny 3 2 2 4 4 2" xfId="17747" xr:uid="{00000000-0005-0000-0000-0000DC470000}"/>
    <cellStyle name="Normalny 3 2 2 4 4 2 2" xfId="17748" xr:uid="{00000000-0005-0000-0000-0000DD470000}"/>
    <cellStyle name="Normalny 3 2 2 4 4 2 2 2" xfId="17749" xr:uid="{00000000-0005-0000-0000-0000DE470000}"/>
    <cellStyle name="Normalny 3 2 2 4 4 2 2 3" xfId="17750" xr:uid="{00000000-0005-0000-0000-0000DF470000}"/>
    <cellStyle name="Normalny 3 2 2 4 4 2 3" xfId="17751" xr:uid="{00000000-0005-0000-0000-0000E0470000}"/>
    <cellStyle name="Normalny 3 2 2 4 4 2 4" xfId="17752" xr:uid="{00000000-0005-0000-0000-0000E1470000}"/>
    <cellStyle name="Normalny 3 2 2 4 4 3" xfId="17753" xr:uid="{00000000-0005-0000-0000-0000E2470000}"/>
    <cellStyle name="Normalny 3 2 2 4 4 3 2" xfId="17754" xr:uid="{00000000-0005-0000-0000-0000E3470000}"/>
    <cellStyle name="Normalny 3 2 2 4 4 3 3" xfId="17755" xr:uid="{00000000-0005-0000-0000-0000E4470000}"/>
    <cellStyle name="Normalny 3 2 2 4 4 4" xfId="17756" xr:uid="{00000000-0005-0000-0000-0000E5470000}"/>
    <cellStyle name="Normalny 3 2 2 4 4 5" xfId="17757" xr:uid="{00000000-0005-0000-0000-0000E6470000}"/>
    <cellStyle name="Normalny 3 2 2 4 5" xfId="17758" xr:uid="{00000000-0005-0000-0000-0000E7470000}"/>
    <cellStyle name="Normalny 3 2 2 4 5 2" xfId="17759" xr:uid="{00000000-0005-0000-0000-0000E8470000}"/>
    <cellStyle name="Normalny 3 2 2 4 5 2 2" xfId="17760" xr:uid="{00000000-0005-0000-0000-0000E9470000}"/>
    <cellStyle name="Normalny 3 2 2 4 5 2 3" xfId="17761" xr:uid="{00000000-0005-0000-0000-0000EA470000}"/>
    <cellStyle name="Normalny 3 2 2 4 5 3" xfId="17762" xr:uid="{00000000-0005-0000-0000-0000EB470000}"/>
    <cellStyle name="Normalny 3 2 2 4 5 4" xfId="17763" xr:uid="{00000000-0005-0000-0000-0000EC470000}"/>
    <cellStyle name="Normalny 3 2 2 4 6" xfId="17764" xr:uid="{00000000-0005-0000-0000-0000ED470000}"/>
    <cellStyle name="Normalny 3 2 2 4 6 2" xfId="17765" xr:uid="{00000000-0005-0000-0000-0000EE470000}"/>
    <cellStyle name="Normalny 3 2 2 4 6 2 2" xfId="17766" xr:uid="{00000000-0005-0000-0000-0000EF470000}"/>
    <cellStyle name="Normalny 3 2 2 4 6 2 3" xfId="17767" xr:uid="{00000000-0005-0000-0000-0000F0470000}"/>
    <cellStyle name="Normalny 3 2 2 4 6 3" xfId="17768" xr:uid="{00000000-0005-0000-0000-0000F1470000}"/>
    <cellStyle name="Normalny 3 2 2 4 6 4" xfId="17769" xr:uid="{00000000-0005-0000-0000-0000F2470000}"/>
    <cellStyle name="Normalny 3 2 2 4 7" xfId="17770" xr:uid="{00000000-0005-0000-0000-0000F3470000}"/>
    <cellStyle name="Normalny 3 2 2 4 7 2" xfId="17771" xr:uid="{00000000-0005-0000-0000-0000F4470000}"/>
    <cellStyle name="Normalny 3 2 2 4 7 2 2" xfId="17772" xr:uid="{00000000-0005-0000-0000-0000F5470000}"/>
    <cellStyle name="Normalny 3 2 2 4 7 2 3" xfId="17773" xr:uid="{00000000-0005-0000-0000-0000F6470000}"/>
    <cellStyle name="Normalny 3 2 2 4 7 3" xfId="17774" xr:uid="{00000000-0005-0000-0000-0000F7470000}"/>
    <cellStyle name="Normalny 3 2 2 4 7 4" xfId="17775" xr:uid="{00000000-0005-0000-0000-0000F8470000}"/>
    <cellStyle name="Normalny 3 2 2 4 8" xfId="17776" xr:uid="{00000000-0005-0000-0000-0000F9470000}"/>
    <cellStyle name="Normalny 3 2 2 4 8 2" xfId="17777" xr:uid="{00000000-0005-0000-0000-0000FA470000}"/>
    <cellStyle name="Normalny 3 2 2 4 8 3" xfId="17778" xr:uid="{00000000-0005-0000-0000-0000FB470000}"/>
    <cellStyle name="Normalny 3 2 2 4 9" xfId="17779" xr:uid="{00000000-0005-0000-0000-0000FC470000}"/>
    <cellStyle name="Normalny 3 2 2 5" xfId="17780" xr:uid="{00000000-0005-0000-0000-0000FD470000}"/>
    <cellStyle name="Normalny 3 2 2 5 2" xfId="17781" xr:uid="{00000000-0005-0000-0000-0000FE470000}"/>
    <cellStyle name="Normalny 3 2 2 5 2 2" xfId="17782" xr:uid="{00000000-0005-0000-0000-0000FF470000}"/>
    <cellStyle name="Normalny 3 2 2 5 2 2 2" xfId="17783" xr:uid="{00000000-0005-0000-0000-000000480000}"/>
    <cellStyle name="Normalny 3 2 2 5 2 2 2 2" xfId="17784" xr:uid="{00000000-0005-0000-0000-000001480000}"/>
    <cellStyle name="Normalny 3 2 2 5 2 2 2 3" xfId="17785" xr:uid="{00000000-0005-0000-0000-000002480000}"/>
    <cellStyle name="Normalny 3 2 2 5 2 2 3" xfId="17786" xr:uid="{00000000-0005-0000-0000-000003480000}"/>
    <cellStyle name="Normalny 3 2 2 5 2 2 4" xfId="17787" xr:uid="{00000000-0005-0000-0000-000004480000}"/>
    <cellStyle name="Normalny 3 2 2 5 2 3" xfId="17788" xr:uid="{00000000-0005-0000-0000-000005480000}"/>
    <cellStyle name="Normalny 3 2 2 5 2 3 2" xfId="17789" xr:uid="{00000000-0005-0000-0000-000006480000}"/>
    <cellStyle name="Normalny 3 2 2 5 2 3 2 2" xfId="17790" xr:uid="{00000000-0005-0000-0000-000007480000}"/>
    <cellStyle name="Normalny 3 2 2 5 2 3 2 3" xfId="17791" xr:uid="{00000000-0005-0000-0000-000008480000}"/>
    <cellStyle name="Normalny 3 2 2 5 2 3 3" xfId="17792" xr:uid="{00000000-0005-0000-0000-000009480000}"/>
    <cellStyle name="Normalny 3 2 2 5 2 3 4" xfId="17793" xr:uid="{00000000-0005-0000-0000-00000A480000}"/>
    <cellStyle name="Normalny 3 2 2 5 2 4" xfId="17794" xr:uid="{00000000-0005-0000-0000-00000B480000}"/>
    <cellStyle name="Normalny 3 2 2 5 2 4 2" xfId="17795" xr:uid="{00000000-0005-0000-0000-00000C480000}"/>
    <cellStyle name="Normalny 3 2 2 5 2 4 2 2" xfId="17796" xr:uid="{00000000-0005-0000-0000-00000D480000}"/>
    <cellStyle name="Normalny 3 2 2 5 2 4 2 3" xfId="17797" xr:uid="{00000000-0005-0000-0000-00000E480000}"/>
    <cellStyle name="Normalny 3 2 2 5 2 4 3" xfId="17798" xr:uid="{00000000-0005-0000-0000-00000F480000}"/>
    <cellStyle name="Normalny 3 2 2 5 2 4 4" xfId="17799" xr:uid="{00000000-0005-0000-0000-000010480000}"/>
    <cellStyle name="Normalny 3 2 2 5 2 5" xfId="17800" xr:uid="{00000000-0005-0000-0000-000011480000}"/>
    <cellStyle name="Normalny 3 2 2 5 2 5 2" xfId="17801" xr:uid="{00000000-0005-0000-0000-000012480000}"/>
    <cellStyle name="Normalny 3 2 2 5 2 5 3" xfId="17802" xr:uid="{00000000-0005-0000-0000-000013480000}"/>
    <cellStyle name="Normalny 3 2 2 5 2 6" xfId="17803" xr:uid="{00000000-0005-0000-0000-000014480000}"/>
    <cellStyle name="Normalny 3 2 2 5 2 7" xfId="17804" xr:uid="{00000000-0005-0000-0000-000015480000}"/>
    <cellStyle name="Normalny 3 2 2 5 3" xfId="17805" xr:uid="{00000000-0005-0000-0000-000016480000}"/>
    <cellStyle name="Normalny 3 2 2 5 3 2" xfId="17806" xr:uid="{00000000-0005-0000-0000-000017480000}"/>
    <cellStyle name="Normalny 3 2 2 5 3 2 2" xfId="17807" xr:uid="{00000000-0005-0000-0000-000018480000}"/>
    <cellStyle name="Normalny 3 2 2 5 3 2 2 2" xfId="17808" xr:uid="{00000000-0005-0000-0000-000019480000}"/>
    <cellStyle name="Normalny 3 2 2 5 3 2 2 3" xfId="17809" xr:uid="{00000000-0005-0000-0000-00001A480000}"/>
    <cellStyle name="Normalny 3 2 2 5 3 2 3" xfId="17810" xr:uid="{00000000-0005-0000-0000-00001B480000}"/>
    <cellStyle name="Normalny 3 2 2 5 3 2 4" xfId="17811" xr:uid="{00000000-0005-0000-0000-00001C480000}"/>
    <cellStyle name="Normalny 3 2 2 5 3 3" xfId="17812" xr:uid="{00000000-0005-0000-0000-00001D480000}"/>
    <cellStyle name="Normalny 3 2 2 5 3 3 2" xfId="17813" xr:uid="{00000000-0005-0000-0000-00001E480000}"/>
    <cellStyle name="Normalny 3 2 2 5 3 3 2 2" xfId="17814" xr:uid="{00000000-0005-0000-0000-00001F480000}"/>
    <cellStyle name="Normalny 3 2 2 5 3 3 2 3" xfId="17815" xr:uid="{00000000-0005-0000-0000-000020480000}"/>
    <cellStyle name="Normalny 3 2 2 5 3 3 3" xfId="17816" xr:uid="{00000000-0005-0000-0000-000021480000}"/>
    <cellStyle name="Normalny 3 2 2 5 3 3 4" xfId="17817" xr:uid="{00000000-0005-0000-0000-000022480000}"/>
    <cellStyle name="Normalny 3 2 2 5 3 4" xfId="17818" xr:uid="{00000000-0005-0000-0000-000023480000}"/>
    <cellStyle name="Normalny 3 2 2 5 3 4 2" xfId="17819" xr:uid="{00000000-0005-0000-0000-000024480000}"/>
    <cellStyle name="Normalny 3 2 2 5 3 4 2 2" xfId="17820" xr:uid="{00000000-0005-0000-0000-000025480000}"/>
    <cellStyle name="Normalny 3 2 2 5 3 4 2 3" xfId="17821" xr:uid="{00000000-0005-0000-0000-000026480000}"/>
    <cellStyle name="Normalny 3 2 2 5 3 4 3" xfId="17822" xr:uid="{00000000-0005-0000-0000-000027480000}"/>
    <cellStyle name="Normalny 3 2 2 5 3 4 4" xfId="17823" xr:uid="{00000000-0005-0000-0000-000028480000}"/>
    <cellStyle name="Normalny 3 2 2 5 3 5" xfId="17824" xr:uid="{00000000-0005-0000-0000-000029480000}"/>
    <cellStyle name="Normalny 3 2 2 5 3 5 2" xfId="17825" xr:uid="{00000000-0005-0000-0000-00002A480000}"/>
    <cellStyle name="Normalny 3 2 2 5 3 5 3" xfId="17826" xr:uid="{00000000-0005-0000-0000-00002B480000}"/>
    <cellStyle name="Normalny 3 2 2 5 3 6" xfId="17827" xr:uid="{00000000-0005-0000-0000-00002C480000}"/>
    <cellStyle name="Normalny 3 2 2 5 3 7" xfId="17828" xr:uid="{00000000-0005-0000-0000-00002D480000}"/>
    <cellStyle name="Normalny 3 2 2 5 4" xfId="17829" xr:uid="{00000000-0005-0000-0000-00002E480000}"/>
    <cellStyle name="Normalny 3 2 2 5 4 2" xfId="17830" xr:uid="{00000000-0005-0000-0000-00002F480000}"/>
    <cellStyle name="Normalny 3 2 2 5 4 2 2" xfId="17831" xr:uid="{00000000-0005-0000-0000-000030480000}"/>
    <cellStyle name="Normalny 3 2 2 5 4 2 3" xfId="17832" xr:uid="{00000000-0005-0000-0000-000031480000}"/>
    <cellStyle name="Normalny 3 2 2 5 4 3" xfId="17833" xr:uid="{00000000-0005-0000-0000-000032480000}"/>
    <cellStyle name="Normalny 3 2 2 5 4 4" xfId="17834" xr:uid="{00000000-0005-0000-0000-000033480000}"/>
    <cellStyle name="Normalny 3 2 2 5 5" xfId="17835" xr:uid="{00000000-0005-0000-0000-000034480000}"/>
    <cellStyle name="Normalny 3 2 2 5 5 2" xfId="17836" xr:uid="{00000000-0005-0000-0000-000035480000}"/>
    <cellStyle name="Normalny 3 2 2 5 5 2 2" xfId="17837" xr:uid="{00000000-0005-0000-0000-000036480000}"/>
    <cellStyle name="Normalny 3 2 2 5 5 2 3" xfId="17838" xr:uid="{00000000-0005-0000-0000-000037480000}"/>
    <cellStyle name="Normalny 3 2 2 5 5 3" xfId="17839" xr:uid="{00000000-0005-0000-0000-000038480000}"/>
    <cellStyle name="Normalny 3 2 2 5 5 4" xfId="17840" xr:uid="{00000000-0005-0000-0000-000039480000}"/>
    <cellStyle name="Normalny 3 2 2 5 6" xfId="17841" xr:uid="{00000000-0005-0000-0000-00003A480000}"/>
    <cellStyle name="Normalny 3 2 2 5 6 2" xfId="17842" xr:uid="{00000000-0005-0000-0000-00003B480000}"/>
    <cellStyle name="Normalny 3 2 2 5 6 2 2" xfId="17843" xr:uid="{00000000-0005-0000-0000-00003C480000}"/>
    <cellStyle name="Normalny 3 2 2 5 6 2 3" xfId="17844" xr:uid="{00000000-0005-0000-0000-00003D480000}"/>
    <cellStyle name="Normalny 3 2 2 5 6 3" xfId="17845" xr:uid="{00000000-0005-0000-0000-00003E480000}"/>
    <cellStyle name="Normalny 3 2 2 5 6 4" xfId="17846" xr:uid="{00000000-0005-0000-0000-00003F480000}"/>
    <cellStyle name="Normalny 3 2 2 5 7" xfId="17847" xr:uid="{00000000-0005-0000-0000-000040480000}"/>
    <cellStyle name="Normalny 3 2 2 5 7 2" xfId="17848" xr:uid="{00000000-0005-0000-0000-000041480000}"/>
    <cellStyle name="Normalny 3 2 2 5 7 3" xfId="17849" xr:uid="{00000000-0005-0000-0000-000042480000}"/>
    <cellStyle name="Normalny 3 2 2 5 8" xfId="17850" xr:uid="{00000000-0005-0000-0000-000043480000}"/>
    <cellStyle name="Normalny 3 2 2 5 9" xfId="17851" xr:uid="{00000000-0005-0000-0000-000044480000}"/>
    <cellStyle name="Normalny 3 2 2 6" xfId="17852" xr:uid="{00000000-0005-0000-0000-000045480000}"/>
    <cellStyle name="Normalny 3 2 2 6 2" xfId="17853" xr:uid="{00000000-0005-0000-0000-000046480000}"/>
    <cellStyle name="Normalny 3 2 2 6 2 2" xfId="17854" xr:uid="{00000000-0005-0000-0000-000047480000}"/>
    <cellStyle name="Normalny 3 2 2 6 2 2 2" xfId="17855" xr:uid="{00000000-0005-0000-0000-000048480000}"/>
    <cellStyle name="Normalny 3 2 2 6 2 2 2 2" xfId="17856" xr:uid="{00000000-0005-0000-0000-000049480000}"/>
    <cellStyle name="Normalny 3 2 2 6 2 2 2 3" xfId="17857" xr:uid="{00000000-0005-0000-0000-00004A480000}"/>
    <cellStyle name="Normalny 3 2 2 6 2 2 3" xfId="17858" xr:uid="{00000000-0005-0000-0000-00004B480000}"/>
    <cellStyle name="Normalny 3 2 2 6 2 2 4" xfId="17859" xr:uid="{00000000-0005-0000-0000-00004C480000}"/>
    <cellStyle name="Normalny 3 2 2 6 2 3" xfId="17860" xr:uid="{00000000-0005-0000-0000-00004D480000}"/>
    <cellStyle name="Normalny 3 2 2 6 2 3 2" xfId="17861" xr:uid="{00000000-0005-0000-0000-00004E480000}"/>
    <cellStyle name="Normalny 3 2 2 6 2 3 2 2" xfId="17862" xr:uid="{00000000-0005-0000-0000-00004F480000}"/>
    <cellStyle name="Normalny 3 2 2 6 2 3 2 3" xfId="17863" xr:uid="{00000000-0005-0000-0000-000050480000}"/>
    <cellStyle name="Normalny 3 2 2 6 2 3 3" xfId="17864" xr:uid="{00000000-0005-0000-0000-000051480000}"/>
    <cellStyle name="Normalny 3 2 2 6 2 3 4" xfId="17865" xr:uid="{00000000-0005-0000-0000-000052480000}"/>
    <cellStyle name="Normalny 3 2 2 6 2 4" xfId="17866" xr:uid="{00000000-0005-0000-0000-000053480000}"/>
    <cellStyle name="Normalny 3 2 2 6 2 4 2" xfId="17867" xr:uid="{00000000-0005-0000-0000-000054480000}"/>
    <cellStyle name="Normalny 3 2 2 6 2 4 2 2" xfId="17868" xr:uid="{00000000-0005-0000-0000-000055480000}"/>
    <cellStyle name="Normalny 3 2 2 6 2 4 2 3" xfId="17869" xr:uid="{00000000-0005-0000-0000-000056480000}"/>
    <cellStyle name="Normalny 3 2 2 6 2 4 3" xfId="17870" xr:uid="{00000000-0005-0000-0000-000057480000}"/>
    <cellStyle name="Normalny 3 2 2 6 2 4 4" xfId="17871" xr:uid="{00000000-0005-0000-0000-000058480000}"/>
    <cellStyle name="Normalny 3 2 2 6 2 5" xfId="17872" xr:uid="{00000000-0005-0000-0000-000059480000}"/>
    <cellStyle name="Normalny 3 2 2 6 2 5 2" xfId="17873" xr:uid="{00000000-0005-0000-0000-00005A480000}"/>
    <cellStyle name="Normalny 3 2 2 6 2 5 3" xfId="17874" xr:uid="{00000000-0005-0000-0000-00005B480000}"/>
    <cellStyle name="Normalny 3 2 2 6 2 6" xfId="17875" xr:uid="{00000000-0005-0000-0000-00005C480000}"/>
    <cellStyle name="Normalny 3 2 2 6 2 7" xfId="17876" xr:uid="{00000000-0005-0000-0000-00005D480000}"/>
    <cellStyle name="Normalny 3 2 2 6 3" xfId="17877" xr:uid="{00000000-0005-0000-0000-00005E480000}"/>
    <cellStyle name="Normalny 3 2 2 6 3 2" xfId="17878" xr:uid="{00000000-0005-0000-0000-00005F480000}"/>
    <cellStyle name="Normalny 3 2 2 6 3 2 2" xfId="17879" xr:uid="{00000000-0005-0000-0000-000060480000}"/>
    <cellStyle name="Normalny 3 2 2 6 3 2 2 2" xfId="17880" xr:uid="{00000000-0005-0000-0000-000061480000}"/>
    <cellStyle name="Normalny 3 2 2 6 3 2 2 3" xfId="17881" xr:uid="{00000000-0005-0000-0000-000062480000}"/>
    <cellStyle name="Normalny 3 2 2 6 3 2 3" xfId="17882" xr:uid="{00000000-0005-0000-0000-000063480000}"/>
    <cellStyle name="Normalny 3 2 2 6 3 2 4" xfId="17883" xr:uid="{00000000-0005-0000-0000-000064480000}"/>
    <cellStyle name="Normalny 3 2 2 6 3 3" xfId="17884" xr:uid="{00000000-0005-0000-0000-000065480000}"/>
    <cellStyle name="Normalny 3 2 2 6 3 3 2" xfId="17885" xr:uid="{00000000-0005-0000-0000-000066480000}"/>
    <cellStyle name="Normalny 3 2 2 6 3 3 2 2" xfId="17886" xr:uid="{00000000-0005-0000-0000-000067480000}"/>
    <cellStyle name="Normalny 3 2 2 6 3 3 2 3" xfId="17887" xr:uid="{00000000-0005-0000-0000-000068480000}"/>
    <cellStyle name="Normalny 3 2 2 6 3 3 3" xfId="17888" xr:uid="{00000000-0005-0000-0000-000069480000}"/>
    <cellStyle name="Normalny 3 2 2 6 3 3 4" xfId="17889" xr:uid="{00000000-0005-0000-0000-00006A480000}"/>
    <cellStyle name="Normalny 3 2 2 6 3 4" xfId="17890" xr:uid="{00000000-0005-0000-0000-00006B480000}"/>
    <cellStyle name="Normalny 3 2 2 6 3 4 2" xfId="17891" xr:uid="{00000000-0005-0000-0000-00006C480000}"/>
    <cellStyle name="Normalny 3 2 2 6 3 4 2 2" xfId="17892" xr:uid="{00000000-0005-0000-0000-00006D480000}"/>
    <cellStyle name="Normalny 3 2 2 6 3 4 2 3" xfId="17893" xr:uid="{00000000-0005-0000-0000-00006E480000}"/>
    <cellStyle name="Normalny 3 2 2 6 3 4 3" xfId="17894" xr:uid="{00000000-0005-0000-0000-00006F480000}"/>
    <cellStyle name="Normalny 3 2 2 6 3 4 4" xfId="17895" xr:uid="{00000000-0005-0000-0000-000070480000}"/>
    <cellStyle name="Normalny 3 2 2 6 3 5" xfId="17896" xr:uid="{00000000-0005-0000-0000-000071480000}"/>
    <cellStyle name="Normalny 3 2 2 6 3 5 2" xfId="17897" xr:uid="{00000000-0005-0000-0000-000072480000}"/>
    <cellStyle name="Normalny 3 2 2 6 3 5 3" xfId="17898" xr:uid="{00000000-0005-0000-0000-000073480000}"/>
    <cellStyle name="Normalny 3 2 2 6 3 6" xfId="17899" xr:uid="{00000000-0005-0000-0000-000074480000}"/>
    <cellStyle name="Normalny 3 2 2 6 3 7" xfId="17900" xr:uid="{00000000-0005-0000-0000-000075480000}"/>
    <cellStyle name="Normalny 3 2 2 6 4" xfId="17901" xr:uid="{00000000-0005-0000-0000-000076480000}"/>
    <cellStyle name="Normalny 3 2 2 6 4 2" xfId="17902" xr:uid="{00000000-0005-0000-0000-000077480000}"/>
    <cellStyle name="Normalny 3 2 2 6 4 2 2" xfId="17903" xr:uid="{00000000-0005-0000-0000-000078480000}"/>
    <cellStyle name="Normalny 3 2 2 6 4 2 3" xfId="17904" xr:uid="{00000000-0005-0000-0000-000079480000}"/>
    <cellStyle name="Normalny 3 2 2 6 4 3" xfId="17905" xr:uid="{00000000-0005-0000-0000-00007A480000}"/>
    <cellStyle name="Normalny 3 2 2 6 4 4" xfId="17906" xr:uid="{00000000-0005-0000-0000-00007B480000}"/>
    <cellStyle name="Normalny 3 2 2 6 5" xfId="17907" xr:uid="{00000000-0005-0000-0000-00007C480000}"/>
    <cellStyle name="Normalny 3 2 2 6 5 2" xfId="17908" xr:uid="{00000000-0005-0000-0000-00007D480000}"/>
    <cellStyle name="Normalny 3 2 2 6 5 2 2" xfId="17909" xr:uid="{00000000-0005-0000-0000-00007E480000}"/>
    <cellStyle name="Normalny 3 2 2 6 5 2 3" xfId="17910" xr:uid="{00000000-0005-0000-0000-00007F480000}"/>
    <cellStyle name="Normalny 3 2 2 6 5 3" xfId="17911" xr:uid="{00000000-0005-0000-0000-000080480000}"/>
    <cellStyle name="Normalny 3 2 2 6 5 4" xfId="17912" xr:uid="{00000000-0005-0000-0000-000081480000}"/>
    <cellStyle name="Normalny 3 2 2 6 6" xfId="17913" xr:uid="{00000000-0005-0000-0000-000082480000}"/>
    <cellStyle name="Normalny 3 2 2 6 6 2" xfId="17914" xr:uid="{00000000-0005-0000-0000-000083480000}"/>
    <cellStyle name="Normalny 3 2 2 6 6 2 2" xfId="17915" xr:uid="{00000000-0005-0000-0000-000084480000}"/>
    <cellStyle name="Normalny 3 2 2 6 6 2 3" xfId="17916" xr:uid="{00000000-0005-0000-0000-000085480000}"/>
    <cellStyle name="Normalny 3 2 2 6 6 3" xfId="17917" xr:uid="{00000000-0005-0000-0000-000086480000}"/>
    <cellStyle name="Normalny 3 2 2 6 6 4" xfId="17918" xr:uid="{00000000-0005-0000-0000-000087480000}"/>
    <cellStyle name="Normalny 3 2 2 6 7" xfId="17919" xr:uid="{00000000-0005-0000-0000-000088480000}"/>
    <cellStyle name="Normalny 3 2 2 6 7 2" xfId="17920" xr:uid="{00000000-0005-0000-0000-000089480000}"/>
    <cellStyle name="Normalny 3 2 2 6 7 3" xfId="17921" xr:uid="{00000000-0005-0000-0000-00008A480000}"/>
    <cellStyle name="Normalny 3 2 2 6 8" xfId="17922" xr:uid="{00000000-0005-0000-0000-00008B480000}"/>
    <cellStyle name="Normalny 3 2 2 6 9" xfId="17923" xr:uid="{00000000-0005-0000-0000-00008C480000}"/>
    <cellStyle name="Normalny 3 2 2 7" xfId="17924" xr:uid="{00000000-0005-0000-0000-00008D480000}"/>
    <cellStyle name="Normalny 3 2 2 7 2" xfId="17925" xr:uid="{00000000-0005-0000-0000-00008E480000}"/>
    <cellStyle name="Normalny 3 2 2 7 2 2" xfId="17926" xr:uid="{00000000-0005-0000-0000-00008F480000}"/>
    <cellStyle name="Normalny 3 2 2 7 2 2 2" xfId="17927" xr:uid="{00000000-0005-0000-0000-000090480000}"/>
    <cellStyle name="Normalny 3 2 2 7 2 2 2 2" xfId="17928" xr:uid="{00000000-0005-0000-0000-000091480000}"/>
    <cellStyle name="Normalny 3 2 2 7 2 2 2 3" xfId="17929" xr:uid="{00000000-0005-0000-0000-000092480000}"/>
    <cellStyle name="Normalny 3 2 2 7 2 2 3" xfId="17930" xr:uid="{00000000-0005-0000-0000-000093480000}"/>
    <cellStyle name="Normalny 3 2 2 7 2 2 4" xfId="17931" xr:uid="{00000000-0005-0000-0000-000094480000}"/>
    <cellStyle name="Normalny 3 2 2 7 2 3" xfId="17932" xr:uid="{00000000-0005-0000-0000-000095480000}"/>
    <cellStyle name="Normalny 3 2 2 7 2 3 2" xfId="17933" xr:uid="{00000000-0005-0000-0000-000096480000}"/>
    <cellStyle name="Normalny 3 2 2 7 2 3 2 2" xfId="17934" xr:uid="{00000000-0005-0000-0000-000097480000}"/>
    <cellStyle name="Normalny 3 2 2 7 2 3 2 3" xfId="17935" xr:uid="{00000000-0005-0000-0000-000098480000}"/>
    <cellStyle name="Normalny 3 2 2 7 2 3 3" xfId="17936" xr:uid="{00000000-0005-0000-0000-000099480000}"/>
    <cellStyle name="Normalny 3 2 2 7 2 3 4" xfId="17937" xr:uid="{00000000-0005-0000-0000-00009A480000}"/>
    <cellStyle name="Normalny 3 2 2 7 2 4" xfId="17938" xr:uid="{00000000-0005-0000-0000-00009B480000}"/>
    <cellStyle name="Normalny 3 2 2 7 2 4 2" xfId="17939" xr:uid="{00000000-0005-0000-0000-00009C480000}"/>
    <cellStyle name="Normalny 3 2 2 7 2 4 2 2" xfId="17940" xr:uid="{00000000-0005-0000-0000-00009D480000}"/>
    <cellStyle name="Normalny 3 2 2 7 2 4 2 3" xfId="17941" xr:uid="{00000000-0005-0000-0000-00009E480000}"/>
    <cellStyle name="Normalny 3 2 2 7 2 4 3" xfId="17942" xr:uid="{00000000-0005-0000-0000-00009F480000}"/>
    <cellStyle name="Normalny 3 2 2 7 2 4 4" xfId="17943" xr:uid="{00000000-0005-0000-0000-0000A0480000}"/>
    <cellStyle name="Normalny 3 2 2 7 2 5" xfId="17944" xr:uid="{00000000-0005-0000-0000-0000A1480000}"/>
    <cellStyle name="Normalny 3 2 2 7 2 5 2" xfId="17945" xr:uid="{00000000-0005-0000-0000-0000A2480000}"/>
    <cellStyle name="Normalny 3 2 2 7 2 5 3" xfId="17946" xr:uid="{00000000-0005-0000-0000-0000A3480000}"/>
    <cellStyle name="Normalny 3 2 2 7 2 6" xfId="17947" xr:uid="{00000000-0005-0000-0000-0000A4480000}"/>
    <cellStyle name="Normalny 3 2 2 7 2 7" xfId="17948" xr:uid="{00000000-0005-0000-0000-0000A5480000}"/>
    <cellStyle name="Normalny 3 2 2 7 3" xfId="17949" xr:uid="{00000000-0005-0000-0000-0000A6480000}"/>
    <cellStyle name="Normalny 3 2 2 7 3 2" xfId="17950" xr:uid="{00000000-0005-0000-0000-0000A7480000}"/>
    <cellStyle name="Normalny 3 2 2 7 3 2 2" xfId="17951" xr:uid="{00000000-0005-0000-0000-0000A8480000}"/>
    <cellStyle name="Normalny 3 2 2 7 3 2 3" xfId="17952" xr:uid="{00000000-0005-0000-0000-0000A9480000}"/>
    <cellStyle name="Normalny 3 2 2 7 3 3" xfId="17953" xr:uid="{00000000-0005-0000-0000-0000AA480000}"/>
    <cellStyle name="Normalny 3 2 2 7 3 4" xfId="17954" xr:uid="{00000000-0005-0000-0000-0000AB480000}"/>
    <cellStyle name="Normalny 3 2 2 7 4" xfId="17955" xr:uid="{00000000-0005-0000-0000-0000AC480000}"/>
    <cellStyle name="Normalny 3 2 2 7 4 2" xfId="17956" xr:uid="{00000000-0005-0000-0000-0000AD480000}"/>
    <cellStyle name="Normalny 3 2 2 7 4 2 2" xfId="17957" xr:uid="{00000000-0005-0000-0000-0000AE480000}"/>
    <cellStyle name="Normalny 3 2 2 7 4 2 3" xfId="17958" xr:uid="{00000000-0005-0000-0000-0000AF480000}"/>
    <cellStyle name="Normalny 3 2 2 7 4 3" xfId="17959" xr:uid="{00000000-0005-0000-0000-0000B0480000}"/>
    <cellStyle name="Normalny 3 2 2 7 4 4" xfId="17960" xr:uid="{00000000-0005-0000-0000-0000B1480000}"/>
    <cellStyle name="Normalny 3 2 2 7 5" xfId="17961" xr:uid="{00000000-0005-0000-0000-0000B2480000}"/>
    <cellStyle name="Normalny 3 2 2 7 5 2" xfId="17962" xr:uid="{00000000-0005-0000-0000-0000B3480000}"/>
    <cellStyle name="Normalny 3 2 2 7 5 2 2" xfId="17963" xr:uid="{00000000-0005-0000-0000-0000B4480000}"/>
    <cellStyle name="Normalny 3 2 2 7 5 2 3" xfId="17964" xr:uid="{00000000-0005-0000-0000-0000B5480000}"/>
    <cellStyle name="Normalny 3 2 2 7 5 3" xfId="17965" xr:uid="{00000000-0005-0000-0000-0000B6480000}"/>
    <cellStyle name="Normalny 3 2 2 7 5 4" xfId="17966" xr:uid="{00000000-0005-0000-0000-0000B7480000}"/>
    <cellStyle name="Normalny 3 2 2 7 6" xfId="17967" xr:uid="{00000000-0005-0000-0000-0000B8480000}"/>
    <cellStyle name="Normalny 3 2 2 7 6 2" xfId="17968" xr:uid="{00000000-0005-0000-0000-0000B9480000}"/>
    <cellStyle name="Normalny 3 2 2 7 6 3" xfId="17969" xr:uid="{00000000-0005-0000-0000-0000BA480000}"/>
    <cellStyle name="Normalny 3 2 2 7 7" xfId="17970" xr:uid="{00000000-0005-0000-0000-0000BB480000}"/>
    <cellStyle name="Normalny 3 2 2 7 8" xfId="17971" xr:uid="{00000000-0005-0000-0000-0000BC480000}"/>
    <cellStyle name="Normalny 3 2 2 8" xfId="17972" xr:uid="{00000000-0005-0000-0000-0000BD480000}"/>
    <cellStyle name="Normalny 3 2 2 8 2" xfId="17973" xr:uid="{00000000-0005-0000-0000-0000BE480000}"/>
    <cellStyle name="Normalny 3 2 2 8 2 2" xfId="17974" xr:uid="{00000000-0005-0000-0000-0000BF480000}"/>
    <cellStyle name="Normalny 3 2 2 8 2 2 2" xfId="17975" xr:uid="{00000000-0005-0000-0000-0000C0480000}"/>
    <cellStyle name="Normalny 3 2 2 8 2 2 2 2" xfId="17976" xr:uid="{00000000-0005-0000-0000-0000C1480000}"/>
    <cellStyle name="Normalny 3 2 2 8 2 2 2 3" xfId="17977" xr:uid="{00000000-0005-0000-0000-0000C2480000}"/>
    <cellStyle name="Normalny 3 2 2 8 2 2 3" xfId="17978" xr:uid="{00000000-0005-0000-0000-0000C3480000}"/>
    <cellStyle name="Normalny 3 2 2 8 2 2 4" xfId="17979" xr:uid="{00000000-0005-0000-0000-0000C4480000}"/>
    <cellStyle name="Normalny 3 2 2 8 2 3" xfId="17980" xr:uid="{00000000-0005-0000-0000-0000C5480000}"/>
    <cellStyle name="Normalny 3 2 2 8 2 3 2" xfId="17981" xr:uid="{00000000-0005-0000-0000-0000C6480000}"/>
    <cellStyle name="Normalny 3 2 2 8 2 3 2 2" xfId="17982" xr:uid="{00000000-0005-0000-0000-0000C7480000}"/>
    <cellStyle name="Normalny 3 2 2 8 2 3 2 3" xfId="17983" xr:uid="{00000000-0005-0000-0000-0000C8480000}"/>
    <cellStyle name="Normalny 3 2 2 8 2 3 3" xfId="17984" xr:uid="{00000000-0005-0000-0000-0000C9480000}"/>
    <cellStyle name="Normalny 3 2 2 8 2 3 4" xfId="17985" xr:uid="{00000000-0005-0000-0000-0000CA480000}"/>
    <cellStyle name="Normalny 3 2 2 8 2 4" xfId="17986" xr:uid="{00000000-0005-0000-0000-0000CB480000}"/>
    <cellStyle name="Normalny 3 2 2 8 2 4 2" xfId="17987" xr:uid="{00000000-0005-0000-0000-0000CC480000}"/>
    <cellStyle name="Normalny 3 2 2 8 2 4 2 2" xfId="17988" xr:uid="{00000000-0005-0000-0000-0000CD480000}"/>
    <cellStyle name="Normalny 3 2 2 8 2 4 2 3" xfId="17989" xr:uid="{00000000-0005-0000-0000-0000CE480000}"/>
    <cellStyle name="Normalny 3 2 2 8 2 4 3" xfId="17990" xr:uid="{00000000-0005-0000-0000-0000CF480000}"/>
    <cellStyle name="Normalny 3 2 2 8 2 4 4" xfId="17991" xr:uid="{00000000-0005-0000-0000-0000D0480000}"/>
    <cellStyle name="Normalny 3 2 2 8 2 5" xfId="17992" xr:uid="{00000000-0005-0000-0000-0000D1480000}"/>
    <cellStyle name="Normalny 3 2 2 8 2 5 2" xfId="17993" xr:uid="{00000000-0005-0000-0000-0000D2480000}"/>
    <cellStyle name="Normalny 3 2 2 8 2 5 3" xfId="17994" xr:uid="{00000000-0005-0000-0000-0000D3480000}"/>
    <cellStyle name="Normalny 3 2 2 8 2 6" xfId="17995" xr:uid="{00000000-0005-0000-0000-0000D4480000}"/>
    <cellStyle name="Normalny 3 2 2 8 2 7" xfId="17996" xr:uid="{00000000-0005-0000-0000-0000D5480000}"/>
    <cellStyle name="Normalny 3 2 2 8 3" xfId="17997" xr:uid="{00000000-0005-0000-0000-0000D6480000}"/>
    <cellStyle name="Normalny 3 2 2 8 3 2" xfId="17998" xr:uid="{00000000-0005-0000-0000-0000D7480000}"/>
    <cellStyle name="Normalny 3 2 2 8 3 2 2" xfId="17999" xr:uid="{00000000-0005-0000-0000-0000D8480000}"/>
    <cellStyle name="Normalny 3 2 2 8 3 2 3" xfId="18000" xr:uid="{00000000-0005-0000-0000-0000D9480000}"/>
    <cellStyle name="Normalny 3 2 2 8 3 3" xfId="18001" xr:uid="{00000000-0005-0000-0000-0000DA480000}"/>
    <cellStyle name="Normalny 3 2 2 8 3 4" xfId="18002" xr:uid="{00000000-0005-0000-0000-0000DB480000}"/>
    <cellStyle name="Normalny 3 2 2 8 4" xfId="18003" xr:uid="{00000000-0005-0000-0000-0000DC480000}"/>
    <cellStyle name="Normalny 3 2 2 8 4 2" xfId="18004" xr:uid="{00000000-0005-0000-0000-0000DD480000}"/>
    <cellStyle name="Normalny 3 2 2 8 4 2 2" xfId="18005" xr:uid="{00000000-0005-0000-0000-0000DE480000}"/>
    <cellStyle name="Normalny 3 2 2 8 4 2 3" xfId="18006" xr:uid="{00000000-0005-0000-0000-0000DF480000}"/>
    <cellStyle name="Normalny 3 2 2 8 4 3" xfId="18007" xr:uid="{00000000-0005-0000-0000-0000E0480000}"/>
    <cellStyle name="Normalny 3 2 2 8 4 4" xfId="18008" xr:uid="{00000000-0005-0000-0000-0000E1480000}"/>
    <cellStyle name="Normalny 3 2 2 8 5" xfId="18009" xr:uid="{00000000-0005-0000-0000-0000E2480000}"/>
    <cellStyle name="Normalny 3 2 2 8 5 2" xfId="18010" xr:uid="{00000000-0005-0000-0000-0000E3480000}"/>
    <cellStyle name="Normalny 3 2 2 8 5 2 2" xfId="18011" xr:uid="{00000000-0005-0000-0000-0000E4480000}"/>
    <cellStyle name="Normalny 3 2 2 8 5 2 3" xfId="18012" xr:uid="{00000000-0005-0000-0000-0000E5480000}"/>
    <cellStyle name="Normalny 3 2 2 8 5 3" xfId="18013" xr:uid="{00000000-0005-0000-0000-0000E6480000}"/>
    <cellStyle name="Normalny 3 2 2 8 5 4" xfId="18014" xr:uid="{00000000-0005-0000-0000-0000E7480000}"/>
    <cellStyle name="Normalny 3 2 2 8 6" xfId="18015" xr:uid="{00000000-0005-0000-0000-0000E8480000}"/>
    <cellStyle name="Normalny 3 2 2 8 6 2" xfId="18016" xr:uid="{00000000-0005-0000-0000-0000E9480000}"/>
    <cellStyle name="Normalny 3 2 2 8 6 3" xfId="18017" xr:uid="{00000000-0005-0000-0000-0000EA480000}"/>
    <cellStyle name="Normalny 3 2 2 8 7" xfId="18018" xr:uid="{00000000-0005-0000-0000-0000EB480000}"/>
    <cellStyle name="Normalny 3 2 2 8 8" xfId="18019" xr:uid="{00000000-0005-0000-0000-0000EC480000}"/>
    <cellStyle name="Normalny 3 2 2 9" xfId="18020" xr:uid="{00000000-0005-0000-0000-0000ED480000}"/>
    <cellStyle name="Normalny 3 2 2 9 2" xfId="18021" xr:uid="{00000000-0005-0000-0000-0000EE480000}"/>
    <cellStyle name="Normalny 3 2 2 9 2 2" xfId="18022" xr:uid="{00000000-0005-0000-0000-0000EF480000}"/>
    <cellStyle name="Normalny 3 2 2 9 2 2 2" xfId="18023" xr:uid="{00000000-0005-0000-0000-0000F0480000}"/>
    <cellStyle name="Normalny 3 2 2 9 2 2 3" xfId="18024" xr:uid="{00000000-0005-0000-0000-0000F1480000}"/>
    <cellStyle name="Normalny 3 2 2 9 2 3" xfId="18025" xr:uid="{00000000-0005-0000-0000-0000F2480000}"/>
    <cellStyle name="Normalny 3 2 2 9 2 4" xfId="18026" xr:uid="{00000000-0005-0000-0000-0000F3480000}"/>
    <cellStyle name="Normalny 3 2 2 9 3" xfId="18027" xr:uid="{00000000-0005-0000-0000-0000F4480000}"/>
    <cellStyle name="Normalny 3 2 2 9 3 2" xfId="18028" xr:uid="{00000000-0005-0000-0000-0000F5480000}"/>
    <cellStyle name="Normalny 3 2 2 9 3 2 2" xfId="18029" xr:uid="{00000000-0005-0000-0000-0000F6480000}"/>
    <cellStyle name="Normalny 3 2 2 9 3 2 3" xfId="18030" xr:uid="{00000000-0005-0000-0000-0000F7480000}"/>
    <cellStyle name="Normalny 3 2 2 9 3 3" xfId="18031" xr:uid="{00000000-0005-0000-0000-0000F8480000}"/>
    <cellStyle name="Normalny 3 2 2 9 3 4" xfId="18032" xr:uid="{00000000-0005-0000-0000-0000F9480000}"/>
    <cellStyle name="Normalny 3 2 2 9 4" xfId="18033" xr:uid="{00000000-0005-0000-0000-0000FA480000}"/>
    <cellStyle name="Normalny 3 2 2 9 4 2" xfId="18034" xr:uid="{00000000-0005-0000-0000-0000FB480000}"/>
    <cellStyle name="Normalny 3 2 2 9 4 2 2" xfId="18035" xr:uid="{00000000-0005-0000-0000-0000FC480000}"/>
    <cellStyle name="Normalny 3 2 2 9 4 2 3" xfId="18036" xr:uid="{00000000-0005-0000-0000-0000FD480000}"/>
    <cellStyle name="Normalny 3 2 2 9 4 3" xfId="18037" xr:uid="{00000000-0005-0000-0000-0000FE480000}"/>
    <cellStyle name="Normalny 3 2 2 9 4 4" xfId="18038" xr:uid="{00000000-0005-0000-0000-0000FF480000}"/>
    <cellStyle name="Normalny 3 2 2 9 5" xfId="18039" xr:uid="{00000000-0005-0000-0000-000000490000}"/>
    <cellStyle name="Normalny 3 2 2 9 5 2" xfId="18040" xr:uid="{00000000-0005-0000-0000-000001490000}"/>
    <cellStyle name="Normalny 3 2 2 9 5 3" xfId="18041" xr:uid="{00000000-0005-0000-0000-000002490000}"/>
    <cellStyle name="Normalny 3 2 2 9 6" xfId="18042" xr:uid="{00000000-0005-0000-0000-000003490000}"/>
    <cellStyle name="Normalny 3 2 2 9 7" xfId="18043" xr:uid="{00000000-0005-0000-0000-000004490000}"/>
    <cellStyle name="Normalny 3 2 20" xfId="18044" xr:uid="{00000000-0005-0000-0000-000005490000}"/>
    <cellStyle name="Normalny 3 2 21" xfId="18045" xr:uid="{00000000-0005-0000-0000-000006490000}"/>
    <cellStyle name="Normalny 3 2 22" xfId="18046" xr:uid="{00000000-0005-0000-0000-000007490000}"/>
    <cellStyle name="Normalny 3 2 23" xfId="18047" xr:uid="{00000000-0005-0000-0000-000008490000}"/>
    <cellStyle name="Normalny 3 2 24" xfId="18048" xr:uid="{00000000-0005-0000-0000-000009490000}"/>
    <cellStyle name="Normalny 3 2 3" xfId="18049" xr:uid="{00000000-0005-0000-0000-00000A490000}"/>
    <cellStyle name="Normalny 3 2 3 2" xfId="22524" xr:uid="{00000000-0005-0000-0000-00000B490000}"/>
    <cellStyle name="Normalny 3 2 4" xfId="18050" xr:uid="{00000000-0005-0000-0000-00000C490000}"/>
    <cellStyle name="Normalny 3 2 4 10" xfId="18051" xr:uid="{00000000-0005-0000-0000-00000D490000}"/>
    <cellStyle name="Normalny 3 2 4 10 2" xfId="18052" xr:uid="{00000000-0005-0000-0000-00000E490000}"/>
    <cellStyle name="Normalny 3 2 4 10 2 2" xfId="18053" xr:uid="{00000000-0005-0000-0000-00000F490000}"/>
    <cellStyle name="Normalny 3 2 4 10 2 3" xfId="18054" xr:uid="{00000000-0005-0000-0000-000010490000}"/>
    <cellStyle name="Normalny 3 2 4 10 3" xfId="18055" xr:uid="{00000000-0005-0000-0000-000011490000}"/>
    <cellStyle name="Normalny 3 2 4 10 4" xfId="18056" xr:uid="{00000000-0005-0000-0000-000012490000}"/>
    <cellStyle name="Normalny 3 2 4 11" xfId="18057" xr:uid="{00000000-0005-0000-0000-000013490000}"/>
    <cellStyle name="Normalny 3 2 4 11 2" xfId="18058" xr:uid="{00000000-0005-0000-0000-000014490000}"/>
    <cellStyle name="Normalny 3 2 4 11 3" xfId="18059" xr:uid="{00000000-0005-0000-0000-000015490000}"/>
    <cellStyle name="Normalny 3 2 4 12" xfId="18060" xr:uid="{00000000-0005-0000-0000-000016490000}"/>
    <cellStyle name="Normalny 3 2 4 12 2" xfId="18061" xr:uid="{00000000-0005-0000-0000-000017490000}"/>
    <cellStyle name="Normalny 3 2 4 12 3" xfId="18062" xr:uid="{00000000-0005-0000-0000-000018490000}"/>
    <cellStyle name="Normalny 3 2 4 13" xfId="18063" xr:uid="{00000000-0005-0000-0000-000019490000}"/>
    <cellStyle name="Normalny 3 2 4 14" xfId="18064" xr:uid="{00000000-0005-0000-0000-00001A490000}"/>
    <cellStyle name="Normalny 3 2 4 15" xfId="18065" xr:uid="{00000000-0005-0000-0000-00001B490000}"/>
    <cellStyle name="Normalny 3 2 4 2" xfId="18066" xr:uid="{00000000-0005-0000-0000-00001C490000}"/>
    <cellStyle name="Normalny 3 2 4 2 10" xfId="18067" xr:uid="{00000000-0005-0000-0000-00001D490000}"/>
    <cellStyle name="Normalny 3 2 4 2 11" xfId="18068" xr:uid="{00000000-0005-0000-0000-00001E490000}"/>
    <cellStyle name="Normalny 3 2 4 2 2" xfId="18069" xr:uid="{00000000-0005-0000-0000-00001F490000}"/>
    <cellStyle name="Normalny 3 2 4 2 2 2" xfId="18070" xr:uid="{00000000-0005-0000-0000-000020490000}"/>
    <cellStyle name="Normalny 3 2 4 2 2 2 2" xfId="18071" xr:uid="{00000000-0005-0000-0000-000021490000}"/>
    <cellStyle name="Normalny 3 2 4 2 2 2 2 2" xfId="18072" xr:uid="{00000000-0005-0000-0000-000022490000}"/>
    <cellStyle name="Normalny 3 2 4 2 2 2 2 2 2" xfId="18073" xr:uid="{00000000-0005-0000-0000-000023490000}"/>
    <cellStyle name="Normalny 3 2 4 2 2 2 2 2 3" xfId="18074" xr:uid="{00000000-0005-0000-0000-000024490000}"/>
    <cellStyle name="Normalny 3 2 4 2 2 2 2 3" xfId="18075" xr:uid="{00000000-0005-0000-0000-000025490000}"/>
    <cellStyle name="Normalny 3 2 4 2 2 2 2 4" xfId="18076" xr:uid="{00000000-0005-0000-0000-000026490000}"/>
    <cellStyle name="Normalny 3 2 4 2 2 2 3" xfId="18077" xr:uid="{00000000-0005-0000-0000-000027490000}"/>
    <cellStyle name="Normalny 3 2 4 2 2 2 3 2" xfId="18078" xr:uid="{00000000-0005-0000-0000-000028490000}"/>
    <cellStyle name="Normalny 3 2 4 2 2 2 3 2 2" xfId="18079" xr:uid="{00000000-0005-0000-0000-000029490000}"/>
    <cellStyle name="Normalny 3 2 4 2 2 2 3 2 3" xfId="18080" xr:uid="{00000000-0005-0000-0000-00002A490000}"/>
    <cellStyle name="Normalny 3 2 4 2 2 2 3 3" xfId="18081" xr:uid="{00000000-0005-0000-0000-00002B490000}"/>
    <cellStyle name="Normalny 3 2 4 2 2 2 3 4" xfId="18082" xr:uid="{00000000-0005-0000-0000-00002C490000}"/>
    <cellStyle name="Normalny 3 2 4 2 2 2 4" xfId="18083" xr:uid="{00000000-0005-0000-0000-00002D490000}"/>
    <cellStyle name="Normalny 3 2 4 2 2 2 4 2" xfId="18084" xr:uid="{00000000-0005-0000-0000-00002E490000}"/>
    <cellStyle name="Normalny 3 2 4 2 2 2 4 2 2" xfId="18085" xr:uid="{00000000-0005-0000-0000-00002F490000}"/>
    <cellStyle name="Normalny 3 2 4 2 2 2 4 2 3" xfId="18086" xr:uid="{00000000-0005-0000-0000-000030490000}"/>
    <cellStyle name="Normalny 3 2 4 2 2 2 4 3" xfId="18087" xr:uid="{00000000-0005-0000-0000-000031490000}"/>
    <cellStyle name="Normalny 3 2 4 2 2 2 4 4" xfId="18088" xr:uid="{00000000-0005-0000-0000-000032490000}"/>
    <cellStyle name="Normalny 3 2 4 2 2 2 5" xfId="18089" xr:uid="{00000000-0005-0000-0000-000033490000}"/>
    <cellStyle name="Normalny 3 2 4 2 2 2 5 2" xfId="18090" xr:uid="{00000000-0005-0000-0000-000034490000}"/>
    <cellStyle name="Normalny 3 2 4 2 2 2 5 3" xfId="18091" xr:uid="{00000000-0005-0000-0000-000035490000}"/>
    <cellStyle name="Normalny 3 2 4 2 2 2 6" xfId="18092" xr:uid="{00000000-0005-0000-0000-000036490000}"/>
    <cellStyle name="Normalny 3 2 4 2 2 2 7" xfId="18093" xr:uid="{00000000-0005-0000-0000-000037490000}"/>
    <cellStyle name="Normalny 3 2 4 2 2 3" xfId="18094" xr:uid="{00000000-0005-0000-0000-000038490000}"/>
    <cellStyle name="Normalny 3 2 4 2 2 3 2" xfId="18095" xr:uid="{00000000-0005-0000-0000-000039490000}"/>
    <cellStyle name="Normalny 3 2 4 2 2 3 2 2" xfId="18096" xr:uid="{00000000-0005-0000-0000-00003A490000}"/>
    <cellStyle name="Normalny 3 2 4 2 2 3 2 2 2" xfId="18097" xr:uid="{00000000-0005-0000-0000-00003B490000}"/>
    <cellStyle name="Normalny 3 2 4 2 2 3 2 2 3" xfId="18098" xr:uid="{00000000-0005-0000-0000-00003C490000}"/>
    <cellStyle name="Normalny 3 2 4 2 2 3 2 3" xfId="18099" xr:uid="{00000000-0005-0000-0000-00003D490000}"/>
    <cellStyle name="Normalny 3 2 4 2 2 3 2 4" xfId="18100" xr:uid="{00000000-0005-0000-0000-00003E490000}"/>
    <cellStyle name="Normalny 3 2 4 2 2 3 3" xfId="18101" xr:uid="{00000000-0005-0000-0000-00003F490000}"/>
    <cellStyle name="Normalny 3 2 4 2 2 3 3 2" xfId="18102" xr:uid="{00000000-0005-0000-0000-000040490000}"/>
    <cellStyle name="Normalny 3 2 4 2 2 3 3 2 2" xfId="18103" xr:uid="{00000000-0005-0000-0000-000041490000}"/>
    <cellStyle name="Normalny 3 2 4 2 2 3 3 2 3" xfId="18104" xr:uid="{00000000-0005-0000-0000-000042490000}"/>
    <cellStyle name="Normalny 3 2 4 2 2 3 3 3" xfId="18105" xr:uid="{00000000-0005-0000-0000-000043490000}"/>
    <cellStyle name="Normalny 3 2 4 2 2 3 3 4" xfId="18106" xr:uid="{00000000-0005-0000-0000-000044490000}"/>
    <cellStyle name="Normalny 3 2 4 2 2 3 4" xfId="18107" xr:uid="{00000000-0005-0000-0000-000045490000}"/>
    <cellStyle name="Normalny 3 2 4 2 2 3 4 2" xfId="18108" xr:uid="{00000000-0005-0000-0000-000046490000}"/>
    <cellStyle name="Normalny 3 2 4 2 2 3 4 2 2" xfId="18109" xr:uid="{00000000-0005-0000-0000-000047490000}"/>
    <cellStyle name="Normalny 3 2 4 2 2 3 4 2 3" xfId="18110" xr:uid="{00000000-0005-0000-0000-000048490000}"/>
    <cellStyle name="Normalny 3 2 4 2 2 3 4 3" xfId="18111" xr:uid="{00000000-0005-0000-0000-000049490000}"/>
    <cellStyle name="Normalny 3 2 4 2 2 3 4 4" xfId="18112" xr:uid="{00000000-0005-0000-0000-00004A490000}"/>
    <cellStyle name="Normalny 3 2 4 2 2 3 5" xfId="18113" xr:uid="{00000000-0005-0000-0000-00004B490000}"/>
    <cellStyle name="Normalny 3 2 4 2 2 3 5 2" xfId="18114" xr:uid="{00000000-0005-0000-0000-00004C490000}"/>
    <cellStyle name="Normalny 3 2 4 2 2 3 5 3" xfId="18115" xr:uid="{00000000-0005-0000-0000-00004D490000}"/>
    <cellStyle name="Normalny 3 2 4 2 2 3 6" xfId="18116" xr:uid="{00000000-0005-0000-0000-00004E490000}"/>
    <cellStyle name="Normalny 3 2 4 2 2 3 7" xfId="18117" xr:uid="{00000000-0005-0000-0000-00004F490000}"/>
    <cellStyle name="Normalny 3 2 4 2 2 4" xfId="18118" xr:uid="{00000000-0005-0000-0000-000050490000}"/>
    <cellStyle name="Normalny 3 2 4 2 2 4 2" xfId="18119" xr:uid="{00000000-0005-0000-0000-000051490000}"/>
    <cellStyle name="Normalny 3 2 4 2 2 4 2 2" xfId="18120" xr:uid="{00000000-0005-0000-0000-000052490000}"/>
    <cellStyle name="Normalny 3 2 4 2 2 4 2 3" xfId="18121" xr:uid="{00000000-0005-0000-0000-000053490000}"/>
    <cellStyle name="Normalny 3 2 4 2 2 4 3" xfId="18122" xr:uid="{00000000-0005-0000-0000-000054490000}"/>
    <cellStyle name="Normalny 3 2 4 2 2 4 4" xfId="18123" xr:uid="{00000000-0005-0000-0000-000055490000}"/>
    <cellStyle name="Normalny 3 2 4 2 2 5" xfId="18124" xr:uid="{00000000-0005-0000-0000-000056490000}"/>
    <cellStyle name="Normalny 3 2 4 2 2 5 2" xfId="18125" xr:uid="{00000000-0005-0000-0000-000057490000}"/>
    <cellStyle name="Normalny 3 2 4 2 2 5 2 2" xfId="18126" xr:uid="{00000000-0005-0000-0000-000058490000}"/>
    <cellStyle name="Normalny 3 2 4 2 2 5 2 3" xfId="18127" xr:uid="{00000000-0005-0000-0000-000059490000}"/>
    <cellStyle name="Normalny 3 2 4 2 2 5 3" xfId="18128" xr:uid="{00000000-0005-0000-0000-00005A490000}"/>
    <cellStyle name="Normalny 3 2 4 2 2 5 4" xfId="18129" xr:uid="{00000000-0005-0000-0000-00005B490000}"/>
    <cellStyle name="Normalny 3 2 4 2 2 6" xfId="18130" xr:uid="{00000000-0005-0000-0000-00005C490000}"/>
    <cellStyle name="Normalny 3 2 4 2 2 6 2" xfId="18131" xr:uid="{00000000-0005-0000-0000-00005D490000}"/>
    <cellStyle name="Normalny 3 2 4 2 2 6 2 2" xfId="18132" xr:uid="{00000000-0005-0000-0000-00005E490000}"/>
    <cellStyle name="Normalny 3 2 4 2 2 6 2 3" xfId="18133" xr:uid="{00000000-0005-0000-0000-00005F490000}"/>
    <cellStyle name="Normalny 3 2 4 2 2 6 3" xfId="18134" xr:uid="{00000000-0005-0000-0000-000060490000}"/>
    <cellStyle name="Normalny 3 2 4 2 2 6 4" xfId="18135" xr:uid="{00000000-0005-0000-0000-000061490000}"/>
    <cellStyle name="Normalny 3 2 4 2 2 7" xfId="18136" xr:uid="{00000000-0005-0000-0000-000062490000}"/>
    <cellStyle name="Normalny 3 2 4 2 2 7 2" xfId="18137" xr:uid="{00000000-0005-0000-0000-000063490000}"/>
    <cellStyle name="Normalny 3 2 4 2 2 7 3" xfId="18138" xr:uid="{00000000-0005-0000-0000-000064490000}"/>
    <cellStyle name="Normalny 3 2 4 2 2 8" xfId="18139" xr:uid="{00000000-0005-0000-0000-000065490000}"/>
    <cellStyle name="Normalny 3 2 4 2 2 9" xfId="18140" xr:uid="{00000000-0005-0000-0000-000066490000}"/>
    <cellStyle name="Normalny 3 2 4 2 3" xfId="18141" xr:uid="{00000000-0005-0000-0000-000067490000}"/>
    <cellStyle name="Normalny 3 2 4 2 3 2" xfId="18142" xr:uid="{00000000-0005-0000-0000-000068490000}"/>
    <cellStyle name="Normalny 3 2 4 2 3 2 2" xfId="18143" xr:uid="{00000000-0005-0000-0000-000069490000}"/>
    <cellStyle name="Normalny 3 2 4 2 3 2 2 2" xfId="18144" xr:uid="{00000000-0005-0000-0000-00006A490000}"/>
    <cellStyle name="Normalny 3 2 4 2 3 2 2 3" xfId="18145" xr:uid="{00000000-0005-0000-0000-00006B490000}"/>
    <cellStyle name="Normalny 3 2 4 2 3 2 3" xfId="18146" xr:uid="{00000000-0005-0000-0000-00006C490000}"/>
    <cellStyle name="Normalny 3 2 4 2 3 2 4" xfId="18147" xr:uid="{00000000-0005-0000-0000-00006D490000}"/>
    <cellStyle name="Normalny 3 2 4 2 3 3" xfId="18148" xr:uid="{00000000-0005-0000-0000-00006E490000}"/>
    <cellStyle name="Normalny 3 2 4 2 3 3 2" xfId="18149" xr:uid="{00000000-0005-0000-0000-00006F490000}"/>
    <cellStyle name="Normalny 3 2 4 2 3 3 2 2" xfId="18150" xr:uid="{00000000-0005-0000-0000-000070490000}"/>
    <cellStyle name="Normalny 3 2 4 2 3 3 2 3" xfId="18151" xr:uid="{00000000-0005-0000-0000-000071490000}"/>
    <cellStyle name="Normalny 3 2 4 2 3 3 3" xfId="18152" xr:uid="{00000000-0005-0000-0000-000072490000}"/>
    <cellStyle name="Normalny 3 2 4 2 3 3 4" xfId="18153" xr:uid="{00000000-0005-0000-0000-000073490000}"/>
    <cellStyle name="Normalny 3 2 4 2 3 4" xfId="18154" xr:uid="{00000000-0005-0000-0000-000074490000}"/>
    <cellStyle name="Normalny 3 2 4 2 3 4 2" xfId="18155" xr:uid="{00000000-0005-0000-0000-000075490000}"/>
    <cellStyle name="Normalny 3 2 4 2 3 4 2 2" xfId="18156" xr:uid="{00000000-0005-0000-0000-000076490000}"/>
    <cellStyle name="Normalny 3 2 4 2 3 4 2 3" xfId="18157" xr:uid="{00000000-0005-0000-0000-000077490000}"/>
    <cellStyle name="Normalny 3 2 4 2 3 4 3" xfId="18158" xr:uid="{00000000-0005-0000-0000-000078490000}"/>
    <cellStyle name="Normalny 3 2 4 2 3 4 4" xfId="18159" xr:uid="{00000000-0005-0000-0000-000079490000}"/>
    <cellStyle name="Normalny 3 2 4 2 3 5" xfId="18160" xr:uid="{00000000-0005-0000-0000-00007A490000}"/>
    <cellStyle name="Normalny 3 2 4 2 3 5 2" xfId="18161" xr:uid="{00000000-0005-0000-0000-00007B490000}"/>
    <cellStyle name="Normalny 3 2 4 2 3 5 3" xfId="18162" xr:uid="{00000000-0005-0000-0000-00007C490000}"/>
    <cellStyle name="Normalny 3 2 4 2 3 6" xfId="18163" xr:uid="{00000000-0005-0000-0000-00007D490000}"/>
    <cellStyle name="Normalny 3 2 4 2 3 7" xfId="18164" xr:uid="{00000000-0005-0000-0000-00007E490000}"/>
    <cellStyle name="Normalny 3 2 4 2 4" xfId="18165" xr:uid="{00000000-0005-0000-0000-00007F490000}"/>
    <cellStyle name="Normalny 3 2 4 2 4 2" xfId="18166" xr:uid="{00000000-0005-0000-0000-000080490000}"/>
    <cellStyle name="Normalny 3 2 4 2 4 2 2" xfId="18167" xr:uid="{00000000-0005-0000-0000-000081490000}"/>
    <cellStyle name="Normalny 3 2 4 2 4 2 2 2" xfId="18168" xr:uid="{00000000-0005-0000-0000-000082490000}"/>
    <cellStyle name="Normalny 3 2 4 2 4 2 2 3" xfId="18169" xr:uid="{00000000-0005-0000-0000-000083490000}"/>
    <cellStyle name="Normalny 3 2 4 2 4 2 3" xfId="18170" xr:uid="{00000000-0005-0000-0000-000084490000}"/>
    <cellStyle name="Normalny 3 2 4 2 4 2 4" xfId="18171" xr:uid="{00000000-0005-0000-0000-000085490000}"/>
    <cellStyle name="Normalny 3 2 4 2 4 3" xfId="18172" xr:uid="{00000000-0005-0000-0000-000086490000}"/>
    <cellStyle name="Normalny 3 2 4 2 4 3 2" xfId="18173" xr:uid="{00000000-0005-0000-0000-000087490000}"/>
    <cellStyle name="Normalny 3 2 4 2 4 3 2 2" xfId="18174" xr:uid="{00000000-0005-0000-0000-000088490000}"/>
    <cellStyle name="Normalny 3 2 4 2 4 3 2 3" xfId="18175" xr:uid="{00000000-0005-0000-0000-000089490000}"/>
    <cellStyle name="Normalny 3 2 4 2 4 3 3" xfId="18176" xr:uid="{00000000-0005-0000-0000-00008A490000}"/>
    <cellStyle name="Normalny 3 2 4 2 4 3 4" xfId="18177" xr:uid="{00000000-0005-0000-0000-00008B490000}"/>
    <cellStyle name="Normalny 3 2 4 2 4 4" xfId="18178" xr:uid="{00000000-0005-0000-0000-00008C490000}"/>
    <cellStyle name="Normalny 3 2 4 2 4 4 2" xfId="18179" xr:uid="{00000000-0005-0000-0000-00008D490000}"/>
    <cellStyle name="Normalny 3 2 4 2 4 4 2 2" xfId="18180" xr:uid="{00000000-0005-0000-0000-00008E490000}"/>
    <cellStyle name="Normalny 3 2 4 2 4 4 2 3" xfId="18181" xr:uid="{00000000-0005-0000-0000-00008F490000}"/>
    <cellStyle name="Normalny 3 2 4 2 4 4 3" xfId="18182" xr:uid="{00000000-0005-0000-0000-000090490000}"/>
    <cellStyle name="Normalny 3 2 4 2 4 4 4" xfId="18183" xr:uid="{00000000-0005-0000-0000-000091490000}"/>
    <cellStyle name="Normalny 3 2 4 2 4 5" xfId="18184" xr:uid="{00000000-0005-0000-0000-000092490000}"/>
    <cellStyle name="Normalny 3 2 4 2 4 5 2" xfId="18185" xr:uid="{00000000-0005-0000-0000-000093490000}"/>
    <cellStyle name="Normalny 3 2 4 2 4 5 3" xfId="18186" xr:uid="{00000000-0005-0000-0000-000094490000}"/>
    <cellStyle name="Normalny 3 2 4 2 4 6" xfId="18187" xr:uid="{00000000-0005-0000-0000-000095490000}"/>
    <cellStyle name="Normalny 3 2 4 2 4 7" xfId="18188" xr:uid="{00000000-0005-0000-0000-000096490000}"/>
    <cellStyle name="Normalny 3 2 4 2 5" xfId="18189" xr:uid="{00000000-0005-0000-0000-000097490000}"/>
    <cellStyle name="Normalny 3 2 4 2 5 2" xfId="18190" xr:uid="{00000000-0005-0000-0000-000098490000}"/>
    <cellStyle name="Normalny 3 2 4 2 5 2 2" xfId="18191" xr:uid="{00000000-0005-0000-0000-000099490000}"/>
    <cellStyle name="Normalny 3 2 4 2 5 2 2 2" xfId="18192" xr:uid="{00000000-0005-0000-0000-00009A490000}"/>
    <cellStyle name="Normalny 3 2 4 2 5 2 2 3" xfId="18193" xr:uid="{00000000-0005-0000-0000-00009B490000}"/>
    <cellStyle name="Normalny 3 2 4 2 5 2 3" xfId="18194" xr:uid="{00000000-0005-0000-0000-00009C490000}"/>
    <cellStyle name="Normalny 3 2 4 2 5 2 4" xfId="18195" xr:uid="{00000000-0005-0000-0000-00009D490000}"/>
    <cellStyle name="Normalny 3 2 4 2 5 3" xfId="18196" xr:uid="{00000000-0005-0000-0000-00009E490000}"/>
    <cellStyle name="Normalny 3 2 4 2 5 3 2" xfId="18197" xr:uid="{00000000-0005-0000-0000-00009F490000}"/>
    <cellStyle name="Normalny 3 2 4 2 5 3 3" xfId="18198" xr:uid="{00000000-0005-0000-0000-0000A0490000}"/>
    <cellStyle name="Normalny 3 2 4 2 5 4" xfId="18199" xr:uid="{00000000-0005-0000-0000-0000A1490000}"/>
    <cellStyle name="Normalny 3 2 4 2 5 5" xfId="18200" xr:uid="{00000000-0005-0000-0000-0000A2490000}"/>
    <cellStyle name="Normalny 3 2 4 2 6" xfId="18201" xr:uid="{00000000-0005-0000-0000-0000A3490000}"/>
    <cellStyle name="Normalny 3 2 4 2 6 2" xfId="18202" xr:uid="{00000000-0005-0000-0000-0000A4490000}"/>
    <cellStyle name="Normalny 3 2 4 2 6 2 2" xfId="18203" xr:uid="{00000000-0005-0000-0000-0000A5490000}"/>
    <cellStyle name="Normalny 3 2 4 2 6 2 3" xfId="18204" xr:uid="{00000000-0005-0000-0000-0000A6490000}"/>
    <cellStyle name="Normalny 3 2 4 2 6 3" xfId="18205" xr:uid="{00000000-0005-0000-0000-0000A7490000}"/>
    <cellStyle name="Normalny 3 2 4 2 6 4" xfId="18206" xr:uid="{00000000-0005-0000-0000-0000A8490000}"/>
    <cellStyle name="Normalny 3 2 4 2 7" xfId="18207" xr:uid="{00000000-0005-0000-0000-0000A9490000}"/>
    <cellStyle name="Normalny 3 2 4 2 7 2" xfId="18208" xr:uid="{00000000-0005-0000-0000-0000AA490000}"/>
    <cellStyle name="Normalny 3 2 4 2 7 2 2" xfId="18209" xr:uid="{00000000-0005-0000-0000-0000AB490000}"/>
    <cellStyle name="Normalny 3 2 4 2 7 2 3" xfId="18210" xr:uid="{00000000-0005-0000-0000-0000AC490000}"/>
    <cellStyle name="Normalny 3 2 4 2 7 3" xfId="18211" xr:uid="{00000000-0005-0000-0000-0000AD490000}"/>
    <cellStyle name="Normalny 3 2 4 2 7 4" xfId="18212" xr:uid="{00000000-0005-0000-0000-0000AE490000}"/>
    <cellStyle name="Normalny 3 2 4 2 8" xfId="18213" xr:uid="{00000000-0005-0000-0000-0000AF490000}"/>
    <cellStyle name="Normalny 3 2 4 2 8 2" xfId="18214" xr:uid="{00000000-0005-0000-0000-0000B0490000}"/>
    <cellStyle name="Normalny 3 2 4 2 8 2 2" xfId="18215" xr:uid="{00000000-0005-0000-0000-0000B1490000}"/>
    <cellStyle name="Normalny 3 2 4 2 8 2 3" xfId="18216" xr:uid="{00000000-0005-0000-0000-0000B2490000}"/>
    <cellStyle name="Normalny 3 2 4 2 8 3" xfId="18217" xr:uid="{00000000-0005-0000-0000-0000B3490000}"/>
    <cellStyle name="Normalny 3 2 4 2 8 4" xfId="18218" xr:uid="{00000000-0005-0000-0000-0000B4490000}"/>
    <cellStyle name="Normalny 3 2 4 2 9" xfId="18219" xr:uid="{00000000-0005-0000-0000-0000B5490000}"/>
    <cellStyle name="Normalny 3 2 4 2 9 2" xfId="18220" xr:uid="{00000000-0005-0000-0000-0000B6490000}"/>
    <cellStyle name="Normalny 3 2 4 2 9 3" xfId="18221" xr:uid="{00000000-0005-0000-0000-0000B7490000}"/>
    <cellStyle name="Normalny 3 2 4 3" xfId="18222" xr:uid="{00000000-0005-0000-0000-0000B8490000}"/>
    <cellStyle name="Normalny 3 2 4 3 10" xfId="18223" xr:uid="{00000000-0005-0000-0000-0000B9490000}"/>
    <cellStyle name="Normalny 3 2 4 3 2" xfId="18224" xr:uid="{00000000-0005-0000-0000-0000BA490000}"/>
    <cellStyle name="Normalny 3 2 4 3 2 2" xfId="18225" xr:uid="{00000000-0005-0000-0000-0000BB490000}"/>
    <cellStyle name="Normalny 3 2 4 3 2 2 2" xfId="18226" xr:uid="{00000000-0005-0000-0000-0000BC490000}"/>
    <cellStyle name="Normalny 3 2 4 3 2 2 2 2" xfId="18227" xr:uid="{00000000-0005-0000-0000-0000BD490000}"/>
    <cellStyle name="Normalny 3 2 4 3 2 2 2 3" xfId="18228" xr:uid="{00000000-0005-0000-0000-0000BE490000}"/>
    <cellStyle name="Normalny 3 2 4 3 2 2 3" xfId="18229" xr:uid="{00000000-0005-0000-0000-0000BF490000}"/>
    <cellStyle name="Normalny 3 2 4 3 2 2 4" xfId="18230" xr:uid="{00000000-0005-0000-0000-0000C0490000}"/>
    <cellStyle name="Normalny 3 2 4 3 2 3" xfId="18231" xr:uid="{00000000-0005-0000-0000-0000C1490000}"/>
    <cellStyle name="Normalny 3 2 4 3 2 3 2" xfId="18232" xr:uid="{00000000-0005-0000-0000-0000C2490000}"/>
    <cellStyle name="Normalny 3 2 4 3 2 3 2 2" xfId="18233" xr:uid="{00000000-0005-0000-0000-0000C3490000}"/>
    <cellStyle name="Normalny 3 2 4 3 2 3 2 3" xfId="18234" xr:uid="{00000000-0005-0000-0000-0000C4490000}"/>
    <cellStyle name="Normalny 3 2 4 3 2 3 3" xfId="18235" xr:uid="{00000000-0005-0000-0000-0000C5490000}"/>
    <cellStyle name="Normalny 3 2 4 3 2 3 4" xfId="18236" xr:uid="{00000000-0005-0000-0000-0000C6490000}"/>
    <cellStyle name="Normalny 3 2 4 3 2 4" xfId="18237" xr:uid="{00000000-0005-0000-0000-0000C7490000}"/>
    <cellStyle name="Normalny 3 2 4 3 2 4 2" xfId="18238" xr:uid="{00000000-0005-0000-0000-0000C8490000}"/>
    <cellStyle name="Normalny 3 2 4 3 2 4 2 2" xfId="18239" xr:uid="{00000000-0005-0000-0000-0000C9490000}"/>
    <cellStyle name="Normalny 3 2 4 3 2 4 2 3" xfId="18240" xr:uid="{00000000-0005-0000-0000-0000CA490000}"/>
    <cellStyle name="Normalny 3 2 4 3 2 4 3" xfId="18241" xr:uid="{00000000-0005-0000-0000-0000CB490000}"/>
    <cellStyle name="Normalny 3 2 4 3 2 4 4" xfId="18242" xr:uid="{00000000-0005-0000-0000-0000CC490000}"/>
    <cellStyle name="Normalny 3 2 4 3 2 5" xfId="18243" xr:uid="{00000000-0005-0000-0000-0000CD490000}"/>
    <cellStyle name="Normalny 3 2 4 3 2 5 2" xfId="18244" xr:uid="{00000000-0005-0000-0000-0000CE490000}"/>
    <cellStyle name="Normalny 3 2 4 3 2 5 3" xfId="18245" xr:uid="{00000000-0005-0000-0000-0000CF490000}"/>
    <cellStyle name="Normalny 3 2 4 3 2 6" xfId="18246" xr:uid="{00000000-0005-0000-0000-0000D0490000}"/>
    <cellStyle name="Normalny 3 2 4 3 2 7" xfId="18247" xr:uid="{00000000-0005-0000-0000-0000D1490000}"/>
    <cellStyle name="Normalny 3 2 4 3 3" xfId="18248" xr:uid="{00000000-0005-0000-0000-0000D2490000}"/>
    <cellStyle name="Normalny 3 2 4 3 3 2" xfId="18249" xr:uid="{00000000-0005-0000-0000-0000D3490000}"/>
    <cellStyle name="Normalny 3 2 4 3 3 2 2" xfId="18250" xr:uid="{00000000-0005-0000-0000-0000D4490000}"/>
    <cellStyle name="Normalny 3 2 4 3 3 2 2 2" xfId="18251" xr:uid="{00000000-0005-0000-0000-0000D5490000}"/>
    <cellStyle name="Normalny 3 2 4 3 3 2 2 3" xfId="18252" xr:uid="{00000000-0005-0000-0000-0000D6490000}"/>
    <cellStyle name="Normalny 3 2 4 3 3 2 3" xfId="18253" xr:uid="{00000000-0005-0000-0000-0000D7490000}"/>
    <cellStyle name="Normalny 3 2 4 3 3 2 4" xfId="18254" xr:uid="{00000000-0005-0000-0000-0000D8490000}"/>
    <cellStyle name="Normalny 3 2 4 3 3 3" xfId="18255" xr:uid="{00000000-0005-0000-0000-0000D9490000}"/>
    <cellStyle name="Normalny 3 2 4 3 3 3 2" xfId="18256" xr:uid="{00000000-0005-0000-0000-0000DA490000}"/>
    <cellStyle name="Normalny 3 2 4 3 3 3 2 2" xfId="18257" xr:uid="{00000000-0005-0000-0000-0000DB490000}"/>
    <cellStyle name="Normalny 3 2 4 3 3 3 2 3" xfId="18258" xr:uid="{00000000-0005-0000-0000-0000DC490000}"/>
    <cellStyle name="Normalny 3 2 4 3 3 3 3" xfId="18259" xr:uid="{00000000-0005-0000-0000-0000DD490000}"/>
    <cellStyle name="Normalny 3 2 4 3 3 3 4" xfId="18260" xr:uid="{00000000-0005-0000-0000-0000DE490000}"/>
    <cellStyle name="Normalny 3 2 4 3 3 4" xfId="18261" xr:uid="{00000000-0005-0000-0000-0000DF490000}"/>
    <cellStyle name="Normalny 3 2 4 3 3 4 2" xfId="18262" xr:uid="{00000000-0005-0000-0000-0000E0490000}"/>
    <cellStyle name="Normalny 3 2 4 3 3 4 2 2" xfId="18263" xr:uid="{00000000-0005-0000-0000-0000E1490000}"/>
    <cellStyle name="Normalny 3 2 4 3 3 4 2 3" xfId="18264" xr:uid="{00000000-0005-0000-0000-0000E2490000}"/>
    <cellStyle name="Normalny 3 2 4 3 3 4 3" xfId="18265" xr:uid="{00000000-0005-0000-0000-0000E3490000}"/>
    <cellStyle name="Normalny 3 2 4 3 3 4 4" xfId="18266" xr:uid="{00000000-0005-0000-0000-0000E4490000}"/>
    <cellStyle name="Normalny 3 2 4 3 3 5" xfId="18267" xr:uid="{00000000-0005-0000-0000-0000E5490000}"/>
    <cellStyle name="Normalny 3 2 4 3 3 5 2" xfId="18268" xr:uid="{00000000-0005-0000-0000-0000E6490000}"/>
    <cellStyle name="Normalny 3 2 4 3 3 5 3" xfId="18269" xr:uid="{00000000-0005-0000-0000-0000E7490000}"/>
    <cellStyle name="Normalny 3 2 4 3 3 6" xfId="18270" xr:uid="{00000000-0005-0000-0000-0000E8490000}"/>
    <cellStyle name="Normalny 3 2 4 3 3 7" xfId="18271" xr:uid="{00000000-0005-0000-0000-0000E9490000}"/>
    <cellStyle name="Normalny 3 2 4 3 4" xfId="18272" xr:uid="{00000000-0005-0000-0000-0000EA490000}"/>
    <cellStyle name="Normalny 3 2 4 3 4 2" xfId="18273" xr:uid="{00000000-0005-0000-0000-0000EB490000}"/>
    <cellStyle name="Normalny 3 2 4 3 4 2 2" xfId="18274" xr:uid="{00000000-0005-0000-0000-0000EC490000}"/>
    <cellStyle name="Normalny 3 2 4 3 4 2 2 2" xfId="18275" xr:uid="{00000000-0005-0000-0000-0000ED490000}"/>
    <cellStyle name="Normalny 3 2 4 3 4 2 2 3" xfId="18276" xr:uid="{00000000-0005-0000-0000-0000EE490000}"/>
    <cellStyle name="Normalny 3 2 4 3 4 2 3" xfId="18277" xr:uid="{00000000-0005-0000-0000-0000EF490000}"/>
    <cellStyle name="Normalny 3 2 4 3 4 2 4" xfId="18278" xr:uid="{00000000-0005-0000-0000-0000F0490000}"/>
    <cellStyle name="Normalny 3 2 4 3 4 3" xfId="18279" xr:uid="{00000000-0005-0000-0000-0000F1490000}"/>
    <cellStyle name="Normalny 3 2 4 3 4 3 2" xfId="18280" xr:uid="{00000000-0005-0000-0000-0000F2490000}"/>
    <cellStyle name="Normalny 3 2 4 3 4 3 3" xfId="18281" xr:uid="{00000000-0005-0000-0000-0000F3490000}"/>
    <cellStyle name="Normalny 3 2 4 3 4 4" xfId="18282" xr:uid="{00000000-0005-0000-0000-0000F4490000}"/>
    <cellStyle name="Normalny 3 2 4 3 4 5" xfId="18283" xr:uid="{00000000-0005-0000-0000-0000F5490000}"/>
    <cellStyle name="Normalny 3 2 4 3 5" xfId="18284" xr:uid="{00000000-0005-0000-0000-0000F6490000}"/>
    <cellStyle name="Normalny 3 2 4 3 5 2" xfId="18285" xr:uid="{00000000-0005-0000-0000-0000F7490000}"/>
    <cellStyle name="Normalny 3 2 4 3 5 2 2" xfId="18286" xr:uid="{00000000-0005-0000-0000-0000F8490000}"/>
    <cellStyle name="Normalny 3 2 4 3 5 2 3" xfId="18287" xr:uid="{00000000-0005-0000-0000-0000F9490000}"/>
    <cellStyle name="Normalny 3 2 4 3 5 3" xfId="18288" xr:uid="{00000000-0005-0000-0000-0000FA490000}"/>
    <cellStyle name="Normalny 3 2 4 3 5 4" xfId="18289" xr:uid="{00000000-0005-0000-0000-0000FB490000}"/>
    <cellStyle name="Normalny 3 2 4 3 6" xfId="18290" xr:uid="{00000000-0005-0000-0000-0000FC490000}"/>
    <cellStyle name="Normalny 3 2 4 3 6 2" xfId="18291" xr:uid="{00000000-0005-0000-0000-0000FD490000}"/>
    <cellStyle name="Normalny 3 2 4 3 6 2 2" xfId="18292" xr:uid="{00000000-0005-0000-0000-0000FE490000}"/>
    <cellStyle name="Normalny 3 2 4 3 6 2 3" xfId="18293" xr:uid="{00000000-0005-0000-0000-0000FF490000}"/>
    <cellStyle name="Normalny 3 2 4 3 6 3" xfId="18294" xr:uid="{00000000-0005-0000-0000-0000004A0000}"/>
    <cellStyle name="Normalny 3 2 4 3 6 4" xfId="18295" xr:uid="{00000000-0005-0000-0000-0000014A0000}"/>
    <cellStyle name="Normalny 3 2 4 3 7" xfId="18296" xr:uid="{00000000-0005-0000-0000-0000024A0000}"/>
    <cellStyle name="Normalny 3 2 4 3 7 2" xfId="18297" xr:uid="{00000000-0005-0000-0000-0000034A0000}"/>
    <cellStyle name="Normalny 3 2 4 3 7 2 2" xfId="18298" xr:uid="{00000000-0005-0000-0000-0000044A0000}"/>
    <cellStyle name="Normalny 3 2 4 3 7 2 3" xfId="18299" xr:uid="{00000000-0005-0000-0000-0000054A0000}"/>
    <cellStyle name="Normalny 3 2 4 3 7 3" xfId="18300" xr:uid="{00000000-0005-0000-0000-0000064A0000}"/>
    <cellStyle name="Normalny 3 2 4 3 7 4" xfId="18301" xr:uid="{00000000-0005-0000-0000-0000074A0000}"/>
    <cellStyle name="Normalny 3 2 4 3 8" xfId="18302" xr:uid="{00000000-0005-0000-0000-0000084A0000}"/>
    <cellStyle name="Normalny 3 2 4 3 8 2" xfId="18303" xr:uid="{00000000-0005-0000-0000-0000094A0000}"/>
    <cellStyle name="Normalny 3 2 4 3 8 3" xfId="18304" xr:uid="{00000000-0005-0000-0000-00000A4A0000}"/>
    <cellStyle name="Normalny 3 2 4 3 9" xfId="18305" xr:uid="{00000000-0005-0000-0000-00000B4A0000}"/>
    <cellStyle name="Normalny 3 2 4 4" xfId="18306" xr:uid="{00000000-0005-0000-0000-00000C4A0000}"/>
    <cellStyle name="Normalny 3 2 4 4 2" xfId="18307" xr:uid="{00000000-0005-0000-0000-00000D4A0000}"/>
    <cellStyle name="Normalny 3 2 4 4 2 2" xfId="18308" xr:uid="{00000000-0005-0000-0000-00000E4A0000}"/>
    <cellStyle name="Normalny 3 2 4 4 2 2 2" xfId="18309" xr:uid="{00000000-0005-0000-0000-00000F4A0000}"/>
    <cellStyle name="Normalny 3 2 4 4 2 2 2 2" xfId="18310" xr:uid="{00000000-0005-0000-0000-0000104A0000}"/>
    <cellStyle name="Normalny 3 2 4 4 2 2 2 3" xfId="18311" xr:uid="{00000000-0005-0000-0000-0000114A0000}"/>
    <cellStyle name="Normalny 3 2 4 4 2 2 3" xfId="18312" xr:uid="{00000000-0005-0000-0000-0000124A0000}"/>
    <cellStyle name="Normalny 3 2 4 4 2 2 4" xfId="18313" xr:uid="{00000000-0005-0000-0000-0000134A0000}"/>
    <cellStyle name="Normalny 3 2 4 4 2 3" xfId="18314" xr:uid="{00000000-0005-0000-0000-0000144A0000}"/>
    <cellStyle name="Normalny 3 2 4 4 2 3 2" xfId="18315" xr:uid="{00000000-0005-0000-0000-0000154A0000}"/>
    <cellStyle name="Normalny 3 2 4 4 2 3 2 2" xfId="18316" xr:uid="{00000000-0005-0000-0000-0000164A0000}"/>
    <cellStyle name="Normalny 3 2 4 4 2 3 2 3" xfId="18317" xr:uid="{00000000-0005-0000-0000-0000174A0000}"/>
    <cellStyle name="Normalny 3 2 4 4 2 3 3" xfId="18318" xr:uid="{00000000-0005-0000-0000-0000184A0000}"/>
    <cellStyle name="Normalny 3 2 4 4 2 3 4" xfId="18319" xr:uid="{00000000-0005-0000-0000-0000194A0000}"/>
    <cellStyle name="Normalny 3 2 4 4 2 4" xfId="18320" xr:uid="{00000000-0005-0000-0000-00001A4A0000}"/>
    <cellStyle name="Normalny 3 2 4 4 2 4 2" xfId="18321" xr:uid="{00000000-0005-0000-0000-00001B4A0000}"/>
    <cellStyle name="Normalny 3 2 4 4 2 4 2 2" xfId="18322" xr:uid="{00000000-0005-0000-0000-00001C4A0000}"/>
    <cellStyle name="Normalny 3 2 4 4 2 4 2 3" xfId="18323" xr:uid="{00000000-0005-0000-0000-00001D4A0000}"/>
    <cellStyle name="Normalny 3 2 4 4 2 4 3" xfId="18324" xr:uid="{00000000-0005-0000-0000-00001E4A0000}"/>
    <cellStyle name="Normalny 3 2 4 4 2 4 4" xfId="18325" xr:uid="{00000000-0005-0000-0000-00001F4A0000}"/>
    <cellStyle name="Normalny 3 2 4 4 2 5" xfId="18326" xr:uid="{00000000-0005-0000-0000-0000204A0000}"/>
    <cellStyle name="Normalny 3 2 4 4 2 5 2" xfId="18327" xr:uid="{00000000-0005-0000-0000-0000214A0000}"/>
    <cellStyle name="Normalny 3 2 4 4 2 5 3" xfId="18328" xr:uid="{00000000-0005-0000-0000-0000224A0000}"/>
    <cellStyle name="Normalny 3 2 4 4 2 6" xfId="18329" xr:uid="{00000000-0005-0000-0000-0000234A0000}"/>
    <cellStyle name="Normalny 3 2 4 4 2 7" xfId="18330" xr:uid="{00000000-0005-0000-0000-0000244A0000}"/>
    <cellStyle name="Normalny 3 2 4 4 3" xfId="18331" xr:uid="{00000000-0005-0000-0000-0000254A0000}"/>
    <cellStyle name="Normalny 3 2 4 4 3 2" xfId="18332" xr:uid="{00000000-0005-0000-0000-0000264A0000}"/>
    <cellStyle name="Normalny 3 2 4 4 3 2 2" xfId="18333" xr:uid="{00000000-0005-0000-0000-0000274A0000}"/>
    <cellStyle name="Normalny 3 2 4 4 3 2 2 2" xfId="18334" xr:uid="{00000000-0005-0000-0000-0000284A0000}"/>
    <cellStyle name="Normalny 3 2 4 4 3 2 2 3" xfId="18335" xr:uid="{00000000-0005-0000-0000-0000294A0000}"/>
    <cellStyle name="Normalny 3 2 4 4 3 2 3" xfId="18336" xr:uid="{00000000-0005-0000-0000-00002A4A0000}"/>
    <cellStyle name="Normalny 3 2 4 4 3 2 4" xfId="18337" xr:uid="{00000000-0005-0000-0000-00002B4A0000}"/>
    <cellStyle name="Normalny 3 2 4 4 3 3" xfId="18338" xr:uid="{00000000-0005-0000-0000-00002C4A0000}"/>
    <cellStyle name="Normalny 3 2 4 4 3 3 2" xfId="18339" xr:uid="{00000000-0005-0000-0000-00002D4A0000}"/>
    <cellStyle name="Normalny 3 2 4 4 3 3 2 2" xfId="18340" xr:uid="{00000000-0005-0000-0000-00002E4A0000}"/>
    <cellStyle name="Normalny 3 2 4 4 3 3 2 3" xfId="18341" xr:uid="{00000000-0005-0000-0000-00002F4A0000}"/>
    <cellStyle name="Normalny 3 2 4 4 3 3 3" xfId="18342" xr:uid="{00000000-0005-0000-0000-0000304A0000}"/>
    <cellStyle name="Normalny 3 2 4 4 3 3 4" xfId="18343" xr:uid="{00000000-0005-0000-0000-0000314A0000}"/>
    <cellStyle name="Normalny 3 2 4 4 3 4" xfId="18344" xr:uid="{00000000-0005-0000-0000-0000324A0000}"/>
    <cellStyle name="Normalny 3 2 4 4 3 4 2" xfId="18345" xr:uid="{00000000-0005-0000-0000-0000334A0000}"/>
    <cellStyle name="Normalny 3 2 4 4 3 4 2 2" xfId="18346" xr:uid="{00000000-0005-0000-0000-0000344A0000}"/>
    <cellStyle name="Normalny 3 2 4 4 3 4 2 3" xfId="18347" xr:uid="{00000000-0005-0000-0000-0000354A0000}"/>
    <cellStyle name="Normalny 3 2 4 4 3 4 3" xfId="18348" xr:uid="{00000000-0005-0000-0000-0000364A0000}"/>
    <cellStyle name="Normalny 3 2 4 4 3 4 4" xfId="18349" xr:uid="{00000000-0005-0000-0000-0000374A0000}"/>
    <cellStyle name="Normalny 3 2 4 4 3 5" xfId="18350" xr:uid="{00000000-0005-0000-0000-0000384A0000}"/>
    <cellStyle name="Normalny 3 2 4 4 3 5 2" xfId="18351" xr:uid="{00000000-0005-0000-0000-0000394A0000}"/>
    <cellStyle name="Normalny 3 2 4 4 3 5 3" xfId="18352" xr:uid="{00000000-0005-0000-0000-00003A4A0000}"/>
    <cellStyle name="Normalny 3 2 4 4 3 6" xfId="18353" xr:uid="{00000000-0005-0000-0000-00003B4A0000}"/>
    <cellStyle name="Normalny 3 2 4 4 3 7" xfId="18354" xr:uid="{00000000-0005-0000-0000-00003C4A0000}"/>
    <cellStyle name="Normalny 3 2 4 4 4" xfId="18355" xr:uid="{00000000-0005-0000-0000-00003D4A0000}"/>
    <cellStyle name="Normalny 3 2 4 4 4 2" xfId="18356" xr:uid="{00000000-0005-0000-0000-00003E4A0000}"/>
    <cellStyle name="Normalny 3 2 4 4 4 2 2" xfId="18357" xr:uid="{00000000-0005-0000-0000-00003F4A0000}"/>
    <cellStyle name="Normalny 3 2 4 4 4 2 3" xfId="18358" xr:uid="{00000000-0005-0000-0000-0000404A0000}"/>
    <cellStyle name="Normalny 3 2 4 4 4 3" xfId="18359" xr:uid="{00000000-0005-0000-0000-0000414A0000}"/>
    <cellStyle name="Normalny 3 2 4 4 4 4" xfId="18360" xr:uid="{00000000-0005-0000-0000-0000424A0000}"/>
    <cellStyle name="Normalny 3 2 4 4 5" xfId="18361" xr:uid="{00000000-0005-0000-0000-0000434A0000}"/>
    <cellStyle name="Normalny 3 2 4 4 5 2" xfId="18362" xr:uid="{00000000-0005-0000-0000-0000444A0000}"/>
    <cellStyle name="Normalny 3 2 4 4 5 2 2" xfId="18363" xr:uid="{00000000-0005-0000-0000-0000454A0000}"/>
    <cellStyle name="Normalny 3 2 4 4 5 2 3" xfId="18364" xr:uid="{00000000-0005-0000-0000-0000464A0000}"/>
    <cellStyle name="Normalny 3 2 4 4 5 3" xfId="18365" xr:uid="{00000000-0005-0000-0000-0000474A0000}"/>
    <cellStyle name="Normalny 3 2 4 4 5 4" xfId="18366" xr:uid="{00000000-0005-0000-0000-0000484A0000}"/>
    <cellStyle name="Normalny 3 2 4 4 6" xfId="18367" xr:uid="{00000000-0005-0000-0000-0000494A0000}"/>
    <cellStyle name="Normalny 3 2 4 4 6 2" xfId="18368" xr:uid="{00000000-0005-0000-0000-00004A4A0000}"/>
    <cellStyle name="Normalny 3 2 4 4 6 2 2" xfId="18369" xr:uid="{00000000-0005-0000-0000-00004B4A0000}"/>
    <cellStyle name="Normalny 3 2 4 4 6 2 3" xfId="18370" xr:uid="{00000000-0005-0000-0000-00004C4A0000}"/>
    <cellStyle name="Normalny 3 2 4 4 6 3" xfId="18371" xr:uid="{00000000-0005-0000-0000-00004D4A0000}"/>
    <cellStyle name="Normalny 3 2 4 4 6 4" xfId="18372" xr:uid="{00000000-0005-0000-0000-00004E4A0000}"/>
    <cellStyle name="Normalny 3 2 4 4 7" xfId="18373" xr:uid="{00000000-0005-0000-0000-00004F4A0000}"/>
    <cellStyle name="Normalny 3 2 4 4 7 2" xfId="18374" xr:uid="{00000000-0005-0000-0000-0000504A0000}"/>
    <cellStyle name="Normalny 3 2 4 4 7 3" xfId="18375" xr:uid="{00000000-0005-0000-0000-0000514A0000}"/>
    <cellStyle name="Normalny 3 2 4 4 8" xfId="18376" xr:uid="{00000000-0005-0000-0000-0000524A0000}"/>
    <cellStyle name="Normalny 3 2 4 4 9" xfId="18377" xr:uid="{00000000-0005-0000-0000-0000534A0000}"/>
    <cellStyle name="Normalny 3 2 4 5" xfId="18378" xr:uid="{00000000-0005-0000-0000-0000544A0000}"/>
    <cellStyle name="Normalny 3 2 4 5 2" xfId="18379" xr:uid="{00000000-0005-0000-0000-0000554A0000}"/>
    <cellStyle name="Normalny 3 2 4 5 2 2" xfId="18380" xr:uid="{00000000-0005-0000-0000-0000564A0000}"/>
    <cellStyle name="Normalny 3 2 4 5 2 2 2" xfId="18381" xr:uid="{00000000-0005-0000-0000-0000574A0000}"/>
    <cellStyle name="Normalny 3 2 4 5 2 2 3" xfId="18382" xr:uid="{00000000-0005-0000-0000-0000584A0000}"/>
    <cellStyle name="Normalny 3 2 4 5 2 3" xfId="18383" xr:uid="{00000000-0005-0000-0000-0000594A0000}"/>
    <cellStyle name="Normalny 3 2 4 5 2 4" xfId="18384" xr:uid="{00000000-0005-0000-0000-00005A4A0000}"/>
    <cellStyle name="Normalny 3 2 4 5 3" xfId="18385" xr:uid="{00000000-0005-0000-0000-00005B4A0000}"/>
    <cellStyle name="Normalny 3 2 4 5 3 2" xfId="18386" xr:uid="{00000000-0005-0000-0000-00005C4A0000}"/>
    <cellStyle name="Normalny 3 2 4 5 3 2 2" xfId="18387" xr:uid="{00000000-0005-0000-0000-00005D4A0000}"/>
    <cellStyle name="Normalny 3 2 4 5 3 2 3" xfId="18388" xr:uid="{00000000-0005-0000-0000-00005E4A0000}"/>
    <cellStyle name="Normalny 3 2 4 5 3 3" xfId="18389" xr:uid="{00000000-0005-0000-0000-00005F4A0000}"/>
    <cellStyle name="Normalny 3 2 4 5 3 4" xfId="18390" xr:uid="{00000000-0005-0000-0000-0000604A0000}"/>
    <cellStyle name="Normalny 3 2 4 5 4" xfId="18391" xr:uid="{00000000-0005-0000-0000-0000614A0000}"/>
    <cellStyle name="Normalny 3 2 4 5 4 2" xfId="18392" xr:uid="{00000000-0005-0000-0000-0000624A0000}"/>
    <cellStyle name="Normalny 3 2 4 5 4 2 2" xfId="18393" xr:uid="{00000000-0005-0000-0000-0000634A0000}"/>
    <cellStyle name="Normalny 3 2 4 5 4 2 3" xfId="18394" xr:uid="{00000000-0005-0000-0000-0000644A0000}"/>
    <cellStyle name="Normalny 3 2 4 5 4 3" xfId="18395" xr:uid="{00000000-0005-0000-0000-0000654A0000}"/>
    <cellStyle name="Normalny 3 2 4 5 4 4" xfId="18396" xr:uid="{00000000-0005-0000-0000-0000664A0000}"/>
    <cellStyle name="Normalny 3 2 4 5 5" xfId="18397" xr:uid="{00000000-0005-0000-0000-0000674A0000}"/>
    <cellStyle name="Normalny 3 2 4 5 5 2" xfId="18398" xr:uid="{00000000-0005-0000-0000-0000684A0000}"/>
    <cellStyle name="Normalny 3 2 4 5 5 3" xfId="18399" xr:uid="{00000000-0005-0000-0000-0000694A0000}"/>
    <cellStyle name="Normalny 3 2 4 5 6" xfId="18400" xr:uid="{00000000-0005-0000-0000-00006A4A0000}"/>
    <cellStyle name="Normalny 3 2 4 5 7" xfId="18401" xr:uid="{00000000-0005-0000-0000-00006B4A0000}"/>
    <cellStyle name="Normalny 3 2 4 6" xfId="18402" xr:uid="{00000000-0005-0000-0000-00006C4A0000}"/>
    <cellStyle name="Normalny 3 2 4 6 2" xfId="18403" xr:uid="{00000000-0005-0000-0000-00006D4A0000}"/>
    <cellStyle name="Normalny 3 2 4 6 2 2" xfId="18404" xr:uid="{00000000-0005-0000-0000-00006E4A0000}"/>
    <cellStyle name="Normalny 3 2 4 6 2 2 2" xfId="18405" xr:uid="{00000000-0005-0000-0000-00006F4A0000}"/>
    <cellStyle name="Normalny 3 2 4 6 2 2 3" xfId="18406" xr:uid="{00000000-0005-0000-0000-0000704A0000}"/>
    <cellStyle name="Normalny 3 2 4 6 2 3" xfId="18407" xr:uid="{00000000-0005-0000-0000-0000714A0000}"/>
    <cellStyle name="Normalny 3 2 4 6 2 4" xfId="18408" xr:uid="{00000000-0005-0000-0000-0000724A0000}"/>
    <cellStyle name="Normalny 3 2 4 6 3" xfId="18409" xr:uid="{00000000-0005-0000-0000-0000734A0000}"/>
    <cellStyle name="Normalny 3 2 4 6 3 2" xfId="18410" xr:uid="{00000000-0005-0000-0000-0000744A0000}"/>
    <cellStyle name="Normalny 3 2 4 6 3 2 2" xfId="18411" xr:uid="{00000000-0005-0000-0000-0000754A0000}"/>
    <cellStyle name="Normalny 3 2 4 6 3 2 3" xfId="18412" xr:uid="{00000000-0005-0000-0000-0000764A0000}"/>
    <cellStyle name="Normalny 3 2 4 6 3 3" xfId="18413" xr:uid="{00000000-0005-0000-0000-0000774A0000}"/>
    <cellStyle name="Normalny 3 2 4 6 3 4" xfId="18414" xr:uid="{00000000-0005-0000-0000-0000784A0000}"/>
    <cellStyle name="Normalny 3 2 4 6 4" xfId="18415" xr:uid="{00000000-0005-0000-0000-0000794A0000}"/>
    <cellStyle name="Normalny 3 2 4 6 4 2" xfId="18416" xr:uid="{00000000-0005-0000-0000-00007A4A0000}"/>
    <cellStyle name="Normalny 3 2 4 6 4 2 2" xfId="18417" xr:uid="{00000000-0005-0000-0000-00007B4A0000}"/>
    <cellStyle name="Normalny 3 2 4 6 4 2 3" xfId="18418" xr:uid="{00000000-0005-0000-0000-00007C4A0000}"/>
    <cellStyle name="Normalny 3 2 4 6 4 3" xfId="18419" xr:uid="{00000000-0005-0000-0000-00007D4A0000}"/>
    <cellStyle name="Normalny 3 2 4 6 4 4" xfId="18420" xr:uid="{00000000-0005-0000-0000-00007E4A0000}"/>
    <cellStyle name="Normalny 3 2 4 6 5" xfId="18421" xr:uid="{00000000-0005-0000-0000-00007F4A0000}"/>
    <cellStyle name="Normalny 3 2 4 6 5 2" xfId="18422" xr:uid="{00000000-0005-0000-0000-0000804A0000}"/>
    <cellStyle name="Normalny 3 2 4 6 5 3" xfId="18423" xr:uid="{00000000-0005-0000-0000-0000814A0000}"/>
    <cellStyle name="Normalny 3 2 4 6 6" xfId="18424" xr:uid="{00000000-0005-0000-0000-0000824A0000}"/>
    <cellStyle name="Normalny 3 2 4 6 7" xfId="18425" xr:uid="{00000000-0005-0000-0000-0000834A0000}"/>
    <cellStyle name="Normalny 3 2 4 7" xfId="18426" xr:uid="{00000000-0005-0000-0000-0000844A0000}"/>
    <cellStyle name="Normalny 3 2 4 7 2" xfId="18427" xr:uid="{00000000-0005-0000-0000-0000854A0000}"/>
    <cellStyle name="Normalny 3 2 4 7 2 2" xfId="18428" xr:uid="{00000000-0005-0000-0000-0000864A0000}"/>
    <cellStyle name="Normalny 3 2 4 7 2 2 2" xfId="18429" xr:uid="{00000000-0005-0000-0000-0000874A0000}"/>
    <cellStyle name="Normalny 3 2 4 7 2 2 3" xfId="18430" xr:uid="{00000000-0005-0000-0000-0000884A0000}"/>
    <cellStyle name="Normalny 3 2 4 7 2 3" xfId="18431" xr:uid="{00000000-0005-0000-0000-0000894A0000}"/>
    <cellStyle name="Normalny 3 2 4 7 2 4" xfId="18432" xr:uid="{00000000-0005-0000-0000-00008A4A0000}"/>
    <cellStyle name="Normalny 3 2 4 7 3" xfId="18433" xr:uid="{00000000-0005-0000-0000-00008B4A0000}"/>
    <cellStyle name="Normalny 3 2 4 7 3 2" xfId="18434" xr:uid="{00000000-0005-0000-0000-00008C4A0000}"/>
    <cellStyle name="Normalny 3 2 4 7 3 3" xfId="18435" xr:uid="{00000000-0005-0000-0000-00008D4A0000}"/>
    <cellStyle name="Normalny 3 2 4 7 4" xfId="18436" xr:uid="{00000000-0005-0000-0000-00008E4A0000}"/>
    <cellStyle name="Normalny 3 2 4 7 5" xfId="18437" xr:uid="{00000000-0005-0000-0000-00008F4A0000}"/>
    <cellStyle name="Normalny 3 2 4 8" xfId="18438" xr:uid="{00000000-0005-0000-0000-0000904A0000}"/>
    <cellStyle name="Normalny 3 2 4 8 2" xfId="18439" xr:uid="{00000000-0005-0000-0000-0000914A0000}"/>
    <cellStyle name="Normalny 3 2 4 8 2 2" xfId="18440" xr:uid="{00000000-0005-0000-0000-0000924A0000}"/>
    <cellStyle name="Normalny 3 2 4 8 2 3" xfId="18441" xr:uid="{00000000-0005-0000-0000-0000934A0000}"/>
    <cellStyle name="Normalny 3 2 4 8 3" xfId="18442" xr:uid="{00000000-0005-0000-0000-0000944A0000}"/>
    <cellStyle name="Normalny 3 2 4 8 4" xfId="18443" xr:uid="{00000000-0005-0000-0000-0000954A0000}"/>
    <cellStyle name="Normalny 3 2 4 9" xfId="18444" xr:uid="{00000000-0005-0000-0000-0000964A0000}"/>
    <cellStyle name="Normalny 3 2 4 9 2" xfId="18445" xr:uid="{00000000-0005-0000-0000-0000974A0000}"/>
    <cellStyle name="Normalny 3 2 4 9 2 2" xfId="18446" xr:uid="{00000000-0005-0000-0000-0000984A0000}"/>
    <cellStyle name="Normalny 3 2 4 9 2 3" xfId="18447" xr:uid="{00000000-0005-0000-0000-0000994A0000}"/>
    <cellStyle name="Normalny 3 2 4 9 3" xfId="18448" xr:uid="{00000000-0005-0000-0000-00009A4A0000}"/>
    <cellStyle name="Normalny 3 2 4 9 4" xfId="18449" xr:uid="{00000000-0005-0000-0000-00009B4A0000}"/>
    <cellStyle name="Normalny 3 2 5" xfId="18450" xr:uid="{00000000-0005-0000-0000-00009C4A0000}"/>
    <cellStyle name="Normalny 3 2 5 10" xfId="18451" xr:uid="{00000000-0005-0000-0000-00009D4A0000}"/>
    <cellStyle name="Normalny 3 2 5 11" xfId="18452" xr:uid="{00000000-0005-0000-0000-00009E4A0000}"/>
    <cellStyle name="Normalny 3 2 5 2" xfId="18453" xr:uid="{00000000-0005-0000-0000-00009F4A0000}"/>
    <cellStyle name="Normalny 3 2 5 2 10" xfId="18454" xr:uid="{00000000-0005-0000-0000-0000A04A0000}"/>
    <cellStyle name="Normalny 3 2 5 2 2" xfId="18455" xr:uid="{00000000-0005-0000-0000-0000A14A0000}"/>
    <cellStyle name="Normalny 3 2 5 2 2 2" xfId="18456" xr:uid="{00000000-0005-0000-0000-0000A24A0000}"/>
    <cellStyle name="Normalny 3 2 5 2 2 2 2" xfId="18457" xr:uid="{00000000-0005-0000-0000-0000A34A0000}"/>
    <cellStyle name="Normalny 3 2 5 2 2 2 2 2" xfId="18458" xr:uid="{00000000-0005-0000-0000-0000A44A0000}"/>
    <cellStyle name="Normalny 3 2 5 2 2 2 2 3" xfId="18459" xr:uid="{00000000-0005-0000-0000-0000A54A0000}"/>
    <cellStyle name="Normalny 3 2 5 2 2 2 3" xfId="18460" xr:uid="{00000000-0005-0000-0000-0000A64A0000}"/>
    <cellStyle name="Normalny 3 2 5 2 2 2 4" xfId="18461" xr:uid="{00000000-0005-0000-0000-0000A74A0000}"/>
    <cellStyle name="Normalny 3 2 5 2 2 3" xfId="18462" xr:uid="{00000000-0005-0000-0000-0000A84A0000}"/>
    <cellStyle name="Normalny 3 2 5 2 2 3 2" xfId="18463" xr:uid="{00000000-0005-0000-0000-0000A94A0000}"/>
    <cellStyle name="Normalny 3 2 5 2 2 3 2 2" xfId="18464" xr:uid="{00000000-0005-0000-0000-0000AA4A0000}"/>
    <cellStyle name="Normalny 3 2 5 2 2 3 2 3" xfId="18465" xr:uid="{00000000-0005-0000-0000-0000AB4A0000}"/>
    <cellStyle name="Normalny 3 2 5 2 2 3 3" xfId="18466" xr:uid="{00000000-0005-0000-0000-0000AC4A0000}"/>
    <cellStyle name="Normalny 3 2 5 2 2 3 4" xfId="18467" xr:uid="{00000000-0005-0000-0000-0000AD4A0000}"/>
    <cellStyle name="Normalny 3 2 5 2 2 4" xfId="18468" xr:uid="{00000000-0005-0000-0000-0000AE4A0000}"/>
    <cellStyle name="Normalny 3 2 5 2 2 4 2" xfId="18469" xr:uid="{00000000-0005-0000-0000-0000AF4A0000}"/>
    <cellStyle name="Normalny 3 2 5 2 2 4 2 2" xfId="18470" xr:uid="{00000000-0005-0000-0000-0000B04A0000}"/>
    <cellStyle name="Normalny 3 2 5 2 2 4 2 3" xfId="18471" xr:uid="{00000000-0005-0000-0000-0000B14A0000}"/>
    <cellStyle name="Normalny 3 2 5 2 2 4 3" xfId="18472" xr:uid="{00000000-0005-0000-0000-0000B24A0000}"/>
    <cellStyle name="Normalny 3 2 5 2 2 4 4" xfId="18473" xr:uid="{00000000-0005-0000-0000-0000B34A0000}"/>
    <cellStyle name="Normalny 3 2 5 2 2 5" xfId="18474" xr:uid="{00000000-0005-0000-0000-0000B44A0000}"/>
    <cellStyle name="Normalny 3 2 5 2 2 5 2" xfId="18475" xr:uid="{00000000-0005-0000-0000-0000B54A0000}"/>
    <cellStyle name="Normalny 3 2 5 2 2 5 3" xfId="18476" xr:uid="{00000000-0005-0000-0000-0000B64A0000}"/>
    <cellStyle name="Normalny 3 2 5 2 2 6" xfId="18477" xr:uid="{00000000-0005-0000-0000-0000B74A0000}"/>
    <cellStyle name="Normalny 3 2 5 2 2 7" xfId="18478" xr:uid="{00000000-0005-0000-0000-0000B84A0000}"/>
    <cellStyle name="Normalny 3 2 5 2 3" xfId="18479" xr:uid="{00000000-0005-0000-0000-0000B94A0000}"/>
    <cellStyle name="Normalny 3 2 5 2 3 2" xfId="18480" xr:uid="{00000000-0005-0000-0000-0000BA4A0000}"/>
    <cellStyle name="Normalny 3 2 5 2 3 2 2" xfId="18481" xr:uid="{00000000-0005-0000-0000-0000BB4A0000}"/>
    <cellStyle name="Normalny 3 2 5 2 3 2 2 2" xfId="18482" xr:uid="{00000000-0005-0000-0000-0000BC4A0000}"/>
    <cellStyle name="Normalny 3 2 5 2 3 2 2 3" xfId="18483" xr:uid="{00000000-0005-0000-0000-0000BD4A0000}"/>
    <cellStyle name="Normalny 3 2 5 2 3 2 3" xfId="18484" xr:uid="{00000000-0005-0000-0000-0000BE4A0000}"/>
    <cellStyle name="Normalny 3 2 5 2 3 2 4" xfId="18485" xr:uid="{00000000-0005-0000-0000-0000BF4A0000}"/>
    <cellStyle name="Normalny 3 2 5 2 3 3" xfId="18486" xr:uid="{00000000-0005-0000-0000-0000C04A0000}"/>
    <cellStyle name="Normalny 3 2 5 2 3 3 2" xfId="18487" xr:uid="{00000000-0005-0000-0000-0000C14A0000}"/>
    <cellStyle name="Normalny 3 2 5 2 3 3 2 2" xfId="18488" xr:uid="{00000000-0005-0000-0000-0000C24A0000}"/>
    <cellStyle name="Normalny 3 2 5 2 3 3 2 3" xfId="18489" xr:uid="{00000000-0005-0000-0000-0000C34A0000}"/>
    <cellStyle name="Normalny 3 2 5 2 3 3 3" xfId="18490" xr:uid="{00000000-0005-0000-0000-0000C44A0000}"/>
    <cellStyle name="Normalny 3 2 5 2 3 3 4" xfId="18491" xr:uid="{00000000-0005-0000-0000-0000C54A0000}"/>
    <cellStyle name="Normalny 3 2 5 2 3 4" xfId="18492" xr:uid="{00000000-0005-0000-0000-0000C64A0000}"/>
    <cellStyle name="Normalny 3 2 5 2 3 4 2" xfId="18493" xr:uid="{00000000-0005-0000-0000-0000C74A0000}"/>
    <cellStyle name="Normalny 3 2 5 2 3 4 2 2" xfId="18494" xr:uid="{00000000-0005-0000-0000-0000C84A0000}"/>
    <cellStyle name="Normalny 3 2 5 2 3 4 2 3" xfId="18495" xr:uid="{00000000-0005-0000-0000-0000C94A0000}"/>
    <cellStyle name="Normalny 3 2 5 2 3 4 3" xfId="18496" xr:uid="{00000000-0005-0000-0000-0000CA4A0000}"/>
    <cellStyle name="Normalny 3 2 5 2 3 4 4" xfId="18497" xr:uid="{00000000-0005-0000-0000-0000CB4A0000}"/>
    <cellStyle name="Normalny 3 2 5 2 3 5" xfId="18498" xr:uid="{00000000-0005-0000-0000-0000CC4A0000}"/>
    <cellStyle name="Normalny 3 2 5 2 3 5 2" xfId="18499" xr:uid="{00000000-0005-0000-0000-0000CD4A0000}"/>
    <cellStyle name="Normalny 3 2 5 2 3 5 3" xfId="18500" xr:uid="{00000000-0005-0000-0000-0000CE4A0000}"/>
    <cellStyle name="Normalny 3 2 5 2 3 6" xfId="18501" xr:uid="{00000000-0005-0000-0000-0000CF4A0000}"/>
    <cellStyle name="Normalny 3 2 5 2 3 7" xfId="18502" xr:uid="{00000000-0005-0000-0000-0000D04A0000}"/>
    <cellStyle name="Normalny 3 2 5 2 4" xfId="18503" xr:uid="{00000000-0005-0000-0000-0000D14A0000}"/>
    <cellStyle name="Normalny 3 2 5 2 4 2" xfId="18504" xr:uid="{00000000-0005-0000-0000-0000D24A0000}"/>
    <cellStyle name="Normalny 3 2 5 2 4 2 2" xfId="18505" xr:uid="{00000000-0005-0000-0000-0000D34A0000}"/>
    <cellStyle name="Normalny 3 2 5 2 4 2 2 2" xfId="18506" xr:uid="{00000000-0005-0000-0000-0000D44A0000}"/>
    <cellStyle name="Normalny 3 2 5 2 4 2 2 3" xfId="18507" xr:uid="{00000000-0005-0000-0000-0000D54A0000}"/>
    <cellStyle name="Normalny 3 2 5 2 4 2 3" xfId="18508" xr:uid="{00000000-0005-0000-0000-0000D64A0000}"/>
    <cellStyle name="Normalny 3 2 5 2 4 2 4" xfId="18509" xr:uid="{00000000-0005-0000-0000-0000D74A0000}"/>
    <cellStyle name="Normalny 3 2 5 2 4 3" xfId="18510" xr:uid="{00000000-0005-0000-0000-0000D84A0000}"/>
    <cellStyle name="Normalny 3 2 5 2 4 3 2" xfId="18511" xr:uid="{00000000-0005-0000-0000-0000D94A0000}"/>
    <cellStyle name="Normalny 3 2 5 2 4 3 3" xfId="18512" xr:uid="{00000000-0005-0000-0000-0000DA4A0000}"/>
    <cellStyle name="Normalny 3 2 5 2 4 4" xfId="18513" xr:uid="{00000000-0005-0000-0000-0000DB4A0000}"/>
    <cellStyle name="Normalny 3 2 5 2 4 5" xfId="18514" xr:uid="{00000000-0005-0000-0000-0000DC4A0000}"/>
    <cellStyle name="Normalny 3 2 5 2 5" xfId="18515" xr:uid="{00000000-0005-0000-0000-0000DD4A0000}"/>
    <cellStyle name="Normalny 3 2 5 2 5 2" xfId="18516" xr:uid="{00000000-0005-0000-0000-0000DE4A0000}"/>
    <cellStyle name="Normalny 3 2 5 2 5 2 2" xfId="18517" xr:uid="{00000000-0005-0000-0000-0000DF4A0000}"/>
    <cellStyle name="Normalny 3 2 5 2 5 2 3" xfId="18518" xr:uid="{00000000-0005-0000-0000-0000E04A0000}"/>
    <cellStyle name="Normalny 3 2 5 2 5 3" xfId="18519" xr:uid="{00000000-0005-0000-0000-0000E14A0000}"/>
    <cellStyle name="Normalny 3 2 5 2 5 4" xfId="18520" xr:uid="{00000000-0005-0000-0000-0000E24A0000}"/>
    <cellStyle name="Normalny 3 2 5 2 6" xfId="18521" xr:uid="{00000000-0005-0000-0000-0000E34A0000}"/>
    <cellStyle name="Normalny 3 2 5 2 6 2" xfId="18522" xr:uid="{00000000-0005-0000-0000-0000E44A0000}"/>
    <cellStyle name="Normalny 3 2 5 2 6 2 2" xfId="18523" xr:uid="{00000000-0005-0000-0000-0000E54A0000}"/>
    <cellStyle name="Normalny 3 2 5 2 6 2 3" xfId="18524" xr:uid="{00000000-0005-0000-0000-0000E64A0000}"/>
    <cellStyle name="Normalny 3 2 5 2 6 3" xfId="18525" xr:uid="{00000000-0005-0000-0000-0000E74A0000}"/>
    <cellStyle name="Normalny 3 2 5 2 6 4" xfId="18526" xr:uid="{00000000-0005-0000-0000-0000E84A0000}"/>
    <cellStyle name="Normalny 3 2 5 2 7" xfId="18527" xr:uid="{00000000-0005-0000-0000-0000E94A0000}"/>
    <cellStyle name="Normalny 3 2 5 2 7 2" xfId="18528" xr:uid="{00000000-0005-0000-0000-0000EA4A0000}"/>
    <cellStyle name="Normalny 3 2 5 2 7 2 2" xfId="18529" xr:uid="{00000000-0005-0000-0000-0000EB4A0000}"/>
    <cellStyle name="Normalny 3 2 5 2 7 2 3" xfId="18530" xr:uid="{00000000-0005-0000-0000-0000EC4A0000}"/>
    <cellStyle name="Normalny 3 2 5 2 7 3" xfId="18531" xr:uid="{00000000-0005-0000-0000-0000ED4A0000}"/>
    <cellStyle name="Normalny 3 2 5 2 7 4" xfId="18532" xr:uid="{00000000-0005-0000-0000-0000EE4A0000}"/>
    <cellStyle name="Normalny 3 2 5 2 8" xfId="18533" xr:uid="{00000000-0005-0000-0000-0000EF4A0000}"/>
    <cellStyle name="Normalny 3 2 5 2 8 2" xfId="18534" xr:uid="{00000000-0005-0000-0000-0000F04A0000}"/>
    <cellStyle name="Normalny 3 2 5 2 8 3" xfId="18535" xr:uid="{00000000-0005-0000-0000-0000F14A0000}"/>
    <cellStyle name="Normalny 3 2 5 2 9" xfId="18536" xr:uid="{00000000-0005-0000-0000-0000F24A0000}"/>
    <cellStyle name="Normalny 3 2 5 3" xfId="18537" xr:uid="{00000000-0005-0000-0000-0000F34A0000}"/>
    <cellStyle name="Normalny 3 2 5 3 2" xfId="18538" xr:uid="{00000000-0005-0000-0000-0000F44A0000}"/>
    <cellStyle name="Normalny 3 2 5 3 2 2" xfId="18539" xr:uid="{00000000-0005-0000-0000-0000F54A0000}"/>
    <cellStyle name="Normalny 3 2 5 3 2 2 2" xfId="18540" xr:uid="{00000000-0005-0000-0000-0000F64A0000}"/>
    <cellStyle name="Normalny 3 2 5 3 2 2 3" xfId="18541" xr:uid="{00000000-0005-0000-0000-0000F74A0000}"/>
    <cellStyle name="Normalny 3 2 5 3 2 3" xfId="18542" xr:uid="{00000000-0005-0000-0000-0000F84A0000}"/>
    <cellStyle name="Normalny 3 2 5 3 2 4" xfId="18543" xr:uid="{00000000-0005-0000-0000-0000F94A0000}"/>
    <cellStyle name="Normalny 3 2 5 3 3" xfId="18544" xr:uid="{00000000-0005-0000-0000-0000FA4A0000}"/>
    <cellStyle name="Normalny 3 2 5 3 3 2" xfId="18545" xr:uid="{00000000-0005-0000-0000-0000FB4A0000}"/>
    <cellStyle name="Normalny 3 2 5 3 3 2 2" xfId="18546" xr:uid="{00000000-0005-0000-0000-0000FC4A0000}"/>
    <cellStyle name="Normalny 3 2 5 3 3 2 3" xfId="18547" xr:uid="{00000000-0005-0000-0000-0000FD4A0000}"/>
    <cellStyle name="Normalny 3 2 5 3 3 3" xfId="18548" xr:uid="{00000000-0005-0000-0000-0000FE4A0000}"/>
    <cellStyle name="Normalny 3 2 5 3 3 4" xfId="18549" xr:uid="{00000000-0005-0000-0000-0000FF4A0000}"/>
    <cellStyle name="Normalny 3 2 5 3 4" xfId="18550" xr:uid="{00000000-0005-0000-0000-0000004B0000}"/>
    <cellStyle name="Normalny 3 2 5 3 4 2" xfId="18551" xr:uid="{00000000-0005-0000-0000-0000014B0000}"/>
    <cellStyle name="Normalny 3 2 5 3 4 2 2" xfId="18552" xr:uid="{00000000-0005-0000-0000-0000024B0000}"/>
    <cellStyle name="Normalny 3 2 5 3 4 2 3" xfId="18553" xr:uid="{00000000-0005-0000-0000-0000034B0000}"/>
    <cellStyle name="Normalny 3 2 5 3 4 3" xfId="18554" xr:uid="{00000000-0005-0000-0000-0000044B0000}"/>
    <cellStyle name="Normalny 3 2 5 3 4 4" xfId="18555" xr:uid="{00000000-0005-0000-0000-0000054B0000}"/>
    <cellStyle name="Normalny 3 2 5 3 5" xfId="18556" xr:uid="{00000000-0005-0000-0000-0000064B0000}"/>
    <cellStyle name="Normalny 3 2 5 3 5 2" xfId="18557" xr:uid="{00000000-0005-0000-0000-0000074B0000}"/>
    <cellStyle name="Normalny 3 2 5 3 5 3" xfId="18558" xr:uid="{00000000-0005-0000-0000-0000084B0000}"/>
    <cellStyle name="Normalny 3 2 5 3 6" xfId="18559" xr:uid="{00000000-0005-0000-0000-0000094B0000}"/>
    <cellStyle name="Normalny 3 2 5 3 7" xfId="18560" xr:uid="{00000000-0005-0000-0000-00000A4B0000}"/>
    <cellStyle name="Normalny 3 2 5 4" xfId="18561" xr:uid="{00000000-0005-0000-0000-00000B4B0000}"/>
    <cellStyle name="Normalny 3 2 5 4 2" xfId="18562" xr:uid="{00000000-0005-0000-0000-00000C4B0000}"/>
    <cellStyle name="Normalny 3 2 5 4 2 2" xfId="18563" xr:uid="{00000000-0005-0000-0000-00000D4B0000}"/>
    <cellStyle name="Normalny 3 2 5 4 2 2 2" xfId="18564" xr:uid="{00000000-0005-0000-0000-00000E4B0000}"/>
    <cellStyle name="Normalny 3 2 5 4 2 2 3" xfId="18565" xr:uid="{00000000-0005-0000-0000-00000F4B0000}"/>
    <cellStyle name="Normalny 3 2 5 4 2 3" xfId="18566" xr:uid="{00000000-0005-0000-0000-0000104B0000}"/>
    <cellStyle name="Normalny 3 2 5 4 2 4" xfId="18567" xr:uid="{00000000-0005-0000-0000-0000114B0000}"/>
    <cellStyle name="Normalny 3 2 5 4 3" xfId="18568" xr:uid="{00000000-0005-0000-0000-0000124B0000}"/>
    <cellStyle name="Normalny 3 2 5 4 3 2" xfId="18569" xr:uid="{00000000-0005-0000-0000-0000134B0000}"/>
    <cellStyle name="Normalny 3 2 5 4 3 2 2" xfId="18570" xr:uid="{00000000-0005-0000-0000-0000144B0000}"/>
    <cellStyle name="Normalny 3 2 5 4 3 2 3" xfId="18571" xr:uid="{00000000-0005-0000-0000-0000154B0000}"/>
    <cellStyle name="Normalny 3 2 5 4 3 3" xfId="18572" xr:uid="{00000000-0005-0000-0000-0000164B0000}"/>
    <cellStyle name="Normalny 3 2 5 4 3 4" xfId="18573" xr:uid="{00000000-0005-0000-0000-0000174B0000}"/>
    <cellStyle name="Normalny 3 2 5 4 4" xfId="18574" xr:uid="{00000000-0005-0000-0000-0000184B0000}"/>
    <cellStyle name="Normalny 3 2 5 4 4 2" xfId="18575" xr:uid="{00000000-0005-0000-0000-0000194B0000}"/>
    <cellStyle name="Normalny 3 2 5 4 4 2 2" xfId="18576" xr:uid="{00000000-0005-0000-0000-00001A4B0000}"/>
    <cellStyle name="Normalny 3 2 5 4 4 2 3" xfId="18577" xr:uid="{00000000-0005-0000-0000-00001B4B0000}"/>
    <cellStyle name="Normalny 3 2 5 4 4 3" xfId="18578" xr:uid="{00000000-0005-0000-0000-00001C4B0000}"/>
    <cellStyle name="Normalny 3 2 5 4 4 4" xfId="18579" xr:uid="{00000000-0005-0000-0000-00001D4B0000}"/>
    <cellStyle name="Normalny 3 2 5 4 5" xfId="18580" xr:uid="{00000000-0005-0000-0000-00001E4B0000}"/>
    <cellStyle name="Normalny 3 2 5 4 5 2" xfId="18581" xr:uid="{00000000-0005-0000-0000-00001F4B0000}"/>
    <cellStyle name="Normalny 3 2 5 4 5 3" xfId="18582" xr:uid="{00000000-0005-0000-0000-0000204B0000}"/>
    <cellStyle name="Normalny 3 2 5 4 6" xfId="18583" xr:uid="{00000000-0005-0000-0000-0000214B0000}"/>
    <cellStyle name="Normalny 3 2 5 4 7" xfId="18584" xr:uid="{00000000-0005-0000-0000-0000224B0000}"/>
    <cellStyle name="Normalny 3 2 5 5" xfId="18585" xr:uid="{00000000-0005-0000-0000-0000234B0000}"/>
    <cellStyle name="Normalny 3 2 5 5 2" xfId="18586" xr:uid="{00000000-0005-0000-0000-0000244B0000}"/>
    <cellStyle name="Normalny 3 2 5 5 2 2" xfId="18587" xr:uid="{00000000-0005-0000-0000-0000254B0000}"/>
    <cellStyle name="Normalny 3 2 5 5 2 2 2" xfId="18588" xr:uid="{00000000-0005-0000-0000-0000264B0000}"/>
    <cellStyle name="Normalny 3 2 5 5 2 2 3" xfId="18589" xr:uid="{00000000-0005-0000-0000-0000274B0000}"/>
    <cellStyle name="Normalny 3 2 5 5 2 3" xfId="18590" xr:uid="{00000000-0005-0000-0000-0000284B0000}"/>
    <cellStyle name="Normalny 3 2 5 5 2 4" xfId="18591" xr:uid="{00000000-0005-0000-0000-0000294B0000}"/>
    <cellStyle name="Normalny 3 2 5 5 3" xfId="18592" xr:uid="{00000000-0005-0000-0000-00002A4B0000}"/>
    <cellStyle name="Normalny 3 2 5 5 3 2" xfId="18593" xr:uid="{00000000-0005-0000-0000-00002B4B0000}"/>
    <cellStyle name="Normalny 3 2 5 5 3 3" xfId="18594" xr:uid="{00000000-0005-0000-0000-00002C4B0000}"/>
    <cellStyle name="Normalny 3 2 5 5 4" xfId="18595" xr:uid="{00000000-0005-0000-0000-00002D4B0000}"/>
    <cellStyle name="Normalny 3 2 5 5 5" xfId="18596" xr:uid="{00000000-0005-0000-0000-00002E4B0000}"/>
    <cellStyle name="Normalny 3 2 5 6" xfId="18597" xr:uid="{00000000-0005-0000-0000-00002F4B0000}"/>
    <cellStyle name="Normalny 3 2 5 6 2" xfId="18598" xr:uid="{00000000-0005-0000-0000-0000304B0000}"/>
    <cellStyle name="Normalny 3 2 5 6 2 2" xfId="18599" xr:uid="{00000000-0005-0000-0000-0000314B0000}"/>
    <cellStyle name="Normalny 3 2 5 6 2 3" xfId="18600" xr:uid="{00000000-0005-0000-0000-0000324B0000}"/>
    <cellStyle name="Normalny 3 2 5 6 3" xfId="18601" xr:uid="{00000000-0005-0000-0000-0000334B0000}"/>
    <cellStyle name="Normalny 3 2 5 6 4" xfId="18602" xr:uid="{00000000-0005-0000-0000-0000344B0000}"/>
    <cellStyle name="Normalny 3 2 5 7" xfId="18603" xr:uid="{00000000-0005-0000-0000-0000354B0000}"/>
    <cellStyle name="Normalny 3 2 5 7 2" xfId="18604" xr:uid="{00000000-0005-0000-0000-0000364B0000}"/>
    <cellStyle name="Normalny 3 2 5 7 2 2" xfId="18605" xr:uid="{00000000-0005-0000-0000-0000374B0000}"/>
    <cellStyle name="Normalny 3 2 5 7 2 3" xfId="18606" xr:uid="{00000000-0005-0000-0000-0000384B0000}"/>
    <cellStyle name="Normalny 3 2 5 7 3" xfId="18607" xr:uid="{00000000-0005-0000-0000-0000394B0000}"/>
    <cellStyle name="Normalny 3 2 5 7 4" xfId="18608" xr:uid="{00000000-0005-0000-0000-00003A4B0000}"/>
    <cellStyle name="Normalny 3 2 5 8" xfId="18609" xr:uid="{00000000-0005-0000-0000-00003B4B0000}"/>
    <cellStyle name="Normalny 3 2 5 8 2" xfId="18610" xr:uid="{00000000-0005-0000-0000-00003C4B0000}"/>
    <cellStyle name="Normalny 3 2 5 8 2 2" xfId="18611" xr:uid="{00000000-0005-0000-0000-00003D4B0000}"/>
    <cellStyle name="Normalny 3 2 5 8 2 3" xfId="18612" xr:uid="{00000000-0005-0000-0000-00003E4B0000}"/>
    <cellStyle name="Normalny 3 2 5 8 3" xfId="18613" xr:uid="{00000000-0005-0000-0000-00003F4B0000}"/>
    <cellStyle name="Normalny 3 2 5 8 4" xfId="18614" xr:uid="{00000000-0005-0000-0000-0000404B0000}"/>
    <cellStyle name="Normalny 3 2 5 9" xfId="18615" xr:uid="{00000000-0005-0000-0000-0000414B0000}"/>
    <cellStyle name="Normalny 3 2 5 9 2" xfId="18616" xr:uid="{00000000-0005-0000-0000-0000424B0000}"/>
    <cellStyle name="Normalny 3 2 5 9 3" xfId="18617" xr:uid="{00000000-0005-0000-0000-0000434B0000}"/>
    <cellStyle name="Normalny 3 2 6" xfId="18618" xr:uid="{00000000-0005-0000-0000-0000444B0000}"/>
    <cellStyle name="Normalny 3 2 6 10" xfId="18619" xr:uid="{00000000-0005-0000-0000-0000454B0000}"/>
    <cellStyle name="Normalny 3 2 6 2" xfId="18620" xr:uid="{00000000-0005-0000-0000-0000464B0000}"/>
    <cellStyle name="Normalny 3 2 6 2 2" xfId="18621" xr:uid="{00000000-0005-0000-0000-0000474B0000}"/>
    <cellStyle name="Normalny 3 2 6 2 2 2" xfId="18622" xr:uid="{00000000-0005-0000-0000-0000484B0000}"/>
    <cellStyle name="Normalny 3 2 6 2 2 2 2" xfId="18623" xr:uid="{00000000-0005-0000-0000-0000494B0000}"/>
    <cellStyle name="Normalny 3 2 6 2 2 2 3" xfId="18624" xr:uid="{00000000-0005-0000-0000-00004A4B0000}"/>
    <cellStyle name="Normalny 3 2 6 2 2 3" xfId="18625" xr:uid="{00000000-0005-0000-0000-00004B4B0000}"/>
    <cellStyle name="Normalny 3 2 6 2 2 4" xfId="18626" xr:uid="{00000000-0005-0000-0000-00004C4B0000}"/>
    <cellStyle name="Normalny 3 2 6 2 3" xfId="18627" xr:uid="{00000000-0005-0000-0000-00004D4B0000}"/>
    <cellStyle name="Normalny 3 2 6 2 3 2" xfId="18628" xr:uid="{00000000-0005-0000-0000-00004E4B0000}"/>
    <cellStyle name="Normalny 3 2 6 2 3 2 2" xfId="18629" xr:uid="{00000000-0005-0000-0000-00004F4B0000}"/>
    <cellStyle name="Normalny 3 2 6 2 3 2 3" xfId="18630" xr:uid="{00000000-0005-0000-0000-0000504B0000}"/>
    <cellStyle name="Normalny 3 2 6 2 3 3" xfId="18631" xr:uid="{00000000-0005-0000-0000-0000514B0000}"/>
    <cellStyle name="Normalny 3 2 6 2 3 4" xfId="18632" xr:uid="{00000000-0005-0000-0000-0000524B0000}"/>
    <cellStyle name="Normalny 3 2 6 2 4" xfId="18633" xr:uid="{00000000-0005-0000-0000-0000534B0000}"/>
    <cellStyle name="Normalny 3 2 6 2 4 2" xfId="18634" xr:uid="{00000000-0005-0000-0000-0000544B0000}"/>
    <cellStyle name="Normalny 3 2 6 2 4 2 2" xfId="18635" xr:uid="{00000000-0005-0000-0000-0000554B0000}"/>
    <cellStyle name="Normalny 3 2 6 2 4 2 3" xfId="18636" xr:uid="{00000000-0005-0000-0000-0000564B0000}"/>
    <cellStyle name="Normalny 3 2 6 2 4 3" xfId="18637" xr:uid="{00000000-0005-0000-0000-0000574B0000}"/>
    <cellStyle name="Normalny 3 2 6 2 4 4" xfId="18638" xr:uid="{00000000-0005-0000-0000-0000584B0000}"/>
    <cellStyle name="Normalny 3 2 6 2 5" xfId="18639" xr:uid="{00000000-0005-0000-0000-0000594B0000}"/>
    <cellStyle name="Normalny 3 2 6 2 5 2" xfId="18640" xr:uid="{00000000-0005-0000-0000-00005A4B0000}"/>
    <cellStyle name="Normalny 3 2 6 2 5 3" xfId="18641" xr:uid="{00000000-0005-0000-0000-00005B4B0000}"/>
    <cellStyle name="Normalny 3 2 6 2 6" xfId="18642" xr:uid="{00000000-0005-0000-0000-00005C4B0000}"/>
    <cellStyle name="Normalny 3 2 6 2 7" xfId="18643" xr:uid="{00000000-0005-0000-0000-00005D4B0000}"/>
    <cellStyle name="Normalny 3 2 6 3" xfId="18644" xr:uid="{00000000-0005-0000-0000-00005E4B0000}"/>
    <cellStyle name="Normalny 3 2 6 3 2" xfId="18645" xr:uid="{00000000-0005-0000-0000-00005F4B0000}"/>
    <cellStyle name="Normalny 3 2 6 3 2 2" xfId="18646" xr:uid="{00000000-0005-0000-0000-0000604B0000}"/>
    <cellStyle name="Normalny 3 2 6 3 2 2 2" xfId="18647" xr:uid="{00000000-0005-0000-0000-0000614B0000}"/>
    <cellStyle name="Normalny 3 2 6 3 2 2 3" xfId="18648" xr:uid="{00000000-0005-0000-0000-0000624B0000}"/>
    <cellStyle name="Normalny 3 2 6 3 2 3" xfId="18649" xr:uid="{00000000-0005-0000-0000-0000634B0000}"/>
    <cellStyle name="Normalny 3 2 6 3 2 4" xfId="18650" xr:uid="{00000000-0005-0000-0000-0000644B0000}"/>
    <cellStyle name="Normalny 3 2 6 3 3" xfId="18651" xr:uid="{00000000-0005-0000-0000-0000654B0000}"/>
    <cellStyle name="Normalny 3 2 6 3 3 2" xfId="18652" xr:uid="{00000000-0005-0000-0000-0000664B0000}"/>
    <cellStyle name="Normalny 3 2 6 3 3 2 2" xfId="18653" xr:uid="{00000000-0005-0000-0000-0000674B0000}"/>
    <cellStyle name="Normalny 3 2 6 3 3 2 3" xfId="18654" xr:uid="{00000000-0005-0000-0000-0000684B0000}"/>
    <cellStyle name="Normalny 3 2 6 3 3 3" xfId="18655" xr:uid="{00000000-0005-0000-0000-0000694B0000}"/>
    <cellStyle name="Normalny 3 2 6 3 3 4" xfId="18656" xr:uid="{00000000-0005-0000-0000-00006A4B0000}"/>
    <cellStyle name="Normalny 3 2 6 3 4" xfId="18657" xr:uid="{00000000-0005-0000-0000-00006B4B0000}"/>
    <cellStyle name="Normalny 3 2 6 3 4 2" xfId="18658" xr:uid="{00000000-0005-0000-0000-00006C4B0000}"/>
    <cellStyle name="Normalny 3 2 6 3 4 2 2" xfId="18659" xr:uid="{00000000-0005-0000-0000-00006D4B0000}"/>
    <cellStyle name="Normalny 3 2 6 3 4 2 3" xfId="18660" xr:uid="{00000000-0005-0000-0000-00006E4B0000}"/>
    <cellStyle name="Normalny 3 2 6 3 4 3" xfId="18661" xr:uid="{00000000-0005-0000-0000-00006F4B0000}"/>
    <cellStyle name="Normalny 3 2 6 3 4 4" xfId="18662" xr:uid="{00000000-0005-0000-0000-0000704B0000}"/>
    <cellStyle name="Normalny 3 2 6 3 5" xfId="18663" xr:uid="{00000000-0005-0000-0000-0000714B0000}"/>
    <cellStyle name="Normalny 3 2 6 3 5 2" xfId="18664" xr:uid="{00000000-0005-0000-0000-0000724B0000}"/>
    <cellStyle name="Normalny 3 2 6 3 5 3" xfId="18665" xr:uid="{00000000-0005-0000-0000-0000734B0000}"/>
    <cellStyle name="Normalny 3 2 6 3 6" xfId="18666" xr:uid="{00000000-0005-0000-0000-0000744B0000}"/>
    <cellStyle name="Normalny 3 2 6 3 7" xfId="18667" xr:uid="{00000000-0005-0000-0000-0000754B0000}"/>
    <cellStyle name="Normalny 3 2 6 4" xfId="18668" xr:uid="{00000000-0005-0000-0000-0000764B0000}"/>
    <cellStyle name="Normalny 3 2 6 4 2" xfId="18669" xr:uid="{00000000-0005-0000-0000-0000774B0000}"/>
    <cellStyle name="Normalny 3 2 6 4 2 2" xfId="18670" xr:uid="{00000000-0005-0000-0000-0000784B0000}"/>
    <cellStyle name="Normalny 3 2 6 4 2 2 2" xfId="18671" xr:uid="{00000000-0005-0000-0000-0000794B0000}"/>
    <cellStyle name="Normalny 3 2 6 4 2 2 3" xfId="18672" xr:uid="{00000000-0005-0000-0000-00007A4B0000}"/>
    <cellStyle name="Normalny 3 2 6 4 2 3" xfId="18673" xr:uid="{00000000-0005-0000-0000-00007B4B0000}"/>
    <cellStyle name="Normalny 3 2 6 4 2 4" xfId="18674" xr:uid="{00000000-0005-0000-0000-00007C4B0000}"/>
    <cellStyle name="Normalny 3 2 6 4 3" xfId="18675" xr:uid="{00000000-0005-0000-0000-00007D4B0000}"/>
    <cellStyle name="Normalny 3 2 6 4 3 2" xfId="18676" xr:uid="{00000000-0005-0000-0000-00007E4B0000}"/>
    <cellStyle name="Normalny 3 2 6 4 3 3" xfId="18677" xr:uid="{00000000-0005-0000-0000-00007F4B0000}"/>
    <cellStyle name="Normalny 3 2 6 4 4" xfId="18678" xr:uid="{00000000-0005-0000-0000-0000804B0000}"/>
    <cellStyle name="Normalny 3 2 6 4 5" xfId="18679" xr:uid="{00000000-0005-0000-0000-0000814B0000}"/>
    <cellStyle name="Normalny 3 2 6 5" xfId="18680" xr:uid="{00000000-0005-0000-0000-0000824B0000}"/>
    <cellStyle name="Normalny 3 2 6 5 2" xfId="18681" xr:uid="{00000000-0005-0000-0000-0000834B0000}"/>
    <cellStyle name="Normalny 3 2 6 5 2 2" xfId="18682" xr:uid="{00000000-0005-0000-0000-0000844B0000}"/>
    <cellStyle name="Normalny 3 2 6 5 2 3" xfId="18683" xr:uid="{00000000-0005-0000-0000-0000854B0000}"/>
    <cellStyle name="Normalny 3 2 6 5 3" xfId="18684" xr:uid="{00000000-0005-0000-0000-0000864B0000}"/>
    <cellStyle name="Normalny 3 2 6 5 4" xfId="18685" xr:uid="{00000000-0005-0000-0000-0000874B0000}"/>
    <cellStyle name="Normalny 3 2 6 6" xfId="18686" xr:uid="{00000000-0005-0000-0000-0000884B0000}"/>
    <cellStyle name="Normalny 3 2 6 6 2" xfId="18687" xr:uid="{00000000-0005-0000-0000-0000894B0000}"/>
    <cellStyle name="Normalny 3 2 6 6 2 2" xfId="18688" xr:uid="{00000000-0005-0000-0000-00008A4B0000}"/>
    <cellStyle name="Normalny 3 2 6 6 2 3" xfId="18689" xr:uid="{00000000-0005-0000-0000-00008B4B0000}"/>
    <cellStyle name="Normalny 3 2 6 6 3" xfId="18690" xr:uid="{00000000-0005-0000-0000-00008C4B0000}"/>
    <cellStyle name="Normalny 3 2 6 6 4" xfId="18691" xr:uid="{00000000-0005-0000-0000-00008D4B0000}"/>
    <cellStyle name="Normalny 3 2 6 7" xfId="18692" xr:uid="{00000000-0005-0000-0000-00008E4B0000}"/>
    <cellStyle name="Normalny 3 2 6 7 2" xfId="18693" xr:uid="{00000000-0005-0000-0000-00008F4B0000}"/>
    <cellStyle name="Normalny 3 2 6 7 2 2" xfId="18694" xr:uid="{00000000-0005-0000-0000-0000904B0000}"/>
    <cellStyle name="Normalny 3 2 6 7 2 3" xfId="18695" xr:uid="{00000000-0005-0000-0000-0000914B0000}"/>
    <cellStyle name="Normalny 3 2 6 7 3" xfId="18696" xr:uid="{00000000-0005-0000-0000-0000924B0000}"/>
    <cellStyle name="Normalny 3 2 6 7 4" xfId="18697" xr:uid="{00000000-0005-0000-0000-0000934B0000}"/>
    <cellStyle name="Normalny 3 2 6 8" xfId="18698" xr:uid="{00000000-0005-0000-0000-0000944B0000}"/>
    <cellStyle name="Normalny 3 2 6 8 2" xfId="18699" xr:uid="{00000000-0005-0000-0000-0000954B0000}"/>
    <cellStyle name="Normalny 3 2 6 8 3" xfId="18700" xr:uid="{00000000-0005-0000-0000-0000964B0000}"/>
    <cellStyle name="Normalny 3 2 6 9" xfId="18701" xr:uid="{00000000-0005-0000-0000-0000974B0000}"/>
    <cellStyle name="Normalny 3 2 7" xfId="18702" xr:uid="{00000000-0005-0000-0000-0000984B0000}"/>
    <cellStyle name="Normalny 3 2 7 2" xfId="18703" xr:uid="{00000000-0005-0000-0000-0000994B0000}"/>
    <cellStyle name="Normalny 3 2 7 2 2" xfId="18704" xr:uid="{00000000-0005-0000-0000-00009A4B0000}"/>
    <cellStyle name="Normalny 3 2 7 2 2 2" xfId="18705" xr:uid="{00000000-0005-0000-0000-00009B4B0000}"/>
    <cellStyle name="Normalny 3 2 7 2 2 2 2" xfId="18706" xr:uid="{00000000-0005-0000-0000-00009C4B0000}"/>
    <cellStyle name="Normalny 3 2 7 2 2 2 3" xfId="18707" xr:uid="{00000000-0005-0000-0000-00009D4B0000}"/>
    <cellStyle name="Normalny 3 2 7 2 2 3" xfId="18708" xr:uid="{00000000-0005-0000-0000-00009E4B0000}"/>
    <cellStyle name="Normalny 3 2 7 2 2 4" xfId="18709" xr:uid="{00000000-0005-0000-0000-00009F4B0000}"/>
    <cellStyle name="Normalny 3 2 7 2 3" xfId="18710" xr:uid="{00000000-0005-0000-0000-0000A04B0000}"/>
    <cellStyle name="Normalny 3 2 7 2 3 2" xfId="18711" xr:uid="{00000000-0005-0000-0000-0000A14B0000}"/>
    <cellStyle name="Normalny 3 2 7 2 3 2 2" xfId="18712" xr:uid="{00000000-0005-0000-0000-0000A24B0000}"/>
    <cellStyle name="Normalny 3 2 7 2 3 2 3" xfId="18713" xr:uid="{00000000-0005-0000-0000-0000A34B0000}"/>
    <cellStyle name="Normalny 3 2 7 2 3 3" xfId="18714" xr:uid="{00000000-0005-0000-0000-0000A44B0000}"/>
    <cellStyle name="Normalny 3 2 7 2 3 4" xfId="18715" xr:uid="{00000000-0005-0000-0000-0000A54B0000}"/>
    <cellStyle name="Normalny 3 2 7 2 4" xfId="18716" xr:uid="{00000000-0005-0000-0000-0000A64B0000}"/>
    <cellStyle name="Normalny 3 2 7 2 4 2" xfId="18717" xr:uid="{00000000-0005-0000-0000-0000A74B0000}"/>
    <cellStyle name="Normalny 3 2 7 2 4 2 2" xfId="18718" xr:uid="{00000000-0005-0000-0000-0000A84B0000}"/>
    <cellStyle name="Normalny 3 2 7 2 4 2 3" xfId="18719" xr:uid="{00000000-0005-0000-0000-0000A94B0000}"/>
    <cellStyle name="Normalny 3 2 7 2 4 3" xfId="18720" xr:uid="{00000000-0005-0000-0000-0000AA4B0000}"/>
    <cellStyle name="Normalny 3 2 7 2 4 4" xfId="18721" xr:uid="{00000000-0005-0000-0000-0000AB4B0000}"/>
    <cellStyle name="Normalny 3 2 7 2 5" xfId="18722" xr:uid="{00000000-0005-0000-0000-0000AC4B0000}"/>
    <cellStyle name="Normalny 3 2 7 2 5 2" xfId="18723" xr:uid="{00000000-0005-0000-0000-0000AD4B0000}"/>
    <cellStyle name="Normalny 3 2 7 2 5 3" xfId="18724" xr:uid="{00000000-0005-0000-0000-0000AE4B0000}"/>
    <cellStyle name="Normalny 3 2 7 2 6" xfId="18725" xr:uid="{00000000-0005-0000-0000-0000AF4B0000}"/>
    <cellStyle name="Normalny 3 2 7 2 7" xfId="18726" xr:uid="{00000000-0005-0000-0000-0000B04B0000}"/>
    <cellStyle name="Normalny 3 2 7 3" xfId="18727" xr:uid="{00000000-0005-0000-0000-0000B14B0000}"/>
    <cellStyle name="Normalny 3 2 7 3 2" xfId="18728" xr:uid="{00000000-0005-0000-0000-0000B24B0000}"/>
    <cellStyle name="Normalny 3 2 7 3 2 2" xfId="18729" xr:uid="{00000000-0005-0000-0000-0000B34B0000}"/>
    <cellStyle name="Normalny 3 2 7 3 2 2 2" xfId="18730" xr:uid="{00000000-0005-0000-0000-0000B44B0000}"/>
    <cellStyle name="Normalny 3 2 7 3 2 2 3" xfId="18731" xr:uid="{00000000-0005-0000-0000-0000B54B0000}"/>
    <cellStyle name="Normalny 3 2 7 3 2 3" xfId="18732" xr:uid="{00000000-0005-0000-0000-0000B64B0000}"/>
    <cellStyle name="Normalny 3 2 7 3 2 4" xfId="18733" xr:uid="{00000000-0005-0000-0000-0000B74B0000}"/>
    <cellStyle name="Normalny 3 2 7 3 3" xfId="18734" xr:uid="{00000000-0005-0000-0000-0000B84B0000}"/>
    <cellStyle name="Normalny 3 2 7 3 3 2" xfId="18735" xr:uid="{00000000-0005-0000-0000-0000B94B0000}"/>
    <cellStyle name="Normalny 3 2 7 3 3 2 2" xfId="18736" xr:uid="{00000000-0005-0000-0000-0000BA4B0000}"/>
    <cellStyle name="Normalny 3 2 7 3 3 2 3" xfId="18737" xr:uid="{00000000-0005-0000-0000-0000BB4B0000}"/>
    <cellStyle name="Normalny 3 2 7 3 3 3" xfId="18738" xr:uid="{00000000-0005-0000-0000-0000BC4B0000}"/>
    <cellStyle name="Normalny 3 2 7 3 3 4" xfId="18739" xr:uid="{00000000-0005-0000-0000-0000BD4B0000}"/>
    <cellStyle name="Normalny 3 2 7 3 4" xfId="18740" xr:uid="{00000000-0005-0000-0000-0000BE4B0000}"/>
    <cellStyle name="Normalny 3 2 7 3 4 2" xfId="18741" xr:uid="{00000000-0005-0000-0000-0000BF4B0000}"/>
    <cellStyle name="Normalny 3 2 7 3 4 2 2" xfId="18742" xr:uid="{00000000-0005-0000-0000-0000C04B0000}"/>
    <cellStyle name="Normalny 3 2 7 3 4 2 3" xfId="18743" xr:uid="{00000000-0005-0000-0000-0000C14B0000}"/>
    <cellStyle name="Normalny 3 2 7 3 4 3" xfId="18744" xr:uid="{00000000-0005-0000-0000-0000C24B0000}"/>
    <cellStyle name="Normalny 3 2 7 3 4 4" xfId="18745" xr:uid="{00000000-0005-0000-0000-0000C34B0000}"/>
    <cellStyle name="Normalny 3 2 7 3 5" xfId="18746" xr:uid="{00000000-0005-0000-0000-0000C44B0000}"/>
    <cellStyle name="Normalny 3 2 7 3 5 2" xfId="18747" xr:uid="{00000000-0005-0000-0000-0000C54B0000}"/>
    <cellStyle name="Normalny 3 2 7 3 5 3" xfId="18748" xr:uid="{00000000-0005-0000-0000-0000C64B0000}"/>
    <cellStyle name="Normalny 3 2 7 3 6" xfId="18749" xr:uid="{00000000-0005-0000-0000-0000C74B0000}"/>
    <cellStyle name="Normalny 3 2 7 3 7" xfId="18750" xr:uid="{00000000-0005-0000-0000-0000C84B0000}"/>
    <cellStyle name="Normalny 3 2 7 4" xfId="18751" xr:uid="{00000000-0005-0000-0000-0000C94B0000}"/>
    <cellStyle name="Normalny 3 2 7 4 2" xfId="18752" xr:uid="{00000000-0005-0000-0000-0000CA4B0000}"/>
    <cellStyle name="Normalny 3 2 7 4 2 2" xfId="18753" xr:uid="{00000000-0005-0000-0000-0000CB4B0000}"/>
    <cellStyle name="Normalny 3 2 7 4 2 3" xfId="18754" xr:uid="{00000000-0005-0000-0000-0000CC4B0000}"/>
    <cellStyle name="Normalny 3 2 7 4 3" xfId="18755" xr:uid="{00000000-0005-0000-0000-0000CD4B0000}"/>
    <cellStyle name="Normalny 3 2 7 4 4" xfId="18756" xr:uid="{00000000-0005-0000-0000-0000CE4B0000}"/>
    <cellStyle name="Normalny 3 2 7 5" xfId="18757" xr:uid="{00000000-0005-0000-0000-0000CF4B0000}"/>
    <cellStyle name="Normalny 3 2 7 5 2" xfId="18758" xr:uid="{00000000-0005-0000-0000-0000D04B0000}"/>
    <cellStyle name="Normalny 3 2 7 5 2 2" xfId="18759" xr:uid="{00000000-0005-0000-0000-0000D14B0000}"/>
    <cellStyle name="Normalny 3 2 7 5 2 3" xfId="18760" xr:uid="{00000000-0005-0000-0000-0000D24B0000}"/>
    <cellStyle name="Normalny 3 2 7 5 3" xfId="18761" xr:uid="{00000000-0005-0000-0000-0000D34B0000}"/>
    <cellStyle name="Normalny 3 2 7 5 4" xfId="18762" xr:uid="{00000000-0005-0000-0000-0000D44B0000}"/>
    <cellStyle name="Normalny 3 2 7 6" xfId="18763" xr:uid="{00000000-0005-0000-0000-0000D54B0000}"/>
    <cellStyle name="Normalny 3 2 7 6 2" xfId="18764" xr:uid="{00000000-0005-0000-0000-0000D64B0000}"/>
    <cellStyle name="Normalny 3 2 7 6 2 2" xfId="18765" xr:uid="{00000000-0005-0000-0000-0000D74B0000}"/>
    <cellStyle name="Normalny 3 2 7 6 2 3" xfId="18766" xr:uid="{00000000-0005-0000-0000-0000D84B0000}"/>
    <cellStyle name="Normalny 3 2 7 6 3" xfId="18767" xr:uid="{00000000-0005-0000-0000-0000D94B0000}"/>
    <cellStyle name="Normalny 3 2 7 6 4" xfId="18768" xr:uid="{00000000-0005-0000-0000-0000DA4B0000}"/>
    <cellStyle name="Normalny 3 2 7 7" xfId="18769" xr:uid="{00000000-0005-0000-0000-0000DB4B0000}"/>
    <cellStyle name="Normalny 3 2 7 7 2" xfId="18770" xr:uid="{00000000-0005-0000-0000-0000DC4B0000}"/>
    <cellStyle name="Normalny 3 2 7 7 3" xfId="18771" xr:uid="{00000000-0005-0000-0000-0000DD4B0000}"/>
    <cellStyle name="Normalny 3 2 7 8" xfId="18772" xr:uid="{00000000-0005-0000-0000-0000DE4B0000}"/>
    <cellStyle name="Normalny 3 2 7 9" xfId="18773" xr:uid="{00000000-0005-0000-0000-0000DF4B0000}"/>
    <cellStyle name="Normalny 3 2 8" xfId="18774" xr:uid="{00000000-0005-0000-0000-0000E04B0000}"/>
    <cellStyle name="Normalny 3 2 8 2" xfId="18775" xr:uid="{00000000-0005-0000-0000-0000E14B0000}"/>
    <cellStyle name="Normalny 3 2 8 2 2" xfId="18776" xr:uid="{00000000-0005-0000-0000-0000E24B0000}"/>
    <cellStyle name="Normalny 3 2 8 2 2 2" xfId="18777" xr:uid="{00000000-0005-0000-0000-0000E34B0000}"/>
    <cellStyle name="Normalny 3 2 8 2 2 2 2" xfId="18778" xr:uid="{00000000-0005-0000-0000-0000E44B0000}"/>
    <cellStyle name="Normalny 3 2 8 2 2 2 3" xfId="18779" xr:uid="{00000000-0005-0000-0000-0000E54B0000}"/>
    <cellStyle name="Normalny 3 2 8 2 2 3" xfId="18780" xr:uid="{00000000-0005-0000-0000-0000E64B0000}"/>
    <cellStyle name="Normalny 3 2 8 2 2 4" xfId="18781" xr:uid="{00000000-0005-0000-0000-0000E74B0000}"/>
    <cellStyle name="Normalny 3 2 8 2 3" xfId="18782" xr:uid="{00000000-0005-0000-0000-0000E84B0000}"/>
    <cellStyle name="Normalny 3 2 8 2 3 2" xfId="18783" xr:uid="{00000000-0005-0000-0000-0000E94B0000}"/>
    <cellStyle name="Normalny 3 2 8 2 3 2 2" xfId="18784" xr:uid="{00000000-0005-0000-0000-0000EA4B0000}"/>
    <cellStyle name="Normalny 3 2 8 2 3 2 3" xfId="18785" xr:uid="{00000000-0005-0000-0000-0000EB4B0000}"/>
    <cellStyle name="Normalny 3 2 8 2 3 3" xfId="18786" xr:uid="{00000000-0005-0000-0000-0000EC4B0000}"/>
    <cellStyle name="Normalny 3 2 8 2 3 4" xfId="18787" xr:uid="{00000000-0005-0000-0000-0000ED4B0000}"/>
    <cellStyle name="Normalny 3 2 8 2 4" xfId="18788" xr:uid="{00000000-0005-0000-0000-0000EE4B0000}"/>
    <cellStyle name="Normalny 3 2 8 2 4 2" xfId="18789" xr:uid="{00000000-0005-0000-0000-0000EF4B0000}"/>
    <cellStyle name="Normalny 3 2 8 2 4 2 2" xfId="18790" xr:uid="{00000000-0005-0000-0000-0000F04B0000}"/>
    <cellStyle name="Normalny 3 2 8 2 4 2 3" xfId="18791" xr:uid="{00000000-0005-0000-0000-0000F14B0000}"/>
    <cellStyle name="Normalny 3 2 8 2 4 3" xfId="18792" xr:uid="{00000000-0005-0000-0000-0000F24B0000}"/>
    <cellStyle name="Normalny 3 2 8 2 4 4" xfId="18793" xr:uid="{00000000-0005-0000-0000-0000F34B0000}"/>
    <cellStyle name="Normalny 3 2 8 2 5" xfId="18794" xr:uid="{00000000-0005-0000-0000-0000F44B0000}"/>
    <cellStyle name="Normalny 3 2 8 2 5 2" xfId="18795" xr:uid="{00000000-0005-0000-0000-0000F54B0000}"/>
    <cellStyle name="Normalny 3 2 8 2 5 3" xfId="18796" xr:uid="{00000000-0005-0000-0000-0000F64B0000}"/>
    <cellStyle name="Normalny 3 2 8 2 6" xfId="18797" xr:uid="{00000000-0005-0000-0000-0000F74B0000}"/>
    <cellStyle name="Normalny 3 2 8 2 7" xfId="18798" xr:uid="{00000000-0005-0000-0000-0000F84B0000}"/>
    <cellStyle name="Normalny 3 2 8 3" xfId="18799" xr:uid="{00000000-0005-0000-0000-0000F94B0000}"/>
    <cellStyle name="Normalny 3 2 8 3 2" xfId="18800" xr:uid="{00000000-0005-0000-0000-0000FA4B0000}"/>
    <cellStyle name="Normalny 3 2 8 3 2 2" xfId="18801" xr:uid="{00000000-0005-0000-0000-0000FB4B0000}"/>
    <cellStyle name="Normalny 3 2 8 3 2 2 2" xfId="18802" xr:uid="{00000000-0005-0000-0000-0000FC4B0000}"/>
    <cellStyle name="Normalny 3 2 8 3 2 2 3" xfId="18803" xr:uid="{00000000-0005-0000-0000-0000FD4B0000}"/>
    <cellStyle name="Normalny 3 2 8 3 2 3" xfId="18804" xr:uid="{00000000-0005-0000-0000-0000FE4B0000}"/>
    <cellStyle name="Normalny 3 2 8 3 2 4" xfId="18805" xr:uid="{00000000-0005-0000-0000-0000FF4B0000}"/>
    <cellStyle name="Normalny 3 2 8 3 3" xfId="18806" xr:uid="{00000000-0005-0000-0000-0000004C0000}"/>
    <cellStyle name="Normalny 3 2 8 3 3 2" xfId="18807" xr:uid="{00000000-0005-0000-0000-0000014C0000}"/>
    <cellStyle name="Normalny 3 2 8 3 3 2 2" xfId="18808" xr:uid="{00000000-0005-0000-0000-0000024C0000}"/>
    <cellStyle name="Normalny 3 2 8 3 3 2 3" xfId="18809" xr:uid="{00000000-0005-0000-0000-0000034C0000}"/>
    <cellStyle name="Normalny 3 2 8 3 3 3" xfId="18810" xr:uid="{00000000-0005-0000-0000-0000044C0000}"/>
    <cellStyle name="Normalny 3 2 8 3 3 4" xfId="18811" xr:uid="{00000000-0005-0000-0000-0000054C0000}"/>
    <cellStyle name="Normalny 3 2 8 3 4" xfId="18812" xr:uid="{00000000-0005-0000-0000-0000064C0000}"/>
    <cellStyle name="Normalny 3 2 8 3 4 2" xfId="18813" xr:uid="{00000000-0005-0000-0000-0000074C0000}"/>
    <cellStyle name="Normalny 3 2 8 3 4 2 2" xfId="18814" xr:uid="{00000000-0005-0000-0000-0000084C0000}"/>
    <cellStyle name="Normalny 3 2 8 3 4 2 3" xfId="18815" xr:uid="{00000000-0005-0000-0000-0000094C0000}"/>
    <cellStyle name="Normalny 3 2 8 3 4 3" xfId="18816" xr:uid="{00000000-0005-0000-0000-00000A4C0000}"/>
    <cellStyle name="Normalny 3 2 8 3 4 4" xfId="18817" xr:uid="{00000000-0005-0000-0000-00000B4C0000}"/>
    <cellStyle name="Normalny 3 2 8 3 5" xfId="18818" xr:uid="{00000000-0005-0000-0000-00000C4C0000}"/>
    <cellStyle name="Normalny 3 2 8 3 5 2" xfId="18819" xr:uid="{00000000-0005-0000-0000-00000D4C0000}"/>
    <cellStyle name="Normalny 3 2 8 3 5 3" xfId="18820" xr:uid="{00000000-0005-0000-0000-00000E4C0000}"/>
    <cellStyle name="Normalny 3 2 8 3 6" xfId="18821" xr:uid="{00000000-0005-0000-0000-00000F4C0000}"/>
    <cellStyle name="Normalny 3 2 8 3 7" xfId="18822" xr:uid="{00000000-0005-0000-0000-0000104C0000}"/>
    <cellStyle name="Normalny 3 2 8 4" xfId="18823" xr:uid="{00000000-0005-0000-0000-0000114C0000}"/>
    <cellStyle name="Normalny 3 2 8 4 2" xfId="18824" xr:uid="{00000000-0005-0000-0000-0000124C0000}"/>
    <cellStyle name="Normalny 3 2 8 4 2 2" xfId="18825" xr:uid="{00000000-0005-0000-0000-0000134C0000}"/>
    <cellStyle name="Normalny 3 2 8 4 2 3" xfId="18826" xr:uid="{00000000-0005-0000-0000-0000144C0000}"/>
    <cellStyle name="Normalny 3 2 8 4 3" xfId="18827" xr:uid="{00000000-0005-0000-0000-0000154C0000}"/>
    <cellStyle name="Normalny 3 2 8 4 4" xfId="18828" xr:uid="{00000000-0005-0000-0000-0000164C0000}"/>
    <cellStyle name="Normalny 3 2 8 5" xfId="18829" xr:uid="{00000000-0005-0000-0000-0000174C0000}"/>
    <cellStyle name="Normalny 3 2 8 5 2" xfId="18830" xr:uid="{00000000-0005-0000-0000-0000184C0000}"/>
    <cellStyle name="Normalny 3 2 8 5 2 2" xfId="18831" xr:uid="{00000000-0005-0000-0000-0000194C0000}"/>
    <cellStyle name="Normalny 3 2 8 5 2 3" xfId="18832" xr:uid="{00000000-0005-0000-0000-00001A4C0000}"/>
    <cellStyle name="Normalny 3 2 8 5 3" xfId="18833" xr:uid="{00000000-0005-0000-0000-00001B4C0000}"/>
    <cellStyle name="Normalny 3 2 8 5 4" xfId="18834" xr:uid="{00000000-0005-0000-0000-00001C4C0000}"/>
    <cellStyle name="Normalny 3 2 8 6" xfId="18835" xr:uid="{00000000-0005-0000-0000-00001D4C0000}"/>
    <cellStyle name="Normalny 3 2 8 6 2" xfId="18836" xr:uid="{00000000-0005-0000-0000-00001E4C0000}"/>
    <cellStyle name="Normalny 3 2 8 6 2 2" xfId="18837" xr:uid="{00000000-0005-0000-0000-00001F4C0000}"/>
    <cellStyle name="Normalny 3 2 8 6 2 3" xfId="18838" xr:uid="{00000000-0005-0000-0000-0000204C0000}"/>
    <cellStyle name="Normalny 3 2 8 6 3" xfId="18839" xr:uid="{00000000-0005-0000-0000-0000214C0000}"/>
    <cellStyle name="Normalny 3 2 8 6 4" xfId="18840" xr:uid="{00000000-0005-0000-0000-0000224C0000}"/>
    <cellStyle name="Normalny 3 2 8 7" xfId="18841" xr:uid="{00000000-0005-0000-0000-0000234C0000}"/>
    <cellStyle name="Normalny 3 2 8 7 2" xfId="18842" xr:uid="{00000000-0005-0000-0000-0000244C0000}"/>
    <cellStyle name="Normalny 3 2 8 7 3" xfId="18843" xr:uid="{00000000-0005-0000-0000-0000254C0000}"/>
    <cellStyle name="Normalny 3 2 8 8" xfId="18844" xr:uid="{00000000-0005-0000-0000-0000264C0000}"/>
    <cellStyle name="Normalny 3 2 8 9" xfId="18845" xr:uid="{00000000-0005-0000-0000-0000274C0000}"/>
    <cellStyle name="Normalny 3 2 9" xfId="18846" xr:uid="{00000000-0005-0000-0000-0000284C0000}"/>
    <cellStyle name="Normalny 3 2 9 2" xfId="18847" xr:uid="{00000000-0005-0000-0000-0000294C0000}"/>
    <cellStyle name="Normalny 3 2 9 2 2" xfId="18848" xr:uid="{00000000-0005-0000-0000-00002A4C0000}"/>
    <cellStyle name="Normalny 3 2 9 2 2 2" xfId="18849" xr:uid="{00000000-0005-0000-0000-00002B4C0000}"/>
    <cellStyle name="Normalny 3 2 9 2 2 2 2" xfId="18850" xr:uid="{00000000-0005-0000-0000-00002C4C0000}"/>
    <cellStyle name="Normalny 3 2 9 2 2 2 3" xfId="18851" xr:uid="{00000000-0005-0000-0000-00002D4C0000}"/>
    <cellStyle name="Normalny 3 2 9 2 2 3" xfId="18852" xr:uid="{00000000-0005-0000-0000-00002E4C0000}"/>
    <cellStyle name="Normalny 3 2 9 2 2 4" xfId="18853" xr:uid="{00000000-0005-0000-0000-00002F4C0000}"/>
    <cellStyle name="Normalny 3 2 9 2 3" xfId="18854" xr:uid="{00000000-0005-0000-0000-0000304C0000}"/>
    <cellStyle name="Normalny 3 2 9 2 3 2" xfId="18855" xr:uid="{00000000-0005-0000-0000-0000314C0000}"/>
    <cellStyle name="Normalny 3 2 9 2 3 2 2" xfId="18856" xr:uid="{00000000-0005-0000-0000-0000324C0000}"/>
    <cellStyle name="Normalny 3 2 9 2 3 2 3" xfId="18857" xr:uid="{00000000-0005-0000-0000-0000334C0000}"/>
    <cellStyle name="Normalny 3 2 9 2 3 3" xfId="18858" xr:uid="{00000000-0005-0000-0000-0000344C0000}"/>
    <cellStyle name="Normalny 3 2 9 2 3 4" xfId="18859" xr:uid="{00000000-0005-0000-0000-0000354C0000}"/>
    <cellStyle name="Normalny 3 2 9 2 4" xfId="18860" xr:uid="{00000000-0005-0000-0000-0000364C0000}"/>
    <cellStyle name="Normalny 3 2 9 2 4 2" xfId="18861" xr:uid="{00000000-0005-0000-0000-0000374C0000}"/>
    <cellStyle name="Normalny 3 2 9 2 4 2 2" xfId="18862" xr:uid="{00000000-0005-0000-0000-0000384C0000}"/>
    <cellStyle name="Normalny 3 2 9 2 4 2 3" xfId="18863" xr:uid="{00000000-0005-0000-0000-0000394C0000}"/>
    <cellStyle name="Normalny 3 2 9 2 4 3" xfId="18864" xr:uid="{00000000-0005-0000-0000-00003A4C0000}"/>
    <cellStyle name="Normalny 3 2 9 2 4 4" xfId="18865" xr:uid="{00000000-0005-0000-0000-00003B4C0000}"/>
    <cellStyle name="Normalny 3 2 9 2 5" xfId="18866" xr:uid="{00000000-0005-0000-0000-00003C4C0000}"/>
    <cellStyle name="Normalny 3 2 9 2 5 2" xfId="18867" xr:uid="{00000000-0005-0000-0000-00003D4C0000}"/>
    <cellStyle name="Normalny 3 2 9 2 5 3" xfId="18868" xr:uid="{00000000-0005-0000-0000-00003E4C0000}"/>
    <cellStyle name="Normalny 3 2 9 2 6" xfId="18869" xr:uid="{00000000-0005-0000-0000-00003F4C0000}"/>
    <cellStyle name="Normalny 3 2 9 2 7" xfId="18870" xr:uid="{00000000-0005-0000-0000-0000404C0000}"/>
    <cellStyle name="Normalny 3 2 9 3" xfId="18871" xr:uid="{00000000-0005-0000-0000-0000414C0000}"/>
    <cellStyle name="Normalny 3 2 9 3 2" xfId="18872" xr:uid="{00000000-0005-0000-0000-0000424C0000}"/>
    <cellStyle name="Normalny 3 2 9 3 2 2" xfId="18873" xr:uid="{00000000-0005-0000-0000-0000434C0000}"/>
    <cellStyle name="Normalny 3 2 9 3 2 3" xfId="18874" xr:uid="{00000000-0005-0000-0000-0000444C0000}"/>
    <cellStyle name="Normalny 3 2 9 3 3" xfId="18875" xr:uid="{00000000-0005-0000-0000-0000454C0000}"/>
    <cellStyle name="Normalny 3 2 9 3 4" xfId="18876" xr:uid="{00000000-0005-0000-0000-0000464C0000}"/>
    <cellStyle name="Normalny 3 2 9 4" xfId="18877" xr:uid="{00000000-0005-0000-0000-0000474C0000}"/>
    <cellStyle name="Normalny 3 2 9 4 2" xfId="18878" xr:uid="{00000000-0005-0000-0000-0000484C0000}"/>
    <cellStyle name="Normalny 3 2 9 4 2 2" xfId="18879" xr:uid="{00000000-0005-0000-0000-0000494C0000}"/>
    <cellStyle name="Normalny 3 2 9 4 2 3" xfId="18880" xr:uid="{00000000-0005-0000-0000-00004A4C0000}"/>
    <cellStyle name="Normalny 3 2 9 4 3" xfId="18881" xr:uid="{00000000-0005-0000-0000-00004B4C0000}"/>
    <cellStyle name="Normalny 3 2 9 4 4" xfId="18882" xr:uid="{00000000-0005-0000-0000-00004C4C0000}"/>
    <cellStyle name="Normalny 3 2 9 5" xfId="18883" xr:uid="{00000000-0005-0000-0000-00004D4C0000}"/>
    <cellStyle name="Normalny 3 2 9 5 2" xfId="18884" xr:uid="{00000000-0005-0000-0000-00004E4C0000}"/>
    <cellStyle name="Normalny 3 2 9 5 2 2" xfId="18885" xr:uid="{00000000-0005-0000-0000-00004F4C0000}"/>
    <cellStyle name="Normalny 3 2 9 5 2 3" xfId="18886" xr:uid="{00000000-0005-0000-0000-0000504C0000}"/>
    <cellStyle name="Normalny 3 2 9 5 3" xfId="18887" xr:uid="{00000000-0005-0000-0000-0000514C0000}"/>
    <cellStyle name="Normalny 3 2 9 5 4" xfId="18888" xr:uid="{00000000-0005-0000-0000-0000524C0000}"/>
    <cellStyle name="Normalny 3 2 9 6" xfId="18889" xr:uid="{00000000-0005-0000-0000-0000534C0000}"/>
    <cellStyle name="Normalny 3 2 9 6 2" xfId="18890" xr:uid="{00000000-0005-0000-0000-0000544C0000}"/>
    <cellStyle name="Normalny 3 2 9 6 3" xfId="18891" xr:uid="{00000000-0005-0000-0000-0000554C0000}"/>
    <cellStyle name="Normalny 3 2 9 7" xfId="18892" xr:uid="{00000000-0005-0000-0000-0000564C0000}"/>
    <cellStyle name="Normalny 3 2 9 8" xfId="18893" xr:uid="{00000000-0005-0000-0000-0000574C0000}"/>
    <cellStyle name="Normalny 3 3" xfId="18894" xr:uid="{00000000-0005-0000-0000-0000584C0000}"/>
    <cellStyle name="Normalny 3 3 10" xfId="18895" xr:uid="{00000000-0005-0000-0000-0000594C0000}"/>
    <cellStyle name="Normalny 3 3 10 2" xfId="18896" xr:uid="{00000000-0005-0000-0000-00005A4C0000}"/>
    <cellStyle name="Normalny 3 3 10 2 2" xfId="18897" xr:uid="{00000000-0005-0000-0000-00005B4C0000}"/>
    <cellStyle name="Normalny 3 3 10 2 2 2" xfId="18898" xr:uid="{00000000-0005-0000-0000-00005C4C0000}"/>
    <cellStyle name="Normalny 3 3 10 2 2 3" xfId="18899" xr:uid="{00000000-0005-0000-0000-00005D4C0000}"/>
    <cellStyle name="Normalny 3 3 10 2 3" xfId="18900" xr:uid="{00000000-0005-0000-0000-00005E4C0000}"/>
    <cellStyle name="Normalny 3 3 10 2 4" xfId="18901" xr:uid="{00000000-0005-0000-0000-00005F4C0000}"/>
    <cellStyle name="Normalny 3 3 10 3" xfId="18902" xr:uid="{00000000-0005-0000-0000-0000604C0000}"/>
    <cellStyle name="Normalny 3 3 10 3 2" xfId="18903" xr:uid="{00000000-0005-0000-0000-0000614C0000}"/>
    <cellStyle name="Normalny 3 3 10 3 3" xfId="18904" xr:uid="{00000000-0005-0000-0000-0000624C0000}"/>
    <cellStyle name="Normalny 3 3 10 4" xfId="18905" xr:uid="{00000000-0005-0000-0000-0000634C0000}"/>
    <cellStyle name="Normalny 3 3 10 5" xfId="18906" xr:uid="{00000000-0005-0000-0000-0000644C0000}"/>
    <cellStyle name="Normalny 3 3 11" xfId="18907" xr:uid="{00000000-0005-0000-0000-0000654C0000}"/>
    <cellStyle name="Normalny 3 3 11 2" xfId="18908" xr:uid="{00000000-0005-0000-0000-0000664C0000}"/>
    <cellStyle name="Normalny 3 3 11 2 2" xfId="18909" xr:uid="{00000000-0005-0000-0000-0000674C0000}"/>
    <cellStyle name="Normalny 3 3 11 2 3" xfId="18910" xr:uid="{00000000-0005-0000-0000-0000684C0000}"/>
    <cellStyle name="Normalny 3 3 11 3" xfId="18911" xr:uid="{00000000-0005-0000-0000-0000694C0000}"/>
    <cellStyle name="Normalny 3 3 11 4" xfId="18912" xr:uid="{00000000-0005-0000-0000-00006A4C0000}"/>
    <cellStyle name="Normalny 3 3 12" xfId="18913" xr:uid="{00000000-0005-0000-0000-00006B4C0000}"/>
    <cellStyle name="Normalny 3 3 12 2" xfId="18914" xr:uid="{00000000-0005-0000-0000-00006C4C0000}"/>
    <cellStyle name="Normalny 3 3 12 2 2" xfId="18915" xr:uid="{00000000-0005-0000-0000-00006D4C0000}"/>
    <cellStyle name="Normalny 3 3 12 2 3" xfId="18916" xr:uid="{00000000-0005-0000-0000-00006E4C0000}"/>
    <cellStyle name="Normalny 3 3 12 3" xfId="18917" xr:uid="{00000000-0005-0000-0000-00006F4C0000}"/>
    <cellStyle name="Normalny 3 3 12 4" xfId="18918" xr:uid="{00000000-0005-0000-0000-0000704C0000}"/>
    <cellStyle name="Normalny 3 3 13" xfId="18919" xr:uid="{00000000-0005-0000-0000-0000714C0000}"/>
    <cellStyle name="Normalny 3 3 13 2" xfId="18920" xr:uid="{00000000-0005-0000-0000-0000724C0000}"/>
    <cellStyle name="Normalny 3 3 13 2 2" xfId="18921" xr:uid="{00000000-0005-0000-0000-0000734C0000}"/>
    <cellStyle name="Normalny 3 3 13 2 3" xfId="18922" xr:uid="{00000000-0005-0000-0000-0000744C0000}"/>
    <cellStyle name="Normalny 3 3 13 3" xfId="18923" xr:uid="{00000000-0005-0000-0000-0000754C0000}"/>
    <cellStyle name="Normalny 3 3 13 4" xfId="18924" xr:uid="{00000000-0005-0000-0000-0000764C0000}"/>
    <cellStyle name="Normalny 3 3 14" xfId="18925" xr:uid="{00000000-0005-0000-0000-0000774C0000}"/>
    <cellStyle name="Normalny 3 3 14 2" xfId="18926" xr:uid="{00000000-0005-0000-0000-0000784C0000}"/>
    <cellStyle name="Normalny 3 3 14 3" xfId="18927" xr:uid="{00000000-0005-0000-0000-0000794C0000}"/>
    <cellStyle name="Normalny 3 3 15" xfId="18928" xr:uid="{00000000-0005-0000-0000-00007A4C0000}"/>
    <cellStyle name="Normalny 3 3 15 2" xfId="18929" xr:uid="{00000000-0005-0000-0000-00007B4C0000}"/>
    <cellStyle name="Normalny 3 3 15 3" xfId="18930" xr:uid="{00000000-0005-0000-0000-00007C4C0000}"/>
    <cellStyle name="Normalny 3 3 16" xfId="18931" xr:uid="{00000000-0005-0000-0000-00007D4C0000}"/>
    <cellStyle name="Normalny 3 3 17" xfId="18932" xr:uid="{00000000-0005-0000-0000-00007E4C0000}"/>
    <cellStyle name="Normalny 3 3 18" xfId="18933" xr:uid="{00000000-0005-0000-0000-00007F4C0000}"/>
    <cellStyle name="Normalny 3 3 19" xfId="18934" xr:uid="{00000000-0005-0000-0000-0000804C0000}"/>
    <cellStyle name="Normalny 3 3 2" xfId="18935" xr:uid="{00000000-0005-0000-0000-0000814C0000}"/>
    <cellStyle name="Normalny 3 3 2 10" xfId="18936" xr:uid="{00000000-0005-0000-0000-0000824C0000}"/>
    <cellStyle name="Normalny 3 3 2 10 2" xfId="18937" xr:uid="{00000000-0005-0000-0000-0000834C0000}"/>
    <cellStyle name="Normalny 3 3 2 10 2 2" xfId="18938" xr:uid="{00000000-0005-0000-0000-0000844C0000}"/>
    <cellStyle name="Normalny 3 3 2 10 2 3" xfId="18939" xr:uid="{00000000-0005-0000-0000-0000854C0000}"/>
    <cellStyle name="Normalny 3 3 2 10 3" xfId="18940" xr:uid="{00000000-0005-0000-0000-0000864C0000}"/>
    <cellStyle name="Normalny 3 3 2 10 4" xfId="18941" xr:uid="{00000000-0005-0000-0000-0000874C0000}"/>
    <cellStyle name="Normalny 3 3 2 11" xfId="18942" xr:uid="{00000000-0005-0000-0000-0000884C0000}"/>
    <cellStyle name="Normalny 3 3 2 11 2" xfId="18943" xr:uid="{00000000-0005-0000-0000-0000894C0000}"/>
    <cellStyle name="Normalny 3 3 2 11 3" xfId="18944" xr:uid="{00000000-0005-0000-0000-00008A4C0000}"/>
    <cellStyle name="Normalny 3 3 2 12" xfId="18945" xr:uid="{00000000-0005-0000-0000-00008B4C0000}"/>
    <cellStyle name="Normalny 3 3 2 12 2" xfId="18946" xr:uid="{00000000-0005-0000-0000-00008C4C0000}"/>
    <cellStyle name="Normalny 3 3 2 12 3" xfId="18947" xr:uid="{00000000-0005-0000-0000-00008D4C0000}"/>
    <cellStyle name="Normalny 3 3 2 13" xfId="18948" xr:uid="{00000000-0005-0000-0000-00008E4C0000}"/>
    <cellStyle name="Normalny 3 3 2 14" xfId="18949" xr:uid="{00000000-0005-0000-0000-00008F4C0000}"/>
    <cellStyle name="Normalny 3 3 2 15" xfId="18950" xr:uid="{00000000-0005-0000-0000-0000904C0000}"/>
    <cellStyle name="Normalny 3 3 2 16" xfId="22525" xr:uid="{00000000-0005-0000-0000-0000914C0000}"/>
    <cellStyle name="Normalny 3 3 2 2" xfId="18951" xr:uid="{00000000-0005-0000-0000-0000924C0000}"/>
    <cellStyle name="Normalny 3 3 2 2 10" xfId="18952" xr:uid="{00000000-0005-0000-0000-0000934C0000}"/>
    <cellStyle name="Normalny 3 3 2 2 11" xfId="18953" xr:uid="{00000000-0005-0000-0000-0000944C0000}"/>
    <cellStyle name="Normalny 3 3 2 2 2" xfId="18954" xr:uid="{00000000-0005-0000-0000-0000954C0000}"/>
    <cellStyle name="Normalny 3 3 2 2 2 2" xfId="18955" xr:uid="{00000000-0005-0000-0000-0000964C0000}"/>
    <cellStyle name="Normalny 3 3 2 2 2 2 2" xfId="18956" xr:uid="{00000000-0005-0000-0000-0000974C0000}"/>
    <cellStyle name="Normalny 3 3 2 2 2 2 2 2" xfId="18957" xr:uid="{00000000-0005-0000-0000-0000984C0000}"/>
    <cellStyle name="Normalny 3 3 2 2 2 2 2 2 2" xfId="18958" xr:uid="{00000000-0005-0000-0000-0000994C0000}"/>
    <cellStyle name="Normalny 3 3 2 2 2 2 2 2 3" xfId="18959" xr:uid="{00000000-0005-0000-0000-00009A4C0000}"/>
    <cellStyle name="Normalny 3 3 2 2 2 2 2 3" xfId="18960" xr:uid="{00000000-0005-0000-0000-00009B4C0000}"/>
    <cellStyle name="Normalny 3 3 2 2 2 2 2 4" xfId="18961" xr:uid="{00000000-0005-0000-0000-00009C4C0000}"/>
    <cellStyle name="Normalny 3 3 2 2 2 2 3" xfId="18962" xr:uid="{00000000-0005-0000-0000-00009D4C0000}"/>
    <cellStyle name="Normalny 3 3 2 2 2 2 3 2" xfId="18963" xr:uid="{00000000-0005-0000-0000-00009E4C0000}"/>
    <cellStyle name="Normalny 3 3 2 2 2 2 3 2 2" xfId="18964" xr:uid="{00000000-0005-0000-0000-00009F4C0000}"/>
    <cellStyle name="Normalny 3 3 2 2 2 2 3 2 3" xfId="18965" xr:uid="{00000000-0005-0000-0000-0000A04C0000}"/>
    <cellStyle name="Normalny 3 3 2 2 2 2 3 3" xfId="18966" xr:uid="{00000000-0005-0000-0000-0000A14C0000}"/>
    <cellStyle name="Normalny 3 3 2 2 2 2 3 4" xfId="18967" xr:uid="{00000000-0005-0000-0000-0000A24C0000}"/>
    <cellStyle name="Normalny 3 3 2 2 2 2 4" xfId="18968" xr:uid="{00000000-0005-0000-0000-0000A34C0000}"/>
    <cellStyle name="Normalny 3 3 2 2 2 2 4 2" xfId="18969" xr:uid="{00000000-0005-0000-0000-0000A44C0000}"/>
    <cellStyle name="Normalny 3 3 2 2 2 2 4 2 2" xfId="18970" xr:uid="{00000000-0005-0000-0000-0000A54C0000}"/>
    <cellStyle name="Normalny 3 3 2 2 2 2 4 2 3" xfId="18971" xr:uid="{00000000-0005-0000-0000-0000A64C0000}"/>
    <cellStyle name="Normalny 3 3 2 2 2 2 4 3" xfId="18972" xr:uid="{00000000-0005-0000-0000-0000A74C0000}"/>
    <cellStyle name="Normalny 3 3 2 2 2 2 4 4" xfId="18973" xr:uid="{00000000-0005-0000-0000-0000A84C0000}"/>
    <cellStyle name="Normalny 3 3 2 2 2 2 5" xfId="18974" xr:uid="{00000000-0005-0000-0000-0000A94C0000}"/>
    <cellStyle name="Normalny 3 3 2 2 2 2 5 2" xfId="18975" xr:uid="{00000000-0005-0000-0000-0000AA4C0000}"/>
    <cellStyle name="Normalny 3 3 2 2 2 2 5 3" xfId="18976" xr:uid="{00000000-0005-0000-0000-0000AB4C0000}"/>
    <cellStyle name="Normalny 3 3 2 2 2 2 6" xfId="18977" xr:uid="{00000000-0005-0000-0000-0000AC4C0000}"/>
    <cellStyle name="Normalny 3 3 2 2 2 2 7" xfId="18978" xr:uid="{00000000-0005-0000-0000-0000AD4C0000}"/>
    <cellStyle name="Normalny 3 3 2 2 2 3" xfId="18979" xr:uid="{00000000-0005-0000-0000-0000AE4C0000}"/>
    <cellStyle name="Normalny 3 3 2 2 2 3 2" xfId="18980" xr:uid="{00000000-0005-0000-0000-0000AF4C0000}"/>
    <cellStyle name="Normalny 3 3 2 2 2 3 2 2" xfId="18981" xr:uid="{00000000-0005-0000-0000-0000B04C0000}"/>
    <cellStyle name="Normalny 3 3 2 2 2 3 2 2 2" xfId="18982" xr:uid="{00000000-0005-0000-0000-0000B14C0000}"/>
    <cellStyle name="Normalny 3 3 2 2 2 3 2 2 3" xfId="18983" xr:uid="{00000000-0005-0000-0000-0000B24C0000}"/>
    <cellStyle name="Normalny 3 3 2 2 2 3 2 3" xfId="18984" xr:uid="{00000000-0005-0000-0000-0000B34C0000}"/>
    <cellStyle name="Normalny 3 3 2 2 2 3 2 4" xfId="18985" xr:uid="{00000000-0005-0000-0000-0000B44C0000}"/>
    <cellStyle name="Normalny 3 3 2 2 2 3 3" xfId="18986" xr:uid="{00000000-0005-0000-0000-0000B54C0000}"/>
    <cellStyle name="Normalny 3 3 2 2 2 3 3 2" xfId="18987" xr:uid="{00000000-0005-0000-0000-0000B64C0000}"/>
    <cellStyle name="Normalny 3 3 2 2 2 3 3 2 2" xfId="18988" xr:uid="{00000000-0005-0000-0000-0000B74C0000}"/>
    <cellStyle name="Normalny 3 3 2 2 2 3 3 2 3" xfId="18989" xr:uid="{00000000-0005-0000-0000-0000B84C0000}"/>
    <cellStyle name="Normalny 3 3 2 2 2 3 3 3" xfId="18990" xr:uid="{00000000-0005-0000-0000-0000B94C0000}"/>
    <cellStyle name="Normalny 3 3 2 2 2 3 3 4" xfId="18991" xr:uid="{00000000-0005-0000-0000-0000BA4C0000}"/>
    <cellStyle name="Normalny 3 3 2 2 2 3 4" xfId="18992" xr:uid="{00000000-0005-0000-0000-0000BB4C0000}"/>
    <cellStyle name="Normalny 3 3 2 2 2 3 4 2" xfId="18993" xr:uid="{00000000-0005-0000-0000-0000BC4C0000}"/>
    <cellStyle name="Normalny 3 3 2 2 2 3 4 2 2" xfId="18994" xr:uid="{00000000-0005-0000-0000-0000BD4C0000}"/>
    <cellStyle name="Normalny 3 3 2 2 2 3 4 2 3" xfId="18995" xr:uid="{00000000-0005-0000-0000-0000BE4C0000}"/>
    <cellStyle name="Normalny 3 3 2 2 2 3 4 3" xfId="18996" xr:uid="{00000000-0005-0000-0000-0000BF4C0000}"/>
    <cellStyle name="Normalny 3 3 2 2 2 3 4 4" xfId="18997" xr:uid="{00000000-0005-0000-0000-0000C04C0000}"/>
    <cellStyle name="Normalny 3 3 2 2 2 3 5" xfId="18998" xr:uid="{00000000-0005-0000-0000-0000C14C0000}"/>
    <cellStyle name="Normalny 3 3 2 2 2 3 5 2" xfId="18999" xr:uid="{00000000-0005-0000-0000-0000C24C0000}"/>
    <cellStyle name="Normalny 3 3 2 2 2 3 5 3" xfId="19000" xr:uid="{00000000-0005-0000-0000-0000C34C0000}"/>
    <cellStyle name="Normalny 3 3 2 2 2 3 6" xfId="19001" xr:uid="{00000000-0005-0000-0000-0000C44C0000}"/>
    <cellStyle name="Normalny 3 3 2 2 2 3 7" xfId="19002" xr:uid="{00000000-0005-0000-0000-0000C54C0000}"/>
    <cellStyle name="Normalny 3 3 2 2 2 4" xfId="19003" xr:uid="{00000000-0005-0000-0000-0000C64C0000}"/>
    <cellStyle name="Normalny 3 3 2 2 2 4 2" xfId="19004" xr:uid="{00000000-0005-0000-0000-0000C74C0000}"/>
    <cellStyle name="Normalny 3 3 2 2 2 4 2 2" xfId="19005" xr:uid="{00000000-0005-0000-0000-0000C84C0000}"/>
    <cellStyle name="Normalny 3 3 2 2 2 4 2 3" xfId="19006" xr:uid="{00000000-0005-0000-0000-0000C94C0000}"/>
    <cellStyle name="Normalny 3 3 2 2 2 4 3" xfId="19007" xr:uid="{00000000-0005-0000-0000-0000CA4C0000}"/>
    <cellStyle name="Normalny 3 3 2 2 2 4 4" xfId="19008" xr:uid="{00000000-0005-0000-0000-0000CB4C0000}"/>
    <cellStyle name="Normalny 3 3 2 2 2 5" xfId="19009" xr:uid="{00000000-0005-0000-0000-0000CC4C0000}"/>
    <cellStyle name="Normalny 3 3 2 2 2 5 2" xfId="19010" xr:uid="{00000000-0005-0000-0000-0000CD4C0000}"/>
    <cellStyle name="Normalny 3 3 2 2 2 5 2 2" xfId="19011" xr:uid="{00000000-0005-0000-0000-0000CE4C0000}"/>
    <cellStyle name="Normalny 3 3 2 2 2 5 2 3" xfId="19012" xr:uid="{00000000-0005-0000-0000-0000CF4C0000}"/>
    <cellStyle name="Normalny 3 3 2 2 2 5 3" xfId="19013" xr:uid="{00000000-0005-0000-0000-0000D04C0000}"/>
    <cellStyle name="Normalny 3 3 2 2 2 5 4" xfId="19014" xr:uid="{00000000-0005-0000-0000-0000D14C0000}"/>
    <cellStyle name="Normalny 3 3 2 2 2 6" xfId="19015" xr:uid="{00000000-0005-0000-0000-0000D24C0000}"/>
    <cellStyle name="Normalny 3 3 2 2 2 6 2" xfId="19016" xr:uid="{00000000-0005-0000-0000-0000D34C0000}"/>
    <cellStyle name="Normalny 3 3 2 2 2 6 2 2" xfId="19017" xr:uid="{00000000-0005-0000-0000-0000D44C0000}"/>
    <cellStyle name="Normalny 3 3 2 2 2 6 2 3" xfId="19018" xr:uid="{00000000-0005-0000-0000-0000D54C0000}"/>
    <cellStyle name="Normalny 3 3 2 2 2 6 3" xfId="19019" xr:uid="{00000000-0005-0000-0000-0000D64C0000}"/>
    <cellStyle name="Normalny 3 3 2 2 2 6 4" xfId="19020" xr:uid="{00000000-0005-0000-0000-0000D74C0000}"/>
    <cellStyle name="Normalny 3 3 2 2 2 7" xfId="19021" xr:uid="{00000000-0005-0000-0000-0000D84C0000}"/>
    <cellStyle name="Normalny 3 3 2 2 2 7 2" xfId="19022" xr:uid="{00000000-0005-0000-0000-0000D94C0000}"/>
    <cellStyle name="Normalny 3 3 2 2 2 7 3" xfId="19023" xr:uid="{00000000-0005-0000-0000-0000DA4C0000}"/>
    <cellStyle name="Normalny 3 3 2 2 2 8" xfId="19024" xr:uid="{00000000-0005-0000-0000-0000DB4C0000}"/>
    <cellStyle name="Normalny 3 3 2 2 2 9" xfId="19025" xr:uid="{00000000-0005-0000-0000-0000DC4C0000}"/>
    <cellStyle name="Normalny 3 3 2 2 3" xfId="19026" xr:uid="{00000000-0005-0000-0000-0000DD4C0000}"/>
    <cellStyle name="Normalny 3 3 2 2 3 2" xfId="19027" xr:uid="{00000000-0005-0000-0000-0000DE4C0000}"/>
    <cellStyle name="Normalny 3 3 2 2 3 2 2" xfId="19028" xr:uid="{00000000-0005-0000-0000-0000DF4C0000}"/>
    <cellStyle name="Normalny 3 3 2 2 3 2 2 2" xfId="19029" xr:uid="{00000000-0005-0000-0000-0000E04C0000}"/>
    <cellStyle name="Normalny 3 3 2 2 3 2 2 3" xfId="19030" xr:uid="{00000000-0005-0000-0000-0000E14C0000}"/>
    <cellStyle name="Normalny 3 3 2 2 3 2 3" xfId="19031" xr:uid="{00000000-0005-0000-0000-0000E24C0000}"/>
    <cellStyle name="Normalny 3 3 2 2 3 2 4" xfId="19032" xr:uid="{00000000-0005-0000-0000-0000E34C0000}"/>
    <cellStyle name="Normalny 3 3 2 2 3 3" xfId="19033" xr:uid="{00000000-0005-0000-0000-0000E44C0000}"/>
    <cellStyle name="Normalny 3 3 2 2 3 3 2" xfId="19034" xr:uid="{00000000-0005-0000-0000-0000E54C0000}"/>
    <cellStyle name="Normalny 3 3 2 2 3 3 2 2" xfId="19035" xr:uid="{00000000-0005-0000-0000-0000E64C0000}"/>
    <cellStyle name="Normalny 3 3 2 2 3 3 2 3" xfId="19036" xr:uid="{00000000-0005-0000-0000-0000E74C0000}"/>
    <cellStyle name="Normalny 3 3 2 2 3 3 3" xfId="19037" xr:uid="{00000000-0005-0000-0000-0000E84C0000}"/>
    <cellStyle name="Normalny 3 3 2 2 3 3 4" xfId="19038" xr:uid="{00000000-0005-0000-0000-0000E94C0000}"/>
    <cellStyle name="Normalny 3 3 2 2 3 4" xfId="19039" xr:uid="{00000000-0005-0000-0000-0000EA4C0000}"/>
    <cellStyle name="Normalny 3 3 2 2 3 4 2" xfId="19040" xr:uid="{00000000-0005-0000-0000-0000EB4C0000}"/>
    <cellStyle name="Normalny 3 3 2 2 3 4 2 2" xfId="19041" xr:uid="{00000000-0005-0000-0000-0000EC4C0000}"/>
    <cellStyle name="Normalny 3 3 2 2 3 4 2 3" xfId="19042" xr:uid="{00000000-0005-0000-0000-0000ED4C0000}"/>
    <cellStyle name="Normalny 3 3 2 2 3 4 3" xfId="19043" xr:uid="{00000000-0005-0000-0000-0000EE4C0000}"/>
    <cellStyle name="Normalny 3 3 2 2 3 4 4" xfId="19044" xr:uid="{00000000-0005-0000-0000-0000EF4C0000}"/>
    <cellStyle name="Normalny 3 3 2 2 3 5" xfId="19045" xr:uid="{00000000-0005-0000-0000-0000F04C0000}"/>
    <cellStyle name="Normalny 3 3 2 2 3 5 2" xfId="19046" xr:uid="{00000000-0005-0000-0000-0000F14C0000}"/>
    <cellStyle name="Normalny 3 3 2 2 3 5 3" xfId="19047" xr:uid="{00000000-0005-0000-0000-0000F24C0000}"/>
    <cellStyle name="Normalny 3 3 2 2 3 6" xfId="19048" xr:uid="{00000000-0005-0000-0000-0000F34C0000}"/>
    <cellStyle name="Normalny 3 3 2 2 3 7" xfId="19049" xr:uid="{00000000-0005-0000-0000-0000F44C0000}"/>
    <cellStyle name="Normalny 3 3 2 2 4" xfId="19050" xr:uid="{00000000-0005-0000-0000-0000F54C0000}"/>
    <cellStyle name="Normalny 3 3 2 2 4 2" xfId="19051" xr:uid="{00000000-0005-0000-0000-0000F64C0000}"/>
    <cellStyle name="Normalny 3 3 2 2 4 2 2" xfId="19052" xr:uid="{00000000-0005-0000-0000-0000F74C0000}"/>
    <cellStyle name="Normalny 3 3 2 2 4 2 2 2" xfId="19053" xr:uid="{00000000-0005-0000-0000-0000F84C0000}"/>
    <cellStyle name="Normalny 3 3 2 2 4 2 2 3" xfId="19054" xr:uid="{00000000-0005-0000-0000-0000F94C0000}"/>
    <cellStyle name="Normalny 3 3 2 2 4 2 3" xfId="19055" xr:uid="{00000000-0005-0000-0000-0000FA4C0000}"/>
    <cellStyle name="Normalny 3 3 2 2 4 2 4" xfId="19056" xr:uid="{00000000-0005-0000-0000-0000FB4C0000}"/>
    <cellStyle name="Normalny 3 3 2 2 4 3" xfId="19057" xr:uid="{00000000-0005-0000-0000-0000FC4C0000}"/>
    <cellStyle name="Normalny 3 3 2 2 4 3 2" xfId="19058" xr:uid="{00000000-0005-0000-0000-0000FD4C0000}"/>
    <cellStyle name="Normalny 3 3 2 2 4 3 2 2" xfId="19059" xr:uid="{00000000-0005-0000-0000-0000FE4C0000}"/>
    <cellStyle name="Normalny 3 3 2 2 4 3 2 3" xfId="19060" xr:uid="{00000000-0005-0000-0000-0000FF4C0000}"/>
    <cellStyle name="Normalny 3 3 2 2 4 3 3" xfId="19061" xr:uid="{00000000-0005-0000-0000-0000004D0000}"/>
    <cellStyle name="Normalny 3 3 2 2 4 3 4" xfId="19062" xr:uid="{00000000-0005-0000-0000-0000014D0000}"/>
    <cellStyle name="Normalny 3 3 2 2 4 4" xfId="19063" xr:uid="{00000000-0005-0000-0000-0000024D0000}"/>
    <cellStyle name="Normalny 3 3 2 2 4 4 2" xfId="19064" xr:uid="{00000000-0005-0000-0000-0000034D0000}"/>
    <cellStyle name="Normalny 3 3 2 2 4 4 2 2" xfId="19065" xr:uid="{00000000-0005-0000-0000-0000044D0000}"/>
    <cellStyle name="Normalny 3 3 2 2 4 4 2 3" xfId="19066" xr:uid="{00000000-0005-0000-0000-0000054D0000}"/>
    <cellStyle name="Normalny 3 3 2 2 4 4 3" xfId="19067" xr:uid="{00000000-0005-0000-0000-0000064D0000}"/>
    <cellStyle name="Normalny 3 3 2 2 4 4 4" xfId="19068" xr:uid="{00000000-0005-0000-0000-0000074D0000}"/>
    <cellStyle name="Normalny 3 3 2 2 4 5" xfId="19069" xr:uid="{00000000-0005-0000-0000-0000084D0000}"/>
    <cellStyle name="Normalny 3 3 2 2 4 5 2" xfId="19070" xr:uid="{00000000-0005-0000-0000-0000094D0000}"/>
    <cellStyle name="Normalny 3 3 2 2 4 5 3" xfId="19071" xr:uid="{00000000-0005-0000-0000-00000A4D0000}"/>
    <cellStyle name="Normalny 3 3 2 2 4 6" xfId="19072" xr:uid="{00000000-0005-0000-0000-00000B4D0000}"/>
    <cellStyle name="Normalny 3 3 2 2 4 7" xfId="19073" xr:uid="{00000000-0005-0000-0000-00000C4D0000}"/>
    <cellStyle name="Normalny 3 3 2 2 5" xfId="19074" xr:uid="{00000000-0005-0000-0000-00000D4D0000}"/>
    <cellStyle name="Normalny 3 3 2 2 5 2" xfId="19075" xr:uid="{00000000-0005-0000-0000-00000E4D0000}"/>
    <cellStyle name="Normalny 3 3 2 2 5 2 2" xfId="19076" xr:uid="{00000000-0005-0000-0000-00000F4D0000}"/>
    <cellStyle name="Normalny 3 3 2 2 5 2 2 2" xfId="19077" xr:uid="{00000000-0005-0000-0000-0000104D0000}"/>
    <cellStyle name="Normalny 3 3 2 2 5 2 2 3" xfId="19078" xr:uid="{00000000-0005-0000-0000-0000114D0000}"/>
    <cellStyle name="Normalny 3 3 2 2 5 2 3" xfId="19079" xr:uid="{00000000-0005-0000-0000-0000124D0000}"/>
    <cellStyle name="Normalny 3 3 2 2 5 2 4" xfId="19080" xr:uid="{00000000-0005-0000-0000-0000134D0000}"/>
    <cellStyle name="Normalny 3 3 2 2 5 3" xfId="19081" xr:uid="{00000000-0005-0000-0000-0000144D0000}"/>
    <cellStyle name="Normalny 3 3 2 2 5 3 2" xfId="19082" xr:uid="{00000000-0005-0000-0000-0000154D0000}"/>
    <cellStyle name="Normalny 3 3 2 2 5 3 3" xfId="19083" xr:uid="{00000000-0005-0000-0000-0000164D0000}"/>
    <cellStyle name="Normalny 3 3 2 2 5 4" xfId="19084" xr:uid="{00000000-0005-0000-0000-0000174D0000}"/>
    <cellStyle name="Normalny 3 3 2 2 5 5" xfId="19085" xr:uid="{00000000-0005-0000-0000-0000184D0000}"/>
    <cellStyle name="Normalny 3 3 2 2 6" xfId="19086" xr:uid="{00000000-0005-0000-0000-0000194D0000}"/>
    <cellStyle name="Normalny 3 3 2 2 6 2" xfId="19087" xr:uid="{00000000-0005-0000-0000-00001A4D0000}"/>
    <cellStyle name="Normalny 3 3 2 2 6 2 2" xfId="19088" xr:uid="{00000000-0005-0000-0000-00001B4D0000}"/>
    <cellStyle name="Normalny 3 3 2 2 6 2 3" xfId="19089" xr:uid="{00000000-0005-0000-0000-00001C4D0000}"/>
    <cellStyle name="Normalny 3 3 2 2 6 3" xfId="19090" xr:uid="{00000000-0005-0000-0000-00001D4D0000}"/>
    <cellStyle name="Normalny 3 3 2 2 6 4" xfId="19091" xr:uid="{00000000-0005-0000-0000-00001E4D0000}"/>
    <cellStyle name="Normalny 3 3 2 2 7" xfId="19092" xr:uid="{00000000-0005-0000-0000-00001F4D0000}"/>
    <cellStyle name="Normalny 3 3 2 2 7 2" xfId="19093" xr:uid="{00000000-0005-0000-0000-0000204D0000}"/>
    <cellStyle name="Normalny 3 3 2 2 7 2 2" xfId="19094" xr:uid="{00000000-0005-0000-0000-0000214D0000}"/>
    <cellStyle name="Normalny 3 3 2 2 7 2 3" xfId="19095" xr:uid="{00000000-0005-0000-0000-0000224D0000}"/>
    <cellStyle name="Normalny 3 3 2 2 7 3" xfId="19096" xr:uid="{00000000-0005-0000-0000-0000234D0000}"/>
    <cellStyle name="Normalny 3 3 2 2 7 4" xfId="19097" xr:uid="{00000000-0005-0000-0000-0000244D0000}"/>
    <cellStyle name="Normalny 3 3 2 2 8" xfId="19098" xr:uid="{00000000-0005-0000-0000-0000254D0000}"/>
    <cellStyle name="Normalny 3 3 2 2 8 2" xfId="19099" xr:uid="{00000000-0005-0000-0000-0000264D0000}"/>
    <cellStyle name="Normalny 3 3 2 2 8 2 2" xfId="19100" xr:uid="{00000000-0005-0000-0000-0000274D0000}"/>
    <cellStyle name="Normalny 3 3 2 2 8 2 3" xfId="19101" xr:uid="{00000000-0005-0000-0000-0000284D0000}"/>
    <cellStyle name="Normalny 3 3 2 2 8 3" xfId="19102" xr:uid="{00000000-0005-0000-0000-0000294D0000}"/>
    <cellStyle name="Normalny 3 3 2 2 8 4" xfId="19103" xr:uid="{00000000-0005-0000-0000-00002A4D0000}"/>
    <cellStyle name="Normalny 3 3 2 2 9" xfId="19104" xr:uid="{00000000-0005-0000-0000-00002B4D0000}"/>
    <cellStyle name="Normalny 3 3 2 2 9 2" xfId="19105" xr:uid="{00000000-0005-0000-0000-00002C4D0000}"/>
    <cellStyle name="Normalny 3 3 2 2 9 3" xfId="19106" xr:uid="{00000000-0005-0000-0000-00002D4D0000}"/>
    <cellStyle name="Normalny 3 3 2 3" xfId="19107" xr:uid="{00000000-0005-0000-0000-00002E4D0000}"/>
    <cellStyle name="Normalny 3 3 2 3 10" xfId="19108" xr:uid="{00000000-0005-0000-0000-00002F4D0000}"/>
    <cellStyle name="Normalny 3 3 2 3 2" xfId="19109" xr:uid="{00000000-0005-0000-0000-0000304D0000}"/>
    <cellStyle name="Normalny 3 3 2 3 2 2" xfId="19110" xr:uid="{00000000-0005-0000-0000-0000314D0000}"/>
    <cellStyle name="Normalny 3 3 2 3 2 2 2" xfId="19111" xr:uid="{00000000-0005-0000-0000-0000324D0000}"/>
    <cellStyle name="Normalny 3 3 2 3 2 2 2 2" xfId="19112" xr:uid="{00000000-0005-0000-0000-0000334D0000}"/>
    <cellStyle name="Normalny 3 3 2 3 2 2 2 3" xfId="19113" xr:uid="{00000000-0005-0000-0000-0000344D0000}"/>
    <cellStyle name="Normalny 3 3 2 3 2 2 3" xfId="19114" xr:uid="{00000000-0005-0000-0000-0000354D0000}"/>
    <cellStyle name="Normalny 3 3 2 3 2 2 4" xfId="19115" xr:uid="{00000000-0005-0000-0000-0000364D0000}"/>
    <cellStyle name="Normalny 3 3 2 3 2 3" xfId="19116" xr:uid="{00000000-0005-0000-0000-0000374D0000}"/>
    <cellStyle name="Normalny 3 3 2 3 2 3 2" xfId="19117" xr:uid="{00000000-0005-0000-0000-0000384D0000}"/>
    <cellStyle name="Normalny 3 3 2 3 2 3 2 2" xfId="19118" xr:uid="{00000000-0005-0000-0000-0000394D0000}"/>
    <cellStyle name="Normalny 3 3 2 3 2 3 2 3" xfId="19119" xr:uid="{00000000-0005-0000-0000-00003A4D0000}"/>
    <cellStyle name="Normalny 3 3 2 3 2 3 3" xfId="19120" xr:uid="{00000000-0005-0000-0000-00003B4D0000}"/>
    <cellStyle name="Normalny 3 3 2 3 2 3 4" xfId="19121" xr:uid="{00000000-0005-0000-0000-00003C4D0000}"/>
    <cellStyle name="Normalny 3 3 2 3 2 4" xfId="19122" xr:uid="{00000000-0005-0000-0000-00003D4D0000}"/>
    <cellStyle name="Normalny 3 3 2 3 2 4 2" xfId="19123" xr:uid="{00000000-0005-0000-0000-00003E4D0000}"/>
    <cellStyle name="Normalny 3 3 2 3 2 4 2 2" xfId="19124" xr:uid="{00000000-0005-0000-0000-00003F4D0000}"/>
    <cellStyle name="Normalny 3 3 2 3 2 4 2 3" xfId="19125" xr:uid="{00000000-0005-0000-0000-0000404D0000}"/>
    <cellStyle name="Normalny 3 3 2 3 2 4 3" xfId="19126" xr:uid="{00000000-0005-0000-0000-0000414D0000}"/>
    <cellStyle name="Normalny 3 3 2 3 2 4 4" xfId="19127" xr:uid="{00000000-0005-0000-0000-0000424D0000}"/>
    <cellStyle name="Normalny 3 3 2 3 2 5" xfId="19128" xr:uid="{00000000-0005-0000-0000-0000434D0000}"/>
    <cellStyle name="Normalny 3 3 2 3 2 5 2" xfId="19129" xr:uid="{00000000-0005-0000-0000-0000444D0000}"/>
    <cellStyle name="Normalny 3 3 2 3 2 5 3" xfId="19130" xr:uid="{00000000-0005-0000-0000-0000454D0000}"/>
    <cellStyle name="Normalny 3 3 2 3 2 6" xfId="19131" xr:uid="{00000000-0005-0000-0000-0000464D0000}"/>
    <cellStyle name="Normalny 3 3 2 3 2 7" xfId="19132" xr:uid="{00000000-0005-0000-0000-0000474D0000}"/>
    <cellStyle name="Normalny 3 3 2 3 3" xfId="19133" xr:uid="{00000000-0005-0000-0000-0000484D0000}"/>
    <cellStyle name="Normalny 3 3 2 3 3 2" xfId="19134" xr:uid="{00000000-0005-0000-0000-0000494D0000}"/>
    <cellStyle name="Normalny 3 3 2 3 3 2 2" xfId="19135" xr:uid="{00000000-0005-0000-0000-00004A4D0000}"/>
    <cellStyle name="Normalny 3 3 2 3 3 2 2 2" xfId="19136" xr:uid="{00000000-0005-0000-0000-00004B4D0000}"/>
    <cellStyle name="Normalny 3 3 2 3 3 2 2 3" xfId="19137" xr:uid="{00000000-0005-0000-0000-00004C4D0000}"/>
    <cellStyle name="Normalny 3 3 2 3 3 2 3" xfId="19138" xr:uid="{00000000-0005-0000-0000-00004D4D0000}"/>
    <cellStyle name="Normalny 3 3 2 3 3 2 4" xfId="19139" xr:uid="{00000000-0005-0000-0000-00004E4D0000}"/>
    <cellStyle name="Normalny 3 3 2 3 3 3" xfId="19140" xr:uid="{00000000-0005-0000-0000-00004F4D0000}"/>
    <cellStyle name="Normalny 3 3 2 3 3 3 2" xfId="19141" xr:uid="{00000000-0005-0000-0000-0000504D0000}"/>
    <cellStyle name="Normalny 3 3 2 3 3 3 2 2" xfId="19142" xr:uid="{00000000-0005-0000-0000-0000514D0000}"/>
    <cellStyle name="Normalny 3 3 2 3 3 3 2 3" xfId="19143" xr:uid="{00000000-0005-0000-0000-0000524D0000}"/>
    <cellStyle name="Normalny 3 3 2 3 3 3 3" xfId="19144" xr:uid="{00000000-0005-0000-0000-0000534D0000}"/>
    <cellStyle name="Normalny 3 3 2 3 3 3 4" xfId="19145" xr:uid="{00000000-0005-0000-0000-0000544D0000}"/>
    <cellStyle name="Normalny 3 3 2 3 3 4" xfId="19146" xr:uid="{00000000-0005-0000-0000-0000554D0000}"/>
    <cellStyle name="Normalny 3 3 2 3 3 4 2" xfId="19147" xr:uid="{00000000-0005-0000-0000-0000564D0000}"/>
    <cellStyle name="Normalny 3 3 2 3 3 4 2 2" xfId="19148" xr:uid="{00000000-0005-0000-0000-0000574D0000}"/>
    <cellStyle name="Normalny 3 3 2 3 3 4 2 3" xfId="19149" xr:uid="{00000000-0005-0000-0000-0000584D0000}"/>
    <cellStyle name="Normalny 3 3 2 3 3 4 3" xfId="19150" xr:uid="{00000000-0005-0000-0000-0000594D0000}"/>
    <cellStyle name="Normalny 3 3 2 3 3 4 4" xfId="19151" xr:uid="{00000000-0005-0000-0000-00005A4D0000}"/>
    <cellStyle name="Normalny 3 3 2 3 3 5" xfId="19152" xr:uid="{00000000-0005-0000-0000-00005B4D0000}"/>
    <cellStyle name="Normalny 3 3 2 3 3 5 2" xfId="19153" xr:uid="{00000000-0005-0000-0000-00005C4D0000}"/>
    <cellStyle name="Normalny 3 3 2 3 3 5 3" xfId="19154" xr:uid="{00000000-0005-0000-0000-00005D4D0000}"/>
    <cellStyle name="Normalny 3 3 2 3 3 6" xfId="19155" xr:uid="{00000000-0005-0000-0000-00005E4D0000}"/>
    <cellStyle name="Normalny 3 3 2 3 3 7" xfId="19156" xr:uid="{00000000-0005-0000-0000-00005F4D0000}"/>
    <cellStyle name="Normalny 3 3 2 3 4" xfId="19157" xr:uid="{00000000-0005-0000-0000-0000604D0000}"/>
    <cellStyle name="Normalny 3 3 2 3 4 2" xfId="19158" xr:uid="{00000000-0005-0000-0000-0000614D0000}"/>
    <cellStyle name="Normalny 3 3 2 3 4 2 2" xfId="19159" xr:uid="{00000000-0005-0000-0000-0000624D0000}"/>
    <cellStyle name="Normalny 3 3 2 3 4 2 2 2" xfId="19160" xr:uid="{00000000-0005-0000-0000-0000634D0000}"/>
    <cellStyle name="Normalny 3 3 2 3 4 2 2 3" xfId="19161" xr:uid="{00000000-0005-0000-0000-0000644D0000}"/>
    <cellStyle name="Normalny 3 3 2 3 4 2 3" xfId="19162" xr:uid="{00000000-0005-0000-0000-0000654D0000}"/>
    <cellStyle name="Normalny 3 3 2 3 4 2 4" xfId="19163" xr:uid="{00000000-0005-0000-0000-0000664D0000}"/>
    <cellStyle name="Normalny 3 3 2 3 4 3" xfId="19164" xr:uid="{00000000-0005-0000-0000-0000674D0000}"/>
    <cellStyle name="Normalny 3 3 2 3 4 3 2" xfId="19165" xr:uid="{00000000-0005-0000-0000-0000684D0000}"/>
    <cellStyle name="Normalny 3 3 2 3 4 3 3" xfId="19166" xr:uid="{00000000-0005-0000-0000-0000694D0000}"/>
    <cellStyle name="Normalny 3 3 2 3 4 4" xfId="19167" xr:uid="{00000000-0005-0000-0000-00006A4D0000}"/>
    <cellStyle name="Normalny 3 3 2 3 4 5" xfId="19168" xr:uid="{00000000-0005-0000-0000-00006B4D0000}"/>
    <cellStyle name="Normalny 3 3 2 3 5" xfId="19169" xr:uid="{00000000-0005-0000-0000-00006C4D0000}"/>
    <cellStyle name="Normalny 3 3 2 3 5 2" xfId="19170" xr:uid="{00000000-0005-0000-0000-00006D4D0000}"/>
    <cellStyle name="Normalny 3 3 2 3 5 2 2" xfId="19171" xr:uid="{00000000-0005-0000-0000-00006E4D0000}"/>
    <cellStyle name="Normalny 3 3 2 3 5 2 3" xfId="19172" xr:uid="{00000000-0005-0000-0000-00006F4D0000}"/>
    <cellStyle name="Normalny 3 3 2 3 5 3" xfId="19173" xr:uid="{00000000-0005-0000-0000-0000704D0000}"/>
    <cellStyle name="Normalny 3 3 2 3 5 4" xfId="19174" xr:uid="{00000000-0005-0000-0000-0000714D0000}"/>
    <cellStyle name="Normalny 3 3 2 3 6" xfId="19175" xr:uid="{00000000-0005-0000-0000-0000724D0000}"/>
    <cellStyle name="Normalny 3 3 2 3 6 2" xfId="19176" xr:uid="{00000000-0005-0000-0000-0000734D0000}"/>
    <cellStyle name="Normalny 3 3 2 3 6 2 2" xfId="19177" xr:uid="{00000000-0005-0000-0000-0000744D0000}"/>
    <cellStyle name="Normalny 3 3 2 3 6 2 3" xfId="19178" xr:uid="{00000000-0005-0000-0000-0000754D0000}"/>
    <cellStyle name="Normalny 3 3 2 3 6 3" xfId="19179" xr:uid="{00000000-0005-0000-0000-0000764D0000}"/>
    <cellStyle name="Normalny 3 3 2 3 6 4" xfId="19180" xr:uid="{00000000-0005-0000-0000-0000774D0000}"/>
    <cellStyle name="Normalny 3 3 2 3 7" xfId="19181" xr:uid="{00000000-0005-0000-0000-0000784D0000}"/>
    <cellStyle name="Normalny 3 3 2 3 7 2" xfId="19182" xr:uid="{00000000-0005-0000-0000-0000794D0000}"/>
    <cellStyle name="Normalny 3 3 2 3 7 2 2" xfId="19183" xr:uid="{00000000-0005-0000-0000-00007A4D0000}"/>
    <cellStyle name="Normalny 3 3 2 3 7 2 3" xfId="19184" xr:uid="{00000000-0005-0000-0000-00007B4D0000}"/>
    <cellStyle name="Normalny 3 3 2 3 7 3" xfId="19185" xr:uid="{00000000-0005-0000-0000-00007C4D0000}"/>
    <cellStyle name="Normalny 3 3 2 3 7 4" xfId="19186" xr:uid="{00000000-0005-0000-0000-00007D4D0000}"/>
    <cellStyle name="Normalny 3 3 2 3 8" xfId="19187" xr:uid="{00000000-0005-0000-0000-00007E4D0000}"/>
    <cellStyle name="Normalny 3 3 2 3 8 2" xfId="19188" xr:uid="{00000000-0005-0000-0000-00007F4D0000}"/>
    <cellStyle name="Normalny 3 3 2 3 8 3" xfId="19189" xr:uid="{00000000-0005-0000-0000-0000804D0000}"/>
    <cellStyle name="Normalny 3 3 2 3 9" xfId="19190" xr:uid="{00000000-0005-0000-0000-0000814D0000}"/>
    <cellStyle name="Normalny 3 3 2 4" xfId="19191" xr:uid="{00000000-0005-0000-0000-0000824D0000}"/>
    <cellStyle name="Normalny 3 3 2 4 2" xfId="19192" xr:uid="{00000000-0005-0000-0000-0000834D0000}"/>
    <cellStyle name="Normalny 3 3 2 4 2 2" xfId="19193" xr:uid="{00000000-0005-0000-0000-0000844D0000}"/>
    <cellStyle name="Normalny 3 3 2 4 2 2 2" xfId="19194" xr:uid="{00000000-0005-0000-0000-0000854D0000}"/>
    <cellStyle name="Normalny 3 3 2 4 2 2 2 2" xfId="19195" xr:uid="{00000000-0005-0000-0000-0000864D0000}"/>
    <cellStyle name="Normalny 3 3 2 4 2 2 2 3" xfId="19196" xr:uid="{00000000-0005-0000-0000-0000874D0000}"/>
    <cellStyle name="Normalny 3 3 2 4 2 2 3" xfId="19197" xr:uid="{00000000-0005-0000-0000-0000884D0000}"/>
    <cellStyle name="Normalny 3 3 2 4 2 2 4" xfId="19198" xr:uid="{00000000-0005-0000-0000-0000894D0000}"/>
    <cellStyle name="Normalny 3 3 2 4 2 3" xfId="19199" xr:uid="{00000000-0005-0000-0000-00008A4D0000}"/>
    <cellStyle name="Normalny 3 3 2 4 2 3 2" xfId="19200" xr:uid="{00000000-0005-0000-0000-00008B4D0000}"/>
    <cellStyle name="Normalny 3 3 2 4 2 3 2 2" xfId="19201" xr:uid="{00000000-0005-0000-0000-00008C4D0000}"/>
    <cellStyle name="Normalny 3 3 2 4 2 3 2 3" xfId="19202" xr:uid="{00000000-0005-0000-0000-00008D4D0000}"/>
    <cellStyle name="Normalny 3 3 2 4 2 3 3" xfId="19203" xr:uid="{00000000-0005-0000-0000-00008E4D0000}"/>
    <cellStyle name="Normalny 3 3 2 4 2 3 4" xfId="19204" xr:uid="{00000000-0005-0000-0000-00008F4D0000}"/>
    <cellStyle name="Normalny 3 3 2 4 2 4" xfId="19205" xr:uid="{00000000-0005-0000-0000-0000904D0000}"/>
    <cellStyle name="Normalny 3 3 2 4 2 4 2" xfId="19206" xr:uid="{00000000-0005-0000-0000-0000914D0000}"/>
    <cellStyle name="Normalny 3 3 2 4 2 4 2 2" xfId="19207" xr:uid="{00000000-0005-0000-0000-0000924D0000}"/>
    <cellStyle name="Normalny 3 3 2 4 2 4 2 3" xfId="19208" xr:uid="{00000000-0005-0000-0000-0000934D0000}"/>
    <cellStyle name="Normalny 3 3 2 4 2 4 3" xfId="19209" xr:uid="{00000000-0005-0000-0000-0000944D0000}"/>
    <cellStyle name="Normalny 3 3 2 4 2 4 4" xfId="19210" xr:uid="{00000000-0005-0000-0000-0000954D0000}"/>
    <cellStyle name="Normalny 3 3 2 4 2 5" xfId="19211" xr:uid="{00000000-0005-0000-0000-0000964D0000}"/>
    <cellStyle name="Normalny 3 3 2 4 2 5 2" xfId="19212" xr:uid="{00000000-0005-0000-0000-0000974D0000}"/>
    <cellStyle name="Normalny 3 3 2 4 2 5 3" xfId="19213" xr:uid="{00000000-0005-0000-0000-0000984D0000}"/>
    <cellStyle name="Normalny 3 3 2 4 2 6" xfId="19214" xr:uid="{00000000-0005-0000-0000-0000994D0000}"/>
    <cellStyle name="Normalny 3 3 2 4 2 7" xfId="19215" xr:uid="{00000000-0005-0000-0000-00009A4D0000}"/>
    <cellStyle name="Normalny 3 3 2 4 3" xfId="19216" xr:uid="{00000000-0005-0000-0000-00009B4D0000}"/>
    <cellStyle name="Normalny 3 3 2 4 3 2" xfId="19217" xr:uid="{00000000-0005-0000-0000-00009C4D0000}"/>
    <cellStyle name="Normalny 3 3 2 4 3 2 2" xfId="19218" xr:uid="{00000000-0005-0000-0000-00009D4D0000}"/>
    <cellStyle name="Normalny 3 3 2 4 3 2 2 2" xfId="19219" xr:uid="{00000000-0005-0000-0000-00009E4D0000}"/>
    <cellStyle name="Normalny 3 3 2 4 3 2 2 3" xfId="19220" xr:uid="{00000000-0005-0000-0000-00009F4D0000}"/>
    <cellStyle name="Normalny 3 3 2 4 3 2 3" xfId="19221" xr:uid="{00000000-0005-0000-0000-0000A04D0000}"/>
    <cellStyle name="Normalny 3 3 2 4 3 2 4" xfId="19222" xr:uid="{00000000-0005-0000-0000-0000A14D0000}"/>
    <cellStyle name="Normalny 3 3 2 4 3 3" xfId="19223" xr:uid="{00000000-0005-0000-0000-0000A24D0000}"/>
    <cellStyle name="Normalny 3 3 2 4 3 3 2" xfId="19224" xr:uid="{00000000-0005-0000-0000-0000A34D0000}"/>
    <cellStyle name="Normalny 3 3 2 4 3 3 2 2" xfId="19225" xr:uid="{00000000-0005-0000-0000-0000A44D0000}"/>
    <cellStyle name="Normalny 3 3 2 4 3 3 2 3" xfId="19226" xr:uid="{00000000-0005-0000-0000-0000A54D0000}"/>
    <cellStyle name="Normalny 3 3 2 4 3 3 3" xfId="19227" xr:uid="{00000000-0005-0000-0000-0000A64D0000}"/>
    <cellStyle name="Normalny 3 3 2 4 3 3 4" xfId="19228" xr:uid="{00000000-0005-0000-0000-0000A74D0000}"/>
    <cellStyle name="Normalny 3 3 2 4 3 4" xfId="19229" xr:uid="{00000000-0005-0000-0000-0000A84D0000}"/>
    <cellStyle name="Normalny 3 3 2 4 3 4 2" xfId="19230" xr:uid="{00000000-0005-0000-0000-0000A94D0000}"/>
    <cellStyle name="Normalny 3 3 2 4 3 4 2 2" xfId="19231" xr:uid="{00000000-0005-0000-0000-0000AA4D0000}"/>
    <cellStyle name="Normalny 3 3 2 4 3 4 2 3" xfId="19232" xr:uid="{00000000-0005-0000-0000-0000AB4D0000}"/>
    <cellStyle name="Normalny 3 3 2 4 3 4 3" xfId="19233" xr:uid="{00000000-0005-0000-0000-0000AC4D0000}"/>
    <cellStyle name="Normalny 3 3 2 4 3 4 4" xfId="19234" xr:uid="{00000000-0005-0000-0000-0000AD4D0000}"/>
    <cellStyle name="Normalny 3 3 2 4 3 5" xfId="19235" xr:uid="{00000000-0005-0000-0000-0000AE4D0000}"/>
    <cellStyle name="Normalny 3 3 2 4 3 5 2" xfId="19236" xr:uid="{00000000-0005-0000-0000-0000AF4D0000}"/>
    <cellStyle name="Normalny 3 3 2 4 3 5 3" xfId="19237" xr:uid="{00000000-0005-0000-0000-0000B04D0000}"/>
    <cellStyle name="Normalny 3 3 2 4 3 6" xfId="19238" xr:uid="{00000000-0005-0000-0000-0000B14D0000}"/>
    <cellStyle name="Normalny 3 3 2 4 3 7" xfId="19239" xr:uid="{00000000-0005-0000-0000-0000B24D0000}"/>
    <cellStyle name="Normalny 3 3 2 4 4" xfId="19240" xr:uid="{00000000-0005-0000-0000-0000B34D0000}"/>
    <cellStyle name="Normalny 3 3 2 4 4 2" xfId="19241" xr:uid="{00000000-0005-0000-0000-0000B44D0000}"/>
    <cellStyle name="Normalny 3 3 2 4 4 2 2" xfId="19242" xr:uid="{00000000-0005-0000-0000-0000B54D0000}"/>
    <cellStyle name="Normalny 3 3 2 4 4 2 3" xfId="19243" xr:uid="{00000000-0005-0000-0000-0000B64D0000}"/>
    <cellStyle name="Normalny 3 3 2 4 4 3" xfId="19244" xr:uid="{00000000-0005-0000-0000-0000B74D0000}"/>
    <cellStyle name="Normalny 3 3 2 4 4 4" xfId="19245" xr:uid="{00000000-0005-0000-0000-0000B84D0000}"/>
    <cellStyle name="Normalny 3 3 2 4 5" xfId="19246" xr:uid="{00000000-0005-0000-0000-0000B94D0000}"/>
    <cellStyle name="Normalny 3 3 2 4 5 2" xfId="19247" xr:uid="{00000000-0005-0000-0000-0000BA4D0000}"/>
    <cellStyle name="Normalny 3 3 2 4 5 2 2" xfId="19248" xr:uid="{00000000-0005-0000-0000-0000BB4D0000}"/>
    <cellStyle name="Normalny 3 3 2 4 5 2 3" xfId="19249" xr:uid="{00000000-0005-0000-0000-0000BC4D0000}"/>
    <cellStyle name="Normalny 3 3 2 4 5 3" xfId="19250" xr:uid="{00000000-0005-0000-0000-0000BD4D0000}"/>
    <cellStyle name="Normalny 3 3 2 4 5 4" xfId="19251" xr:uid="{00000000-0005-0000-0000-0000BE4D0000}"/>
    <cellStyle name="Normalny 3 3 2 4 6" xfId="19252" xr:uid="{00000000-0005-0000-0000-0000BF4D0000}"/>
    <cellStyle name="Normalny 3 3 2 4 6 2" xfId="19253" xr:uid="{00000000-0005-0000-0000-0000C04D0000}"/>
    <cellStyle name="Normalny 3 3 2 4 6 2 2" xfId="19254" xr:uid="{00000000-0005-0000-0000-0000C14D0000}"/>
    <cellStyle name="Normalny 3 3 2 4 6 2 3" xfId="19255" xr:uid="{00000000-0005-0000-0000-0000C24D0000}"/>
    <cellStyle name="Normalny 3 3 2 4 6 3" xfId="19256" xr:uid="{00000000-0005-0000-0000-0000C34D0000}"/>
    <cellStyle name="Normalny 3 3 2 4 6 4" xfId="19257" xr:uid="{00000000-0005-0000-0000-0000C44D0000}"/>
    <cellStyle name="Normalny 3 3 2 4 7" xfId="19258" xr:uid="{00000000-0005-0000-0000-0000C54D0000}"/>
    <cellStyle name="Normalny 3 3 2 4 7 2" xfId="19259" xr:uid="{00000000-0005-0000-0000-0000C64D0000}"/>
    <cellStyle name="Normalny 3 3 2 4 7 3" xfId="19260" xr:uid="{00000000-0005-0000-0000-0000C74D0000}"/>
    <cellStyle name="Normalny 3 3 2 4 8" xfId="19261" xr:uid="{00000000-0005-0000-0000-0000C84D0000}"/>
    <cellStyle name="Normalny 3 3 2 4 9" xfId="19262" xr:uid="{00000000-0005-0000-0000-0000C94D0000}"/>
    <cellStyle name="Normalny 3 3 2 5" xfId="19263" xr:uid="{00000000-0005-0000-0000-0000CA4D0000}"/>
    <cellStyle name="Normalny 3 3 2 5 2" xfId="19264" xr:uid="{00000000-0005-0000-0000-0000CB4D0000}"/>
    <cellStyle name="Normalny 3 3 2 5 2 2" xfId="19265" xr:uid="{00000000-0005-0000-0000-0000CC4D0000}"/>
    <cellStyle name="Normalny 3 3 2 5 2 2 2" xfId="19266" xr:uid="{00000000-0005-0000-0000-0000CD4D0000}"/>
    <cellStyle name="Normalny 3 3 2 5 2 2 3" xfId="19267" xr:uid="{00000000-0005-0000-0000-0000CE4D0000}"/>
    <cellStyle name="Normalny 3 3 2 5 2 3" xfId="19268" xr:uid="{00000000-0005-0000-0000-0000CF4D0000}"/>
    <cellStyle name="Normalny 3 3 2 5 2 4" xfId="19269" xr:uid="{00000000-0005-0000-0000-0000D04D0000}"/>
    <cellStyle name="Normalny 3 3 2 5 3" xfId="19270" xr:uid="{00000000-0005-0000-0000-0000D14D0000}"/>
    <cellStyle name="Normalny 3 3 2 5 3 2" xfId="19271" xr:uid="{00000000-0005-0000-0000-0000D24D0000}"/>
    <cellStyle name="Normalny 3 3 2 5 3 2 2" xfId="19272" xr:uid="{00000000-0005-0000-0000-0000D34D0000}"/>
    <cellStyle name="Normalny 3 3 2 5 3 2 3" xfId="19273" xr:uid="{00000000-0005-0000-0000-0000D44D0000}"/>
    <cellStyle name="Normalny 3 3 2 5 3 3" xfId="19274" xr:uid="{00000000-0005-0000-0000-0000D54D0000}"/>
    <cellStyle name="Normalny 3 3 2 5 3 4" xfId="19275" xr:uid="{00000000-0005-0000-0000-0000D64D0000}"/>
    <cellStyle name="Normalny 3 3 2 5 4" xfId="19276" xr:uid="{00000000-0005-0000-0000-0000D74D0000}"/>
    <cellStyle name="Normalny 3 3 2 5 4 2" xfId="19277" xr:uid="{00000000-0005-0000-0000-0000D84D0000}"/>
    <cellStyle name="Normalny 3 3 2 5 4 2 2" xfId="19278" xr:uid="{00000000-0005-0000-0000-0000D94D0000}"/>
    <cellStyle name="Normalny 3 3 2 5 4 2 3" xfId="19279" xr:uid="{00000000-0005-0000-0000-0000DA4D0000}"/>
    <cellStyle name="Normalny 3 3 2 5 4 3" xfId="19280" xr:uid="{00000000-0005-0000-0000-0000DB4D0000}"/>
    <cellStyle name="Normalny 3 3 2 5 4 4" xfId="19281" xr:uid="{00000000-0005-0000-0000-0000DC4D0000}"/>
    <cellStyle name="Normalny 3 3 2 5 5" xfId="19282" xr:uid="{00000000-0005-0000-0000-0000DD4D0000}"/>
    <cellStyle name="Normalny 3 3 2 5 5 2" xfId="19283" xr:uid="{00000000-0005-0000-0000-0000DE4D0000}"/>
    <cellStyle name="Normalny 3 3 2 5 5 3" xfId="19284" xr:uid="{00000000-0005-0000-0000-0000DF4D0000}"/>
    <cellStyle name="Normalny 3 3 2 5 6" xfId="19285" xr:uid="{00000000-0005-0000-0000-0000E04D0000}"/>
    <cellStyle name="Normalny 3 3 2 5 7" xfId="19286" xr:uid="{00000000-0005-0000-0000-0000E14D0000}"/>
    <cellStyle name="Normalny 3 3 2 6" xfId="19287" xr:uid="{00000000-0005-0000-0000-0000E24D0000}"/>
    <cellStyle name="Normalny 3 3 2 6 2" xfId="19288" xr:uid="{00000000-0005-0000-0000-0000E34D0000}"/>
    <cellStyle name="Normalny 3 3 2 6 2 2" xfId="19289" xr:uid="{00000000-0005-0000-0000-0000E44D0000}"/>
    <cellStyle name="Normalny 3 3 2 6 2 2 2" xfId="19290" xr:uid="{00000000-0005-0000-0000-0000E54D0000}"/>
    <cellStyle name="Normalny 3 3 2 6 2 2 3" xfId="19291" xr:uid="{00000000-0005-0000-0000-0000E64D0000}"/>
    <cellStyle name="Normalny 3 3 2 6 2 3" xfId="19292" xr:uid="{00000000-0005-0000-0000-0000E74D0000}"/>
    <cellStyle name="Normalny 3 3 2 6 2 4" xfId="19293" xr:uid="{00000000-0005-0000-0000-0000E84D0000}"/>
    <cellStyle name="Normalny 3 3 2 6 3" xfId="19294" xr:uid="{00000000-0005-0000-0000-0000E94D0000}"/>
    <cellStyle name="Normalny 3 3 2 6 3 2" xfId="19295" xr:uid="{00000000-0005-0000-0000-0000EA4D0000}"/>
    <cellStyle name="Normalny 3 3 2 6 3 2 2" xfId="19296" xr:uid="{00000000-0005-0000-0000-0000EB4D0000}"/>
    <cellStyle name="Normalny 3 3 2 6 3 2 3" xfId="19297" xr:uid="{00000000-0005-0000-0000-0000EC4D0000}"/>
    <cellStyle name="Normalny 3 3 2 6 3 3" xfId="19298" xr:uid="{00000000-0005-0000-0000-0000ED4D0000}"/>
    <cellStyle name="Normalny 3 3 2 6 3 4" xfId="19299" xr:uid="{00000000-0005-0000-0000-0000EE4D0000}"/>
    <cellStyle name="Normalny 3 3 2 6 4" xfId="19300" xr:uid="{00000000-0005-0000-0000-0000EF4D0000}"/>
    <cellStyle name="Normalny 3 3 2 6 4 2" xfId="19301" xr:uid="{00000000-0005-0000-0000-0000F04D0000}"/>
    <cellStyle name="Normalny 3 3 2 6 4 2 2" xfId="19302" xr:uid="{00000000-0005-0000-0000-0000F14D0000}"/>
    <cellStyle name="Normalny 3 3 2 6 4 2 3" xfId="19303" xr:uid="{00000000-0005-0000-0000-0000F24D0000}"/>
    <cellStyle name="Normalny 3 3 2 6 4 3" xfId="19304" xr:uid="{00000000-0005-0000-0000-0000F34D0000}"/>
    <cellStyle name="Normalny 3 3 2 6 4 4" xfId="19305" xr:uid="{00000000-0005-0000-0000-0000F44D0000}"/>
    <cellStyle name="Normalny 3 3 2 6 5" xfId="19306" xr:uid="{00000000-0005-0000-0000-0000F54D0000}"/>
    <cellStyle name="Normalny 3 3 2 6 5 2" xfId="19307" xr:uid="{00000000-0005-0000-0000-0000F64D0000}"/>
    <cellStyle name="Normalny 3 3 2 6 5 3" xfId="19308" xr:uid="{00000000-0005-0000-0000-0000F74D0000}"/>
    <cellStyle name="Normalny 3 3 2 6 6" xfId="19309" xr:uid="{00000000-0005-0000-0000-0000F84D0000}"/>
    <cellStyle name="Normalny 3 3 2 6 7" xfId="19310" xr:uid="{00000000-0005-0000-0000-0000F94D0000}"/>
    <cellStyle name="Normalny 3 3 2 7" xfId="19311" xr:uid="{00000000-0005-0000-0000-0000FA4D0000}"/>
    <cellStyle name="Normalny 3 3 2 7 2" xfId="19312" xr:uid="{00000000-0005-0000-0000-0000FB4D0000}"/>
    <cellStyle name="Normalny 3 3 2 7 2 2" xfId="19313" xr:uid="{00000000-0005-0000-0000-0000FC4D0000}"/>
    <cellStyle name="Normalny 3 3 2 7 2 2 2" xfId="19314" xr:uid="{00000000-0005-0000-0000-0000FD4D0000}"/>
    <cellStyle name="Normalny 3 3 2 7 2 2 3" xfId="19315" xr:uid="{00000000-0005-0000-0000-0000FE4D0000}"/>
    <cellStyle name="Normalny 3 3 2 7 2 3" xfId="19316" xr:uid="{00000000-0005-0000-0000-0000FF4D0000}"/>
    <cellStyle name="Normalny 3 3 2 7 2 4" xfId="19317" xr:uid="{00000000-0005-0000-0000-0000004E0000}"/>
    <cellStyle name="Normalny 3 3 2 7 3" xfId="19318" xr:uid="{00000000-0005-0000-0000-0000014E0000}"/>
    <cellStyle name="Normalny 3 3 2 7 3 2" xfId="19319" xr:uid="{00000000-0005-0000-0000-0000024E0000}"/>
    <cellStyle name="Normalny 3 3 2 7 3 3" xfId="19320" xr:uid="{00000000-0005-0000-0000-0000034E0000}"/>
    <cellStyle name="Normalny 3 3 2 7 4" xfId="19321" xr:uid="{00000000-0005-0000-0000-0000044E0000}"/>
    <cellStyle name="Normalny 3 3 2 7 5" xfId="19322" xr:uid="{00000000-0005-0000-0000-0000054E0000}"/>
    <cellStyle name="Normalny 3 3 2 8" xfId="19323" xr:uid="{00000000-0005-0000-0000-0000064E0000}"/>
    <cellStyle name="Normalny 3 3 2 8 2" xfId="19324" xr:uid="{00000000-0005-0000-0000-0000074E0000}"/>
    <cellStyle name="Normalny 3 3 2 8 2 2" xfId="19325" xr:uid="{00000000-0005-0000-0000-0000084E0000}"/>
    <cellStyle name="Normalny 3 3 2 8 2 3" xfId="19326" xr:uid="{00000000-0005-0000-0000-0000094E0000}"/>
    <cellStyle name="Normalny 3 3 2 8 3" xfId="19327" xr:uid="{00000000-0005-0000-0000-00000A4E0000}"/>
    <cellStyle name="Normalny 3 3 2 8 4" xfId="19328" xr:uid="{00000000-0005-0000-0000-00000B4E0000}"/>
    <cellStyle name="Normalny 3 3 2 9" xfId="19329" xr:uid="{00000000-0005-0000-0000-00000C4E0000}"/>
    <cellStyle name="Normalny 3 3 2 9 2" xfId="19330" xr:uid="{00000000-0005-0000-0000-00000D4E0000}"/>
    <cellStyle name="Normalny 3 3 2 9 2 2" xfId="19331" xr:uid="{00000000-0005-0000-0000-00000E4E0000}"/>
    <cellStyle name="Normalny 3 3 2 9 2 3" xfId="19332" xr:uid="{00000000-0005-0000-0000-00000F4E0000}"/>
    <cellStyle name="Normalny 3 3 2 9 3" xfId="19333" xr:uid="{00000000-0005-0000-0000-0000104E0000}"/>
    <cellStyle name="Normalny 3 3 2 9 4" xfId="19334" xr:uid="{00000000-0005-0000-0000-0000114E0000}"/>
    <cellStyle name="Normalny 3 3 20" xfId="19335" xr:uid="{00000000-0005-0000-0000-0000124E0000}"/>
    <cellStyle name="Normalny 3 3 21" xfId="21872" xr:uid="{00000000-0005-0000-0000-0000134E0000}"/>
    <cellStyle name="Normalny 3 3 3" xfId="19336" xr:uid="{00000000-0005-0000-0000-0000144E0000}"/>
    <cellStyle name="Normalny 3 3 3 10" xfId="19337" xr:uid="{00000000-0005-0000-0000-0000154E0000}"/>
    <cellStyle name="Normalny 3 3 3 11" xfId="19338" xr:uid="{00000000-0005-0000-0000-0000164E0000}"/>
    <cellStyle name="Normalny 3 3 3 2" xfId="19339" xr:uid="{00000000-0005-0000-0000-0000174E0000}"/>
    <cellStyle name="Normalny 3 3 3 2 10" xfId="19340" xr:uid="{00000000-0005-0000-0000-0000184E0000}"/>
    <cellStyle name="Normalny 3 3 3 2 2" xfId="19341" xr:uid="{00000000-0005-0000-0000-0000194E0000}"/>
    <cellStyle name="Normalny 3 3 3 2 2 2" xfId="19342" xr:uid="{00000000-0005-0000-0000-00001A4E0000}"/>
    <cellStyle name="Normalny 3 3 3 2 2 2 2" xfId="19343" xr:uid="{00000000-0005-0000-0000-00001B4E0000}"/>
    <cellStyle name="Normalny 3 3 3 2 2 2 2 2" xfId="19344" xr:uid="{00000000-0005-0000-0000-00001C4E0000}"/>
    <cellStyle name="Normalny 3 3 3 2 2 2 2 3" xfId="19345" xr:uid="{00000000-0005-0000-0000-00001D4E0000}"/>
    <cellStyle name="Normalny 3 3 3 2 2 2 3" xfId="19346" xr:uid="{00000000-0005-0000-0000-00001E4E0000}"/>
    <cellStyle name="Normalny 3 3 3 2 2 2 4" xfId="19347" xr:uid="{00000000-0005-0000-0000-00001F4E0000}"/>
    <cellStyle name="Normalny 3 3 3 2 2 3" xfId="19348" xr:uid="{00000000-0005-0000-0000-0000204E0000}"/>
    <cellStyle name="Normalny 3 3 3 2 2 3 2" xfId="19349" xr:uid="{00000000-0005-0000-0000-0000214E0000}"/>
    <cellStyle name="Normalny 3 3 3 2 2 3 2 2" xfId="19350" xr:uid="{00000000-0005-0000-0000-0000224E0000}"/>
    <cellStyle name="Normalny 3 3 3 2 2 3 2 3" xfId="19351" xr:uid="{00000000-0005-0000-0000-0000234E0000}"/>
    <cellStyle name="Normalny 3 3 3 2 2 3 3" xfId="19352" xr:uid="{00000000-0005-0000-0000-0000244E0000}"/>
    <cellStyle name="Normalny 3 3 3 2 2 3 4" xfId="19353" xr:uid="{00000000-0005-0000-0000-0000254E0000}"/>
    <cellStyle name="Normalny 3 3 3 2 2 4" xfId="19354" xr:uid="{00000000-0005-0000-0000-0000264E0000}"/>
    <cellStyle name="Normalny 3 3 3 2 2 4 2" xfId="19355" xr:uid="{00000000-0005-0000-0000-0000274E0000}"/>
    <cellStyle name="Normalny 3 3 3 2 2 4 2 2" xfId="19356" xr:uid="{00000000-0005-0000-0000-0000284E0000}"/>
    <cellStyle name="Normalny 3 3 3 2 2 4 2 3" xfId="19357" xr:uid="{00000000-0005-0000-0000-0000294E0000}"/>
    <cellStyle name="Normalny 3 3 3 2 2 4 3" xfId="19358" xr:uid="{00000000-0005-0000-0000-00002A4E0000}"/>
    <cellStyle name="Normalny 3 3 3 2 2 4 4" xfId="19359" xr:uid="{00000000-0005-0000-0000-00002B4E0000}"/>
    <cellStyle name="Normalny 3 3 3 2 2 5" xfId="19360" xr:uid="{00000000-0005-0000-0000-00002C4E0000}"/>
    <cellStyle name="Normalny 3 3 3 2 2 5 2" xfId="19361" xr:uid="{00000000-0005-0000-0000-00002D4E0000}"/>
    <cellStyle name="Normalny 3 3 3 2 2 5 3" xfId="19362" xr:uid="{00000000-0005-0000-0000-00002E4E0000}"/>
    <cellStyle name="Normalny 3 3 3 2 2 6" xfId="19363" xr:uid="{00000000-0005-0000-0000-00002F4E0000}"/>
    <cellStyle name="Normalny 3 3 3 2 2 7" xfId="19364" xr:uid="{00000000-0005-0000-0000-0000304E0000}"/>
    <cellStyle name="Normalny 3 3 3 2 3" xfId="19365" xr:uid="{00000000-0005-0000-0000-0000314E0000}"/>
    <cellStyle name="Normalny 3 3 3 2 3 2" xfId="19366" xr:uid="{00000000-0005-0000-0000-0000324E0000}"/>
    <cellStyle name="Normalny 3 3 3 2 3 2 2" xfId="19367" xr:uid="{00000000-0005-0000-0000-0000334E0000}"/>
    <cellStyle name="Normalny 3 3 3 2 3 2 2 2" xfId="19368" xr:uid="{00000000-0005-0000-0000-0000344E0000}"/>
    <cellStyle name="Normalny 3 3 3 2 3 2 2 3" xfId="19369" xr:uid="{00000000-0005-0000-0000-0000354E0000}"/>
    <cellStyle name="Normalny 3 3 3 2 3 2 3" xfId="19370" xr:uid="{00000000-0005-0000-0000-0000364E0000}"/>
    <cellStyle name="Normalny 3 3 3 2 3 2 4" xfId="19371" xr:uid="{00000000-0005-0000-0000-0000374E0000}"/>
    <cellStyle name="Normalny 3 3 3 2 3 3" xfId="19372" xr:uid="{00000000-0005-0000-0000-0000384E0000}"/>
    <cellStyle name="Normalny 3 3 3 2 3 3 2" xfId="19373" xr:uid="{00000000-0005-0000-0000-0000394E0000}"/>
    <cellStyle name="Normalny 3 3 3 2 3 3 2 2" xfId="19374" xr:uid="{00000000-0005-0000-0000-00003A4E0000}"/>
    <cellStyle name="Normalny 3 3 3 2 3 3 2 3" xfId="19375" xr:uid="{00000000-0005-0000-0000-00003B4E0000}"/>
    <cellStyle name="Normalny 3 3 3 2 3 3 3" xfId="19376" xr:uid="{00000000-0005-0000-0000-00003C4E0000}"/>
    <cellStyle name="Normalny 3 3 3 2 3 3 4" xfId="19377" xr:uid="{00000000-0005-0000-0000-00003D4E0000}"/>
    <cellStyle name="Normalny 3 3 3 2 3 4" xfId="19378" xr:uid="{00000000-0005-0000-0000-00003E4E0000}"/>
    <cellStyle name="Normalny 3 3 3 2 3 4 2" xfId="19379" xr:uid="{00000000-0005-0000-0000-00003F4E0000}"/>
    <cellStyle name="Normalny 3 3 3 2 3 4 2 2" xfId="19380" xr:uid="{00000000-0005-0000-0000-0000404E0000}"/>
    <cellStyle name="Normalny 3 3 3 2 3 4 2 3" xfId="19381" xr:uid="{00000000-0005-0000-0000-0000414E0000}"/>
    <cellStyle name="Normalny 3 3 3 2 3 4 3" xfId="19382" xr:uid="{00000000-0005-0000-0000-0000424E0000}"/>
    <cellStyle name="Normalny 3 3 3 2 3 4 4" xfId="19383" xr:uid="{00000000-0005-0000-0000-0000434E0000}"/>
    <cellStyle name="Normalny 3 3 3 2 3 5" xfId="19384" xr:uid="{00000000-0005-0000-0000-0000444E0000}"/>
    <cellStyle name="Normalny 3 3 3 2 3 5 2" xfId="19385" xr:uid="{00000000-0005-0000-0000-0000454E0000}"/>
    <cellStyle name="Normalny 3 3 3 2 3 5 3" xfId="19386" xr:uid="{00000000-0005-0000-0000-0000464E0000}"/>
    <cellStyle name="Normalny 3 3 3 2 3 6" xfId="19387" xr:uid="{00000000-0005-0000-0000-0000474E0000}"/>
    <cellStyle name="Normalny 3 3 3 2 3 7" xfId="19388" xr:uid="{00000000-0005-0000-0000-0000484E0000}"/>
    <cellStyle name="Normalny 3 3 3 2 4" xfId="19389" xr:uid="{00000000-0005-0000-0000-0000494E0000}"/>
    <cellStyle name="Normalny 3 3 3 2 4 2" xfId="19390" xr:uid="{00000000-0005-0000-0000-00004A4E0000}"/>
    <cellStyle name="Normalny 3 3 3 2 4 2 2" xfId="19391" xr:uid="{00000000-0005-0000-0000-00004B4E0000}"/>
    <cellStyle name="Normalny 3 3 3 2 4 2 2 2" xfId="19392" xr:uid="{00000000-0005-0000-0000-00004C4E0000}"/>
    <cellStyle name="Normalny 3 3 3 2 4 2 2 3" xfId="19393" xr:uid="{00000000-0005-0000-0000-00004D4E0000}"/>
    <cellStyle name="Normalny 3 3 3 2 4 2 3" xfId="19394" xr:uid="{00000000-0005-0000-0000-00004E4E0000}"/>
    <cellStyle name="Normalny 3 3 3 2 4 2 4" xfId="19395" xr:uid="{00000000-0005-0000-0000-00004F4E0000}"/>
    <cellStyle name="Normalny 3 3 3 2 4 3" xfId="19396" xr:uid="{00000000-0005-0000-0000-0000504E0000}"/>
    <cellStyle name="Normalny 3 3 3 2 4 3 2" xfId="19397" xr:uid="{00000000-0005-0000-0000-0000514E0000}"/>
    <cellStyle name="Normalny 3 3 3 2 4 3 3" xfId="19398" xr:uid="{00000000-0005-0000-0000-0000524E0000}"/>
    <cellStyle name="Normalny 3 3 3 2 4 4" xfId="19399" xr:uid="{00000000-0005-0000-0000-0000534E0000}"/>
    <cellStyle name="Normalny 3 3 3 2 4 5" xfId="19400" xr:uid="{00000000-0005-0000-0000-0000544E0000}"/>
    <cellStyle name="Normalny 3 3 3 2 5" xfId="19401" xr:uid="{00000000-0005-0000-0000-0000554E0000}"/>
    <cellStyle name="Normalny 3 3 3 2 5 2" xfId="19402" xr:uid="{00000000-0005-0000-0000-0000564E0000}"/>
    <cellStyle name="Normalny 3 3 3 2 5 2 2" xfId="19403" xr:uid="{00000000-0005-0000-0000-0000574E0000}"/>
    <cellStyle name="Normalny 3 3 3 2 5 2 3" xfId="19404" xr:uid="{00000000-0005-0000-0000-0000584E0000}"/>
    <cellStyle name="Normalny 3 3 3 2 5 3" xfId="19405" xr:uid="{00000000-0005-0000-0000-0000594E0000}"/>
    <cellStyle name="Normalny 3 3 3 2 5 4" xfId="19406" xr:uid="{00000000-0005-0000-0000-00005A4E0000}"/>
    <cellStyle name="Normalny 3 3 3 2 6" xfId="19407" xr:uid="{00000000-0005-0000-0000-00005B4E0000}"/>
    <cellStyle name="Normalny 3 3 3 2 6 2" xfId="19408" xr:uid="{00000000-0005-0000-0000-00005C4E0000}"/>
    <cellStyle name="Normalny 3 3 3 2 6 2 2" xfId="19409" xr:uid="{00000000-0005-0000-0000-00005D4E0000}"/>
    <cellStyle name="Normalny 3 3 3 2 6 2 3" xfId="19410" xr:uid="{00000000-0005-0000-0000-00005E4E0000}"/>
    <cellStyle name="Normalny 3 3 3 2 6 3" xfId="19411" xr:uid="{00000000-0005-0000-0000-00005F4E0000}"/>
    <cellStyle name="Normalny 3 3 3 2 6 4" xfId="19412" xr:uid="{00000000-0005-0000-0000-0000604E0000}"/>
    <cellStyle name="Normalny 3 3 3 2 7" xfId="19413" xr:uid="{00000000-0005-0000-0000-0000614E0000}"/>
    <cellStyle name="Normalny 3 3 3 2 7 2" xfId="19414" xr:uid="{00000000-0005-0000-0000-0000624E0000}"/>
    <cellStyle name="Normalny 3 3 3 2 7 2 2" xfId="19415" xr:uid="{00000000-0005-0000-0000-0000634E0000}"/>
    <cellStyle name="Normalny 3 3 3 2 7 2 3" xfId="19416" xr:uid="{00000000-0005-0000-0000-0000644E0000}"/>
    <cellStyle name="Normalny 3 3 3 2 7 3" xfId="19417" xr:uid="{00000000-0005-0000-0000-0000654E0000}"/>
    <cellStyle name="Normalny 3 3 3 2 7 4" xfId="19418" xr:uid="{00000000-0005-0000-0000-0000664E0000}"/>
    <cellStyle name="Normalny 3 3 3 2 8" xfId="19419" xr:uid="{00000000-0005-0000-0000-0000674E0000}"/>
    <cellStyle name="Normalny 3 3 3 2 8 2" xfId="19420" xr:uid="{00000000-0005-0000-0000-0000684E0000}"/>
    <cellStyle name="Normalny 3 3 3 2 8 3" xfId="19421" xr:uid="{00000000-0005-0000-0000-0000694E0000}"/>
    <cellStyle name="Normalny 3 3 3 2 9" xfId="19422" xr:uid="{00000000-0005-0000-0000-00006A4E0000}"/>
    <cellStyle name="Normalny 3 3 3 3" xfId="19423" xr:uid="{00000000-0005-0000-0000-00006B4E0000}"/>
    <cellStyle name="Normalny 3 3 3 3 2" xfId="19424" xr:uid="{00000000-0005-0000-0000-00006C4E0000}"/>
    <cellStyle name="Normalny 3 3 3 3 2 2" xfId="19425" xr:uid="{00000000-0005-0000-0000-00006D4E0000}"/>
    <cellStyle name="Normalny 3 3 3 3 2 2 2" xfId="19426" xr:uid="{00000000-0005-0000-0000-00006E4E0000}"/>
    <cellStyle name="Normalny 3 3 3 3 2 2 3" xfId="19427" xr:uid="{00000000-0005-0000-0000-00006F4E0000}"/>
    <cellStyle name="Normalny 3 3 3 3 2 3" xfId="19428" xr:uid="{00000000-0005-0000-0000-0000704E0000}"/>
    <cellStyle name="Normalny 3 3 3 3 2 4" xfId="19429" xr:uid="{00000000-0005-0000-0000-0000714E0000}"/>
    <cellStyle name="Normalny 3 3 3 3 3" xfId="19430" xr:uid="{00000000-0005-0000-0000-0000724E0000}"/>
    <cellStyle name="Normalny 3 3 3 3 3 2" xfId="19431" xr:uid="{00000000-0005-0000-0000-0000734E0000}"/>
    <cellStyle name="Normalny 3 3 3 3 3 2 2" xfId="19432" xr:uid="{00000000-0005-0000-0000-0000744E0000}"/>
    <cellStyle name="Normalny 3 3 3 3 3 2 3" xfId="19433" xr:uid="{00000000-0005-0000-0000-0000754E0000}"/>
    <cellStyle name="Normalny 3 3 3 3 3 3" xfId="19434" xr:uid="{00000000-0005-0000-0000-0000764E0000}"/>
    <cellStyle name="Normalny 3 3 3 3 3 4" xfId="19435" xr:uid="{00000000-0005-0000-0000-0000774E0000}"/>
    <cellStyle name="Normalny 3 3 3 3 4" xfId="19436" xr:uid="{00000000-0005-0000-0000-0000784E0000}"/>
    <cellStyle name="Normalny 3 3 3 3 4 2" xfId="19437" xr:uid="{00000000-0005-0000-0000-0000794E0000}"/>
    <cellStyle name="Normalny 3 3 3 3 4 2 2" xfId="19438" xr:uid="{00000000-0005-0000-0000-00007A4E0000}"/>
    <cellStyle name="Normalny 3 3 3 3 4 2 3" xfId="19439" xr:uid="{00000000-0005-0000-0000-00007B4E0000}"/>
    <cellStyle name="Normalny 3 3 3 3 4 3" xfId="19440" xr:uid="{00000000-0005-0000-0000-00007C4E0000}"/>
    <cellStyle name="Normalny 3 3 3 3 4 4" xfId="19441" xr:uid="{00000000-0005-0000-0000-00007D4E0000}"/>
    <cellStyle name="Normalny 3 3 3 3 5" xfId="19442" xr:uid="{00000000-0005-0000-0000-00007E4E0000}"/>
    <cellStyle name="Normalny 3 3 3 3 5 2" xfId="19443" xr:uid="{00000000-0005-0000-0000-00007F4E0000}"/>
    <cellStyle name="Normalny 3 3 3 3 5 3" xfId="19444" xr:uid="{00000000-0005-0000-0000-0000804E0000}"/>
    <cellStyle name="Normalny 3 3 3 3 6" xfId="19445" xr:uid="{00000000-0005-0000-0000-0000814E0000}"/>
    <cellStyle name="Normalny 3 3 3 3 7" xfId="19446" xr:uid="{00000000-0005-0000-0000-0000824E0000}"/>
    <cellStyle name="Normalny 3 3 3 4" xfId="19447" xr:uid="{00000000-0005-0000-0000-0000834E0000}"/>
    <cellStyle name="Normalny 3 3 3 4 2" xfId="19448" xr:uid="{00000000-0005-0000-0000-0000844E0000}"/>
    <cellStyle name="Normalny 3 3 3 4 2 2" xfId="19449" xr:uid="{00000000-0005-0000-0000-0000854E0000}"/>
    <cellStyle name="Normalny 3 3 3 4 2 2 2" xfId="19450" xr:uid="{00000000-0005-0000-0000-0000864E0000}"/>
    <cellStyle name="Normalny 3 3 3 4 2 2 3" xfId="19451" xr:uid="{00000000-0005-0000-0000-0000874E0000}"/>
    <cellStyle name="Normalny 3 3 3 4 2 3" xfId="19452" xr:uid="{00000000-0005-0000-0000-0000884E0000}"/>
    <cellStyle name="Normalny 3 3 3 4 2 4" xfId="19453" xr:uid="{00000000-0005-0000-0000-0000894E0000}"/>
    <cellStyle name="Normalny 3 3 3 4 3" xfId="19454" xr:uid="{00000000-0005-0000-0000-00008A4E0000}"/>
    <cellStyle name="Normalny 3 3 3 4 3 2" xfId="19455" xr:uid="{00000000-0005-0000-0000-00008B4E0000}"/>
    <cellStyle name="Normalny 3 3 3 4 3 2 2" xfId="19456" xr:uid="{00000000-0005-0000-0000-00008C4E0000}"/>
    <cellStyle name="Normalny 3 3 3 4 3 2 3" xfId="19457" xr:uid="{00000000-0005-0000-0000-00008D4E0000}"/>
    <cellStyle name="Normalny 3 3 3 4 3 3" xfId="19458" xr:uid="{00000000-0005-0000-0000-00008E4E0000}"/>
    <cellStyle name="Normalny 3 3 3 4 3 4" xfId="19459" xr:uid="{00000000-0005-0000-0000-00008F4E0000}"/>
    <cellStyle name="Normalny 3 3 3 4 4" xfId="19460" xr:uid="{00000000-0005-0000-0000-0000904E0000}"/>
    <cellStyle name="Normalny 3 3 3 4 4 2" xfId="19461" xr:uid="{00000000-0005-0000-0000-0000914E0000}"/>
    <cellStyle name="Normalny 3 3 3 4 4 2 2" xfId="19462" xr:uid="{00000000-0005-0000-0000-0000924E0000}"/>
    <cellStyle name="Normalny 3 3 3 4 4 2 3" xfId="19463" xr:uid="{00000000-0005-0000-0000-0000934E0000}"/>
    <cellStyle name="Normalny 3 3 3 4 4 3" xfId="19464" xr:uid="{00000000-0005-0000-0000-0000944E0000}"/>
    <cellStyle name="Normalny 3 3 3 4 4 4" xfId="19465" xr:uid="{00000000-0005-0000-0000-0000954E0000}"/>
    <cellStyle name="Normalny 3 3 3 4 5" xfId="19466" xr:uid="{00000000-0005-0000-0000-0000964E0000}"/>
    <cellStyle name="Normalny 3 3 3 4 5 2" xfId="19467" xr:uid="{00000000-0005-0000-0000-0000974E0000}"/>
    <cellStyle name="Normalny 3 3 3 4 5 3" xfId="19468" xr:uid="{00000000-0005-0000-0000-0000984E0000}"/>
    <cellStyle name="Normalny 3 3 3 4 6" xfId="19469" xr:uid="{00000000-0005-0000-0000-0000994E0000}"/>
    <cellStyle name="Normalny 3 3 3 4 7" xfId="19470" xr:uid="{00000000-0005-0000-0000-00009A4E0000}"/>
    <cellStyle name="Normalny 3 3 3 5" xfId="19471" xr:uid="{00000000-0005-0000-0000-00009B4E0000}"/>
    <cellStyle name="Normalny 3 3 3 5 2" xfId="19472" xr:uid="{00000000-0005-0000-0000-00009C4E0000}"/>
    <cellStyle name="Normalny 3 3 3 5 2 2" xfId="19473" xr:uid="{00000000-0005-0000-0000-00009D4E0000}"/>
    <cellStyle name="Normalny 3 3 3 5 2 2 2" xfId="19474" xr:uid="{00000000-0005-0000-0000-00009E4E0000}"/>
    <cellStyle name="Normalny 3 3 3 5 2 2 3" xfId="19475" xr:uid="{00000000-0005-0000-0000-00009F4E0000}"/>
    <cellStyle name="Normalny 3 3 3 5 2 3" xfId="19476" xr:uid="{00000000-0005-0000-0000-0000A04E0000}"/>
    <cellStyle name="Normalny 3 3 3 5 2 4" xfId="19477" xr:uid="{00000000-0005-0000-0000-0000A14E0000}"/>
    <cellStyle name="Normalny 3 3 3 5 3" xfId="19478" xr:uid="{00000000-0005-0000-0000-0000A24E0000}"/>
    <cellStyle name="Normalny 3 3 3 5 3 2" xfId="19479" xr:uid="{00000000-0005-0000-0000-0000A34E0000}"/>
    <cellStyle name="Normalny 3 3 3 5 3 3" xfId="19480" xr:uid="{00000000-0005-0000-0000-0000A44E0000}"/>
    <cellStyle name="Normalny 3 3 3 5 4" xfId="19481" xr:uid="{00000000-0005-0000-0000-0000A54E0000}"/>
    <cellStyle name="Normalny 3 3 3 5 5" xfId="19482" xr:uid="{00000000-0005-0000-0000-0000A64E0000}"/>
    <cellStyle name="Normalny 3 3 3 6" xfId="19483" xr:uid="{00000000-0005-0000-0000-0000A74E0000}"/>
    <cellStyle name="Normalny 3 3 3 6 2" xfId="19484" xr:uid="{00000000-0005-0000-0000-0000A84E0000}"/>
    <cellStyle name="Normalny 3 3 3 6 2 2" xfId="19485" xr:uid="{00000000-0005-0000-0000-0000A94E0000}"/>
    <cellStyle name="Normalny 3 3 3 6 2 3" xfId="19486" xr:uid="{00000000-0005-0000-0000-0000AA4E0000}"/>
    <cellStyle name="Normalny 3 3 3 6 3" xfId="19487" xr:uid="{00000000-0005-0000-0000-0000AB4E0000}"/>
    <cellStyle name="Normalny 3 3 3 6 4" xfId="19488" xr:uid="{00000000-0005-0000-0000-0000AC4E0000}"/>
    <cellStyle name="Normalny 3 3 3 7" xfId="19489" xr:uid="{00000000-0005-0000-0000-0000AD4E0000}"/>
    <cellStyle name="Normalny 3 3 3 7 2" xfId="19490" xr:uid="{00000000-0005-0000-0000-0000AE4E0000}"/>
    <cellStyle name="Normalny 3 3 3 7 2 2" xfId="19491" xr:uid="{00000000-0005-0000-0000-0000AF4E0000}"/>
    <cellStyle name="Normalny 3 3 3 7 2 3" xfId="19492" xr:uid="{00000000-0005-0000-0000-0000B04E0000}"/>
    <cellStyle name="Normalny 3 3 3 7 3" xfId="19493" xr:uid="{00000000-0005-0000-0000-0000B14E0000}"/>
    <cellStyle name="Normalny 3 3 3 7 4" xfId="19494" xr:uid="{00000000-0005-0000-0000-0000B24E0000}"/>
    <cellStyle name="Normalny 3 3 3 8" xfId="19495" xr:uid="{00000000-0005-0000-0000-0000B34E0000}"/>
    <cellStyle name="Normalny 3 3 3 8 2" xfId="19496" xr:uid="{00000000-0005-0000-0000-0000B44E0000}"/>
    <cellStyle name="Normalny 3 3 3 8 2 2" xfId="19497" xr:uid="{00000000-0005-0000-0000-0000B54E0000}"/>
    <cellStyle name="Normalny 3 3 3 8 2 3" xfId="19498" xr:uid="{00000000-0005-0000-0000-0000B64E0000}"/>
    <cellStyle name="Normalny 3 3 3 8 3" xfId="19499" xr:uid="{00000000-0005-0000-0000-0000B74E0000}"/>
    <cellStyle name="Normalny 3 3 3 8 4" xfId="19500" xr:uid="{00000000-0005-0000-0000-0000B84E0000}"/>
    <cellStyle name="Normalny 3 3 3 9" xfId="19501" xr:uid="{00000000-0005-0000-0000-0000B94E0000}"/>
    <cellStyle name="Normalny 3 3 3 9 2" xfId="19502" xr:uid="{00000000-0005-0000-0000-0000BA4E0000}"/>
    <cellStyle name="Normalny 3 3 3 9 3" xfId="19503" xr:uid="{00000000-0005-0000-0000-0000BB4E0000}"/>
    <cellStyle name="Normalny 3 3 4" xfId="19504" xr:uid="{00000000-0005-0000-0000-0000BC4E0000}"/>
    <cellStyle name="Normalny 3 3 4 10" xfId="19505" xr:uid="{00000000-0005-0000-0000-0000BD4E0000}"/>
    <cellStyle name="Normalny 3 3 4 2" xfId="19506" xr:uid="{00000000-0005-0000-0000-0000BE4E0000}"/>
    <cellStyle name="Normalny 3 3 4 2 2" xfId="19507" xr:uid="{00000000-0005-0000-0000-0000BF4E0000}"/>
    <cellStyle name="Normalny 3 3 4 2 2 2" xfId="19508" xr:uid="{00000000-0005-0000-0000-0000C04E0000}"/>
    <cellStyle name="Normalny 3 3 4 2 2 2 2" xfId="19509" xr:uid="{00000000-0005-0000-0000-0000C14E0000}"/>
    <cellStyle name="Normalny 3 3 4 2 2 2 3" xfId="19510" xr:uid="{00000000-0005-0000-0000-0000C24E0000}"/>
    <cellStyle name="Normalny 3 3 4 2 2 3" xfId="19511" xr:uid="{00000000-0005-0000-0000-0000C34E0000}"/>
    <cellStyle name="Normalny 3 3 4 2 2 4" xfId="19512" xr:uid="{00000000-0005-0000-0000-0000C44E0000}"/>
    <cellStyle name="Normalny 3 3 4 2 3" xfId="19513" xr:uid="{00000000-0005-0000-0000-0000C54E0000}"/>
    <cellStyle name="Normalny 3 3 4 2 3 2" xfId="19514" xr:uid="{00000000-0005-0000-0000-0000C64E0000}"/>
    <cellStyle name="Normalny 3 3 4 2 3 2 2" xfId="19515" xr:uid="{00000000-0005-0000-0000-0000C74E0000}"/>
    <cellStyle name="Normalny 3 3 4 2 3 2 3" xfId="19516" xr:uid="{00000000-0005-0000-0000-0000C84E0000}"/>
    <cellStyle name="Normalny 3 3 4 2 3 3" xfId="19517" xr:uid="{00000000-0005-0000-0000-0000C94E0000}"/>
    <cellStyle name="Normalny 3 3 4 2 3 4" xfId="19518" xr:uid="{00000000-0005-0000-0000-0000CA4E0000}"/>
    <cellStyle name="Normalny 3 3 4 2 4" xfId="19519" xr:uid="{00000000-0005-0000-0000-0000CB4E0000}"/>
    <cellStyle name="Normalny 3 3 4 2 4 2" xfId="19520" xr:uid="{00000000-0005-0000-0000-0000CC4E0000}"/>
    <cellStyle name="Normalny 3 3 4 2 4 2 2" xfId="19521" xr:uid="{00000000-0005-0000-0000-0000CD4E0000}"/>
    <cellStyle name="Normalny 3 3 4 2 4 2 3" xfId="19522" xr:uid="{00000000-0005-0000-0000-0000CE4E0000}"/>
    <cellStyle name="Normalny 3 3 4 2 4 3" xfId="19523" xr:uid="{00000000-0005-0000-0000-0000CF4E0000}"/>
    <cellStyle name="Normalny 3 3 4 2 4 4" xfId="19524" xr:uid="{00000000-0005-0000-0000-0000D04E0000}"/>
    <cellStyle name="Normalny 3 3 4 2 5" xfId="19525" xr:uid="{00000000-0005-0000-0000-0000D14E0000}"/>
    <cellStyle name="Normalny 3 3 4 2 5 2" xfId="19526" xr:uid="{00000000-0005-0000-0000-0000D24E0000}"/>
    <cellStyle name="Normalny 3 3 4 2 5 3" xfId="19527" xr:uid="{00000000-0005-0000-0000-0000D34E0000}"/>
    <cellStyle name="Normalny 3 3 4 2 6" xfId="19528" xr:uid="{00000000-0005-0000-0000-0000D44E0000}"/>
    <cellStyle name="Normalny 3 3 4 2 7" xfId="19529" xr:uid="{00000000-0005-0000-0000-0000D54E0000}"/>
    <cellStyle name="Normalny 3 3 4 3" xfId="19530" xr:uid="{00000000-0005-0000-0000-0000D64E0000}"/>
    <cellStyle name="Normalny 3 3 4 3 2" xfId="19531" xr:uid="{00000000-0005-0000-0000-0000D74E0000}"/>
    <cellStyle name="Normalny 3 3 4 3 2 2" xfId="19532" xr:uid="{00000000-0005-0000-0000-0000D84E0000}"/>
    <cellStyle name="Normalny 3 3 4 3 2 2 2" xfId="19533" xr:uid="{00000000-0005-0000-0000-0000D94E0000}"/>
    <cellStyle name="Normalny 3 3 4 3 2 2 3" xfId="19534" xr:uid="{00000000-0005-0000-0000-0000DA4E0000}"/>
    <cellStyle name="Normalny 3 3 4 3 2 3" xfId="19535" xr:uid="{00000000-0005-0000-0000-0000DB4E0000}"/>
    <cellStyle name="Normalny 3 3 4 3 2 4" xfId="19536" xr:uid="{00000000-0005-0000-0000-0000DC4E0000}"/>
    <cellStyle name="Normalny 3 3 4 3 3" xfId="19537" xr:uid="{00000000-0005-0000-0000-0000DD4E0000}"/>
    <cellStyle name="Normalny 3 3 4 3 3 2" xfId="19538" xr:uid="{00000000-0005-0000-0000-0000DE4E0000}"/>
    <cellStyle name="Normalny 3 3 4 3 3 2 2" xfId="19539" xr:uid="{00000000-0005-0000-0000-0000DF4E0000}"/>
    <cellStyle name="Normalny 3 3 4 3 3 2 3" xfId="19540" xr:uid="{00000000-0005-0000-0000-0000E04E0000}"/>
    <cellStyle name="Normalny 3 3 4 3 3 3" xfId="19541" xr:uid="{00000000-0005-0000-0000-0000E14E0000}"/>
    <cellStyle name="Normalny 3 3 4 3 3 4" xfId="19542" xr:uid="{00000000-0005-0000-0000-0000E24E0000}"/>
    <cellStyle name="Normalny 3 3 4 3 4" xfId="19543" xr:uid="{00000000-0005-0000-0000-0000E34E0000}"/>
    <cellStyle name="Normalny 3 3 4 3 4 2" xfId="19544" xr:uid="{00000000-0005-0000-0000-0000E44E0000}"/>
    <cellStyle name="Normalny 3 3 4 3 4 2 2" xfId="19545" xr:uid="{00000000-0005-0000-0000-0000E54E0000}"/>
    <cellStyle name="Normalny 3 3 4 3 4 2 3" xfId="19546" xr:uid="{00000000-0005-0000-0000-0000E64E0000}"/>
    <cellStyle name="Normalny 3 3 4 3 4 3" xfId="19547" xr:uid="{00000000-0005-0000-0000-0000E74E0000}"/>
    <cellStyle name="Normalny 3 3 4 3 4 4" xfId="19548" xr:uid="{00000000-0005-0000-0000-0000E84E0000}"/>
    <cellStyle name="Normalny 3 3 4 3 5" xfId="19549" xr:uid="{00000000-0005-0000-0000-0000E94E0000}"/>
    <cellStyle name="Normalny 3 3 4 3 5 2" xfId="19550" xr:uid="{00000000-0005-0000-0000-0000EA4E0000}"/>
    <cellStyle name="Normalny 3 3 4 3 5 3" xfId="19551" xr:uid="{00000000-0005-0000-0000-0000EB4E0000}"/>
    <cellStyle name="Normalny 3 3 4 3 6" xfId="19552" xr:uid="{00000000-0005-0000-0000-0000EC4E0000}"/>
    <cellStyle name="Normalny 3 3 4 3 7" xfId="19553" xr:uid="{00000000-0005-0000-0000-0000ED4E0000}"/>
    <cellStyle name="Normalny 3 3 4 4" xfId="19554" xr:uid="{00000000-0005-0000-0000-0000EE4E0000}"/>
    <cellStyle name="Normalny 3 3 4 4 2" xfId="19555" xr:uid="{00000000-0005-0000-0000-0000EF4E0000}"/>
    <cellStyle name="Normalny 3 3 4 4 2 2" xfId="19556" xr:uid="{00000000-0005-0000-0000-0000F04E0000}"/>
    <cellStyle name="Normalny 3 3 4 4 2 2 2" xfId="19557" xr:uid="{00000000-0005-0000-0000-0000F14E0000}"/>
    <cellStyle name="Normalny 3 3 4 4 2 2 3" xfId="19558" xr:uid="{00000000-0005-0000-0000-0000F24E0000}"/>
    <cellStyle name="Normalny 3 3 4 4 2 3" xfId="19559" xr:uid="{00000000-0005-0000-0000-0000F34E0000}"/>
    <cellStyle name="Normalny 3 3 4 4 2 4" xfId="19560" xr:uid="{00000000-0005-0000-0000-0000F44E0000}"/>
    <cellStyle name="Normalny 3 3 4 4 3" xfId="19561" xr:uid="{00000000-0005-0000-0000-0000F54E0000}"/>
    <cellStyle name="Normalny 3 3 4 4 3 2" xfId="19562" xr:uid="{00000000-0005-0000-0000-0000F64E0000}"/>
    <cellStyle name="Normalny 3 3 4 4 3 3" xfId="19563" xr:uid="{00000000-0005-0000-0000-0000F74E0000}"/>
    <cellStyle name="Normalny 3 3 4 4 4" xfId="19564" xr:uid="{00000000-0005-0000-0000-0000F84E0000}"/>
    <cellStyle name="Normalny 3 3 4 4 5" xfId="19565" xr:uid="{00000000-0005-0000-0000-0000F94E0000}"/>
    <cellStyle name="Normalny 3 3 4 5" xfId="19566" xr:uid="{00000000-0005-0000-0000-0000FA4E0000}"/>
    <cellStyle name="Normalny 3 3 4 5 2" xfId="19567" xr:uid="{00000000-0005-0000-0000-0000FB4E0000}"/>
    <cellStyle name="Normalny 3 3 4 5 2 2" xfId="19568" xr:uid="{00000000-0005-0000-0000-0000FC4E0000}"/>
    <cellStyle name="Normalny 3 3 4 5 2 3" xfId="19569" xr:uid="{00000000-0005-0000-0000-0000FD4E0000}"/>
    <cellStyle name="Normalny 3 3 4 5 3" xfId="19570" xr:uid="{00000000-0005-0000-0000-0000FE4E0000}"/>
    <cellStyle name="Normalny 3 3 4 5 4" xfId="19571" xr:uid="{00000000-0005-0000-0000-0000FF4E0000}"/>
    <cellStyle name="Normalny 3 3 4 6" xfId="19572" xr:uid="{00000000-0005-0000-0000-0000004F0000}"/>
    <cellStyle name="Normalny 3 3 4 6 2" xfId="19573" xr:uid="{00000000-0005-0000-0000-0000014F0000}"/>
    <cellStyle name="Normalny 3 3 4 6 2 2" xfId="19574" xr:uid="{00000000-0005-0000-0000-0000024F0000}"/>
    <cellStyle name="Normalny 3 3 4 6 2 3" xfId="19575" xr:uid="{00000000-0005-0000-0000-0000034F0000}"/>
    <cellStyle name="Normalny 3 3 4 6 3" xfId="19576" xr:uid="{00000000-0005-0000-0000-0000044F0000}"/>
    <cellStyle name="Normalny 3 3 4 6 4" xfId="19577" xr:uid="{00000000-0005-0000-0000-0000054F0000}"/>
    <cellStyle name="Normalny 3 3 4 7" xfId="19578" xr:uid="{00000000-0005-0000-0000-0000064F0000}"/>
    <cellStyle name="Normalny 3 3 4 7 2" xfId="19579" xr:uid="{00000000-0005-0000-0000-0000074F0000}"/>
    <cellStyle name="Normalny 3 3 4 7 2 2" xfId="19580" xr:uid="{00000000-0005-0000-0000-0000084F0000}"/>
    <cellStyle name="Normalny 3 3 4 7 2 3" xfId="19581" xr:uid="{00000000-0005-0000-0000-0000094F0000}"/>
    <cellStyle name="Normalny 3 3 4 7 3" xfId="19582" xr:uid="{00000000-0005-0000-0000-00000A4F0000}"/>
    <cellStyle name="Normalny 3 3 4 7 4" xfId="19583" xr:uid="{00000000-0005-0000-0000-00000B4F0000}"/>
    <cellStyle name="Normalny 3 3 4 8" xfId="19584" xr:uid="{00000000-0005-0000-0000-00000C4F0000}"/>
    <cellStyle name="Normalny 3 3 4 8 2" xfId="19585" xr:uid="{00000000-0005-0000-0000-00000D4F0000}"/>
    <cellStyle name="Normalny 3 3 4 8 3" xfId="19586" xr:uid="{00000000-0005-0000-0000-00000E4F0000}"/>
    <cellStyle name="Normalny 3 3 4 9" xfId="19587" xr:uid="{00000000-0005-0000-0000-00000F4F0000}"/>
    <cellStyle name="Normalny 3 3 5" xfId="19588" xr:uid="{00000000-0005-0000-0000-0000104F0000}"/>
    <cellStyle name="Normalny 3 3 5 2" xfId="19589" xr:uid="{00000000-0005-0000-0000-0000114F0000}"/>
    <cellStyle name="Normalny 3 3 5 2 2" xfId="19590" xr:uid="{00000000-0005-0000-0000-0000124F0000}"/>
    <cellStyle name="Normalny 3 3 5 2 2 2" xfId="19591" xr:uid="{00000000-0005-0000-0000-0000134F0000}"/>
    <cellStyle name="Normalny 3 3 5 2 2 2 2" xfId="19592" xr:uid="{00000000-0005-0000-0000-0000144F0000}"/>
    <cellStyle name="Normalny 3 3 5 2 2 2 3" xfId="19593" xr:uid="{00000000-0005-0000-0000-0000154F0000}"/>
    <cellStyle name="Normalny 3 3 5 2 2 3" xfId="19594" xr:uid="{00000000-0005-0000-0000-0000164F0000}"/>
    <cellStyle name="Normalny 3 3 5 2 2 4" xfId="19595" xr:uid="{00000000-0005-0000-0000-0000174F0000}"/>
    <cellStyle name="Normalny 3 3 5 2 3" xfId="19596" xr:uid="{00000000-0005-0000-0000-0000184F0000}"/>
    <cellStyle name="Normalny 3 3 5 2 3 2" xfId="19597" xr:uid="{00000000-0005-0000-0000-0000194F0000}"/>
    <cellStyle name="Normalny 3 3 5 2 3 2 2" xfId="19598" xr:uid="{00000000-0005-0000-0000-00001A4F0000}"/>
    <cellStyle name="Normalny 3 3 5 2 3 2 3" xfId="19599" xr:uid="{00000000-0005-0000-0000-00001B4F0000}"/>
    <cellStyle name="Normalny 3 3 5 2 3 3" xfId="19600" xr:uid="{00000000-0005-0000-0000-00001C4F0000}"/>
    <cellStyle name="Normalny 3 3 5 2 3 4" xfId="19601" xr:uid="{00000000-0005-0000-0000-00001D4F0000}"/>
    <cellStyle name="Normalny 3 3 5 2 4" xfId="19602" xr:uid="{00000000-0005-0000-0000-00001E4F0000}"/>
    <cellStyle name="Normalny 3 3 5 2 4 2" xfId="19603" xr:uid="{00000000-0005-0000-0000-00001F4F0000}"/>
    <cellStyle name="Normalny 3 3 5 2 4 2 2" xfId="19604" xr:uid="{00000000-0005-0000-0000-0000204F0000}"/>
    <cellStyle name="Normalny 3 3 5 2 4 2 3" xfId="19605" xr:uid="{00000000-0005-0000-0000-0000214F0000}"/>
    <cellStyle name="Normalny 3 3 5 2 4 3" xfId="19606" xr:uid="{00000000-0005-0000-0000-0000224F0000}"/>
    <cellStyle name="Normalny 3 3 5 2 4 4" xfId="19607" xr:uid="{00000000-0005-0000-0000-0000234F0000}"/>
    <cellStyle name="Normalny 3 3 5 2 5" xfId="19608" xr:uid="{00000000-0005-0000-0000-0000244F0000}"/>
    <cellStyle name="Normalny 3 3 5 2 5 2" xfId="19609" xr:uid="{00000000-0005-0000-0000-0000254F0000}"/>
    <cellStyle name="Normalny 3 3 5 2 5 3" xfId="19610" xr:uid="{00000000-0005-0000-0000-0000264F0000}"/>
    <cellStyle name="Normalny 3 3 5 2 6" xfId="19611" xr:uid="{00000000-0005-0000-0000-0000274F0000}"/>
    <cellStyle name="Normalny 3 3 5 2 7" xfId="19612" xr:uid="{00000000-0005-0000-0000-0000284F0000}"/>
    <cellStyle name="Normalny 3 3 5 3" xfId="19613" xr:uid="{00000000-0005-0000-0000-0000294F0000}"/>
    <cellStyle name="Normalny 3 3 5 3 2" xfId="19614" xr:uid="{00000000-0005-0000-0000-00002A4F0000}"/>
    <cellStyle name="Normalny 3 3 5 3 2 2" xfId="19615" xr:uid="{00000000-0005-0000-0000-00002B4F0000}"/>
    <cellStyle name="Normalny 3 3 5 3 2 2 2" xfId="19616" xr:uid="{00000000-0005-0000-0000-00002C4F0000}"/>
    <cellStyle name="Normalny 3 3 5 3 2 2 3" xfId="19617" xr:uid="{00000000-0005-0000-0000-00002D4F0000}"/>
    <cellStyle name="Normalny 3 3 5 3 2 3" xfId="19618" xr:uid="{00000000-0005-0000-0000-00002E4F0000}"/>
    <cellStyle name="Normalny 3 3 5 3 2 4" xfId="19619" xr:uid="{00000000-0005-0000-0000-00002F4F0000}"/>
    <cellStyle name="Normalny 3 3 5 3 3" xfId="19620" xr:uid="{00000000-0005-0000-0000-0000304F0000}"/>
    <cellStyle name="Normalny 3 3 5 3 3 2" xfId="19621" xr:uid="{00000000-0005-0000-0000-0000314F0000}"/>
    <cellStyle name="Normalny 3 3 5 3 3 2 2" xfId="19622" xr:uid="{00000000-0005-0000-0000-0000324F0000}"/>
    <cellStyle name="Normalny 3 3 5 3 3 2 3" xfId="19623" xr:uid="{00000000-0005-0000-0000-0000334F0000}"/>
    <cellStyle name="Normalny 3 3 5 3 3 3" xfId="19624" xr:uid="{00000000-0005-0000-0000-0000344F0000}"/>
    <cellStyle name="Normalny 3 3 5 3 3 4" xfId="19625" xr:uid="{00000000-0005-0000-0000-0000354F0000}"/>
    <cellStyle name="Normalny 3 3 5 3 4" xfId="19626" xr:uid="{00000000-0005-0000-0000-0000364F0000}"/>
    <cellStyle name="Normalny 3 3 5 3 4 2" xfId="19627" xr:uid="{00000000-0005-0000-0000-0000374F0000}"/>
    <cellStyle name="Normalny 3 3 5 3 4 2 2" xfId="19628" xr:uid="{00000000-0005-0000-0000-0000384F0000}"/>
    <cellStyle name="Normalny 3 3 5 3 4 2 3" xfId="19629" xr:uid="{00000000-0005-0000-0000-0000394F0000}"/>
    <cellStyle name="Normalny 3 3 5 3 4 3" xfId="19630" xr:uid="{00000000-0005-0000-0000-00003A4F0000}"/>
    <cellStyle name="Normalny 3 3 5 3 4 4" xfId="19631" xr:uid="{00000000-0005-0000-0000-00003B4F0000}"/>
    <cellStyle name="Normalny 3 3 5 3 5" xfId="19632" xr:uid="{00000000-0005-0000-0000-00003C4F0000}"/>
    <cellStyle name="Normalny 3 3 5 3 5 2" xfId="19633" xr:uid="{00000000-0005-0000-0000-00003D4F0000}"/>
    <cellStyle name="Normalny 3 3 5 3 5 3" xfId="19634" xr:uid="{00000000-0005-0000-0000-00003E4F0000}"/>
    <cellStyle name="Normalny 3 3 5 3 6" xfId="19635" xr:uid="{00000000-0005-0000-0000-00003F4F0000}"/>
    <cellStyle name="Normalny 3 3 5 3 7" xfId="19636" xr:uid="{00000000-0005-0000-0000-0000404F0000}"/>
    <cellStyle name="Normalny 3 3 5 4" xfId="19637" xr:uid="{00000000-0005-0000-0000-0000414F0000}"/>
    <cellStyle name="Normalny 3 3 5 4 2" xfId="19638" xr:uid="{00000000-0005-0000-0000-0000424F0000}"/>
    <cellStyle name="Normalny 3 3 5 4 2 2" xfId="19639" xr:uid="{00000000-0005-0000-0000-0000434F0000}"/>
    <cellStyle name="Normalny 3 3 5 4 2 3" xfId="19640" xr:uid="{00000000-0005-0000-0000-0000444F0000}"/>
    <cellStyle name="Normalny 3 3 5 4 3" xfId="19641" xr:uid="{00000000-0005-0000-0000-0000454F0000}"/>
    <cellStyle name="Normalny 3 3 5 4 4" xfId="19642" xr:uid="{00000000-0005-0000-0000-0000464F0000}"/>
    <cellStyle name="Normalny 3 3 5 5" xfId="19643" xr:uid="{00000000-0005-0000-0000-0000474F0000}"/>
    <cellStyle name="Normalny 3 3 5 5 2" xfId="19644" xr:uid="{00000000-0005-0000-0000-0000484F0000}"/>
    <cellStyle name="Normalny 3 3 5 5 2 2" xfId="19645" xr:uid="{00000000-0005-0000-0000-0000494F0000}"/>
    <cellStyle name="Normalny 3 3 5 5 2 3" xfId="19646" xr:uid="{00000000-0005-0000-0000-00004A4F0000}"/>
    <cellStyle name="Normalny 3 3 5 5 3" xfId="19647" xr:uid="{00000000-0005-0000-0000-00004B4F0000}"/>
    <cellStyle name="Normalny 3 3 5 5 4" xfId="19648" xr:uid="{00000000-0005-0000-0000-00004C4F0000}"/>
    <cellStyle name="Normalny 3 3 5 6" xfId="19649" xr:uid="{00000000-0005-0000-0000-00004D4F0000}"/>
    <cellStyle name="Normalny 3 3 5 6 2" xfId="19650" xr:uid="{00000000-0005-0000-0000-00004E4F0000}"/>
    <cellStyle name="Normalny 3 3 5 6 2 2" xfId="19651" xr:uid="{00000000-0005-0000-0000-00004F4F0000}"/>
    <cellStyle name="Normalny 3 3 5 6 2 3" xfId="19652" xr:uid="{00000000-0005-0000-0000-0000504F0000}"/>
    <cellStyle name="Normalny 3 3 5 6 3" xfId="19653" xr:uid="{00000000-0005-0000-0000-0000514F0000}"/>
    <cellStyle name="Normalny 3 3 5 6 4" xfId="19654" xr:uid="{00000000-0005-0000-0000-0000524F0000}"/>
    <cellStyle name="Normalny 3 3 5 7" xfId="19655" xr:uid="{00000000-0005-0000-0000-0000534F0000}"/>
    <cellStyle name="Normalny 3 3 5 7 2" xfId="19656" xr:uid="{00000000-0005-0000-0000-0000544F0000}"/>
    <cellStyle name="Normalny 3 3 5 7 3" xfId="19657" xr:uid="{00000000-0005-0000-0000-0000554F0000}"/>
    <cellStyle name="Normalny 3 3 5 8" xfId="19658" xr:uid="{00000000-0005-0000-0000-0000564F0000}"/>
    <cellStyle name="Normalny 3 3 5 9" xfId="19659" xr:uid="{00000000-0005-0000-0000-0000574F0000}"/>
    <cellStyle name="Normalny 3 3 6" xfId="19660" xr:uid="{00000000-0005-0000-0000-0000584F0000}"/>
    <cellStyle name="Normalny 3 3 6 2" xfId="19661" xr:uid="{00000000-0005-0000-0000-0000594F0000}"/>
    <cellStyle name="Normalny 3 3 6 2 2" xfId="19662" xr:uid="{00000000-0005-0000-0000-00005A4F0000}"/>
    <cellStyle name="Normalny 3 3 6 2 2 2" xfId="19663" xr:uid="{00000000-0005-0000-0000-00005B4F0000}"/>
    <cellStyle name="Normalny 3 3 6 2 2 2 2" xfId="19664" xr:uid="{00000000-0005-0000-0000-00005C4F0000}"/>
    <cellStyle name="Normalny 3 3 6 2 2 2 3" xfId="19665" xr:uid="{00000000-0005-0000-0000-00005D4F0000}"/>
    <cellStyle name="Normalny 3 3 6 2 2 3" xfId="19666" xr:uid="{00000000-0005-0000-0000-00005E4F0000}"/>
    <cellStyle name="Normalny 3 3 6 2 2 4" xfId="19667" xr:uid="{00000000-0005-0000-0000-00005F4F0000}"/>
    <cellStyle name="Normalny 3 3 6 2 3" xfId="19668" xr:uid="{00000000-0005-0000-0000-0000604F0000}"/>
    <cellStyle name="Normalny 3 3 6 2 3 2" xfId="19669" xr:uid="{00000000-0005-0000-0000-0000614F0000}"/>
    <cellStyle name="Normalny 3 3 6 2 3 2 2" xfId="19670" xr:uid="{00000000-0005-0000-0000-0000624F0000}"/>
    <cellStyle name="Normalny 3 3 6 2 3 2 3" xfId="19671" xr:uid="{00000000-0005-0000-0000-0000634F0000}"/>
    <cellStyle name="Normalny 3 3 6 2 3 3" xfId="19672" xr:uid="{00000000-0005-0000-0000-0000644F0000}"/>
    <cellStyle name="Normalny 3 3 6 2 3 4" xfId="19673" xr:uid="{00000000-0005-0000-0000-0000654F0000}"/>
    <cellStyle name="Normalny 3 3 6 2 4" xfId="19674" xr:uid="{00000000-0005-0000-0000-0000664F0000}"/>
    <cellStyle name="Normalny 3 3 6 2 4 2" xfId="19675" xr:uid="{00000000-0005-0000-0000-0000674F0000}"/>
    <cellStyle name="Normalny 3 3 6 2 4 2 2" xfId="19676" xr:uid="{00000000-0005-0000-0000-0000684F0000}"/>
    <cellStyle name="Normalny 3 3 6 2 4 2 3" xfId="19677" xr:uid="{00000000-0005-0000-0000-0000694F0000}"/>
    <cellStyle name="Normalny 3 3 6 2 4 3" xfId="19678" xr:uid="{00000000-0005-0000-0000-00006A4F0000}"/>
    <cellStyle name="Normalny 3 3 6 2 4 4" xfId="19679" xr:uid="{00000000-0005-0000-0000-00006B4F0000}"/>
    <cellStyle name="Normalny 3 3 6 2 5" xfId="19680" xr:uid="{00000000-0005-0000-0000-00006C4F0000}"/>
    <cellStyle name="Normalny 3 3 6 2 5 2" xfId="19681" xr:uid="{00000000-0005-0000-0000-00006D4F0000}"/>
    <cellStyle name="Normalny 3 3 6 2 5 3" xfId="19682" xr:uid="{00000000-0005-0000-0000-00006E4F0000}"/>
    <cellStyle name="Normalny 3 3 6 2 6" xfId="19683" xr:uid="{00000000-0005-0000-0000-00006F4F0000}"/>
    <cellStyle name="Normalny 3 3 6 2 7" xfId="19684" xr:uid="{00000000-0005-0000-0000-0000704F0000}"/>
    <cellStyle name="Normalny 3 3 6 3" xfId="19685" xr:uid="{00000000-0005-0000-0000-0000714F0000}"/>
    <cellStyle name="Normalny 3 3 6 3 2" xfId="19686" xr:uid="{00000000-0005-0000-0000-0000724F0000}"/>
    <cellStyle name="Normalny 3 3 6 3 2 2" xfId="19687" xr:uid="{00000000-0005-0000-0000-0000734F0000}"/>
    <cellStyle name="Normalny 3 3 6 3 2 2 2" xfId="19688" xr:uid="{00000000-0005-0000-0000-0000744F0000}"/>
    <cellStyle name="Normalny 3 3 6 3 2 2 3" xfId="19689" xr:uid="{00000000-0005-0000-0000-0000754F0000}"/>
    <cellStyle name="Normalny 3 3 6 3 2 3" xfId="19690" xr:uid="{00000000-0005-0000-0000-0000764F0000}"/>
    <cellStyle name="Normalny 3 3 6 3 2 4" xfId="19691" xr:uid="{00000000-0005-0000-0000-0000774F0000}"/>
    <cellStyle name="Normalny 3 3 6 3 3" xfId="19692" xr:uid="{00000000-0005-0000-0000-0000784F0000}"/>
    <cellStyle name="Normalny 3 3 6 3 3 2" xfId="19693" xr:uid="{00000000-0005-0000-0000-0000794F0000}"/>
    <cellStyle name="Normalny 3 3 6 3 3 2 2" xfId="19694" xr:uid="{00000000-0005-0000-0000-00007A4F0000}"/>
    <cellStyle name="Normalny 3 3 6 3 3 2 3" xfId="19695" xr:uid="{00000000-0005-0000-0000-00007B4F0000}"/>
    <cellStyle name="Normalny 3 3 6 3 3 3" xfId="19696" xr:uid="{00000000-0005-0000-0000-00007C4F0000}"/>
    <cellStyle name="Normalny 3 3 6 3 3 4" xfId="19697" xr:uid="{00000000-0005-0000-0000-00007D4F0000}"/>
    <cellStyle name="Normalny 3 3 6 3 4" xfId="19698" xr:uid="{00000000-0005-0000-0000-00007E4F0000}"/>
    <cellStyle name="Normalny 3 3 6 3 4 2" xfId="19699" xr:uid="{00000000-0005-0000-0000-00007F4F0000}"/>
    <cellStyle name="Normalny 3 3 6 3 4 2 2" xfId="19700" xr:uid="{00000000-0005-0000-0000-0000804F0000}"/>
    <cellStyle name="Normalny 3 3 6 3 4 2 3" xfId="19701" xr:uid="{00000000-0005-0000-0000-0000814F0000}"/>
    <cellStyle name="Normalny 3 3 6 3 4 3" xfId="19702" xr:uid="{00000000-0005-0000-0000-0000824F0000}"/>
    <cellStyle name="Normalny 3 3 6 3 4 4" xfId="19703" xr:uid="{00000000-0005-0000-0000-0000834F0000}"/>
    <cellStyle name="Normalny 3 3 6 3 5" xfId="19704" xr:uid="{00000000-0005-0000-0000-0000844F0000}"/>
    <cellStyle name="Normalny 3 3 6 3 5 2" xfId="19705" xr:uid="{00000000-0005-0000-0000-0000854F0000}"/>
    <cellStyle name="Normalny 3 3 6 3 5 3" xfId="19706" xr:uid="{00000000-0005-0000-0000-0000864F0000}"/>
    <cellStyle name="Normalny 3 3 6 3 6" xfId="19707" xr:uid="{00000000-0005-0000-0000-0000874F0000}"/>
    <cellStyle name="Normalny 3 3 6 3 7" xfId="19708" xr:uid="{00000000-0005-0000-0000-0000884F0000}"/>
    <cellStyle name="Normalny 3 3 6 4" xfId="19709" xr:uid="{00000000-0005-0000-0000-0000894F0000}"/>
    <cellStyle name="Normalny 3 3 6 4 2" xfId="19710" xr:uid="{00000000-0005-0000-0000-00008A4F0000}"/>
    <cellStyle name="Normalny 3 3 6 4 2 2" xfId="19711" xr:uid="{00000000-0005-0000-0000-00008B4F0000}"/>
    <cellStyle name="Normalny 3 3 6 4 2 3" xfId="19712" xr:uid="{00000000-0005-0000-0000-00008C4F0000}"/>
    <cellStyle name="Normalny 3 3 6 4 3" xfId="19713" xr:uid="{00000000-0005-0000-0000-00008D4F0000}"/>
    <cellStyle name="Normalny 3 3 6 4 4" xfId="19714" xr:uid="{00000000-0005-0000-0000-00008E4F0000}"/>
    <cellStyle name="Normalny 3 3 6 5" xfId="19715" xr:uid="{00000000-0005-0000-0000-00008F4F0000}"/>
    <cellStyle name="Normalny 3 3 6 5 2" xfId="19716" xr:uid="{00000000-0005-0000-0000-0000904F0000}"/>
    <cellStyle name="Normalny 3 3 6 5 2 2" xfId="19717" xr:uid="{00000000-0005-0000-0000-0000914F0000}"/>
    <cellStyle name="Normalny 3 3 6 5 2 3" xfId="19718" xr:uid="{00000000-0005-0000-0000-0000924F0000}"/>
    <cellStyle name="Normalny 3 3 6 5 3" xfId="19719" xr:uid="{00000000-0005-0000-0000-0000934F0000}"/>
    <cellStyle name="Normalny 3 3 6 5 4" xfId="19720" xr:uid="{00000000-0005-0000-0000-0000944F0000}"/>
    <cellStyle name="Normalny 3 3 6 6" xfId="19721" xr:uid="{00000000-0005-0000-0000-0000954F0000}"/>
    <cellStyle name="Normalny 3 3 6 6 2" xfId="19722" xr:uid="{00000000-0005-0000-0000-0000964F0000}"/>
    <cellStyle name="Normalny 3 3 6 6 2 2" xfId="19723" xr:uid="{00000000-0005-0000-0000-0000974F0000}"/>
    <cellStyle name="Normalny 3 3 6 6 2 3" xfId="19724" xr:uid="{00000000-0005-0000-0000-0000984F0000}"/>
    <cellStyle name="Normalny 3 3 6 6 3" xfId="19725" xr:uid="{00000000-0005-0000-0000-0000994F0000}"/>
    <cellStyle name="Normalny 3 3 6 6 4" xfId="19726" xr:uid="{00000000-0005-0000-0000-00009A4F0000}"/>
    <cellStyle name="Normalny 3 3 6 7" xfId="19727" xr:uid="{00000000-0005-0000-0000-00009B4F0000}"/>
    <cellStyle name="Normalny 3 3 6 7 2" xfId="19728" xr:uid="{00000000-0005-0000-0000-00009C4F0000}"/>
    <cellStyle name="Normalny 3 3 6 7 3" xfId="19729" xr:uid="{00000000-0005-0000-0000-00009D4F0000}"/>
    <cellStyle name="Normalny 3 3 6 8" xfId="19730" xr:uid="{00000000-0005-0000-0000-00009E4F0000}"/>
    <cellStyle name="Normalny 3 3 6 9" xfId="19731" xr:uid="{00000000-0005-0000-0000-00009F4F0000}"/>
    <cellStyle name="Normalny 3 3 7" xfId="19732" xr:uid="{00000000-0005-0000-0000-0000A04F0000}"/>
    <cellStyle name="Normalny 3 3 7 2" xfId="19733" xr:uid="{00000000-0005-0000-0000-0000A14F0000}"/>
    <cellStyle name="Normalny 3 3 7 2 2" xfId="19734" xr:uid="{00000000-0005-0000-0000-0000A24F0000}"/>
    <cellStyle name="Normalny 3 3 7 2 2 2" xfId="19735" xr:uid="{00000000-0005-0000-0000-0000A34F0000}"/>
    <cellStyle name="Normalny 3 3 7 2 2 2 2" xfId="19736" xr:uid="{00000000-0005-0000-0000-0000A44F0000}"/>
    <cellStyle name="Normalny 3 3 7 2 2 2 3" xfId="19737" xr:uid="{00000000-0005-0000-0000-0000A54F0000}"/>
    <cellStyle name="Normalny 3 3 7 2 2 3" xfId="19738" xr:uid="{00000000-0005-0000-0000-0000A64F0000}"/>
    <cellStyle name="Normalny 3 3 7 2 2 4" xfId="19739" xr:uid="{00000000-0005-0000-0000-0000A74F0000}"/>
    <cellStyle name="Normalny 3 3 7 2 3" xfId="19740" xr:uid="{00000000-0005-0000-0000-0000A84F0000}"/>
    <cellStyle name="Normalny 3 3 7 2 3 2" xfId="19741" xr:uid="{00000000-0005-0000-0000-0000A94F0000}"/>
    <cellStyle name="Normalny 3 3 7 2 3 2 2" xfId="19742" xr:uid="{00000000-0005-0000-0000-0000AA4F0000}"/>
    <cellStyle name="Normalny 3 3 7 2 3 2 3" xfId="19743" xr:uid="{00000000-0005-0000-0000-0000AB4F0000}"/>
    <cellStyle name="Normalny 3 3 7 2 3 3" xfId="19744" xr:uid="{00000000-0005-0000-0000-0000AC4F0000}"/>
    <cellStyle name="Normalny 3 3 7 2 3 4" xfId="19745" xr:uid="{00000000-0005-0000-0000-0000AD4F0000}"/>
    <cellStyle name="Normalny 3 3 7 2 4" xfId="19746" xr:uid="{00000000-0005-0000-0000-0000AE4F0000}"/>
    <cellStyle name="Normalny 3 3 7 2 4 2" xfId="19747" xr:uid="{00000000-0005-0000-0000-0000AF4F0000}"/>
    <cellStyle name="Normalny 3 3 7 2 4 2 2" xfId="19748" xr:uid="{00000000-0005-0000-0000-0000B04F0000}"/>
    <cellStyle name="Normalny 3 3 7 2 4 2 3" xfId="19749" xr:uid="{00000000-0005-0000-0000-0000B14F0000}"/>
    <cellStyle name="Normalny 3 3 7 2 4 3" xfId="19750" xr:uid="{00000000-0005-0000-0000-0000B24F0000}"/>
    <cellStyle name="Normalny 3 3 7 2 4 4" xfId="19751" xr:uid="{00000000-0005-0000-0000-0000B34F0000}"/>
    <cellStyle name="Normalny 3 3 7 2 5" xfId="19752" xr:uid="{00000000-0005-0000-0000-0000B44F0000}"/>
    <cellStyle name="Normalny 3 3 7 2 5 2" xfId="19753" xr:uid="{00000000-0005-0000-0000-0000B54F0000}"/>
    <cellStyle name="Normalny 3 3 7 2 5 3" xfId="19754" xr:uid="{00000000-0005-0000-0000-0000B64F0000}"/>
    <cellStyle name="Normalny 3 3 7 2 6" xfId="19755" xr:uid="{00000000-0005-0000-0000-0000B74F0000}"/>
    <cellStyle name="Normalny 3 3 7 2 7" xfId="19756" xr:uid="{00000000-0005-0000-0000-0000B84F0000}"/>
    <cellStyle name="Normalny 3 3 7 3" xfId="19757" xr:uid="{00000000-0005-0000-0000-0000B94F0000}"/>
    <cellStyle name="Normalny 3 3 7 3 2" xfId="19758" xr:uid="{00000000-0005-0000-0000-0000BA4F0000}"/>
    <cellStyle name="Normalny 3 3 7 3 2 2" xfId="19759" xr:uid="{00000000-0005-0000-0000-0000BB4F0000}"/>
    <cellStyle name="Normalny 3 3 7 3 2 3" xfId="19760" xr:uid="{00000000-0005-0000-0000-0000BC4F0000}"/>
    <cellStyle name="Normalny 3 3 7 3 3" xfId="19761" xr:uid="{00000000-0005-0000-0000-0000BD4F0000}"/>
    <cellStyle name="Normalny 3 3 7 3 4" xfId="19762" xr:uid="{00000000-0005-0000-0000-0000BE4F0000}"/>
    <cellStyle name="Normalny 3 3 7 4" xfId="19763" xr:uid="{00000000-0005-0000-0000-0000BF4F0000}"/>
    <cellStyle name="Normalny 3 3 7 4 2" xfId="19764" xr:uid="{00000000-0005-0000-0000-0000C04F0000}"/>
    <cellStyle name="Normalny 3 3 7 4 2 2" xfId="19765" xr:uid="{00000000-0005-0000-0000-0000C14F0000}"/>
    <cellStyle name="Normalny 3 3 7 4 2 3" xfId="19766" xr:uid="{00000000-0005-0000-0000-0000C24F0000}"/>
    <cellStyle name="Normalny 3 3 7 4 3" xfId="19767" xr:uid="{00000000-0005-0000-0000-0000C34F0000}"/>
    <cellStyle name="Normalny 3 3 7 4 4" xfId="19768" xr:uid="{00000000-0005-0000-0000-0000C44F0000}"/>
    <cellStyle name="Normalny 3 3 7 5" xfId="19769" xr:uid="{00000000-0005-0000-0000-0000C54F0000}"/>
    <cellStyle name="Normalny 3 3 7 5 2" xfId="19770" xr:uid="{00000000-0005-0000-0000-0000C64F0000}"/>
    <cellStyle name="Normalny 3 3 7 5 2 2" xfId="19771" xr:uid="{00000000-0005-0000-0000-0000C74F0000}"/>
    <cellStyle name="Normalny 3 3 7 5 2 3" xfId="19772" xr:uid="{00000000-0005-0000-0000-0000C84F0000}"/>
    <cellStyle name="Normalny 3 3 7 5 3" xfId="19773" xr:uid="{00000000-0005-0000-0000-0000C94F0000}"/>
    <cellStyle name="Normalny 3 3 7 5 4" xfId="19774" xr:uid="{00000000-0005-0000-0000-0000CA4F0000}"/>
    <cellStyle name="Normalny 3 3 7 6" xfId="19775" xr:uid="{00000000-0005-0000-0000-0000CB4F0000}"/>
    <cellStyle name="Normalny 3 3 7 6 2" xfId="19776" xr:uid="{00000000-0005-0000-0000-0000CC4F0000}"/>
    <cellStyle name="Normalny 3 3 7 6 3" xfId="19777" xr:uid="{00000000-0005-0000-0000-0000CD4F0000}"/>
    <cellStyle name="Normalny 3 3 7 7" xfId="19778" xr:uid="{00000000-0005-0000-0000-0000CE4F0000}"/>
    <cellStyle name="Normalny 3 3 7 8" xfId="19779" xr:uid="{00000000-0005-0000-0000-0000CF4F0000}"/>
    <cellStyle name="Normalny 3 3 8" xfId="19780" xr:uid="{00000000-0005-0000-0000-0000D04F0000}"/>
    <cellStyle name="Normalny 3 3 8 2" xfId="19781" xr:uid="{00000000-0005-0000-0000-0000D14F0000}"/>
    <cellStyle name="Normalny 3 3 8 2 2" xfId="19782" xr:uid="{00000000-0005-0000-0000-0000D24F0000}"/>
    <cellStyle name="Normalny 3 3 8 2 2 2" xfId="19783" xr:uid="{00000000-0005-0000-0000-0000D34F0000}"/>
    <cellStyle name="Normalny 3 3 8 2 2 2 2" xfId="19784" xr:uid="{00000000-0005-0000-0000-0000D44F0000}"/>
    <cellStyle name="Normalny 3 3 8 2 2 2 3" xfId="19785" xr:uid="{00000000-0005-0000-0000-0000D54F0000}"/>
    <cellStyle name="Normalny 3 3 8 2 2 3" xfId="19786" xr:uid="{00000000-0005-0000-0000-0000D64F0000}"/>
    <cellStyle name="Normalny 3 3 8 2 2 4" xfId="19787" xr:uid="{00000000-0005-0000-0000-0000D74F0000}"/>
    <cellStyle name="Normalny 3 3 8 2 3" xfId="19788" xr:uid="{00000000-0005-0000-0000-0000D84F0000}"/>
    <cellStyle name="Normalny 3 3 8 2 3 2" xfId="19789" xr:uid="{00000000-0005-0000-0000-0000D94F0000}"/>
    <cellStyle name="Normalny 3 3 8 2 3 2 2" xfId="19790" xr:uid="{00000000-0005-0000-0000-0000DA4F0000}"/>
    <cellStyle name="Normalny 3 3 8 2 3 2 3" xfId="19791" xr:uid="{00000000-0005-0000-0000-0000DB4F0000}"/>
    <cellStyle name="Normalny 3 3 8 2 3 3" xfId="19792" xr:uid="{00000000-0005-0000-0000-0000DC4F0000}"/>
    <cellStyle name="Normalny 3 3 8 2 3 4" xfId="19793" xr:uid="{00000000-0005-0000-0000-0000DD4F0000}"/>
    <cellStyle name="Normalny 3 3 8 2 4" xfId="19794" xr:uid="{00000000-0005-0000-0000-0000DE4F0000}"/>
    <cellStyle name="Normalny 3 3 8 2 4 2" xfId="19795" xr:uid="{00000000-0005-0000-0000-0000DF4F0000}"/>
    <cellStyle name="Normalny 3 3 8 2 4 2 2" xfId="19796" xr:uid="{00000000-0005-0000-0000-0000E04F0000}"/>
    <cellStyle name="Normalny 3 3 8 2 4 2 3" xfId="19797" xr:uid="{00000000-0005-0000-0000-0000E14F0000}"/>
    <cellStyle name="Normalny 3 3 8 2 4 3" xfId="19798" xr:uid="{00000000-0005-0000-0000-0000E24F0000}"/>
    <cellStyle name="Normalny 3 3 8 2 4 4" xfId="19799" xr:uid="{00000000-0005-0000-0000-0000E34F0000}"/>
    <cellStyle name="Normalny 3 3 8 2 5" xfId="19800" xr:uid="{00000000-0005-0000-0000-0000E44F0000}"/>
    <cellStyle name="Normalny 3 3 8 2 5 2" xfId="19801" xr:uid="{00000000-0005-0000-0000-0000E54F0000}"/>
    <cellStyle name="Normalny 3 3 8 2 5 3" xfId="19802" xr:uid="{00000000-0005-0000-0000-0000E64F0000}"/>
    <cellStyle name="Normalny 3 3 8 2 6" xfId="19803" xr:uid="{00000000-0005-0000-0000-0000E74F0000}"/>
    <cellStyle name="Normalny 3 3 8 2 7" xfId="19804" xr:uid="{00000000-0005-0000-0000-0000E84F0000}"/>
    <cellStyle name="Normalny 3 3 8 3" xfId="19805" xr:uid="{00000000-0005-0000-0000-0000E94F0000}"/>
    <cellStyle name="Normalny 3 3 8 3 2" xfId="19806" xr:uid="{00000000-0005-0000-0000-0000EA4F0000}"/>
    <cellStyle name="Normalny 3 3 8 3 2 2" xfId="19807" xr:uid="{00000000-0005-0000-0000-0000EB4F0000}"/>
    <cellStyle name="Normalny 3 3 8 3 2 3" xfId="19808" xr:uid="{00000000-0005-0000-0000-0000EC4F0000}"/>
    <cellStyle name="Normalny 3 3 8 3 3" xfId="19809" xr:uid="{00000000-0005-0000-0000-0000ED4F0000}"/>
    <cellStyle name="Normalny 3 3 8 3 4" xfId="19810" xr:uid="{00000000-0005-0000-0000-0000EE4F0000}"/>
    <cellStyle name="Normalny 3 3 8 4" xfId="19811" xr:uid="{00000000-0005-0000-0000-0000EF4F0000}"/>
    <cellStyle name="Normalny 3 3 8 4 2" xfId="19812" xr:uid="{00000000-0005-0000-0000-0000F04F0000}"/>
    <cellStyle name="Normalny 3 3 8 4 2 2" xfId="19813" xr:uid="{00000000-0005-0000-0000-0000F14F0000}"/>
    <cellStyle name="Normalny 3 3 8 4 2 3" xfId="19814" xr:uid="{00000000-0005-0000-0000-0000F24F0000}"/>
    <cellStyle name="Normalny 3 3 8 4 3" xfId="19815" xr:uid="{00000000-0005-0000-0000-0000F34F0000}"/>
    <cellStyle name="Normalny 3 3 8 4 4" xfId="19816" xr:uid="{00000000-0005-0000-0000-0000F44F0000}"/>
    <cellStyle name="Normalny 3 3 8 5" xfId="19817" xr:uid="{00000000-0005-0000-0000-0000F54F0000}"/>
    <cellStyle name="Normalny 3 3 8 5 2" xfId="19818" xr:uid="{00000000-0005-0000-0000-0000F64F0000}"/>
    <cellStyle name="Normalny 3 3 8 5 2 2" xfId="19819" xr:uid="{00000000-0005-0000-0000-0000F74F0000}"/>
    <cellStyle name="Normalny 3 3 8 5 2 3" xfId="19820" xr:uid="{00000000-0005-0000-0000-0000F84F0000}"/>
    <cellStyle name="Normalny 3 3 8 5 3" xfId="19821" xr:uid="{00000000-0005-0000-0000-0000F94F0000}"/>
    <cellStyle name="Normalny 3 3 8 5 4" xfId="19822" xr:uid="{00000000-0005-0000-0000-0000FA4F0000}"/>
    <cellStyle name="Normalny 3 3 8 6" xfId="19823" xr:uid="{00000000-0005-0000-0000-0000FB4F0000}"/>
    <cellStyle name="Normalny 3 3 8 6 2" xfId="19824" xr:uid="{00000000-0005-0000-0000-0000FC4F0000}"/>
    <cellStyle name="Normalny 3 3 8 6 3" xfId="19825" xr:uid="{00000000-0005-0000-0000-0000FD4F0000}"/>
    <cellStyle name="Normalny 3 3 8 7" xfId="19826" xr:uid="{00000000-0005-0000-0000-0000FE4F0000}"/>
    <cellStyle name="Normalny 3 3 8 8" xfId="19827" xr:uid="{00000000-0005-0000-0000-0000FF4F0000}"/>
    <cellStyle name="Normalny 3 3 9" xfId="19828" xr:uid="{00000000-0005-0000-0000-000000500000}"/>
    <cellStyle name="Normalny 3 3 9 2" xfId="19829" xr:uid="{00000000-0005-0000-0000-000001500000}"/>
    <cellStyle name="Normalny 3 3 9 2 2" xfId="19830" xr:uid="{00000000-0005-0000-0000-000002500000}"/>
    <cellStyle name="Normalny 3 3 9 2 2 2" xfId="19831" xr:uid="{00000000-0005-0000-0000-000003500000}"/>
    <cellStyle name="Normalny 3 3 9 2 2 3" xfId="19832" xr:uid="{00000000-0005-0000-0000-000004500000}"/>
    <cellStyle name="Normalny 3 3 9 2 3" xfId="19833" xr:uid="{00000000-0005-0000-0000-000005500000}"/>
    <cellStyle name="Normalny 3 3 9 2 4" xfId="19834" xr:uid="{00000000-0005-0000-0000-000006500000}"/>
    <cellStyle name="Normalny 3 3 9 3" xfId="19835" xr:uid="{00000000-0005-0000-0000-000007500000}"/>
    <cellStyle name="Normalny 3 3 9 3 2" xfId="19836" xr:uid="{00000000-0005-0000-0000-000008500000}"/>
    <cellStyle name="Normalny 3 3 9 3 2 2" xfId="19837" xr:uid="{00000000-0005-0000-0000-000009500000}"/>
    <cellStyle name="Normalny 3 3 9 3 2 3" xfId="19838" xr:uid="{00000000-0005-0000-0000-00000A500000}"/>
    <cellStyle name="Normalny 3 3 9 3 3" xfId="19839" xr:uid="{00000000-0005-0000-0000-00000B500000}"/>
    <cellStyle name="Normalny 3 3 9 3 4" xfId="19840" xr:uid="{00000000-0005-0000-0000-00000C500000}"/>
    <cellStyle name="Normalny 3 3 9 4" xfId="19841" xr:uid="{00000000-0005-0000-0000-00000D500000}"/>
    <cellStyle name="Normalny 3 3 9 4 2" xfId="19842" xr:uid="{00000000-0005-0000-0000-00000E500000}"/>
    <cellStyle name="Normalny 3 3 9 4 2 2" xfId="19843" xr:uid="{00000000-0005-0000-0000-00000F500000}"/>
    <cellStyle name="Normalny 3 3 9 4 2 3" xfId="19844" xr:uid="{00000000-0005-0000-0000-000010500000}"/>
    <cellStyle name="Normalny 3 3 9 4 3" xfId="19845" xr:uid="{00000000-0005-0000-0000-000011500000}"/>
    <cellStyle name="Normalny 3 3 9 4 4" xfId="19846" xr:uid="{00000000-0005-0000-0000-000012500000}"/>
    <cellStyle name="Normalny 3 3 9 5" xfId="19847" xr:uid="{00000000-0005-0000-0000-000013500000}"/>
    <cellStyle name="Normalny 3 3 9 5 2" xfId="19848" xr:uid="{00000000-0005-0000-0000-000014500000}"/>
    <cellStyle name="Normalny 3 3 9 5 3" xfId="19849" xr:uid="{00000000-0005-0000-0000-000015500000}"/>
    <cellStyle name="Normalny 3 3 9 6" xfId="19850" xr:uid="{00000000-0005-0000-0000-000016500000}"/>
    <cellStyle name="Normalny 3 3 9 7" xfId="19851" xr:uid="{00000000-0005-0000-0000-000017500000}"/>
    <cellStyle name="Normalny 3 4" xfId="19852" xr:uid="{00000000-0005-0000-0000-000018500000}"/>
    <cellStyle name="Normalny 3 4 2" xfId="22526" xr:uid="{00000000-0005-0000-0000-000019500000}"/>
    <cellStyle name="Normalny 3 5" xfId="19853" xr:uid="{00000000-0005-0000-0000-00001A500000}"/>
    <cellStyle name="Normalny 3 5 10" xfId="19854" xr:uid="{00000000-0005-0000-0000-00001B500000}"/>
    <cellStyle name="Normalny 3 5 10 2" xfId="19855" xr:uid="{00000000-0005-0000-0000-00001C500000}"/>
    <cellStyle name="Normalny 3 5 10 2 2" xfId="19856" xr:uid="{00000000-0005-0000-0000-00001D500000}"/>
    <cellStyle name="Normalny 3 5 10 2 3" xfId="19857" xr:uid="{00000000-0005-0000-0000-00001E500000}"/>
    <cellStyle name="Normalny 3 5 10 3" xfId="19858" xr:uid="{00000000-0005-0000-0000-00001F500000}"/>
    <cellStyle name="Normalny 3 5 10 4" xfId="19859" xr:uid="{00000000-0005-0000-0000-000020500000}"/>
    <cellStyle name="Normalny 3 5 11" xfId="19860" xr:uid="{00000000-0005-0000-0000-000021500000}"/>
    <cellStyle name="Normalny 3 5 11 2" xfId="19861" xr:uid="{00000000-0005-0000-0000-000022500000}"/>
    <cellStyle name="Normalny 3 5 11 2 2" xfId="19862" xr:uid="{00000000-0005-0000-0000-000023500000}"/>
    <cellStyle name="Normalny 3 5 11 2 3" xfId="19863" xr:uid="{00000000-0005-0000-0000-000024500000}"/>
    <cellStyle name="Normalny 3 5 11 3" xfId="19864" xr:uid="{00000000-0005-0000-0000-000025500000}"/>
    <cellStyle name="Normalny 3 5 11 4" xfId="19865" xr:uid="{00000000-0005-0000-0000-000026500000}"/>
    <cellStyle name="Normalny 3 5 12" xfId="19866" xr:uid="{00000000-0005-0000-0000-000027500000}"/>
    <cellStyle name="Normalny 3 5 12 2" xfId="19867" xr:uid="{00000000-0005-0000-0000-000028500000}"/>
    <cellStyle name="Normalny 3 5 12 3" xfId="19868" xr:uid="{00000000-0005-0000-0000-000029500000}"/>
    <cellStyle name="Normalny 3 5 13" xfId="19869" xr:uid="{00000000-0005-0000-0000-00002A500000}"/>
    <cellStyle name="Normalny 3 5 13 2" xfId="19870" xr:uid="{00000000-0005-0000-0000-00002B500000}"/>
    <cellStyle name="Normalny 3 5 13 3" xfId="19871" xr:uid="{00000000-0005-0000-0000-00002C500000}"/>
    <cellStyle name="Normalny 3 5 14" xfId="19872" xr:uid="{00000000-0005-0000-0000-00002D500000}"/>
    <cellStyle name="Normalny 3 5 15" xfId="19873" xr:uid="{00000000-0005-0000-0000-00002E500000}"/>
    <cellStyle name="Normalny 3 5 16" xfId="19874" xr:uid="{00000000-0005-0000-0000-00002F500000}"/>
    <cellStyle name="Normalny 3 5 17" xfId="22527" xr:uid="{00000000-0005-0000-0000-000030500000}"/>
    <cellStyle name="Normalny 3 5 2" xfId="19875" xr:uid="{00000000-0005-0000-0000-000031500000}"/>
    <cellStyle name="Normalny 3 5 2 10" xfId="19876" xr:uid="{00000000-0005-0000-0000-000032500000}"/>
    <cellStyle name="Normalny 3 5 2 10 2" xfId="19877" xr:uid="{00000000-0005-0000-0000-000033500000}"/>
    <cellStyle name="Normalny 3 5 2 10 3" xfId="19878" xr:uid="{00000000-0005-0000-0000-000034500000}"/>
    <cellStyle name="Normalny 3 5 2 11" xfId="19879" xr:uid="{00000000-0005-0000-0000-000035500000}"/>
    <cellStyle name="Normalny 3 5 2 11 2" xfId="19880" xr:uid="{00000000-0005-0000-0000-000036500000}"/>
    <cellStyle name="Normalny 3 5 2 11 3" xfId="19881" xr:uid="{00000000-0005-0000-0000-000037500000}"/>
    <cellStyle name="Normalny 3 5 2 12" xfId="19882" xr:uid="{00000000-0005-0000-0000-000038500000}"/>
    <cellStyle name="Normalny 3 5 2 13" xfId="19883" xr:uid="{00000000-0005-0000-0000-000039500000}"/>
    <cellStyle name="Normalny 3 5 2 2" xfId="19884" xr:uid="{00000000-0005-0000-0000-00003A500000}"/>
    <cellStyle name="Normalny 3 5 2 2 10" xfId="19885" xr:uid="{00000000-0005-0000-0000-00003B500000}"/>
    <cellStyle name="Normalny 3 5 2 2 2" xfId="19886" xr:uid="{00000000-0005-0000-0000-00003C500000}"/>
    <cellStyle name="Normalny 3 5 2 2 2 2" xfId="19887" xr:uid="{00000000-0005-0000-0000-00003D500000}"/>
    <cellStyle name="Normalny 3 5 2 2 2 2 2" xfId="19888" xr:uid="{00000000-0005-0000-0000-00003E500000}"/>
    <cellStyle name="Normalny 3 5 2 2 2 2 2 2" xfId="19889" xr:uid="{00000000-0005-0000-0000-00003F500000}"/>
    <cellStyle name="Normalny 3 5 2 2 2 2 2 3" xfId="19890" xr:uid="{00000000-0005-0000-0000-000040500000}"/>
    <cellStyle name="Normalny 3 5 2 2 2 2 3" xfId="19891" xr:uid="{00000000-0005-0000-0000-000041500000}"/>
    <cellStyle name="Normalny 3 5 2 2 2 2 4" xfId="19892" xr:uid="{00000000-0005-0000-0000-000042500000}"/>
    <cellStyle name="Normalny 3 5 2 2 2 3" xfId="19893" xr:uid="{00000000-0005-0000-0000-000043500000}"/>
    <cellStyle name="Normalny 3 5 2 2 2 3 2" xfId="19894" xr:uid="{00000000-0005-0000-0000-000044500000}"/>
    <cellStyle name="Normalny 3 5 2 2 2 3 2 2" xfId="19895" xr:uid="{00000000-0005-0000-0000-000045500000}"/>
    <cellStyle name="Normalny 3 5 2 2 2 3 2 3" xfId="19896" xr:uid="{00000000-0005-0000-0000-000046500000}"/>
    <cellStyle name="Normalny 3 5 2 2 2 3 3" xfId="19897" xr:uid="{00000000-0005-0000-0000-000047500000}"/>
    <cellStyle name="Normalny 3 5 2 2 2 3 4" xfId="19898" xr:uid="{00000000-0005-0000-0000-000048500000}"/>
    <cellStyle name="Normalny 3 5 2 2 2 4" xfId="19899" xr:uid="{00000000-0005-0000-0000-000049500000}"/>
    <cellStyle name="Normalny 3 5 2 2 2 4 2" xfId="19900" xr:uid="{00000000-0005-0000-0000-00004A500000}"/>
    <cellStyle name="Normalny 3 5 2 2 2 4 2 2" xfId="19901" xr:uid="{00000000-0005-0000-0000-00004B500000}"/>
    <cellStyle name="Normalny 3 5 2 2 2 4 2 3" xfId="19902" xr:uid="{00000000-0005-0000-0000-00004C500000}"/>
    <cellStyle name="Normalny 3 5 2 2 2 4 3" xfId="19903" xr:uid="{00000000-0005-0000-0000-00004D500000}"/>
    <cellStyle name="Normalny 3 5 2 2 2 4 4" xfId="19904" xr:uid="{00000000-0005-0000-0000-00004E500000}"/>
    <cellStyle name="Normalny 3 5 2 2 2 5" xfId="19905" xr:uid="{00000000-0005-0000-0000-00004F500000}"/>
    <cellStyle name="Normalny 3 5 2 2 2 5 2" xfId="19906" xr:uid="{00000000-0005-0000-0000-000050500000}"/>
    <cellStyle name="Normalny 3 5 2 2 2 5 3" xfId="19907" xr:uid="{00000000-0005-0000-0000-000051500000}"/>
    <cellStyle name="Normalny 3 5 2 2 2 6" xfId="19908" xr:uid="{00000000-0005-0000-0000-000052500000}"/>
    <cellStyle name="Normalny 3 5 2 2 2 7" xfId="19909" xr:uid="{00000000-0005-0000-0000-000053500000}"/>
    <cellStyle name="Normalny 3 5 2 2 3" xfId="19910" xr:uid="{00000000-0005-0000-0000-000054500000}"/>
    <cellStyle name="Normalny 3 5 2 2 3 2" xfId="19911" xr:uid="{00000000-0005-0000-0000-000055500000}"/>
    <cellStyle name="Normalny 3 5 2 2 3 2 2" xfId="19912" xr:uid="{00000000-0005-0000-0000-000056500000}"/>
    <cellStyle name="Normalny 3 5 2 2 3 2 2 2" xfId="19913" xr:uid="{00000000-0005-0000-0000-000057500000}"/>
    <cellStyle name="Normalny 3 5 2 2 3 2 2 3" xfId="19914" xr:uid="{00000000-0005-0000-0000-000058500000}"/>
    <cellStyle name="Normalny 3 5 2 2 3 2 3" xfId="19915" xr:uid="{00000000-0005-0000-0000-000059500000}"/>
    <cellStyle name="Normalny 3 5 2 2 3 2 4" xfId="19916" xr:uid="{00000000-0005-0000-0000-00005A500000}"/>
    <cellStyle name="Normalny 3 5 2 2 3 3" xfId="19917" xr:uid="{00000000-0005-0000-0000-00005B500000}"/>
    <cellStyle name="Normalny 3 5 2 2 3 3 2" xfId="19918" xr:uid="{00000000-0005-0000-0000-00005C500000}"/>
    <cellStyle name="Normalny 3 5 2 2 3 3 2 2" xfId="19919" xr:uid="{00000000-0005-0000-0000-00005D500000}"/>
    <cellStyle name="Normalny 3 5 2 2 3 3 2 3" xfId="19920" xr:uid="{00000000-0005-0000-0000-00005E500000}"/>
    <cellStyle name="Normalny 3 5 2 2 3 3 3" xfId="19921" xr:uid="{00000000-0005-0000-0000-00005F500000}"/>
    <cellStyle name="Normalny 3 5 2 2 3 3 4" xfId="19922" xr:uid="{00000000-0005-0000-0000-000060500000}"/>
    <cellStyle name="Normalny 3 5 2 2 3 4" xfId="19923" xr:uid="{00000000-0005-0000-0000-000061500000}"/>
    <cellStyle name="Normalny 3 5 2 2 3 4 2" xfId="19924" xr:uid="{00000000-0005-0000-0000-000062500000}"/>
    <cellStyle name="Normalny 3 5 2 2 3 4 2 2" xfId="19925" xr:uid="{00000000-0005-0000-0000-000063500000}"/>
    <cellStyle name="Normalny 3 5 2 2 3 4 2 3" xfId="19926" xr:uid="{00000000-0005-0000-0000-000064500000}"/>
    <cellStyle name="Normalny 3 5 2 2 3 4 3" xfId="19927" xr:uid="{00000000-0005-0000-0000-000065500000}"/>
    <cellStyle name="Normalny 3 5 2 2 3 4 4" xfId="19928" xr:uid="{00000000-0005-0000-0000-000066500000}"/>
    <cellStyle name="Normalny 3 5 2 2 3 5" xfId="19929" xr:uid="{00000000-0005-0000-0000-000067500000}"/>
    <cellStyle name="Normalny 3 5 2 2 3 5 2" xfId="19930" xr:uid="{00000000-0005-0000-0000-000068500000}"/>
    <cellStyle name="Normalny 3 5 2 2 3 5 3" xfId="19931" xr:uid="{00000000-0005-0000-0000-000069500000}"/>
    <cellStyle name="Normalny 3 5 2 2 3 6" xfId="19932" xr:uid="{00000000-0005-0000-0000-00006A500000}"/>
    <cellStyle name="Normalny 3 5 2 2 3 7" xfId="19933" xr:uid="{00000000-0005-0000-0000-00006B500000}"/>
    <cellStyle name="Normalny 3 5 2 2 4" xfId="19934" xr:uid="{00000000-0005-0000-0000-00006C500000}"/>
    <cellStyle name="Normalny 3 5 2 2 4 2" xfId="19935" xr:uid="{00000000-0005-0000-0000-00006D500000}"/>
    <cellStyle name="Normalny 3 5 2 2 4 2 2" xfId="19936" xr:uid="{00000000-0005-0000-0000-00006E500000}"/>
    <cellStyle name="Normalny 3 5 2 2 4 2 2 2" xfId="19937" xr:uid="{00000000-0005-0000-0000-00006F500000}"/>
    <cellStyle name="Normalny 3 5 2 2 4 2 2 3" xfId="19938" xr:uid="{00000000-0005-0000-0000-000070500000}"/>
    <cellStyle name="Normalny 3 5 2 2 4 2 3" xfId="19939" xr:uid="{00000000-0005-0000-0000-000071500000}"/>
    <cellStyle name="Normalny 3 5 2 2 4 2 4" xfId="19940" xr:uid="{00000000-0005-0000-0000-000072500000}"/>
    <cellStyle name="Normalny 3 5 2 2 4 3" xfId="19941" xr:uid="{00000000-0005-0000-0000-000073500000}"/>
    <cellStyle name="Normalny 3 5 2 2 4 3 2" xfId="19942" xr:uid="{00000000-0005-0000-0000-000074500000}"/>
    <cellStyle name="Normalny 3 5 2 2 4 3 3" xfId="19943" xr:uid="{00000000-0005-0000-0000-000075500000}"/>
    <cellStyle name="Normalny 3 5 2 2 4 4" xfId="19944" xr:uid="{00000000-0005-0000-0000-000076500000}"/>
    <cellStyle name="Normalny 3 5 2 2 4 5" xfId="19945" xr:uid="{00000000-0005-0000-0000-000077500000}"/>
    <cellStyle name="Normalny 3 5 2 2 5" xfId="19946" xr:uid="{00000000-0005-0000-0000-000078500000}"/>
    <cellStyle name="Normalny 3 5 2 2 5 2" xfId="19947" xr:uid="{00000000-0005-0000-0000-000079500000}"/>
    <cellStyle name="Normalny 3 5 2 2 5 2 2" xfId="19948" xr:uid="{00000000-0005-0000-0000-00007A500000}"/>
    <cellStyle name="Normalny 3 5 2 2 5 2 3" xfId="19949" xr:uid="{00000000-0005-0000-0000-00007B500000}"/>
    <cellStyle name="Normalny 3 5 2 2 5 3" xfId="19950" xr:uid="{00000000-0005-0000-0000-00007C500000}"/>
    <cellStyle name="Normalny 3 5 2 2 5 4" xfId="19951" xr:uid="{00000000-0005-0000-0000-00007D500000}"/>
    <cellStyle name="Normalny 3 5 2 2 6" xfId="19952" xr:uid="{00000000-0005-0000-0000-00007E500000}"/>
    <cellStyle name="Normalny 3 5 2 2 6 2" xfId="19953" xr:uid="{00000000-0005-0000-0000-00007F500000}"/>
    <cellStyle name="Normalny 3 5 2 2 6 2 2" xfId="19954" xr:uid="{00000000-0005-0000-0000-000080500000}"/>
    <cellStyle name="Normalny 3 5 2 2 6 2 3" xfId="19955" xr:uid="{00000000-0005-0000-0000-000081500000}"/>
    <cellStyle name="Normalny 3 5 2 2 6 3" xfId="19956" xr:uid="{00000000-0005-0000-0000-000082500000}"/>
    <cellStyle name="Normalny 3 5 2 2 6 4" xfId="19957" xr:uid="{00000000-0005-0000-0000-000083500000}"/>
    <cellStyle name="Normalny 3 5 2 2 7" xfId="19958" xr:uid="{00000000-0005-0000-0000-000084500000}"/>
    <cellStyle name="Normalny 3 5 2 2 7 2" xfId="19959" xr:uid="{00000000-0005-0000-0000-000085500000}"/>
    <cellStyle name="Normalny 3 5 2 2 7 2 2" xfId="19960" xr:uid="{00000000-0005-0000-0000-000086500000}"/>
    <cellStyle name="Normalny 3 5 2 2 7 2 3" xfId="19961" xr:uid="{00000000-0005-0000-0000-000087500000}"/>
    <cellStyle name="Normalny 3 5 2 2 7 3" xfId="19962" xr:uid="{00000000-0005-0000-0000-000088500000}"/>
    <cellStyle name="Normalny 3 5 2 2 7 4" xfId="19963" xr:uid="{00000000-0005-0000-0000-000089500000}"/>
    <cellStyle name="Normalny 3 5 2 2 8" xfId="19964" xr:uid="{00000000-0005-0000-0000-00008A500000}"/>
    <cellStyle name="Normalny 3 5 2 2 8 2" xfId="19965" xr:uid="{00000000-0005-0000-0000-00008B500000}"/>
    <cellStyle name="Normalny 3 5 2 2 8 3" xfId="19966" xr:uid="{00000000-0005-0000-0000-00008C500000}"/>
    <cellStyle name="Normalny 3 5 2 2 9" xfId="19967" xr:uid="{00000000-0005-0000-0000-00008D500000}"/>
    <cellStyle name="Normalny 3 5 2 3" xfId="19968" xr:uid="{00000000-0005-0000-0000-00008E500000}"/>
    <cellStyle name="Normalny 3 5 2 3 2" xfId="19969" xr:uid="{00000000-0005-0000-0000-00008F500000}"/>
    <cellStyle name="Normalny 3 5 2 3 2 2" xfId="19970" xr:uid="{00000000-0005-0000-0000-000090500000}"/>
    <cellStyle name="Normalny 3 5 2 3 2 2 2" xfId="19971" xr:uid="{00000000-0005-0000-0000-000091500000}"/>
    <cellStyle name="Normalny 3 5 2 3 2 2 2 2" xfId="19972" xr:uid="{00000000-0005-0000-0000-000092500000}"/>
    <cellStyle name="Normalny 3 5 2 3 2 2 2 3" xfId="19973" xr:uid="{00000000-0005-0000-0000-000093500000}"/>
    <cellStyle name="Normalny 3 5 2 3 2 2 3" xfId="19974" xr:uid="{00000000-0005-0000-0000-000094500000}"/>
    <cellStyle name="Normalny 3 5 2 3 2 2 4" xfId="19975" xr:uid="{00000000-0005-0000-0000-000095500000}"/>
    <cellStyle name="Normalny 3 5 2 3 2 3" xfId="19976" xr:uid="{00000000-0005-0000-0000-000096500000}"/>
    <cellStyle name="Normalny 3 5 2 3 2 3 2" xfId="19977" xr:uid="{00000000-0005-0000-0000-000097500000}"/>
    <cellStyle name="Normalny 3 5 2 3 2 3 2 2" xfId="19978" xr:uid="{00000000-0005-0000-0000-000098500000}"/>
    <cellStyle name="Normalny 3 5 2 3 2 3 2 3" xfId="19979" xr:uid="{00000000-0005-0000-0000-000099500000}"/>
    <cellStyle name="Normalny 3 5 2 3 2 3 3" xfId="19980" xr:uid="{00000000-0005-0000-0000-00009A500000}"/>
    <cellStyle name="Normalny 3 5 2 3 2 3 4" xfId="19981" xr:uid="{00000000-0005-0000-0000-00009B500000}"/>
    <cellStyle name="Normalny 3 5 2 3 2 4" xfId="19982" xr:uid="{00000000-0005-0000-0000-00009C500000}"/>
    <cellStyle name="Normalny 3 5 2 3 2 4 2" xfId="19983" xr:uid="{00000000-0005-0000-0000-00009D500000}"/>
    <cellStyle name="Normalny 3 5 2 3 2 4 2 2" xfId="19984" xr:uid="{00000000-0005-0000-0000-00009E500000}"/>
    <cellStyle name="Normalny 3 5 2 3 2 4 2 3" xfId="19985" xr:uid="{00000000-0005-0000-0000-00009F500000}"/>
    <cellStyle name="Normalny 3 5 2 3 2 4 3" xfId="19986" xr:uid="{00000000-0005-0000-0000-0000A0500000}"/>
    <cellStyle name="Normalny 3 5 2 3 2 4 4" xfId="19987" xr:uid="{00000000-0005-0000-0000-0000A1500000}"/>
    <cellStyle name="Normalny 3 5 2 3 2 5" xfId="19988" xr:uid="{00000000-0005-0000-0000-0000A2500000}"/>
    <cellStyle name="Normalny 3 5 2 3 2 5 2" xfId="19989" xr:uid="{00000000-0005-0000-0000-0000A3500000}"/>
    <cellStyle name="Normalny 3 5 2 3 2 5 3" xfId="19990" xr:uid="{00000000-0005-0000-0000-0000A4500000}"/>
    <cellStyle name="Normalny 3 5 2 3 2 6" xfId="19991" xr:uid="{00000000-0005-0000-0000-0000A5500000}"/>
    <cellStyle name="Normalny 3 5 2 3 2 7" xfId="19992" xr:uid="{00000000-0005-0000-0000-0000A6500000}"/>
    <cellStyle name="Normalny 3 5 2 3 3" xfId="19993" xr:uid="{00000000-0005-0000-0000-0000A7500000}"/>
    <cellStyle name="Normalny 3 5 2 3 3 2" xfId="19994" xr:uid="{00000000-0005-0000-0000-0000A8500000}"/>
    <cellStyle name="Normalny 3 5 2 3 3 2 2" xfId="19995" xr:uid="{00000000-0005-0000-0000-0000A9500000}"/>
    <cellStyle name="Normalny 3 5 2 3 3 2 2 2" xfId="19996" xr:uid="{00000000-0005-0000-0000-0000AA500000}"/>
    <cellStyle name="Normalny 3 5 2 3 3 2 2 3" xfId="19997" xr:uid="{00000000-0005-0000-0000-0000AB500000}"/>
    <cellStyle name="Normalny 3 5 2 3 3 2 3" xfId="19998" xr:uid="{00000000-0005-0000-0000-0000AC500000}"/>
    <cellStyle name="Normalny 3 5 2 3 3 2 4" xfId="19999" xr:uid="{00000000-0005-0000-0000-0000AD500000}"/>
    <cellStyle name="Normalny 3 5 2 3 3 3" xfId="20000" xr:uid="{00000000-0005-0000-0000-0000AE500000}"/>
    <cellStyle name="Normalny 3 5 2 3 3 3 2" xfId="20001" xr:uid="{00000000-0005-0000-0000-0000AF500000}"/>
    <cellStyle name="Normalny 3 5 2 3 3 3 2 2" xfId="20002" xr:uid="{00000000-0005-0000-0000-0000B0500000}"/>
    <cellStyle name="Normalny 3 5 2 3 3 3 2 3" xfId="20003" xr:uid="{00000000-0005-0000-0000-0000B1500000}"/>
    <cellStyle name="Normalny 3 5 2 3 3 3 3" xfId="20004" xr:uid="{00000000-0005-0000-0000-0000B2500000}"/>
    <cellStyle name="Normalny 3 5 2 3 3 3 4" xfId="20005" xr:uid="{00000000-0005-0000-0000-0000B3500000}"/>
    <cellStyle name="Normalny 3 5 2 3 3 4" xfId="20006" xr:uid="{00000000-0005-0000-0000-0000B4500000}"/>
    <cellStyle name="Normalny 3 5 2 3 3 4 2" xfId="20007" xr:uid="{00000000-0005-0000-0000-0000B5500000}"/>
    <cellStyle name="Normalny 3 5 2 3 3 4 2 2" xfId="20008" xr:uid="{00000000-0005-0000-0000-0000B6500000}"/>
    <cellStyle name="Normalny 3 5 2 3 3 4 2 3" xfId="20009" xr:uid="{00000000-0005-0000-0000-0000B7500000}"/>
    <cellStyle name="Normalny 3 5 2 3 3 4 3" xfId="20010" xr:uid="{00000000-0005-0000-0000-0000B8500000}"/>
    <cellStyle name="Normalny 3 5 2 3 3 4 4" xfId="20011" xr:uid="{00000000-0005-0000-0000-0000B9500000}"/>
    <cellStyle name="Normalny 3 5 2 3 3 5" xfId="20012" xr:uid="{00000000-0005-0000-0000-0000BA500000}"/>
    <cellStyle name="Normalny 3 5 2 3 3 5 2" xfId="20013" xr:uid="{00000000-0005-0000-0000-0000BB500000}"/>
    <cellStyle name="Normalny 3 5 2 3 3 5 3" xfId="20014" xr:uid="{00000000-0005-0000-0000-0000BC500000}"/>
    <cellStyle name="Normalny 3 5 2 3 3 6" xfId="20015" xr:uid="{00000000-0005-0000-0000-0000BD500000}"/>
    <cellStyle name="Normalny 3 5 2 3 3 7" xfId="20016" xr:uid="{00000000-0005-0000-0000-0000BE500000}"/>
    <cellStyle name="Normalny 3 5 2 3 4" xfId="20017" xr:uid="{00000000-0005-0000-0000-0000BF500000}"/>
    <cellStyle name="Normalny 3 5 2 3 4 2" xfId="20018" xr:uid="{00000000-0005-0000-0000-0000C0500000}"/>
    <cellStyle name="Normalny 3 5 2 3 4 2 2" xfId="20019" xr:uid="{00000000-0005-0000-0000-0000C1500000}"/>
    <cellStyle name="Normalny 3 5 2 3 4 2 3" xfId="20020" xr:uid="{00000000-0005-0000-0000-0000C2500000}"/>
    <cellStyle name="Normalny 3 5 2 3 4 3" xfId="20021" xr:uid="{00000000-0005-0000-0000-0000C3500000}"/>
    <cellStyle name="Normalny 3 5 2 3 4 4" xfId="20022" xr:uid="{00000000-0005-0000-0000-0000C4500000}"/>
    <cellStyle name="Normalny 3 5 2 3 5" xfId="20023" xr:uid="{00000000-0005-0000-0000-0000C5500000}"/>
    <cellStyle name="Normalny 3 5 2 3 5 2" xfId="20024" xr:uid="{00000000-0005-0000-0000-0000C6500000}"/>
    <cellStyle name="Normalny 3 5 2 3 5 2 2" xfId="20025" xr:uid="{00000000-0005-0000-0000-0000C7500000}"/>
    <cellStyle name="Normalny 3 5 2 3 5 2 3" xfId="20026" xr:uid="{00000000-0005-0000-0000-0000C8500000}"/>
    <cellStyle name="Normalny 3 5 2 3 5 3" xfId="20027" xr:uid="{00000000-0005-0000-0000-0000C9500000}"/>
    <cellStyle name="Normalny 3 5 2 3 5 4" xfId="20028" xr:uid="{00000000-0005-0000-0000-0000CA500000}"/>
    <cellStyle name="Normalny 3 5 2 3 6" xfId="20029" xr:uid="{00000000-0005-0000-0000-0000CB500000}"/>
    <cellStyle name="Normalny 3 5 2 3 6 2" xfId="20030" xr:uid="{00000000-0005-0000-0000-0000CC500000}"/>
    <cellStyle name="Normalny 3 5 2 3 6 2 2" xfId="20031" xr:uid="{00000000-0005-0000-0000-0000CD500000}"/>
    <cellStyle name="Normalny 3 5 2 3 6 2 3" xfId="20032" xr:uid="{00000000-0005-0000-0000-0000CE500000}"/>
    <cellStyle name="Normalny 3 5 2 3 6 3" xfId="20033" xr:uid="{00000000-0005-0000-0000-0000CF500000}"/>
    <cellStyle name="Normalny 3 5 2 3 6 4" xfId="20034" xr:uid="{00000000-0005-0000-0000-0000D0500000}"/>
    <cellStyle name="Normalny 3 5 2 3 7" xfId="20035" xr:uid="{00000000-0005-0000-0000-0000D1500000}"/>
    <cellStyle name="Normalny 3 5 2 3 7 2" xfId="20036" xr:uid="{00000000-0005-0000-0000-0000D2500000}"/>
    <cellStyle name="Normalny 3 5 2 3 7 3" xfId="20037" xr:uid="{00000000-0005-0000-0000-0000D3500000}"/>
    <cellStyle name="Normalny 3 5 2 3 8" xfId="20038" xr:uid="{00000000-0005-0000-0000-0000D4500000}"/>
    <cellStyle name="Normalny 3 5 2 3 9" xfId="20039" xr:uid="{00000000-0005-0000-0000-0000D5500000}"/>
    <cellStyle name="Normalny 3 5 2 4" xfId="20040" xr:uid="{00000000-0005-0000-0000-0000D6500000}"/>
    <cellStyle name="Normalny 3 5 2 4 2" xfId="20041" xr:uid="{00000000-0005-0000-0000-0000D7500000}"/>
    <cellStyle name="Normalny 3 5 2 4 2 2" xfId="20042" xr:uid="{00000000-0005-0000-0000-0000D8500000}"/>
    <cellStyle name="Normalny 3 5 2 4 2 2 2" xfId="20043" xr:uid="{00000000-0005-0000-0000-0000D9500000}"/>
    <cellStyle name="Normalny 3 5 2 4 2 2 3" xfId="20044" xr:uid="{00000000-0005-0000-0000-0000DA500000}"/>
    <cellStyle name="Normalny 3 5 2 4 2 3" xfId="20045" xr:uid="{00000000-0005-0000-0000-0000DB500000}"/>
    <cellStyle name="Normalny 3 5 2 4 2 4" xfId="20046" xr:uid="{00000000-0005-0000-0000-0000DC500000}"/>
    <cellStyle name="Normalny 3 5 2 4 3" xfId="20047" xr:uid="{00000000-0005-0000-0000-0000DD500000}"/>
    <cellStyle name="Normalny 3 5 2 4 3 2" xfId="20048" xr:uid="{00000000-0005-0000-0000-0000DE500000}"/>
    <cellStyle name="Normalny 3 5 2 4 3 2 2" xfId="20049" xr:uid="{00000000-0005-0000-0000-0000DF500000}"/>
    <cellStyle name="Normalny 3 5 2 4 3 2 3" xfId="20050" xr:uid="{00000000-0005-0000-0000-0000E0500000}"/>
    <cellStyle name="Normalny 3 5 2 4 3 3" xfId="20051" xr:uid="{00000000-0005-0000-0000-0000E1500000}"/>
    <cellStyle name="Normalny 3 5 2 4 3 4" xfId="20052" xr:uid="{00000000-0005-0000-0000-0000E2500000}"/>
    <cellStyle name="Normalny 3 5 2 4 4" xfId="20053" xr:uid="{00000000-0005-0000-0000-0000E3500000}"/>
    <cellStyle name="Normalny 3 5 2 4 4 2" xfId="20054" xr:uid="{00000000-0005-0000-0000-0000E4500000}"/>
    <cellStyle name="Normalny 3 5 2 4 4 2 2" xfId="20055" xr:uid="{00000000-0005-0000-0000-0000E5500000}"/>
    <cellStyle name="Normalny 3 5 2 4 4 2 3" xfId="20056" xr:uid="{00000000-0005-0000-0000-0000E6500000}"/>
    <cellStyle name="Normalny 3 5 2 4 4 3" xfId="20057" xr:uid="{00000000-0005-0000-0000-0000E7500000}"/>
    <cellStyle name="Normalny 3 5 2 4 4 4" xfId="20058" xr:uid="{00000000-0005-0000-0000-0000E8500000}"/>
    <cellStyle name="Normalny 3 5 2 4 5" xfId="20059" xr:uid="{00000000-0005-0000-0000-0000E9500000}"/>
    <cellStyle name="Normalny 3 5 2 4 5 2" xfId="20060" xr:uid="{00000000-0005-0000-0000-0000EA500000}"/>
    <cellStyle name="Normalny 3 5 2 4 5 3" xfId="20061" xr:uid="{00000000-0005-0000-0000-0000EB500000}"/>
    <cellStyle name="Normalny 3 5 2 4 6" xfId="20062" xr:uid="{00000000-0005-0000-0000-0000EC500000}"/>
    <cellStyle name="Normalny 3 5 2 4 7" xfId="20063" xr:uid="{00000000-0005-0000-0000-0000ED500000}"/>
    <cellStyle name="Normalny 3 5 2 5" xfId="20064" xr:uid="{00000000-0005-0000-0000-0000EE500000}"/>
    <cellStyle name="Normalny 3 5 2 5 2" xfId="20065" xr:uid="{00000000-0005-0000-0000-0000EF500000}"/>
    <cellStyle name="Normalny 3 5 2 5 2 2" xfId="20066" xr:uid="{00000000-0005-0000-0000-0000F0500000}"/>
    <cellStyle name="Normalny 3 5 2 5 2 2 2" xfId="20067" xr:uid="{00000000-0005-0000-0000-0000F1500000}"/>
    <cellStyle name="Normalny 3 5 2 5 2 2 3" xfId="20068" xr:uid="{00000000-0005-0000-0000-0000F2500000}"/>
    <cellStyle name="Normalny 3 5 2 5 2 3" xfId="20069" xr:uid="{00000000-0005-0000-0000-0000F3500000}"/>
    <cellStyle name="Normalny 3 5 2 5 2 4" xfId="20070" xr:uid="{00000000-0005-0000-0000-0000F4500000}"/>
    <cellStyle name="Normalny 3 5 2 5 3" xfId="20071" xr:uid="{00000000-0005-0000-0000-0000F5500000}"/>
    <cellStyle name="Normalny 3 5 2 5 3 2" xfId="20072" xr:uid="{00000000-0005-0000-0000-0000F6500000}"/>
    <cellStyle name="Normalny 3 5 2 5 3 2 2" xfId="20073" xr:uid="{00000000-0005-0000-0000-0000F7500000}"/>
    <cellStyle name="Normalny 3 5 2 5 3 2 3" xfId="20074" xr:uid="{00000000-0005-0000-0000-0000F8500000}"/>
    <cellStyle name="Normalny 3 5 2 5 3 3" xfId="20075" xr:uid="{00000000-0005-0000-0000-0000F9500000}"/>
    <cellStyle name="Normalny 3 5 2 5 3 4" xfId="20076" xr:uid="{00000000-0005-0000-0000-0000FA500000}"/>
    <cellStyle name="Normalny 3 5 2 5 4" xfId="20077" xr:uid="{00000000-0005-0000-0000-0000FB500000}"/>
    <cellStyle name="Normalny 3 5 2 5 4 2" xfId="20078" xr:uid="{00000000-0005-0000-0000-0000FC500000}"/>
    <cellStyle name="Normalny 3 5 2 5 4 2 2" xfId="20079" xr:uid="{00000000-0005-0000-0000-0000FD500000}"/>
    <cellStyle name="Normalny 3 5 2 5 4 2 3" xfId="20080" xr:uid="{00000000-0005-0000-0000-0000FE500000}"/>
    <cellStyle name="Normalny 3 5 2 5 4 3" xfId="20081" xr:uid="{00000000-0005-0000-0000-0000FF500000}"/>
    <cellStyle name="Normalny 3 5 2 5 4 4" xfId="20082" xr:uid="{00000000-0005-0000-0000-000000510000}"/>
    <cellStyle name="Normalny 3 5 2 5 5" xfId="20083" xr:uid="{00000000-0005-0000-0000-000001510000}"/>
    <cellStyle name="Normalny 3 5 2 5 5 2" xfId="20084" xr:uid="{00000000-0005-0000-0000-000002510000}"/>
    <cellStyle name="Normalny 3 5 2 5 5 3" xfId="20085" xr:uid="{00000000-0005-0000-0000-000003510000}"/>
    <cellStyle name="Normalny 3 5 2 5 6" xfId="20086" xr:uid="{00000000-0005-0000-0000-000004510000}"/>
    <cellStyle name="Normalny 3 5 2 5 7" xfId="20087" xr:uid="{00000000-0005-0000-0000-000005510000}"/>
    <cellStyle name="Normalny 3 5 2 6" xfId="20088" xr:uid="{00000000-0005-0000-0000-000006510000}"/>
    <cellStyle name="Normalny 3 5 2 6 2" xfId="20089" xr:uid="{00000000-0005-0000-0000-000007510000}"/>
    <cellStyle name="Normalny 3 5 2 6 2 2" xfId="20090" xr:uid="{00000000-0005-0000-0000-000008510000}"/>
    <cellStyle name="Normalny 3 5 2 6 2 2 2" xfId="20091" xr:uid="{00000000-0005-0000-0000-000009510000}"/>
    <cellStyle name="Normalny 3 5 2 6 2 2 3" xfId="20092" xr:uid="{00000000-0005-0000-0000-00000A510000}"/>
    <cellStyle name="Normalny 3 5 2 6 2 3" xfId="20093" xr:uid="{00000000-0005-0000-0000-00000B510000}"/>
    <cellStyle name="Normalny 3 5 2 6 2 4" xfId="20094" xr:uid="{00000000-0005-0000-0000-00000C510000}"/>
    <cellStyle name="Normalny 3 5 2 6 3" xfId="20095" xr:uid="{00000000-0005-0000-0000-00000D510000}"/>
    <cellStyle name="Normalny 3 5 2 6 3 2" xfId="20096" xr:uid="{00000000-0005-0000-0000-00000E510000}"/>
    <cellStyle name="Normalny 3 5 2 6 3 3" xfId="20097" xr:uid="{00000000-0005-0000-0000-00000F510000}"/>
    <cellStyle name="Normalny 3 5 2 6 4" xfId="20098" xr:uid="{00000000-0005-0000-0000-000010510000}"/>
    <cellStyle name="Normalny 3 5 2 6 5" xfId="20099" xr:uid="{00000000-0005-0000-0000-000011510000}"/>
    <cellStyle name="Normalny 3 5 2 7" xfId="20100" xr:uid="{00000000-0005-0000-0000-000012510000}"/>
    <cellStyle name="Normalny 3 5 2 7 2" xfId="20101" xr:uid="{00000000-0005-0000-0000-000013510000}"/>
    <cellStyle name="Normalny 3 5 2 7 2 2" xfId="20102" xr:uid="{00000000-0005-0000-0000-000014510000}"/>
    <cellStyle name="Normalny 3 5 2 7 2 3" xfId="20103" xr:uid="{00000000-0005-0000-0000-000015510000}"/>
    <cellStyle name="Normalny 3 5 2 7 3" xfId="20104" xr:uid="{00000000-0005-0000-0000-000016510000}"/>
    <cellStyle name="Normalny 3 5 2 7 4" xfId="20105" xr:uid="{00000000-0005-0000-0000-000017510000}"/>
    <cellStyle name="Normalny 3 5 2 8" xfId="20106" xr:uid="{00000000-0005-0000-0000-000018510000}"/>
    <cellStyle name="Normalny 3 5 2 8 2" xfId="20107" xr:uid="{00000000-0005-0000-0000-000019510000}"/>
    <cellStyle name="Normalny 3 5 2 8 2 2" xfId="20108" xr:uid="{00000000-0005-0000-0000-00001A510000}"/>
    <cellStyle name="Normalny 3 5 2 8 2 3" xfId="20109" xr:uid="{00000000-0005-0000-0000-00001B510000}"/>
    <cellStyle name="Normalny 3 5 2 8 3" xfId="20110" xr:uid="{00000000-0005-0000-0000-00001C510000}"/>
    <cellStyle name="Normalny 3 5 2 8 4" xfId="20111" xr:uid="{00000000-0005-0000-0000-00001D510000}"/>
    <cellStyle name="Normalny 3 5 2 9" xfId="20112" xr:uid="{00000000-0005-0000-0000-00001E510000}"/>
    <cellStyle name="Normalny 3 5 2 9 2" xfId="20113" xr:uid="{00000000-0005-0000-0000-00001F510000}"/>
    <cellStyle name="Normalny 3 5 2 9 2 2" xfId="20114" xr:uid="{00000000-0005-0000-0000-000020510000}"/>
    <cellStyle name="Normalny 3 5 2 9 2 3" xfId="20115" xr:uid="{00000000-0005-0000-0000-000021510000}"/>
    <cellStyle name="Normalny 3 5 2 9 3" xfId="20116" xr:uid="{00000000-0005-0000-0000-000022510000}"/>
    <cellStyle name="Normalny 3 5 2 9 4" xfId="20117" xr:uid="{00000000-0005-0000-0000-000023510000}"/>
    <cellStyle name="Normalny 3 5 3" xfId="20118" xr:uid="{00000000-0005-0000-0000-000024510000}"/>
    <cellStyle name="Normalny 3 5 3 10" xfId="20119" xr:uid="{00000000-0005-0000-0000-000025510000}"/>
    <cellStyle name="Normalny 3 5 3 11" xfId="20120" xr:uid="{00000000-0005-0000-0000-000026510000}"/>
    <cellStyle name="Normalny 3 5 3 2" xfId="20121" xr:uid="{00000000-0005-0000-0000-000027510000}"/>
    <cellStyle name="Normalny 3 5 3 2 2" xfId="20122" xr:uid="{00000000-0005-0000-0000-000028510000}"/>
    <cellStyle name="Normalny 3 5 3 2 2 2" xfId="20123" xr:uid="{00000000-0005-0000-0000-000029510000}"/>
    <cellStyle name="Normalny 3 5 3 2 2 2 2" xfId="20124" xr:uid="{00000000-0005-0000-0000-00002A510000}"/>
    <cellStyle name="Normalny 3 5 3 2 2 2 2 2" xfId="20125" xr:uid="{00000000-0005-0000-0000-00002B510000}"/>
    <cellStyle name="Normalny 3 5 3 2 2 2 2 3" xfId="20126" xr:uid="{00000000-0005-0000-0000-00002C510000}"/>
    <cellStyle name="Normalny 3 5 3 2 2 2 3" xfId="20127" xr:uid="{00000000-0005-0000-0000-00002D510000}"/>
    <cellStyle name="Normalny 3 5 3 2 2 2 4" xfId="20128" xr:uid="{00000000-0005-0000-0000-00002E510000}"/>
    <cellStyle name="Normalny 3 5 3 2 2 3" xfId="20129" xr:uid="{00000000-0005-0000-0000-00002F510000}"/>
    <cellStyle name="Normalny 3 5 3 2 2 3 2" xfId="20130" xr:uid="{00000000-0005-0000-0000-000030510000}"/>
    <cellStyle name="Normalny 3 5 3 2 2 3 2 2" xfId="20131" xr:uid="{00000000-0005-0000-0000-000031510000}"/>
    <cellStyle name="Normalny 3 5 3 2 2 3 2 3" xfId="20132" xr:uid="{00000000-0005-0000-0000-000032510000}"/>
    <cellStyle name="Normalny 3 5 3 2 2 3 3" xfId="20133" xr:uid="{00000000-0005-0000-0000-000033510000}"/>
    <cellStyle name="Normalny 3 5 3 2 2 3 4" xfId="20134" xr:uid="{00000000-0005-0000-0000-000034510000}"/>
    <cellStyle name="Normalny 3 5 3 2 2 4" xfId="20135" xr:uid="{00000000-0005-0000-0000-000035510000}"/>
    <cellStyle name="Normalny 3 5 3 2 2 4 2" xfId="20136" xr:uid="{00000000-0005-0000-0000-000036510000}"/>
    <cellStyle name="Normalny 3 5 3 2 2 4 2 2" xfId="20137" xr:uid="{00000000-0005-0000-0000-000037510000}"/>
    <cellStyle name="Normalny 3 5 3 2 2 4 2 3" xfId="20138" xr:uid="{00000000-0005-0000-0000-000038510000}"/>
    <cellStyle name="Normalny 3 5 3 2 2 4 3" xfId="20139" xr:uid="{00000000-0005-0000-0000-000039510000}"/>
    <cellStyle name="Normalny 3 5 3 2 2 4 4" xfId="20140" xr:uid="{00000000-0005-0000-0000-00003A510000}"/>
    <cellStyle name="Normalny 3 5 3 2 2 5" xfId="20141" xr:uid="{00000000-0005-0000-0000-00003B510000}"/>
    <cellStyle name="Normalny 3 5 3 2 2 5 2" xfId="20142" xr:uid="{00000000-0005-0000-0000-00003C510000}"/>
    <cellStyle name="Normalny 3 5 3 2 2 5 3" xfId="20143" xr:uid="{00000000-0005-0000-0000-00003D510000}"/>
    <cellStyle name="Normalny 3 5 3 2 2 6" xfId="20144" xr:uid="{00000000-0005-0000-0000-00003E510000}"/>
    <cellStyle name="Normalny 3 5 3 2 2 7" xfId="20145" xr:uid="{00000000-0005-0000-0000-00003F510000}"/>
    <cellStyle name="Normalny 3 5 3 2 3" xfId="20146" xr:uid="{00000000-0005-0000-0000-000040510000}"/>
    <cellStyle name="Normalny 3 5 3 2 3 2" xfId="20147" xr:uid="{00000000-0005-0000-0000-000041510000}"/>
    <cellStyle name="Normalny 3 5 3 2 3 2 2" xfId="20148" xr:uid="{00000000-0005-0000-0000-000042510000}"/>
    <cellStyle name="Normalny 3 5 3 2 3 2 2 2" xfId="20149" xr:uid="{00000000-0005-0000-0000-000043510000}"/>
    <cellStyle name="Normalny 3 5 3 2 3 2 2 3" xfId="20150" xr:uid="{00000000-0005-0000-0000-000044510000}"/>
    <cellStyle name="Normalny 3 5 3 2 3 2 3" xfId="20151" xr:uid="{00000000-0005-0000-0000-000045510000}"/>
    <cellStyle name="Normalny 3 5 3 2 3 2 4" xfId="20152" xr:uid="{00000000-0005-0000-0000-000046510000}"/>
    <cellStyle name="Normalny 3 5 3 2 3 3" xfId="20153" xr:uid="{00000000-0005-0000-0000-000047510000}"/>
    <cellStyle name="Normalny 3 5 3 2 3 3 2" xfId="20154" xr:uid="{00000000-0005-0000-0000-000048510000}"/>
    <cellStyle name="Normalny 3 5 3 2 3 3 2 2" xfId="20155" xr:uid="{00000000-0005-0000-0000-000049510000}"/>
    <cellStyle name="Normalny 3 5 3 2 3 3 2 3" xfId="20156" xr:uid="{00000000-0005-0000-0000-00004A510000}"/>
    <cellStyle name="Normalny 3 5 3 2 3 3 3" xfId="20157" xr:uid="{00000000-0005-0000-0000-00004B510000}"/>
    <cellStyle name="Normalny 3 5 3 2 3 3 4" xfId="20158" xr:uid="{00000000-0005-0000-0000-00004C510000}"/>
    <cellStyle name="Normalny 3 5 3 2 3 4" xfId="20159" xr:uid="{00000000-0005-0000-0000-00004D510000}"/>
    <cellStyle name="Normalny 3 5 3 2 3 4 2" xfId="20160" xr:uid="{00000000-0005-0000-0000-00004E510000}"/>
    <cellStyle name="Normalny 3 5 3 2 3 4 2 2" xfId="20161" xr:uid="{00000000-0005-0000-0000-00004F510000}"/>
    <cellStyle name="Normalny 3 5 3 2 3 4 2 3" xfId="20162" xr:uid="{00000000-0005-0000-0000-000050510000}"/>
    <cellStyle name="Normalny 3 5 3 2 3 4 3" xfId="20163" xr:uid="{00000000-0005-0000-0000-000051510000}"/>
    <cellStyle name="Normalny 3 5 3 2 3 4 4" xfId="20164" xr:uid="{00000000-0005-0000-0000-000052510000}"/>
    <cellStyle name="Normalny 3 5 3 2 3 5" xfId="20165" xr:uid="{00000000-0005-0000-0000-000053510000}"/>
    <cellStyle name="Normalny 3 5 3 2 3 5 2" xfId="20166" xr:uid="{00000000-0005-0000-0000-000054510000}"/>
    <cellStyle name="Normalny 3 5 3 2 3 5 3" xfId="20167" xr:uid="{00000000-0005-0000-0000-000055510000}"/>
    <cellStyle name="Normalny 3 5 3 2 3 6" xfId="20168" xr:uid="{00000000-0005-0000-0000-000056510000}"/>
    <cellStyle name="Normalny 3 5 3 2 3 7" xfId="20169" xr:uid="{00000000-0005-0000-0000-000057510000}"/>
    <cellStyle name="Normalny 3 5 3 2 4" xfId="20170" xr:uid="{00000000-0005-0000-0000-000058510000}"/>
    <cellStyle name="Normalny 3 5 3 2 4 2" xfId="20171" xr:uid="{00000000-0005-0000-0000-000059510000}"/>
    <cellStyle name="Normalny 3 5 3 2 4 2 2" xfId="20172" xr:uid="{00000000-0005-0000-0000-00005A510000}"/>
    <cellStyle name="Normalny 3 5 3 2 4 2 3" xfId="20173" xr:uid="{00000000-0005-0000-0000-00005B510000}"/>
    <cellStyle name="Normalny 3 5 3 2 4 3" xfId="20174" xr:uid="{00000000-0005-0000-0000-00005C510000}"/>
    <cellStyle name="Normalny 3 5 3 2 4 4" xfId="20175" xr:uid="{00000000-0005-0000-0000-00005D510000}"/>
    <cellStyle name="Normalny 3 5 3 2 5" xfId="20176" xr:uid="{00000000-0005-0000-0000-00005E510000}"/>
    <cellStyle name="Normalny 3 5 3 2 5 2" xfId="20177" xr:uid="{00000000-0005-0000-0000-00005F510000}"/>
    <cellStyle name="Normalny 3 5 3 2 5 2 2" xfId="20178" xr:uid="{00000000-0005-0000-0000-000060510000}"/>
    <cellStyle name="Normalny 3 5 3 2 5 2 3" xfId="20179" xr:uid="{00000000-0005-0000-0000-000061510000}"/>
    <cellStyle name="Normalny 3 5 3 2 5 3" xfId="20180" xr:uid="{00000000-0005-0000-0000-000062510000}"/>
    <cellStyle name="Normalny 3 5 3 2 5 4" xfId="20181" xr:uid="{00000000-0005-0000-0000-000063510000}"/>
    <cellStyle name="Normalny 3 5 3 2 6" xfId="20182" xr:uid="{00000000-0005-0000-0000-000064510000}"/>
    <cellStyle name="Normalny 3 5 3 2 6 2" xfId="20183" xr:uid="{00000000-0005-0000-0000-000065510000}"/>
    <cellStyle name="Normalny 3 5 3 2 6 2 2" xfId="20184" xr:uid="{00000000-0005-0000-0000-000066510000}"/>
    <cellStyle name="Normalny 3 5 3 2 6 2 3" xfId="20185" xr:uid="{00000000-0005-0000-0000-000067510000}"/>
    <cellStyle name="Normalny 3 5 3 2 6 3" xfId="20186" xr:uid="{00000000-0005-0000-0000-000068510000}"/>
    <cellStyle name="Normalny 3 5 3 2 6 4" xfId="20187" xr:uid="{00000000-0005-0000-0000-000069510000}"/>
    <cellStyle name="Normalny 3 5 3 2 7" xfId="20188" xr:uid="{00000000-0005-0000-0000-00006A510000}"/>
    <cellStyle name="Normalny 3 5 3 2 7 2" xfId="20189" xr:uid="{00000000-0005-0000-0000-00006B510000}"/>
    <cellStyle name="Normalny 3 5 3 2 7 3" xfId="20190" xr:uid="{00000000-0005-0000-0000-00006C510000}"/>
    <cellStyle name="Normalny 3 5 3 2 8" xfId="20191" xr:uid="{00000000-0005-0000-0000-00006D510000}"/>
    <cellStyle name="Normalny 3 5 3 2 9" xfId="20192" xr:uid="{00000000-0005-0000-0000-00006E510000}"/>
    <cellStyle name="Normalny 3 5 3 3" xfId="20193" xr:uid="{00000000-0005-0000-0000-00006F510000}"/>
    <cellStyle name="Normalny 3 5 3 3 2" xfId="20194" xr:uid="{00000000-0005-0000-0000-000070510000}"/>
    <cellStyle name="Normalny 3 5 3 3 2 2" xfId="20195" xr:uid="{00000000-0005-0000-0000-000071510000}"/>
    <cellStyle name="Normalny 3 5 3 3 2 2 2" xfId="20196" xr:uid="{00000000-0005-0000-0000-000072510000}"/>
    <cellStyle name="Normalny 3 5 3 3 2 2 3" xfId="20197" xr:uid="{00000000-0005-0000-0000-000073510000}"/>
    <cellStyle name="Normalny 3 5 3 3 2 3" xfId="20198" xr:uid="{00000000-0005-0000-0000-000074510000}"/>
    <cellStyle name="Normalny 3 5 3 3 2 4" xfId="20199" xr:uid="{00000000-0005-0000-0000-000075510000}"/>
    <cellStyle name="Normalny 3 5 3 3 3" xfId="20200" xr:uid="{00000000-0005-0000-0000-000076510000}"/>
    <cellStyle name="Normalny 3 5 3 3 3 2" xfId="20201" xr:uid="{00000000-0005-0000-0000-000077510000}"/>
    <cellStyle name="Normalny 3 5 3 3 3 2 2" xfId="20202" xr:uid="{00000000-0005-0000-0000-000078510000}"/>
    <cellStyle name="Normalny 3 5 3 3 3 2 3" xfId="20203" xr:uid="{00000000-0005-0000-0000-000079510000}"/>
    <cellStyle name="Normalny 3 5 3 3 3 3" xfId="20204" xr:uid="{00000000-0005-0000-0000-00007A510000}"/>
    <cellStyle name="Normalny 3 5 3 3 3 4" xfId="20205" xr:uid="{00000000-0005-0000-0000-00007B510000}"/>
    <cellStyle name="Normalny 3 5 3 3 4" xfId="20206" xr:uid="{00000000-0005-0000-0000-00007C510000}"/>
    <cellStyle name="Normalny 3 5 3 3 4 2" xfId="20207" xr:uid="{00000000-0005-0000-0000-00007D510000}"/>
    <cellStyle name="Normalny 3 5 3 3 4 2 2" xfId="20208" xr:uid="{00000000-0005-0000-0000-00007E510000}"/>
    <cellStyle name="Normalny 3 5 3 3 4 2 3" xfId="20209" xr:uid="{00000000-0005-0000-0000-00007F510000}"/>
    <cellStyle name="Normalny 3 5 3 3 4 3" xfId="20210" xr:uid="{00000000-0005-0000-0000-000080510000}"/>
    <cellStyle name="Normalny 3 5 3 3 4 4" xfId="20211" xr:uid="{00000000-0005-0000-0000-000081510000}"/>
    <cellStyle name="Normalny 3 5 3 3 5" xfId="20212" xr:uid="{00000000-0005-0000-0000-000082510000}"/>
    <cellStyle name="Normalny 3 5 3 3 5 2" xfId="20213" xr:uid="{00000000-0005-0000-0000-000083510000}"/>
    <cellStyle name="Normalny 3 5 3 3 5 3" xfId="20214" xr:uid="{00000000-0005-0000-0000-000084510000}"/>
    <cellStyle name="Normalny 3 5 3 3 6" xfId="20215" xr:uid="{00000000-0005-0000-0000-000085510000}"/>
    <cellStyle name="Normalny 3 5 3 3 7" xfId="20216" xr:uid="{00000000-0005-0000-0000-000086510000}"/>
    <cellStyle name="Normalny 3 5 3 4" xfId="20217" xr:uid="{00000000-0005-0000-0000-000087510000}"/>
    <cellStyle name="Normalny 3 5 3 4 2" xfId="20218" xr:uid="{00000000-0005-0000-0000-000088510000}"/>
    <cellStyle name="Normalny 3 5 3 4 2 2" xfId="20219" xr:uid="{00000000-0005-0000-0000-000089510000}"/>
    <cellStyle name="Normalny 3 5 3 4 2 2 2" xfId="20220" xr:uid="{00000000-0005-0000-0000-00008A510000}"/>
    <cellStyle name="Normalny 3 5 3 4 2 2 3" xfId="20221" xr:uid="{00000000-0005-0000-0000-00008B510000}"/>
    <cellStyle name="Normalny 3 5 3 4 2 3" xfId="20222" xr:uid="{00000000-0005-0000-0000-00008C510000}"/>
    <cellStyle name="Normalny 3 5 3 4 2 4" xfId="20223" xr:uid="{00000000-0005-0000-0000-00008D510000}"/>
    <cellStyle name="Normalny 3 5 3 4 3" xfId="20224" xr:uid="{00000000-0005-0000-0000-00008E510000}"/>
    <cellStyle name="Normalny 3 5 3 4 3 2" xfId="20225" xr:uid="{00000000-0005-0000-0000-00008F510000}"/>
    <cellStyle name="Normalny 3 5 3 4 3 2 2" xfId="20226" xr:uid="{00000000-0005-0000-0000-000090510000}"/>
    <cellStyle name="Normalny 3 5 3 4 3 2 3" xfId="20227" xr:uid="{00000000-0005-0000-0000-000091510000}"/>
    <cellStyle name="Normalny 3 5 3 4 3 3" xfId="20228" xr:uid="{00000000-0005-0000-0000-000092510000}"/>
    <cellStyle name="Normalny 3 5 3 4 3 4" xfId="20229" xr:uid="{00000000-0005-0000-0000-000093510000}"/>
    <cellStyle name="Normalny 3 5 3 4 4" xfId="20230" xr:uid="{00000000-0005-0000-0000-000094510000}"/>
    <cellStyle name="Normalny 3 5 3 4 4 2" xfId="20231" xr:uid="{00000000-0005-0000-0000-000095510000}"/>
    <cellStyle name="Normalny 3 5 3 4 4 2 2" xfId="20232" xr:uid="{00000000-0005-0000-0000-000096510000}"/>
    <cellStyle name="Normalny 3 5 3 4 4 2 3" xfId="20233" xr:uid="{00000000-0005-0000-0000-000097510000}"/>
    <cellStyle name="Normalny 3 5 3 4 4 3" xfId="20234" xr:uid="{00000000-0005-0000-0000-000098510000}"/>
    <cellStyle name="Normalny 3 5 3 4 4 4" xfId="20235" xr:uid="{00000000-0005-0000-0000-000099510000}"/>
    <cellStyle name="Normalny 3 5 3 4 5" xfId="20236" xr:uid="{00000000-0005-0000-0000-00009A510000}"/>
    <cellStyle name="Normalny 3 5 3 4 5 2" xfId="20237" xr:uid="{00000000-0005-0000-0000-00009B510000}"/>
    <cellStyle name="Normalny 3 5 3 4 5 3" xfId="20238" xr:uid="{00000000-0005-0000-0000-00009C510000}"/>
    <cellStyle name="Normalny 3 5 3 4 6" xfId="20239" xr:uid="{00000000-0005-0000-0000-00009D510000}"/>
    <cellStyle name="Normalny 3 5 3 4 7" xfId="20240" xr:uid="{00000000-0005-0000-0000-00009E510000}"/>
    <cellStyle name="Normalny 3 5 3 5" xfId="20241" xr:uid="{00000000-0005-0000-0000-00009F510000}"/>
    <cellStyle name="Normalny 3 5 3 5 2" xfId="20242" xr:uid="{00000000-0005-0000-0000-0000A0510000}"/>
    <cellStyle name="Normalny 3 5 3 5 2 2" xfId="20243" xr:uid="{00000000-0005-0000-0000-0000A1510000}"/>
    <cellStyle name="Normalny 3 5 3 5 2 2 2" xfId="20244" xr:uid="{00000000-0005-0000-0000-0000A2510000}"/>
    <cellStyle name="Normalny 3 5 3 5 2 2 3" xfId="20245" xr:uid="{00000000-0005-0000-0000-0000A3510000}"/>
    <cellStyle name="Normalny 3 5 3 5 2 3" xfId="20246" xr:uid="{00000000-0005-0000-0000-0000A4510000}"/>
    <cellStyle name="Normalny 3 5 3 5 2 4" xfId="20247" xr:uid="{00000000-0005-0000-0000-0000A5510000}"/>
    <cellStyle name="Normalny 3 5 3 5 3" xfId="20248" xr:uid="{00000000-0005-0000-0000-0000A6510000}"/>
    <cellStyle name="Normalny 3 5 3 5 3 2" xfId="20249" xr:uid="{00000000-0005-0000-0000-0000A7510000}"/>
    <cellStyle name="Normalny 3 5 3 5 3 3" xfId="20250" xr:uid="{00000000-0005-0000-0000-0000A8510000}"/>
    <cellStyle name="Normalny 3 5 3 5 4" xfId="20251" xr:uid="{00000000-0005-0000-0000-0000A9510000}"/>
    <cellStyle name="Normalny 3 5 3 5 5" xfId="20252" xr:uid="{00000000-0005-0000-0000-0000AA510000}"/>
    <cellStyle name="Normalny 3 5 3 6" xfId="20253" xr:uid="{00000000-0005-0000-0000-0000AB510000}"/>
    <cellStyle name="Normalny 3 5 3 6 2" xfId="20254" xr:uid="{00000000-0005-0000-0000-0000AC510000}"/>
    <cellStyle name="Normalny 3 5 3 6 2 2" xfId="20255" xr:uid="{00000000-0005-0000-0000-0000AD510000}"/>
    <cellStyle name="Normalny 3 5 3 6 2 3" xfId="20256" xr:uid="{00000000-0005-0000-0000-0000AE510000}"/>
    <cellStyle name="Normalny 3 5 3 6 3" xfId="20257" xr:uid="{00000000-0005-0000-0000-0000AF510000}"/>
    <cellStyle name="Normalny 3 5 3 6 4" xfId="20258" xr:uid="{00000000-0005-0000-0000-0000B0510000}"/>
    <cellStyle name="Normalny 3 5 3 7" xfId="20259" xr:uid="{00000000-0005-0000-0000-0000B1510000}"/>
    <cellStyle name="Normalny 3 5 3 7 2" xfId="20260" xr:uid="{00000000-0005-0000-0000-0000B2510000}"/>
    <cellStyle name="Normalny 3 5 3 7 2 2" xfId="20261" xr:uid="{00000000-0005-0000-0000-0000B3510000}"/>
    <cellStyle name="Normalny 3 5 3 7 2 3" xfId="20262" xr:uid="{00000000-0005-0000-0000-0000B4510000}"/>
    <cellStyle name="Normalny 3 5 3 7 3" xfId="20263" xr:uid="{00000000-0005-0000-0000-0000B5510000}"/>
    <cellStyle name="Normalny 3 5 3 7 4" xfId="20264" xr:uid="{00000000-0005-0000-0000-0000B6510000}"/>
    <cellStyle name="Normalny 3 5 3 8" xfId="20265" xr:uid="{00000000-0005-0000-0000-0000B7510000}"/>
    <cellStyle name="Normalny 3 5 3 8 2" xfId="20266" xr:uid="{00000000-0005-0000-0000-0000B8510000}"/>
    <cellStyle name="Normalny 3 5 3 8 2 2" xfId="20267" xr:uid="{00000000-0005-0000-0000-0000B9510000}"/>
    <cellStyle name="Normalny 3 5 3 8 2 3" xfId="20268" xr:uid="{00000000-0005-0000-0000-0000BA510000}"/>
    <cellStyle name="Normalny 3 5 3 8 3" xfId="20269" xr:uid="{00000000-0005-0000-0000-0000BB510000}"/>
    <cellStyle name="Normalny 3 5 3 8 4" xfId="20270" xr:uid="{00000000-0005-0000-0000-0000BC510000}"/>
    <cellStyle name="Normalny 3 5 3 9" xfId="20271" xr:uid="{00000000-0005-0000-0000-0000BD510000}"/>
    <cellStyle name="Normalny 3 5 3 9 2" xfId="20272" xr:uid="{00000000-0005-0000-0000-0000BE510000}"/>
    <cellStyle name="Normalny 3 5 3 9 3" xfId="20273" xr:uid="{00000000-0005-0000-0000-0000BF510000}"/>
    <cellStyle name="Normalny 3 5 4" xfId="20274" xr:uid="{00000000-0005-0000-0000-0000C0510000}"/>
    <cellStyle name="Normalny 3 5 4 10" xfId="20275" xr:uid="{00000000-0005-0000-0000-0000C1510000}"/>
    <cellStyle name="Normalny 3 5 4 2" xfId="20276" xr:uid="{00000000-0005-0000-0000-0000C2510000}"/>
    <cellStyle name="Normalny 3 5 4 2 2" xfId="20277" xr:uid="{00000000-0005-0000-0000-0000C3510000}"/>
    <cellStyle name="Normalny 3 5 4 2 2 2" xfId="20278" xr:uid="{00000000-0005-0000-0000-0000C4510000}"/>
    <cellStyle name="Normalny 3 5 4 2 2 2 2" xfId="20279" xr:uid="{00000000-0005-0000-0000-0000C5510000}"/>
    <cellStyle name="Normalny 3 5 4 2 2 2 3" xfId="20280" xr:uid="{00000000-0005-0000-0000-0000C6510000}"/>
    <cellStyle name="Normalny 3 5 4 2 2 3" xfId="20281" xr:uid="{00000000-0005-0000-0000-0000C7510000}"/>
    <cellStyle name="Normalny 3 5 4 2 2 4" xfId="20282" xr:uid="{00000000-0005-0000-0000-0000C8510000}"/>
    <cellStyle name="Normalny 3 5 4 2 3" xfId="20283" xr:uid="{00000000-0005-0000-0000-0000C9510000}"/>
    <cellStyle name="Normalny 3 5 4 2 3 2" xfId="20284" xr:uid="{00000000-0005-0000-0000-0000CA510000}"/>
    <cellStyle name="Normalny 3 5 4 2 3 2 2" xfId="20285" xr:uid="{00000000-0005-0000-0000-0000CB510000}"/>
    <cellStyle name="Normalny 3 5 4 2 3 2 3" xfId="20286" xr:uid="{00000000-0005-0000-0000-0000CC510000}"/>
    <cellStyle name="Normalny 3 5 4 2 3 3" xfId="20287" xr:uid="{00000000-0005-0000-0000-0000CD510000}"/>
    <cellStyle name="Normalny 3 5 4 2 3 4" xfId="20288" xr:uid="{00000000-0005-0000-0000-0000CE510000}"/>
    <cellStyle name="Normalny 3 5 4 2 4" xfId="20289" xr:uid="{00000000-0005-0000-0000-0000CF510000}"/>
    <cellStyle name="Normalny 3 5 4 2 4 2" xfId="20290" xr:uid="{00000000-0005-0000-0000-0000D0510000}"/>
    <cellStyle name="Normalny 3 5 4 2 4 2 2" xfId="20291" xr:uid="{00000000-0005-0000-0000-0000D1510000}"/>
    <cellStyle name="Normalny 3 5 4 2 4 2 3" xfId="20292" xr:uid="{00000000-0005-0000-0000-0000D2510000}"/>
    <cellStyle name="Normalny 3 5 4 2 4 3" xfId="20293" xr:uid="{00000000-0005-0000-0000-0000D3510000}"/>
    <cellStyle name="Normalny 3 5 4 2 4 4" xfId="20294" xr:uid="{00000000-0005-0000-0000-0000D4510000}"/>
    <cellStyle name="Normalny 3 5 4 2 5" xfId="20295" xr:uid="{00000000-0005-0000-0000-0000D5510000}"/>
    <cellStyle name="Normalny 3 5 4 2 5 2" xfId="20296" xr:uid="{00000000-0005-0000-0000-0000D6510000}"/>
    <cellStyle name="Normalny 3 5 4 2 5 3" xfId="20297" xr:uid="{00000000-0005-0000-0000-0000D7510000}"/>
    <cellStyle name="Normalny 3 5 4 2 6" xfId="20298" xr:uid="{00000000-0005-0000-0000-0000D8510000}"/>
    <cellStyle name="Normalny 3 5 4 2 7" xfId="20299" xr:uid="{00000000-0005-0000-0000-0000D9510000}"/>
    <cellStyle name="Normalny 3 5 4 3" xfId="20300" xr:uid="{00000000-0005-0000-0000-0000DA510000}"/>
    <cellStyle name="Normalny 3 5 4 3 2" xfId="20301" xr:uid="{00000000-0005-0000-0000-0000DB510000}"/>
    <cellStyle name="Normalny 3 5 4 3 2 2" xfId="20302" xr:uid="{00000000-0005-0000-0000-0000DC510000}"/>
    <cellStyle name="Normalny 3 5 4 3 2 2 2" xfId="20303" xr:uid="{00000000-0005-0000-0000-0000DD510000}"/>
    <cellStyle name="Normalny 3 5 4 3 2 2 3" xfId="20304" xr:uid="{00000000-0005-0000-0000-0000DE510000}"/>
    <cellStyle name="Normalny 3 5 4 3 2 3" xfId="20305" xr:uid="{00000000-0005-0000-0000-0000DF510000}"/>
    <cellStyle name="Normalny 3 5 4 3 2 4" xfId="20306" xr:uid="{00000000-0005-0000-0000-0000E0510000}"/>
    <cellStyle name="Normalny 3 5 4 3 3" xfId="20307" xr:uid="{00000000-0005-0000-0000-0000E1510000}"/>
    <cellStyle name="Normalny 3 5 4 3 3 2" xfId="20308" xr:uid="{00000000-0005-0000-0000-0000E2510000}"/>
    <cellStyle name="Normalny 3 5 4 3 3 2 2" xfId="20309" xr:uid="{00000000-0005-0000-0000-0000E3510000}"/>
    <cellStyle name="Normalny 3 5 4 3 3 2 3" xfId="20310" xr:uid="{00000000-0005-0000-0000-0000E4510000}"/>
    <cellStyle name="Normalny 3 5 4 3 3 3" xfId="20311" xr:uid="{00000000-0005-0000-0000-0000E5510000}"/>
    <cellStyle name="Normalny 3 5 4 3 3 4" xfId="20312" xr:uid="{00000000-0005-0000-0000-0000E6510000}"/>
    <cellStyle name="Normalny 3 5 4 3 4" xfId="20313" xr:uid="{00000000-0005-0000-0000-0000E7510000}"/>
    <cellStyle name="Normalny 3 5 4 3 4 2" xfId="20314" xr:uid="{00000000-0005-0000-0000-0000E8510000}"/>
    <cellStyle name="Normalny 3 5 4 3 4 2 2" xfId="20315" xr:uid="{00000000-0005-0000-0000-0000E9510000}"/>
    <cellStyle name="Normalny 3 5 4 3 4 2 3" xfId="20316" xr:uid="{00000000-0005-0000-0000-0000EA510000}"/>
    <cellStyle name="Normalny 3 5 4 3 4 3" xfId="20317" xr:uid="{00000000-0005-0000-0000-0000EB510000}"/>
    <cellStyle name="Normalny 3 5 4 3 4 4" xfId="20318" xr:uid="{00000000-0005-0000-0000-0000EC510000}"/>
    <cellStyle name="Normalny 3 5 4 3 5" xfId="20319" xr:uid="{00000000-0005-0000-0000-0000ED510000}"/>
    <cellStyle name="Normalny 3 5 4 3 5 2" xfId="20320" xr:uid="{00000000-0005-0000-0000-0000EE510000}"/>
    <cellStyle name="Normalny 3 5 4 3 5 3" xfId="20321" xr:uid="{00000000-0005-0000-0000-0000EF510000}"/>
    <cellStyle name="Normalny 3 5 4 3 6" xfId="20322" xr:uid="{00000000-0005-0000-0000-0000F0510000}"/>
    <cellStyle name="Normalny 3 5 4 3 7" xfId="20323" xr:uid="{00000000-0005-0000-0000-0000F1510000}"/>
    <cellStyle name="Normalny 3 5 4 4" xfId="20324" xr:uid="{00000000-0005-0000-0000-0000F2510000}"/>
    <cellStyle name="Normalny 3 5 4 4 2" xfId="20325" xr:uid="{00000000-0005-0000-0000-0000F3510000}"/>
    <cellStyle name="Normalny 3 5 4 4 2 2" xfId="20326" xr:uid="{00000000-0005-0000-0000-0000F4510000}"/>
    <cellStyle name="Normalny 3 5 4 4 2 2 2" xfId="20327" xr:uid="{00000000-0005-0000-0000-0000F5510000}"/>
    <cellStyle name="Normalny 3 5 4 4 2 2 3" xfId="20328" xr:uid="{00000000-0005-0000-0000-0000F6510000}"/>
    <cellStyle name="Normalny 3 5 4 4 2 3" xfId="20329" xr:uid="{00000000-0005-0000-0000-0000F7510000}"/>
    <cellStyle name="Normalny 3 5 4 4 2 4" xfId="20330" xr:uid="{00000000-0005-0000-0000-0000F8510000}"/>
    <cellStyle name="Normalny 3 5 4 4 3" xfId="20331" xr:uid="{00000000-0005-0000-0000-0000F9510000}"/>
    <cellStyle name="Normalny 3 5 4 4 3 2" xfId="20332" xr:uid="{00000000-0005-0000-0000-0000FA510000}"/>
    <cellStyle name="Normalny 3 5 4 4 3 3" xfId="20333" xr:uid="{00000000-0005-0000-0000-0000FB510000}"/>
    <cellStyle name="Normalny 3 5 4 4 4" xfId="20334" xr:uid="{00000000-0005-0000-0000-0000FC510000}"/>
    <cellStyle name="Normalny 3 5 4 4 5" xfId="20335" xr:uid="{00000000-0005-0000-0000-0000FD510000}"/>
    <cellStyle name="Normalny 3 5 4 5" xfId="20336" xr:uid="{00000000-0005-0000-0000-0000FE510000}"/>
    <cellStyle name="Normalny 3 5 4 5 2" xfId="20337" xr:uid="{00000000-0005-0000-0000-0000FF510000}"/>
    <cellStyle name="Normalny 3 5 4 5 2 2" xfId="20338" xr:uid="{00000000-0005-0000-0000-000000520000}"/>
    <cellStyle name="Normalny 3 5 4 5 2 3" xfId="20339" xr:uid="{00000000-0005-0000-0000-000001520000}"/>
    <cellStyle name="Normalny 3 5 4 5 3" xfId="20340" xr:uid="{00000000-0005-0000-0000-000002520000}"/>
    <cellStyle name="Normalny 3 5 4 5 4" xfId="20341" xr:uid="{00000000-0005-0000-0000-000003520000}"/>
    <cellStyle name="Normalny 3 5 4 6" xfId="20342" xr:uid="{00000000-0005-0000-0000-000004520000}"/>
    <cellStyle name="Normalny 3 5 4 6 2" xfId="20343" xr:uid="{00000000-0005-0000-0000-000005520000}"/>
    <cellStyle name="Normalny 3 5 4 6 2 2" xfId="20344" xr:uid="{00000000-0005-0000-0000-000006520000}"/>
    <cellStyle name="Normalny 3 5 4 6 2 3" xfId="20345" xr:uid="{00000000-0005-0000-0000-000007520000}"/>
    <cellStyle name="Normalny 3 5 4 6 3" xfId="20346" xr:uid="{00000000-0005-0000-0000-000008520000}"/>
    <cellStyle name="Normalny 3 5 4 6 4" xfId="20347" xr:uid="{00000000-0005-0000-0000-000009520000}"/>
    <cellStyle name="Normalny 3 5 4 7" xfId="20348" xr:uid="{00000000-0005-0000-0000-00000A520000}"/>
    <cellStyle name="Normalny 3 5 4 7 2" xfId="20349" xr:uid="{00000000-0005-0000-0000-00000B520000}"/>
    <cellStyle name="Normalny 3 5 4 7 2 2" xfId="20350" xr:uid="{00000000-0005-0000-0000-00000C520000}"/>
    <cellStyle name="Normalny 3 5 4 7 2 3" xfId="20351" xr:uid="{00000000-0005-0000-0000-00000D520000}"/>
    <cellStyle name="Normalny 3 5 4 7 3" xfId="20352" xr:uid="{00000000-0005-0000-0000-00000E520000}"/>
    <cellStyle name="Normalny 3 5 4 7 4" xfId="20353" xr:uid="{00000000-0005-0000-0000-00000F520000}"/>
    <cellStyle name="Normalny 3 5 4 8" xfId="20354" xr:uid="{00000000-0005-0000-0000-000010520000}"/>
    <cellStyle name="Normalny 3 5 4 8 2" xfId="20355" xr:uid="{00000000-0005-0000-0000-000011520000}"/>
    <cellStyle name="Normalny 3 5 4 8 3" xfId="20356" xr:uid="{00000000-0005-0000-0000-000012520000}"/>
    <cellStyle name="Normalny 3 5 4 9" xfId="20357" xr:uid="{00000000-0005-0000-0000-000013520000}"/>
    <cellStyle name="Normalny 3 5 5" xfId="20358" xr:uid="{00000000-0005-0000-0000-000014520000}"/>
    <cellStyle name="Normalny 3 5 5 2" xfId="20359" xr:uid="{00000000-0005-0000-0000-000015520000}"/>
    <cellStyle name="Normalny 3 5 5 2 2" xfId="20360" xr:uid="{00000000-0005-0000-0000-000016520000}"/>
    <cellStyle name="Normalny 3 5 5 2 2 2" xfId="20361" xr:uid="{00000000-0005-0000-0000-000017520000}"/>
    <cellStyle name="Normalny 3 5 5 2 2 2 2" xfId="20362" xr:uid="{00000000-0005-0000-0000-000018520000}"/>
    <cellStyle name="Normalny 3 5 5 2 2 2 3" xfId="20363" xr:uid="{00000000-0005-0000-0000-000019520000}"/>
    <cellStyle name="Normalny 3 5 5 2 2 3" xfId="20364" xr:uid="{00000000-0005-0000-0000-00001A520000}"/>
    <cellStyle name="Normalny 3 5 5 2 2 4" xfId="20365" xr:uid="{00000000-0005-0000-0000-00001B520000}"/>
    <cellStyle name="Normalny 3 5 5 2 3" xfId="20366" xr:uid="{00000000-0005-0000-0000-00001C520000}"/>
    <cellStyle name="Normalny 3 5 5 2 3 2" xfId="20367" xr:uid="{00000000-0005-0000-0000-00001D520000}"/>
    <cellStyle name="Normalny 3 5 5 2 3 2 2" xfId="20368" xr:uid="{00000000-0005-0000-0000-00001E520000}"/>
    <cellStyle name="Normalny 3 5 5 2 3 2 3" xfId="20369" xr:uid="{00000000-0005-0000-0000-00001F520000}"/>
    <cellStyle name="Normalny 3 5 5 2 3 3" xfId="20370" xr:uid="{00000000-0005-0000-0000-000020520000}"/>
    <cellStyle name="Normalny 3 5 5 2 3 4" xfId="20371" xr:uid="{00000000-0005-0000-0000-000021520000}"/>
    <cellStyle name="Normalny 3 5 5 2 4" xfId="20372" xr:uid="{00000000-0005-0000-0000-000022520000}"/>
    <cellStyle name="Normalny 3 5 5 2 4 2" xfId="20373" xr:uid="{00000000-0005-0000-0000-000023520000}"/>
    <cellStyle name="Normalny 3 5 5 2 4 2 2" xfId="20374" xr:uid="{00000000-0005-0000-0000-000024520000}"/>
    <cellStyle name="Normalny 3 5 5 2 4 2 3" xfId="20375" xr:uid="{00000000-0005-0000-0000-000025520000}"/>
    <cellStyle name="Normalny 3 5 5 2 4 3" xfId="20376" xr:uid="{00000000-0005-0000-0000-000026520000}"/>
    <cellStyle name="Normalny 3 5 5 2 4 4" xfId="20377" xr:uid="{00000000-0005-0000-0000-000027520000}"/>
    <cellStyle name="Normalny 3 5 5 2 5" xfId="20378" xr:uid="{00000000-0005-0000-0000-000028520000}"/>
    <cellStyle name="Normalny 3 5 5 2 5 2" xfId="20379" xr:uid="{00000000-0005-0000-0000-000029520000}"/>
    <cellStyle name="Normalny 3 5 5 2 5 3" xfId="20380" xr:uid="{00000000-0005-0000-0000-00002A520000}"/>
    <cellStyle name="Normalny 3 5 5 2 6" xfId="20381" xr:uid="{00000000-0005-0000-0000-00002B520000}"/>
    <cellStyle name="Normalny 3 5 5 2 7" xfId="20382" xr:uid="{00000000-0005-0000-0000-00002C520000}"/>
    <cellStyle name="Normalny 3 5 5 3" xfId="20383" xr:uid="{00000000-0005-0000-0000-00002D520000}"/>
    <cellStyle name="Normalny 3 5 5 3 2" xfId="20384" xr:uid="{00000000-0005-0000-0000-00002E520000}"/>
    <cellStyle name="Normalny 3 5 5 3 2 2" xfId="20385" xr:uid="{00000000-0005-0000-0000-00002F520000}"/>
    <cellStyle name="Normalny 3 5 5 3 2 2 2" xfId="20386" xr:uid="{00000000-0005-0000-0000-000030520000}"/>
    <cellStyle name="Normalny 3 5 5 3 2 2 3" xfId="20387" xr:uid="{00000000-0005-0000-0000-000031520000}"/>
    <cellStyle name="Normalny 3 5 5 3 2 3" xfId="20388" xr:uid="{00000000-0005-0000-0000-000032520000}"/>
    <cellStyle name="Normalny 3 5 5 3 2 4" xfId="20389" xr:uid="{00000000-0005-0000-0000-000033520000}"/>
    <cellStyle name="Normalny 3 5 5 3 3" xfId="20390" xr:uid="{00000000-0005-0000-0000-000034520000}"/>
    <cellStyle name="Normalny 3 5 5 3 3 2" xfId="20391" xr:uid="{00000000-0005-0000-0000-000035520000}"/>
    <cellStyle name="Normalny 3 5 5 3 3 2 2" xfId="20392" xr:uid="{00000000-0005-0000-0000-000036520000}"/>
    <cellStyle name="Normalny 3 5 5 3 3 2 3" xfId="20393" xr:uid="{00000000-0005-0000-0000-000037520000}"/>
    <cellStyle name="Normalny 3 5 5 3 3 3" xfId="20394" xr:uid="{00000000-0005-0000-0000-000038520000}"/>
    <cellStyle name="Normalny 3 5 5 3 3 4" xfId="20395" xr:uid="{00000000-0005-0000-0000-000039520000}"/>
    <cellStyle name="Normalny 3 5 5 3 4" xfId="20396" xr:uid="{00000000-0005-0000-0000-00003A520000}"/>
    <cellStyle name="Normalny 3 5 5 3 4 2" xfId="20397" xr:uid="{00000000-0005-0000-0000-00003B520000}"/>
    <cellStyle name="Normalny 3 5 5 3 4 2 2" xfId="20398" xr:uid="{00000000-0005-0000-0000-00003C520000}"/>
    <cellStyle name="Normalny 3 5 5 3 4 2 3" xfId="20399" xr:uid="{00000000-0005-0000-0000-00003D520000}"/>
    <cellStyle name="Normalny 3 5 5 3 4 3" xfId="20400" xr:uid="{00000000-0005-0000-0000-00003E520000}"/>
    <cellStyle name="Normalny 3 5 5 3 4 4" xfId="20401" xr:uid="{00000000-0005-0000-0000-00003F520000}"/>
    <cellStyle name="Normalny 3 5 5 3 5" xfId="20402" xr:uid="{00000000-0005-0000-0000-000040520000}"/>
    <cellStyle name="Normalny 3 5 5 3 5 2" xfId="20403" xr:uid="{00000000-0005-0000-0000-000041520000}"/>
    <cellStyle name="Normalny 3 5 5 3 5 3" xfId="20404" xr:uid="{00000000-0005-0000-0000-000042520000}"/>
    <cellStyle name="Normalny 3 5 5 3 6" xfId="20405" xr:uid="{00000000-0005-0000-0000-000043520000}"/>
    <cellStyle name="Normalny 3 5 5 3 7" xfId="20406" xr:uid="{00000000-0005-0000-0000-000044520000}"/>
    <cellStyle name="Normalny 3 5 5 4" xfId="20407" xr:uid="{00000000-0005-0000-0000-000045520000}"/>
    <cellStyle name="Normalny 3 5 5 4 2" xfId="20408" xr:uid="{00000000-0005-0000-0000-000046520000}"/>
    <cellStyle name="Normalny 3 5 5 4 2 2" xfId="20409" xr:uid="{00000000-0005-0000-0000-000047520000}"/>
    <cellStyle name="Normalny 3 5 5 4 2 3" xfId="20410" xr:uid="{00000000-0005-0000-0000-000048520000}"/>
    <cellStyle name="Normalny 3 5 5 4 3" xfId="20411" xr:uid="{00000000-0005-0000-0000-000049520000}"/>
    <cellStyle name="Normalny 3 5 5 4 4" xfId="20412" xr:uid="{00000000-0005-0000-0000-00004A520000}"/>
    <cellStyle name="Normalny 3 5 5 5" xfId="20413" xr:uid="{00000000-0005-0000-0000-00004B520000}"/>
    <cellStyle name="Normalny 3 5 5 5 2" xfId="20414" xr:uid="{00000000-0005-0000-0000-00004C520000}"/>
    <cellStyle name="Normalny 3 5 5 5 2 2" xfId="20415" xr:uid="{00000000-0005-0000-0000-00004D520000}"/>
    <cellStyle name="Normalny 3 5 5 5 2 3" xfId="20416" xr:uid="{00000000-0005-0000-0000-00004E520000}"/>
    <cellStyle name="Normalny 3 5 5 5 3" xfId="20417" xr:uid="{00000000-0005-0000-0000-00004F520000}"/>
    <cellStyle name="Normalny 3 5 5 5 4" xfId="20418" xr:uid="{00000000-0005-0000-0000-000050520000}"/>
    <cellStyle name="Normalny 3 5 5 6" xfId="20419" xr:uid="{00000000-0005-0000-0000-000051520000}"/>
    <cellStyle name="Normalny 3 5 5 6 2" xfId="20420" xr:uid="{00000000-0005-0000-0000-000052520000}"/>
    <cellStyle name="Normalny 3 5 5 6 2 2" xfId="20421" xr:uid="{00000000-0005-0000-0000-000053520000}"/>
    <cellStyle name="Normalny 3 5 5 6 2 3" xfId="20422" xr:uid="{00000000-0005-0000-0000-000054520000}"/>
    <cellStyle name="Normalny 3 5 5 6 3" xfId="20423" xr:uid="{00000000-0005-0000-0000-000055520000}"/>
    <cellStyle name="Normalny 3 5 5 6 4" xfId="20424" xr:uid="{00000000-0005-0000-0000-000056520000}"/>
    <cellStyle name="Normalny 3 5 5 7" xfId="20425" xr:uid="{00000000-0005-0000-0000-000057520000}"/>
    <cellStyle name="Normalny 3 5 5 7 2" xfId="20426" xr:uid="{00000000-0005-0000-0000-000058520000}"/>
    <cellStyle name="Normalny 3 5 5 7 3" xfId="20427" xr:uid="{00000000-0005-0000-0000-000059520000}"/>
    <cellStyle name="Normalny 3 5 5 8" xfId="20428" xr:uid="{00000000-0005-0000-0000-00005A520000}"/>
    <cellStyle name="Normalny 3 5 5 9" xfId="20429" xr:uid="{00000000-0005-0000-0000-00005B520000}"/>
    <cellStyle name="Normalny 3 5 6" xfId="20430" xr:uid="{00000000-0005-0000-0000-00005C520000}"/>
    <cellStyle name="Normalny 3 5 6 2" xfId="20431" xr:uid="{00000000-0005-0000-0000-00005D520000}"/>
    <cellStyle name="Normalny 3 5 6 2 2" xfId="20432" xr:uid="{00000000-0005-0000-0000-00005E520000}"/>
    <cellStyle name="Normalny 3 5 6 2 2 2" xfId="20433" xr:uid="{00000000-0005-0000-0000-00005F520000}"/>
    <cellStyle name="Normalny 3 5 6 2 2 3" xfId="20434" xr:uid="{00000000-0005-0000-0000-000060520000}"/>
    <cellStyle name="Normalny 3 5 6 2 3" xfId="20435" xr:uid="{00000000-0005-0000-0000-000061520000}"/>
    <cellStyle name="Normalny 3 5 6 2 4" xfId="20436" xr:uid="{00000000-0005-0000-0000-000062520000}"/>
    <cellStyle name="Normalny 3 5 6 3" xfId="20437" xr:uid="{00000000-0005-0000-0000-000063520000}"/>
    <cellStyle name="Normalny 3 5 6 3 2" xfId="20438" xr:uid="{00000000-0005-0000-0000-000064520000}"/>
    <cellStyle name="Normalny 3 5 6 3 2 2" xfId="20439" xr:uid="{00000000-0005-0000-0000-000065520000}"/>
    <cellStyle name="Normalny 3 5 6 3 2 3" xfId="20440" xr:uid="{00000000-0005-0000-0000-000066520000}"/>
    <cellStyle name="Normalny 3 5 6 3 3" xfId="20441" xr:uid="{00000000-0005-0000-0000-000067520000}"/>
    <cellStyle name="Normalny 3 5 6 3 4" xfId="20442" xr:uid="{00000000-0005-0000-0000-000068520000}"/>
    <cellStyle name="Normalny 3 5 6 4" xfId="20443" xr:uid="{00000000-0005-0000-0000-000069520000}"/>
    <cellStyle name="Normalny 3 5 6 4 2" xfId="20444" xr:uid="{00000000-0005-0000-0000-00006A520000}"/>
    <cellStyle name="Normalny 3 5 6 4 2 2" xfId="20445" xr:uid="{00000000-0005-0000-0000-00006B520000}"/>
    <cellStyle name="Normalny 3 5 6 4 2 3" xfId="20446" xr:uid="{00000000-0005-0000-0000-00006C520000}"/>
    <cellStyle name="Normalny 3 5 6 4 3" xfId="20447" xr:uid="{00000000-0005-0000-0000-00006D520000}"/>
    <cellStyle name="Normalny 3 5 6 4 4" xfId="20448" xr:uid="{00000000-0005-0000-0000-00006E520000}"/>
    <cellStyle name="Normalny 3 5 6 5" xfId="20449" xr:uid="{00000000-0005-0000-0000-00006F520000}"/>
    <cellStyle name="Normalny 3 5 6 5 2" xfId="20450" xr:uid="{00000000-0005-0000-0000-000070520000}"/>
    <cellStyle name="Normalny 3 5 6 5 3" xfId="20451" xr:uid="{00000000-0005-0000-0000-000071520000}"/>
    <cellStyle name="Normalny 3 5 6 6" xfId="20452" xr:uid="{00000000-0005-0000-0000-000072520000}"/>
    <cellStyle name="Normalny 3 5 6 7" xfId="20453" xr:uid="{00000000-0005-0000-0000-000073520000}"/>
    <cellStyle name="Normalny 3 5 7" xfId="20454" xr:uid="{00000000-0005-0000-0000-000074520000}"/>
    <cellStyle name="Normalny 3 5 7 2" xfId="20455" xr:uid="{00000000-0005-0000-0000-000075520000}"/>
    <cellStyle name="Normalny 3 5 7 2 2" xfId="20456" xr:uid="{00000000-0005-0000-0000-000076520000}"/>
    <cellStyle name="Normalny 3 5 7 2 2 2" xfId="20457" xr:uid="{00000000-0005-0000-0000-000077520000}"/>
    <cellStyle name="Normalny 3 5 7 2 2 3" xfId="20458" xr:uid="{00000000-0005-0000-0000-000078520000}"/>
    <cellStyle name="Normalny 3 5 7 2 3" xfId="20459" xr:uid="{00000000-0005-0000-0000-000079520000}"/>
    <cellStyle name="Normalny 3 5 7 2 4" xfId="20460" xr:uid="{00000000-0005-0000-0000-00007A520000}"/>
    <cellStyle name="Normalny 3 5 7 3" xfId="20461" xr:uid="{00000000-0005-0000-0000-00007B520000}"/>
    <cellStyle name="Normalny 3 5 7 3 2" xfId="20462" xr:uid="{00000000-0005-0000-0000-00007C520000}"/>
    <cellStyle name="Normalny 3 5 7 3 2 2" xfId="20463" xr:uid="{00000000-0005-0000-0000-00007D520000}"/>
    <cellStyle name="Normalny 3 5 7 3 2 3" xfId="20464" xr:uid="{00000000-0005-0000-0000-00007E520000}"/>
    <cellStyle name="Normalny 3 5 7 3 3" xfId="20465" xr:uid="{00000000-0005-0000-0000-00007F520000}"/>
    <cellStyle name="Normalny 3 5 7 3 4" xfId="20466" xr:uid="{00000000-0005-0000-0000-000080520000}"/>
    <cellStyle name="Normalny 3 5 7 4" xfId="20467" xr:uid="{00000000-0005-0000-0000-000081520000}"/>
    <cellStyle name="Normalny 3 5 7 4 2" xfId="20468" xr:uid="{00000000-0005-0000-0000-000082520000}"/>
    <cellStyle name="Normalny 3 5 7 4 2 2" xfId="20469" xr:uid="{00000000-0005-0000-0000-000083520000}"/>
    <cellStyle name="Normalny 3 5 7 4 2 3" xfId="20470" xr:uid="{00000000-0005-0000-0000-000084520000}"/>
    <cellStyle name="Normalny 3 5 7 4 3" xfId="20471" xr:uid="{00000000-0005-0000-0000-000085520000}"/>
    <cellStyle name="Normalny 3 5 7 4 4" xfId="20472" xr:uid="{00000000-0005-0000-0000-000086520000}"/>
    <cellStyle name="Normalny 3 5 7 5" xfId="20473" xr:uid="{00000000-0005-0000-0000-000087520000}"/>
    <cellStyle name="Normalny 3 5 7 5 2" xfId="20474" xr:uid="{00000000-0005-0000-0000-000088520000}"/>
    <cellStyle name="Normalny 3 5 7 5 3" xfId="20475" xr:uid="{00000000-0005-0000-0000-000089520000}"/>
    <cellStyle name="Normalny 3 5 7 6" xfId="20476" xr:uid="{00000000-0005-0000-0000-00008A520000}"/>
    <cellStyle name="Normalny 3 5 7 7" xfId="20477" xr:uid="{00000000-0005-0000-0000-00008B520000}"/>
    <cellStyle name="Normalny 3 5 8" xfId="20478" xr:uid="{00000000-0005-0000-0000-00008C520000}"/>
    <cellStyle name="Normalny 3 5 8 2" xfId="20479" xr:uid="{00000000-0005-0000-0000-00008D520000}"/>
    <cellStyle name="Normalny 3 5 8 2 2" xfId="20480" xr:uid="{00000000-0005-0000-0000-00008E520000}"/>
    <cellStyle name="Normalny 3 5 8 2 2 2" xfId="20481" xr:uid="{00000000-0005-0000-0000-00008F520000}"/>
    <cellStyle name="Normalny 3 5 8 2 2 3" xfId="20482" xr:uid="{00000000-0005-0000-0000-000090520000}"/>
    <cellStyle name="Normalny 3 5 8 2 3" xfId="20483" xr:uid="{00000000-0005-0000-0000-000091520000}"/>
    <cellStyle name="Normalny 3 5 8 2 4" xfId="20484" xr:uid="{00000000-0005-0000-0000-000092520000}"/>
    <cellStyle name="Normalny 3 5 8 3" xfId="20485" xr:uid="{00000000-0005-0000-0000-000093520000}"/>
    <cellStyle name="Normalny 3 5 8 3 2" xfId="20486" xr:uid="{00000000-0005-0000-0000-000094520000}"/>
    <cellStyle name="Normalny 3 5 8 3 3" xfId="20487" xr:uid="{00000000-0005-0000-0000-000095520000}"/>
    <cellStyle name="Normalny 3 5 8 4" xfId="20488" xr:uid="{00000000-0005-0000-0000-000096520000}"/>
    <cellStyle name="Normalny 3 5 8 5" xfId="20489" xr:uid="{00000000-0005-0000-0000-000097520000}"/>
    <cellStyle name="Normalny 3 5 9" xfId="20490" xr:uid="{00000000-0005-0000-0000-000098520000}"/>
    <cellStyle name="Normalny 3 5 9 2" xfId="20491" xr:uid="{00000000-0005-0000-0000-000099520000}"/>
    <cellStyle name="Normalny 3 5 9 2 2" xfId="20492" xr:uid="{00000000-0005-0000-0000-00009A520000}"/>
    <cellStyle name="Normalny 3 5 9 2 3" xfId="20493" xr:uid="{00000000-0005-0000-0000-00009B520000}"/>
    <cellStyle name="Normalny 3 5 9 3" xfId="20494" xr:uid="{00000000-0005-0000-0000-00009C520000}"/>
    <cellStyle name="Normalny 3 5 9 4" xfId="20495" xr:uid="{00000000-0005-0000-0000-00009D520000}"/>
    <cellStyle name="Normalny 3 6" xfId="20496" xr:uid="{00000000-0005-0000-0000-00009E520000}"/>
    <cellStyle name="Normalny 3 6 10" xfId="20497" xr:uid="{00000000-0005-0000-0000-00009F520000}"/>
    <cellStyle name="Normalny 3 6 10 2" xfId="20498" xr:uid="{00000000-0005-0000-0000-0000A0520000}"/>
    <cellStyle name="Normalny 3 6 10 3" xfId="20499" xr:uid="{00000000-0005-0000-0000-0000A1520000}"/>
    <cellStyle name="Normalny 3 6 11" xfId="20500" xr:uid="{00000000-0005-0000-0000-0000A2520000}"/>
    <cellStyle name="Normalny 3 6 12" xfId="20501" xr:uid="{00000000-0005-0000-0000-0000A3520000}"/>
    <cellStyle name="Normalny 3 6 13" xfId="20502" xr:uid="{00000000-0005-0000-0000-0000A4520000}"/>
    <cellStyle name="Normalny 3 6 2" xfId="20503" xr:uid="{00000000-0005-0000-0000-0000A5520000}"/>
    <cellStyle name="Normalny 3 6 2 10" xfId="20504" xr:uid="{00000000-0005-0000-0000-0000A6520000}"/>
    <cellStyle name="Normalny 3 6 2 2" xfId="20505" xr:uid="{00000000-0005-0000-0000-0000A7520000}"/>
    <cellStyle name="Normalny 3 6 2 2 2" xfId="20506" xr:uid="{00000000-0005-0000-0000-0000A8520000}"/>
    <cellStyle name="Normalny 3 6 2 2 2 2" xfId="20507" xr:uid="{00000000-0005-0000-0000-0000A9520000}"/>
    <cellStyle name="Normalny 3 6 2 2 2 2 2" xfId="20508" xr:uid="{00000000-0005-0000-0000-0000AA520000}"/>
    <cellStyle name="Normalny 3 6 2 2 2 2 3" xfId="20509" xr:uid="{00000000-0005-0000-0000-0000AB520000}"/>
    <cellStyle name="Normalny 3 6 2 2 2 3" xfId="20510" xr:uid="{00000000-0005-0000-0000-0000AC520000}"/>
    <cellStyle name="Normalny 3 6 2 2 2 4" xfId="20511" xr:uid="{00000000-0005-0000-0000-0000AD520000}"/>
    <cellStyle name="Normalny 3 6 2 2 3" xfId="20512" xr:uid="{00000000-0005-0000-0000-0000AE520000}"/>
    <cellStyle name="Normalny 3 6 2 2 3 2" xfId="20513" xr:uid="{00000000-0005-0000-0000-0000AF520000}"/>
    <cellStyle name="Normalny 3 6 2 2 3 2 2" xfId="20514" xr:uid="{00000000-0005-0000-0000-0000B0520000}"/>
    <cellStyle name="Normalny 3 6 2 2 3 2 3" xfId="20515" xr:uid="{00000000-0005-0000-0000-0000B1520000}"/>
    <cellStyle name="Normalny 3 6 2 2 3 3" xfId="20516" xr:uid="{00000000-0005-0000-0000-0000B2520000}"/>
    <cellStyle name="Normalny 3 6 2 2 3 4" xfId="20517" xr:uid="{00000000-0005-0000-0000-0000B3520000}"/>
    <cellStyle name="Normalny 3 6 2 2 4" xfId="20518" xr:uid="{00000000-0005-0000-0000-0000B4520000}"/>
    <cellStyle name="Normalny 3 6 2 2 4 2" xfId="20519" xr:uid="{00000000-0005-0000-0000-0000B5520000}"/>
    <cellStyle name="Normalny 3 6 2 2 4 2 2" xfId="20520" xr:uid="{00000000-0005-0000-0000-0000B6520000}"/>
    <cellStyle name="Normalny 3 6 2 2 4 2 3" xfId="20521" xr:uid="{00000000-0005-0000-0000-0000B7520000}"/>
    <cellStyle name="Normalny 3 6 2 2 4 3" xfId="20522" xr:uid="{00000000-0005-0000-0000-0000B8520000}"/>
    <cellStyle name="Normalny 3 6 2 2 4 4" xfId="20523" xr:uid="{00000000-0005-0000-0000-0000B9520000}"/>
    <cellStyle name="Normalny 3 6 2 2 5" xfId="20524" xr:uid="{00000000-0005-0000-0000-0000BA520000}"/>
    <cellStyle name="Normalny 3 6 2 2 5 2" xfId="20525" xr:uid="{00000000-0005-0000-0000-0000BB520000}"/>
    <cellStyle name="Normalny 3 6 2 2 5 3" xfId="20526" xr:uid="{00000000-0005-0000-0000-0000BC520000}"/>
    <cellStyle name="Normalny 3 6 2 2 6" xfId="20527" xr:uid="{00000000-0005-0000-0000-0000BD520000}"/>
    <cellStyle name="Normalny 3 6 2 2 7" xfId="20528" xr:uid="{00000000-0005-0000-0000-0000BE520000}"/>
    <cellStyle name="Normalny 3 6 2 3" xfId="20529" xr:uid="{00000000-0005-0000-0000-0000BF520000}"/>
    <cellStyle name="Normalny 3 6 2 3 2" xfId="20530" xr:uid="{00000000-0005-0000-0000-0000C0520000}"/>
    <cellStyle name="Normalny 3 6 2 3 2 2" xfId="20531" xr:uid="{00000000-0005-0000-0000-0000C1520000}"/>
    <cellStyle name="Normalny 3 6 2 3 2 2 2" xfId="20532" xr:uid="{00000000-0005-0000-0000-0000C2520000}"/>
    <cellStyle name="Normalny 3 6 2 3 2 2 3" xfId="20533" xr:uid="{00000000-0005-0000-0000-0000C3520000}"/>
    <cellStyle name="Normalny 3 6 2 3 2 3" xfId="20534" xr:uid="{00000000-0005-0000-0000-0000C4520000}"/>
    <cellStyle name="Normalny 3 6 2 3 2 4" xfId="20535" xr:uid="{00000000-0005-0000-0000-0000C5520000}"/>
    <cellStyle name="Normalny 3 6 2 3 3" xfId="20536" xr:uid="{00000000-0005-0000-0000-0000C6520000}"/>
    <cellStyle name="Normalny 3 6 2 3 3 2" xfId="20537" xr:uid="{00000000-0005-0000-0000-0000C7520000}"/>
    <cellStyle name="Normalny 3 6 2 3 3 2 2" xfId="20538" xr:uid="{00000000-0005-0000-0000-0000C8520000}"/>
    <cellStyle name="Normalny 3 6 2 3 3 2 3" xfId="20539" xr:uid="{00000000-0005-0000-0000-0000C9520000}"/>
    <cellStyle name="Normalny 3 6 2 3 3 3" xfId="20540" xr:uid="{00000000-0005-0000-0000-0000CA520000}"/>
    <cellStyle name="Normalny 3 6 2 3 3 4" xfId="20541" xr:uid="{00000000-0005-0000-0000-0000CB520000}"/>
    <cellStyle name="Normalny 3 6 2 3 4" xfId="20542" xr:uid="{00000000-0005-0000-0000-0000CC520000}"/>
    <cellStyle name="Normalny 3 6 2 3 4 2" xfId="20543" xr:uid="{00000000-0005-0000-0000-0000CD520000}"/>
    <cellStyle name="Normalny 3 6 2 3 4 2 2" xfId="20544" xr:uid="{00000000-0005-0000-0000-0000CE520000}"/>
    <cellStyle name="Normalny 3 6 2 3 4 2 3" xfId="20545" xr:uid="{00000000-0005-0000-0000-0000CF520000}"/>
    <cellStyle name="Normalny 3 6 2 3 4 3" xfId="20546" xr:uid="{00000000-0005-0000-0000-0000D0520000}"/>
    <cellStyle name="Normalny 3 6 2 3 4 4" xfId="20547" xr:uid="{00000000-0005-0000-0000-0000D1520000}"/>
    <cellStyle name="Normalny 3 6 2 3 5" xfId="20548" xr:uid="{00000000-0005-0000-0000-0000D2520000}"/>
    <cellStyle name="Normalny 3 6 2 3 5 2" xfId="20549" xr:uid="{00000000-0005-0000-0000-0000D3520000}"/>
    <cellStyle name="Normalny 3 6 2 3 5 3" xfId="20550" xr:uid="{00000000-0005-0000-0000-0000D4520000}"/>
    <cellStyle name="Normalny 3 6 2 3 6" xfId="20551" xr:uid="{00000000-0005-0000-0000-0000D5520000}"/>
    <cellStyle name="Normalny 3 6 2 3 7" xfId="20552" xr:uid="{00000000-0005-0000-0000-0000D6520000}"/>
    <cellStyle name="Normalny 3 6 2 4" xfId="20553" xr:uid="{00000000-0005-0000-0000-0000D7520000}"/>
    <cellStyle name="Normalny 3 6 2 4 2" xfId="20554" xr:uid="{00000000-0005-0000-0000-0000D8520000}"/>
    <cellStyle name="Normalny 3 6 2 4 2 2" xfId="20555" xr:uid="{00000000-0005-0000-0000-0000D9520000}"/>
    <cellStyle name="Normalny 3 6 2 4 2 2 2" xfId="20556" xr:uid="{00000000-0005-0000-0000-0000DA520000}"/>
    <cellStyle name="Normalny 3 6 2 4 2 2 3" xfId="20557" xr:uid="{00000000-0005-0000-0000-0000DB520000}"/>
    <cellStyle name="Normalny 3 6 2 4 2 3" xfId="20558" xr:uid="{00000000-0005-0000-0000-0000DC520000}"/>
    <cellStyle name="Normalny 3 6 2 4 2 4" xfId="20559" xr:uid="{00000000-0005-0000-0000-0000DD520000}"/>
    <cellStyle name="Normalny 3 6 2 4 3" xfId="20560" xr:uid="{00000000-0005-0000-0000-0000DE520000}"/>
    <cellStyle name="Normalny 3 6 2 4 3 2" xfId="20561" xr:uid="{00000000-0005-0000-0000-0000DF520000}"/>
    <cellStyle name="Normalny 3 6 2 4 3 3" xfId="20562" xr:uid="{00000000-0005-0000-0000-0000E0520000}"/>
    <cellStyle name="Normalny 3 6 2 4 4" xfId="20563" xr:uid="{00000000-0005-0000-0000-0000E1520000}"/>
    <cellStyle name="Normalny 3 6 2 4 5" xfId="20564" xr:uid="{00000000-0005-0000-0000-0000E2520000}"/>
    <cellStyle name="Normalny 3 6 2 5" xfId="20565" xr:uid="{00000000-0005-0000-0000-0000E3520000}"/>
    <cellStyle name="Normalny 3 6 2 5 2" xfId="20566" xr:uid="{00000000-0005-0000-0000-0000E4520000}"/>
    <cellStyle name="Normalny 3 6 2 5 2 2" xfId="20567" xr:uid="{00000000-0005-0000-0000-0000E5520000}"/>
    <cellStyle name="Normalny 3 6 2 5 2 3" xfId="20568" xr:uid="{00000000-0005-0000-0000-0000E6520000}"/>
    <cellStyle name="Normalny 3 6 2 5 3" xfId="20569" xr:uid="{00000000-0005-0000-0000-0000E7520000}"/>
    <cellStyle name="Normalny 3 6 2 5 4" xfId="20570" xr:uid="{00000000-0005-0000-0000-0000E8520000}"/>
    <cellStyle name="Normalny 3 6 2 6" xfId="20571" xr:uid="{00000000-0005-0000-0000-0000E9520000}"/>
    <cellStyle name="Normalny 3 6 2 6 2" xfId="20572" xr:uid="{00000000-0005-0000-0000-0000EA520000}"/>
    <cellStyle name="Normalny 3 6 2 6 2 2" xfId="20573" xr:uid="{00000000-0005-0000-0000-0000EB520000}"/>
    <cellStyle name="Normalny 3 6 2 6 2 3" xfId="20574" xr:uid="{00000000-0005-0000-0000-0000EC520000}"/>
    <cellStyle name="Normalny 3 6 2 6 3" xfId="20575" xr:uid="{00000000-0005-0000-0000-0000ED520000}"/>
    <cellStyle name="Normalny 3 6 2 6 4" xfId="20576" xr:uid="{00000000-0005-0000-0000-0000EE520000}"/>
    <cellStyle name="Normalny 3 6 2 7" xfId="20577" xr:uid="{00000000-0005-0000-0000-0000EF520000}"/>
    <cellStyle name="Normalny 3 6 2 7 2" xfId="20578" xr:uid="{00000000-0005-0000-0000-0000F0520000}"/>
    <cellStyle name="Normalny 3 6 2 7 2 2" xfId="20579" xr:uid="{00000000-0005-0000-0000-0000F1520000}"/>
    <cellStyle name="Normalny 3 6 2 7 2 3" xfId="20580" xr:uid="{00000000-0005-0000-0000-0000F2520000}"/>
    <cellStyle name="Normalny 3 6 2 7 3" xfId="20581" xr:uid="{00000000-0005-0000-0000-0000F3520000}"/>
    <cellStyle name="Normalny 3 6 2 7 4" xfId="20582" xr:uid="{00000000-0005-0000-0000-0000F4520000}"/>
    <cellStyle name="Normalny 3 6 2 8" xfId="20583" xr:uid="{00000000-0005-0000-0000-0000F5520000}"/>
    <cellStyle name="Normalny 3 6 2 8 2" xfId="20584" xr:uid="{00000000-0005-0000-0000-0000F6520000}"/>
    <cellStyle name="Normalny 3 6 2 8 3" xfId="20585" xr:uid="{00000000-0005-0000-0000-0000F7520000}"/>
    <cellStyle name="Normalny 3 6 2 9" xfId="20586" xr:uid="{00000000-0005-0000-0000-0000F8520000}"/>
    <cellStyle name="Normalny 3 6 3" xfId="20587" xr:uid="{00000000-0005-0000-0000-0000F9520000}"/>
    <cellStyle name="Normalny 3 6 4" xfId="20588" xr:uid="{00000000-0005-0000-0000-0000FA520000}"/>
    <cellStyle name="Normalny 3 6 4 2" xfId="20589" xr:uid="{00000000-0005-0000-0000-0000FB520000}"/>
    <cellStyle name="Normalny 3 6 4 2 2" xfId="20590" xr:uid="{00000000-0005-0000-0000-0000FC520000}"/>
    <cellStyle name="Normalny 3 6 4 2 2 2" xfId="20591" xr:uid="{00000000-0005-0000-0000-0000FD520000}"/>
    <cellStyle name="Normalny 3 6 4 2 2 3" xfId="20592" xr:uid="{00000000-0005-0000-0000-0000FE520000}"/>
    <cellStyle name="Normalny 3 6 4 2 3" xfId="20593" xr:uid="{00000000-0005-0000-0000-0000FF520000}"/>
    <cellStyle name="Normalny 3 6 4 2 4" xfId="20594" xr:uid="{00000000-0005-0000-0000-000000530000}"/>
    <cellStyle name="Normalny 3 6 4 3" xfId="20595" xr:uid="{00000000-0005-0000-0000-000001530000}"/>
    <cellStyle name="Normalny 3 6 4 3 2" xfId="20596" xr:uid="{00000000-0005-0000-0000-000002530000}"/>
    <cellStyle name="Normalny 3 6 4 3 2 2" xfId="20597" xr:uid="{00000000-0005-0000-0000-000003530000}"/>
    <cellStyle name="Normalny 3 6 4 3 2 3" xfId="20598" xr:uid="{00000000-0005-0000-0000-000004530000}"/>
    <cellStyle name="Normalny 3 6 4 3 3" xfId="20599" xr:uid="{00000000-0005-0000-0000-000005530000}"/>
    <cellStyle name="Normalny 3 6 4 3 4" xfId="20600" xr:uid="{00000000-0005-0000-0000-000006530000}"/>
    <cellStyle name="Normalny 3 6 4 4" xfId="20601" xr:uid="{00000000-0005-0000-0000-000007530000}"/>
    <cellStyle name="Normalny 3 6 4 4 2" xfId="20602" xr:uid="{00000000-0005-0000-0000-000008530000}"/>
    <cellStyle name="Normalny 3 6 4 4 2 2" xfId="20603" xr:uid="{00000000-0005-0000-0000-000009530000}"/>
    <cellStyle name="Normalny 3 6 4 4 2 3" xfId="20604" xr:uid="{00000000-0005-0000-0000-00000A530000}"/>
    <cellStyle name="Normalny 3 6 4 4 3" xfId="20605" xr:uid="{00000000-0005-0000-0000-00000B530000}"/>
    <cellStyle name="Normalny 3 6 4 4 4" xfId="20606" xr:uid="{00000000-0005-0000-0000-00000C530000}"/>
    <cellStyle name="Normalny 3 6 4 5" xfId="20607" xr:uid="{00000000-0005-0000-0000-00000D530000}"/>
    <cellStyle name="Normalny 3 6 4 5 2" xfId="20608" xr:uid="{00000000-0005-0000-0000-00000E530000}"/>
    <cellStyle name="Normalny 3 6 4 5 3" xfId="20609" xr:uid="{00000000-0005-0000-0000-00000F530000}"/>
    <cellStyle name="Normalny 3 6 4 6" xfId="20610" xr:uid="{00000000-0005-0000-0000-000010530000}"/>
    <cellStyle name="Normalny 3 6 4 7" xfId="20611" xr:uid="{00000000-0005-0000-0000-000011530000}"/>
    <cellStyle name="Normalny 3 6 5" xfId="20612" xr:uid="{00000000-0005-0000-0000-000012530000}"/>
    <cellStyle name="Normalny 3 6 5 2" xfId="20613" xr:uid="{00000000-0005-0000-0000-000013530000}"/>
    <cellStyle name="Normalny 3 6 5 2 2" xfId="20614" xr:uid="{00000000-0005-0000-0000-000014530000}"/>
    <cellStyle name="Normalny 3 6 5 2 2 2" xfId="20615" xr:uid="{00000000-0005-0000-0000-000015530000}"/>
    <cellStyle name="Normalny 3 6 5 2 2 3" xfId="20616" xr:uid="{00000000-0005-0000-0000-000016530000}"/>
    <cellStyle name="Normalny 3 6 5 2 3" xfId="20617" xr:uid="{00000000-0005-0000-0000-000017530000}"/>
    <cellStyle name="Normalny 3 6 5 2 4" xfId="20618" xr:uid="{00000000-0005-0000-0000-000018530000}"/>
    <cellStyle name="Normalny 3 6 5 3" xfId="20619" xr:uid="{00000000-0005-0000-0000-000019530000}"/>
    <cellStyle name="Normalny 3 6 5 3 2" xfId="20620" xr:uid="{00000000-0005-0000-0000-00001A530000}"/>
    <cellStyle name="Normalny 3 6 5 3 2 2" xfId="20621" xr:uid="{00000000-0005-0000-0000-00001B530000}"/>
    <cellStyle name="Normalny 3 6 5 3 2 3" xfId="20622" xr:uid="{00000000-0005-0000-0000-00001C530000}"/>
    <cellStyle name="Normalny 3 6 5 3 3" xfId="20623" xr:uid="{00000000-0005-0000-0000-00001D530000}"/>
    <cellStyle name="Normalny 3 6 5 3 4" xfId="20624" xr:uid="{00000000-0005-0000-0000-00001E530000}"/>
    <cellStyle name="Normalny 3 6 5 4" xfId="20625" xr:uid="{00000000-0005-0000-0000-00001F530000}"/>
    <cellStyle name="Normalny 3 6 5 4 2" xfId="20626" xr:uid="{00000000-0005-0000-0000-000020530000}"/>
    <cellStyle name="Normalny 3 6 5 4 2 2" xfId="20627" xr:uid="{00000000-0005-0000-0000-000021530000}"/>
    <cellStyle name="Normalny 3 6 5 4 2 3" xfId="20628" xr:uid="{00000000-0005-0000-0000-000022530000}"/>
    <cellStyle name="Normalny 3 6 5 4 3" xfId="20629" xr:uid="{00000000-0005-0000-0000-000023530000}"/>
    <cellStyle name="Normalny 3 6 5 4 4" xfId="20630" xr:uid="{00000000-0005-0000-0000-000024530000}"/>
    <cellStyle name="Normalny 3 6 5 5" xfId="20631" xr:uid="{00000000-0005-0000-0000-000025530000}"/>
    <cellStyle name="Normalny 3 6 5 5 2" xfId="20632" xr:uid="{00000000-0005-0000-0000-000026530000}"/>
    <cellStyle name="Normalny 3 6 5 5 3" xfId="20633" xr:uid="{00000000-0005-0000-0000-000027530000}"/>
    <cellStyle name="Normalny 3 6 5 6" xfId="20634" xr:uid="{00000000-0005-0000-0000-000028530000}"/>
    <cellStyle name="Normalny 3 6 5 7" xfId="20635" xr:uid="{00000000-0005-0000-0000-000029530000}"/>
    <cellStyle name="Normalny 3 6 6" xfId="20636" xr:uid="{00000000-0005-0000-0000-00002A530000}"/>
    <cellStyle name="Normalny 3 6 6 2" xfId="20637" xr:uid="{00000000-0005-0000-0000-00002B530000}"/>
    <cellStyle name="Normalny 3 6 6 2 2" xfId="20638" xr:uid="{00000000-0005-0000-0000-00002C530000}"/>
    <cellStyle name="Normalny 3 6 6 2 2 2" xfId="20639" xr:uid="{00000000-0005-0000-0000-00002D530000}"/>
    <cellStyle name="Normalny 3 6 6 2 2 3" xfId="20640" xr:uid="{00000000-0005-0000-0000-00002E530000}"/>
    <cellStyle name="Normalny 3 6 6 2 3" xfId="20641" xr:uid="{00000000-0005-0000-0000-00002F530000}"/>
    <cellStyle name="Normalny 3 6 6 2 4" xfId="20642" xr:uid="{00000000-0005-0000-0000-000030530000}"/>
    <cellStyle name="Normalny 3 6 6 3" xfId="20643" xr:uid="{00000000-0005-0000-0000-000031530000}"/>
    <cellStyle name="Normalny 3 6 6 3 2" xfId="20644" xr:uid="{00000000-0005-0000-0000-000032530000}"/>
    <cellStyle name="Normalny 3 6 6 3 3" xfId="20645" xr:uid="{00000000-0005-0000-0000-000033530000}"/>
    <cellStyle name="Normalny 3 6 6 4" xfId="20646" xr:uid="{00000000-0005-0000-0000-000034530000}"/>
    <cellStyle name="Normalny 3 6 6 5" xfId="20647" xr:uid="{00000000-0005-0000-0000-000035530000}"/>
    <cellStyle name="Normalny 3 6 7" xfId="20648" xr:uid="{00000000-0005-0000-0000-000036530000}"/>
    <cellStyle name="Normalny 3 6 7 2" xfId="20649" xr:uid="{00000000-0005-0000-0000-000037530000}"/>
    <cellStyle name="Normalny 3 6 7 2 2" xfId="20650" xr:uid="{00000000-0005-0000-0000-000038530000}"/>
    <cellStyle name="Normalny 3 6 7 2 3" xfId="20651" xr:uid="{00000000-0005-0000-0000-000039530000}"/>
    <cellStyle name="Normalny 3 6 7 3" xfId="20652" xr:uid="{00000000-0005-0000-0000-00003A530000}"/>
    <cellStyle name="Normalny 3 6 7 4" xfId="20653" xr:uid="{00000000-0005-0000-0000-00003B530000}"/>
    <cellStyle name="Normalny 3 6 8" xfId="20654" xr:uid="{00000000-0005-0000-0000-00003C530000}"/>
    <cellStyle name="Normalny 3 6 8 2" xfId="20655" xr:uid="{00000000-0005-0000-0000-00003D530000}"/>
    <cellStyle name="Normalny 3 6 8 2 2" xfId="20656" xr:uid="{00000000-0005-0000-0000-00003E530000}"/>
    <cellStyle name="Normalny 3 6 8 2 3" xfId="20657" xr:uid="{00000000-0005-0000-0000-00003F530000}"/>
    <cellStyle name="Normalny 3 6 8 3" xfId="20658" xr:uid="{00000000-0005-0000-0000-000040530000}"/>
    <cellStyle name="Normalny 3 6 8 4" xfId="20659" xr:uid="{00000000-0005-0000-0000-000041530000}"/>
    <cellStyle name="Normalny 3 6 9" xfId="20660" xr:uid="{00000000-0005-0000-0000-000042530000}"/>
    <cellStyle name="Normalny 3 6 9 2" xfId="20661" xr:uid="{00000000-0005-0000-0000-000043530000}"/>
    <cellStyle name="Normalny 3 6 9 2 2" xfId="20662" xr:uid="{00000000-0005-0000-0000-000044530000}"/>
    <cellStyle name="Normalny 3 6 9 2 3" xfId="20663" xr:uid="{00000000-0005-0000-0000-000045530000}"/>
    <cellStyle name="Normalny 3 6 9 3" xfId="20664" xr:uid="{00000000-0005-0000-0000-000046530000}"/>
    <cellStyle name="Normalny 3 6 9 4" xfId="20665" xr:uid="{00000000-0005-0000-0000-000047530000}"/>
    <cellStyle name="Normalny 3 7" xfId="20666" xr:uid="{00000000-0005-0000-0000-000048530000}"/>
    <cellStyle name="Normalny 3 7 10" xfId="20667" xr:uid="{00000000-0005-0000-0000-000049530000}"/>
    <cellStyle name="Normalny 3 7 2" xfId="20668" xr:uid="{00000000-0005-0000-0000-00004A530000}"/>
    <cellStyle name="Normalny 3 7 2 2" xfId="20669" xr:uid="{00000000-0005-0000-0000-00004B530000}"/>
    <cellStyle name="Normalny 3 7 2 2 2" xfId="20670" xr:uid="{00000000-0005-0000-0000-00004C530000}"/>
    <cellStyle name="Normalny 3 7 2 2 2 2" xfId="20671" xr:uid="{00000000-0005-0000-0000-00004D530000}"/>
    <cellStyle name="Normalny 3 7 2 2 2 3" xfId="20672" xr:uid="{00000000-0005-0000-0000-00004E530000}"/>
    <cellStyle name="Normalny 3 7 2 2 3" xfId="20673" xr:uid="{00000000-0005-0000-0000-00004F530000}"/>
    <cellStyle name="Normalny 3 7 2 2 4" xfId="20674" xr:uid="{00000000-0005-0000-0000-000050530000}"/>
    <cellStyle name="Normalny 3 7 2 3" xfId="20675" xr:uid="{00000000-0005-0000-0000-000051530000}"/>
    <cellStyle name="Normalny 3 7 2 3 2" xfId="20676" xr:uid="{00000000-0005-0000-0000-000052530000}"/>
    <cellStyle name="Normalny 3 7 2 3 2 2" xfId="20677" xr:uid="{00000000-0005-0000-0000-000053530000}"/>
    <cellStyle name="Normalny 3 7 2 3 2 3" xfId="20678" xr:uid="{00000000-0005-0000-0000-000054530000}"/>
    <cellStyle name="Normalny 3 7 2 3 3" xfId="20679" xr:uid="{00000000-0005-0000-0000-000055530000}"/>
    <cellStyle name="Normalny 3 7 2 3 4" xfId="20680" xr:uid="{00000000-0005-0000-0000-000056530000}"/>
    <cellStyle name="Normalny 3 7 2 4" xfId="20681" xr:uid="{00000000-0005-0000-0000-000057530000}"/>
    <cellStyle name="Normalny 3 7 2 4 2" xfId="20682" xr:uid="{00000000-0005-0000-0000-000058530000}"/>
    <cellStyle name="Normalny 3 7 2 4 2 2" xfId="20683" xr:uid="{00000000-0005-0000-0000-000059530000}"/>
    <cellStyle name="Normalny 3 7 2 4 2 3" xfId="20684" xr:uid="{00000000-0005-0000-0000-00005A530000}"/>
    <cellStyle name="Normalny 3 7 2 4 3" xfId="20685" xr:uid="{00000000-0005-0000-0000-00005B530000}"/>
    <cellStyle name="Normalny 3 7 2 4 4" xfId="20686" xr:uid="{00000000-0005-0000-0000-00005C530000}"/>
    <cellStyle name="Normalny 3 7 2 5" xfId="20687" xr:uid="{00000000-0005-0000-0000-00005D530000}"/>
    <cellStyle name="Normalny 3 7 2 5 2" xfId="20688" xr:uid="{00000000-0005-0000-0000-00005E530000}"/>
    <cellStyle name="Normalny 3 7 2 5 3" xfId="20689" xr:uid="{00000000-0005-0000-0000-00005F530000}"/>
    <cellStyle name="Normalny 3 7 2 6" xfId="20690" xr:uid="{00000000-0005-0000-0000-000060530000}"/>
    <cellStyle name="Normalny 3 7 2 7" xfId="20691" xr:uid="{00000000-0005-0000-0000-000061530000}"/>
    <cellStyle name="Normalny 3 7 3" xfId="20692" xr:uid="{00000000-0005-0000-0000-000062530000}"/>
    <cellStyle name="Normalny 3 7 3 2" xfId="20693" xr:uid="{00000000-0005-0000-0000-000063530000}"/>
    <cellStyle name="Normalny 3 7 3 2 2" xfId="20694" xr:uid="{00000000-0005-0000-0000-000064530000}"/>
    <cellStyle name="Normalny 3 7 3 2 2 2" xfId="20695" xr:uid="{00000000-0005-0000-0000-000065530000}"/>
    <cellStyle name="Normalny 3 7 3 2 2 3" xfId="20696" xr:uid="{00000000-0005-0000-0000-000066530000}"/>
    <cellStyle name="Normalny 3 7 3 2 3" xfId="20697" xr:uid="{00000000-0005-0000-0000-000067530000}"/>
    <cellStyle name="Normalny 3 7 3 2 4" xfId="20698" xr:uid="{00000000-0005-0000-0000-000068530000}"/>
    <cellStyle name="Normalny 3 7 3 3" xfId="20699" xr:uid="{00000000-0005-0000-0000-000069530000}"/>
    <cellStyle name="Normalny 3 7 3 3 2" xfId="20700" xr:uid="{00000000-0005-0000-0000-00006A530000}"/>
    <cellStyle name="Normalny 3 7 3 3 2 2" xfId="20701" xr:uid="{00000000-0005-0000-0000-00006B530000}"/>
    <cellStyle name="Normalny 3 7 3 3 2 3" xfId="20702" xr:uid="{00000000-0005-0000-0000-00006C530000}"/>
    <cellStyle name="Normalny 3 7 3 3 3" xfId="20703" xr:uid="{00000000-0005-0000-0000-00006D530000}"/>
    <cellStyle name="Normalny 3 7 3 3 4" xfId="20704" xr:uid="{00000000-0005-0000-0000-00006E530000}"/>
    <cellStyle name="Normalny 3 7 3 4" xfId="20705" xr:uid="{00000000-0005-0000-0000-00006F530000}"/>
    <cellStyle name="Normalny 3 7 3 4 2" xfId="20706" xr:uid="{00000000-0005-0000-0000-000070530000}"/>
    <cellStyle name="Normalny 3 7 3 4 2 2" xfId="20707" xr:uid="{00000000-0005-0000-0000-000071530000}"/>
    <cellStyle name="Normalny 3 7 3 4 2 3" xfId="20708" xr:uid="{00000000-0005-0000-0000-000072530000}"/>
    <cellStyle name="Normalny 3 7 3 4 3" xfId="20709" xr:uid="{00000000-0005-0000-0000-000073530000}"/>
    <cellStyle name="Normalny 3 7 3 4 4" xfId="20710" xr:uid="{00000000-0005-0000-0000-000074530000}"/>
    <cellStyle name="Normalny 3 7 3 5" xfId="20711" xr:uid="{00000000-0005-0000-0000-000075530000}"/>
    <cellStyle name="Normalny 3 7 3 5 2" xfId="20712" xr:uid="{00000000-0005-0000-0000-000076530000}"/>
    <cellStyle name="Normalny 3 7 3 5 3" xfId="20713" xr:uid="{00000000-0005-0000-0000-000077530000}"/>
    <cellStyle name="Normalny 3 7 3 6" xfId="20714" xr:uid="{00000000-0005-0000-0000-000078530000}"/>
    <cellStyle name="Normalny 3 7 3 7" xfId="20715" xr:uid="{00000000-0005-0000-0000-000079530000}"/>
    <cellStyle name="Normalny 3 7 4" xfId="20716" xr:uid="{00000000-0005-0000-0000-00007A530000}"/>
    <cellStyle name="Normalny 3 7 4 2" xfId="20717" xr:uid="{00000000-0005-0000-0000-00007B530000}"/>
    <cellStyle name="Normalny 3 7 4 2 2" xfId="20718" xr:uid="{00000000-0005-0000-0000-00007C530000}"/>
    <cellStyle name="Normalny 3 7 4 2 2 2" xfId="20719" xr:uid="{00000000-0005-0000-0000-00007D530000}"/>
    <cellStyle name="Normalny 3 7 4 2 2 3" xfId="20720" xr:uid="{00000000-0005-0000-0000-00007E530000}"/>
    <cellStyle name="Normalny 3 7 4 2 3" xfId="20721" xr:uid="{00000000-0005-0000-0000-00007F530000}"/>
    <cellStyle name="Normalny 3 7 4 2 4" xfId="20722" xr:uid="{00000000-0005-0000-0000-000080530000}"/>
    <cellStyle name="Normalny 3 7 4 3" xfId="20723" xr:uid="{00000000-0005-0000-0000-000081530000}"/>
    <cellStyle name="Normalny 3 7 4 3 2" xfId="20724" xr:uid="{00000000-0005-0000-0000-000082530000}"/>
    <cellStyle name="Normalny 3 7 4 3 3" xfId="20725" xr:uid="{00000000-0005-0000-0000-000083530000}"/>
    <cellStyle name="Normalny 3 7 4 4" xfId="20726" xr:uid="{00000000-0005-0000-0000-000084530000}"/>
    <cellStyle name="Normalny 3 7 4 5" xfId="20727" xr:uid="{00000000-0005-0000-0000-000085530000}"/>
    <cellStyle name="Normalny 3 7 5" xfId="20728" xr:uid="{00000000-0005-0000-0000-000086530000}"/>
    <cellStyle name="Normalny 3 7 5 2" xfId="20729" xr:uid="{00000000-0005-0000-0000-000087530000}"/>
    <cellStyle name="Normalny 3 7 5 2 2" xfId="20730" xr:uid="{00000000-0005-0000-0000-000088530000}"/>
    <cellStyle name="Normalny 3 7 5 2 3" xfId="20731" xr:uid="{00000000-0005-0000-0000-000089530000}"/>
    <cellStyle name="Normalny 3 7 5 3" xfId="20732" xr:uid="{00000000-0005-0000-0000-00008A530000}"/>
    <cellStyle name="Normalny 3 7 5 4" xfId="20733" xr:uid="{00000000-0005-0000-0000-00008B530000}"/>
    <cellStyle name="Normalny 3 7 6" xfId="20734" xr:uid="{00000000-0005-0000-0000-00008C530000}"/>
    <cellStyle name="Normalny 3 7 6 2" xfId="20735" xr:uid="{00000000-0005-0000-0000-00008D530000}"/>
    <cellStyle name="Normalny 3 7 6 2 2" xfId="20736" xr:uid="{00000000-0005-0000-0000-00008E530000}"/>
    <cellStyle name="Normalny 3 7 6 2 3" xfId="20737" xr:uid="{00000000-0005-0000-0000-00008F530000}"/>
    <cellStyle name="Normalny 3 7 6 3" xfId="20738" xr:uid="{00000000-0005-0000-0000-000090530000}"/>
    <cellStyle name="Normalny 3 7 6 4" xfId="20739" xr:uid="{00000000-0005-0000-0000-000091530000}"/>
    <cellStyle name="Normalny 3 7 7" xfId="20740" xr:uid="{00000000-0005-0000-0000-000092530000}"/>
    <cellStyle name="Normalny 3 7 7 2" xfId="20741" xr:uid="{00000000-0005-0000-0000-000093530000}"/>
    <cellStyle name="Normalny 3 7 7 2 2" xfId="20742" xr:uid="{00000000-0005-0000-0000-000094530000}"/>
    <cellStyle name="Normalny 3 7 7 2 3" xfId="20743" xr:uid="{00000000-0005-0000-0000-000095530000}"/>
    <cellStyle name="Normalny 3 7 7 3" xfId="20744" xr:uid="{00000000-0005-0000-0000-000096530000}"/>
    <cellStyle name="Normalny 3 7 7 4" xfId="20745" xr:uid="{00000000-0005-0000-0000-000097530000}"/>
    <cellStyle name="Normalny 3 7 8" xfId="20746" xr:uid="{00000000-0005-0000-0000-000098530000}"/>
    <cellStyle name="Normalny 3 7 8 2" xfId="20747" xr:uid="{00000000-0005-0000-0000-000099530000}"/>
    <cellStyle name="Normalny 3 7 8 3" xfId="20748" xr:uid="{00000000-0005-0000-0000-00009A530000}"/>
    <cellStyle name="Normalny 3 7 9" xfId="20749" xr:uid="{00000000-0005-0000-0000-00009B530000}"/>
    <cellStyle name="Normalny 3 8" xfId="20750" xr:uid="{00000000-0005-0000-0000-00009C530000}"/>
    <cellStyle name="Normalny 3 8 2" xfId="20751" xr:uid="{00000000-0005-0000-0000-00009D530000}"/>
    <cellStyle name="Normalny 3 8 2 2" xfId="20752" xr:uid="{00000000-0005-0000-0000-00009E530000}"/>
    <cellStyle name="Normalny 3 8 2 2 2" xfId="20753" xr:uid="{00000000-0005-0000-0000-00009F530000}"/>
    <cellStyle name="Normalny 3 8 2 2 2 2" xfId="20754" xr:uid="{00000000-0005-0000-0000-0000A0530000}"/>
    <cellStyle name="Normalny 3 8 2 2 2 3" xfId="20755" xr:uid="{00000000-0005-0000-0000-0000A1530000}"/>
    <cellStyle name="Normalny 3 8 2 2 3" xfId="20756" xr:uid="{00000000-0005-0000-0000-0000A2530000}"/>
    <cellStyle name="Normalny 3 8 2 2 4" xfId="20757" xr:uid="{00000000-0005-0000-0000-0000A3530000}"/>
    <cellStyle name="Normalny 3 8 2 3" xfId="20758" xr:uid="{00000000-0005-0000-0000-0000A4530000}"/>
    <cellStyle name="Normalny 3 8 2 3 2" xfId="20759" xr:uid="{00000000-0005-0000-0000-0000A5530000}"/>
    <cellStyle name="Normalny 3 8 2 3 2 2" xfId="20760" xr:uid="{00000000-0005-0000-0000-0000A6530000}"/>
    <cellStyle name="Normalny 3 8 2 3 2 3" xfId="20761" xr:uid="{00000000-0005-0000-0000-0000A7530000}"/>
    <cellStyle name="Normalny 3 8 2 3 3" xfId="20762" xr:uid="{00000000-0005-0000-0000-0000A8530000}"/>
    <cellStyle name="Normalny 3 8 2 3 4" xfId="20763" xr:uid="{00000000-0005-0000-0000-0000A9530000}"/>
    <cellStyle name="Normalny 3 8 2 4" xfId="20764" xr:uid="{00000000-0005-0000-0000-0000AA530000}"/>
    <cellStyle name="Normalny 3 8 2 4 2" xfId="20765" xr:uid="{00000000-0005-0000-0000-0000AB530000}"/>
    <cellStyle name="Normalny 3 8 2 4 2 2" xfId="20766" xr:uid="{00000000-0005-0000-0000-0000AC530000}"/>
    <cellStyle name="Normalny 3 8 2 4 2 3" xfId="20767" xr:uid="{00000000-0005-0000-0000-0000AD530000}"/>
    <cellStyle name="Normalny 3 8 2 4 3" xfId="20768" xr:uid="{00000000-0005-0000-0000-0000AE530000}"/>
    <cellStyle name="Normalny 3 8 2 4 4" xfId="20769" xr:uid="{00000000-0005-0000-0000-0000AF530000}"/>
    <cellStyle name="Normalny 3 8 2 5" xfId="20770" xr:uid="{00000000-0005-0000-0000-0000B0530000}"/>
    <cellStyle name="Normalny 3 8 2 5 2" xfId="20771" xr:uid="{00000000-0005-0000-0000-0000B1530000}"/>
    <cellStyle name="Normalny 3 8 2 5 3" xfId="20772" xr:uid="{00000000-0005-0000-0000-0000B2530000}"/>
    <cellStyle name="Normalny 3 8 2 6" xfId="20773" xr:uid="{00000000-0005-0000-0000-0000B3530000}"/>
    <cellStyle name="Normalny 3 8 2 7" xfId="20774" xr:uid="{00000000-0005-0000-0000-0000B4530000}"/>
    <cellStyle name="Normalny 3 8 3" xfId="20775" xr:uid="{00000000-0005-0000-0000-0000B5530000}"/>
    <cellStyle name="Normalny 3 8 3 2" xfId="20776" xr:uid="{00000000-0005-0000-0000-0000B6530000}"/>
    <cellStyle name="Normalny 3 8 3 2 2" xfId="20777" xr:uid="{00000000-0005-0000-0000-0000B7530000}"/>
    <cellStyle name="Normalny 3 8 3 2 3" xfId="20778" xr:uid="{00000000-0005-0000-0000-0000B8530000}"/>
    <cellStyle name="Normalny 3 8 3 3" xfId="20779" xr:uid="{00000000-0005-0000-0000-0000B9530000}"/>
    <cellStyle name="Normalny 3 8 3 4" xfId="20780" xr:uid="{00000000-0005-0000-0000-0000BA530000}"/>
    <cellStyle name="Normalny 3 8 4" xfId="20781" xr:uid="{00000000-0005-0000-0000-0000BB530000}"/>
    <cellStyle name="Normalny 3 8 4 2" xfId="20782" xr:uid="{00000000-0005-0000-0000-0000BC530000}"/>
    <cellStyle name="Normalny 3 8 4 2 2" xfId="20783" xr:uid="{00000000-0005-0000-0000-0000BD530000}"/>
    <cellStyle name="Normalny 3 8 4 2 3" xfId="20784" xr:uid="{00000000-0005-0000-0000-0000BE530000}"/>
    <cellStyle name="Normalny 3 8 4 3" xfId="20785" xr:uid="{00000000-0005-0000-0000-0000BF530000}"/>
    <cellStyle name="Normalny 3 8 4 4" xfId="20786" xr:uid="{00000000-0005-0000-0000-0000C0530000}"/>
    <cellStyle name="Normalny 3 8 5" xfId="20787" xr:uid="{00000000-0005-0000-0000-0000C1530000}"/>
    <cellStyle name="Normalny 3 8 5 2" xfId="20788" xr:uid="{00000000-0005-0000-0000-0000C2530000}"/>
    <cellStyle name="Normalny 3 8 5 2 2" xfId="20789" xr:uid="{00000000-0005-0000-0000-0000C3530000}"/>
    <cellStyle name="Normalny 3 8 5 2 3" xfId="20790" xr:uid="{00000000-0005-0000-0000-0000C4530000}"/>
    <cellStyle name="Normalny 3 8 5 3" xfId="20791" xr:uid="{00000000-0005-0000-0000-0000C5530000}"/>
    <cellStyle name="Normalny 3 8 5 4" xfId="20792" xr:uid="{00000000-0005-0000-0000-0000C6530000}"/>
    <cellStyle name="Normalny 3 8 6" xfId="20793" xr:uid="{00000000-0005-0000-0000-0000C7530000}"/>
    <cellStyle name="Normalny 3 8 6 2" xfId="20794" xr:uid="{00000000-0005-0000-0000-0000C8530000}"/>
    <cellStyle name="Normalny 3 8 6 3" xfId="20795" xr:uid="{00000000-0005-0000-0000-0000C9530000}"/>
    <cellStyle name="Normalny 3 8 7" xfId="20796" xr:uid="{00000000-0005-0000-0000-0000CA530000}"/>
    <cellStyle name="Normalny 3 8 8" xfId="20797" xr:uid="{00000000-0005-0000-0000-0000CB530000}"/>
    <cellStyle name="Normalny 3 9" xfId="20798" xr:uid="{00000000-0005-0000-0000-0000CC530000}"/>
    <cellStyle name="Normalny 30" xfId="22528" xr:uid="{00000000-0005-0000-0000-0000CD530000}"/>
    <cellStyle name="Normalny 30 2" xfId="22529" xr:uid="{00000000-0005-0000-0000-0000CE530000}"/>
    <cellStyle name="Normalny 30 2 2" xfId="22530" xr:uid="{00000000-0005-0000-0000-0000CF530000}"/>
    <cellStyle name="Normalny 30 3" xfId="22531" xr:uid="{00000000-0005-0000-0000-0000D0530000}"/>
    <cellStyle name="Normalny 30 3 2" xfId="22532" xr:uid="{00000000-0005-0000-0000-0000D1530000}"/>
    <cellStyle name="Normalny 30 4" xfId="22533" xr:uid="{00000000-0005-0000-0000-0000D2530000}"/>
    <cellStyle name="Normalny 31" xfId="22534" xr:uid="{00000000-0005-0000-0000-0000D3530000}"/>
    <cellStyle name="Normalny 31 2" xfId="22535" xr:uid="{00000000-0005-0000-0000-0000D4530000}"/>
    <cellStyle name="Normalny 31 3" xfId="22536" xr:uid="{00000000-0005-0000-0000-0000D5530000}"/>
    <cellStyle name="Normalny 31 3 2" xfId="22537" xr:uid="{00000000-0005-0000-0000-0000D6530000}"/>
    <cellStyle name="Normalny 31 4" xfId="22538" xr:uid="{00000000-0005-0000-0000-0000D7530000}"/>
    <cellStyle name="Normalny 31 5" xfId="22539" xr:uid="{00000000-0005-0000-0000-0000D8530000}"/>
    <cellStyle name="Normalny 31 6" xfId="22540" xr:uid="{00000000-0005-0000-0000-0000D9530000}"/>
    <cellStyle name="Normalny 31 7" xfId="22541" xr:uid="{00000000-0005-0000-0000-0000DA530000}"/>
    <cellStyle name="Normalny 32" xfId="22542" xr:uid="{00000000-0005-0000-0000-0000DB530000}"/>
    <cellStyle name="Normalny 32 2" xfId="22543" xr:uid="{00000000-0005-0000-0000-0000DC530000}"/>
    <cellStyle name="Normalny 32 2 2" xfId="22544" xr:uid="{00000000-0005-0000-0000-0000DD530000}"/>
    <cellStyle name="Normalny 32 3" xfId="22545" xr:uid="{00000000-0005-0000-0000-0000DE530000}"/>
    <cellStyle name="Normalny 32 4" xfId="22546" xr:uid="{00000000-0005-0000-0000-0000DF530000}"/>
    <cellStyle name="Normalny 33" xfId="22547" xr:uid="{00000000-0005-0000-0000-0000E0530000}"/>
    <cellStyle name="Normalny 33 2" xfId="22548" xr:uid="{00000000-0005-0000-0000-0000E1530000}"/>
    <cellStyle name="Normalny 33 2 2" xfId="22549" xr:uid="{00000000-0005-0000-0000-0000E2530000}"/>
    <cellStyle name="Normalny 33 3" xfId="22550" xr:uid="{00000000-0005-0000-0000-0000E3530000}"/>
    <cellStyle name="Normalny 33 4" xfId="22551" xr:uid="{00000000-0005-0000-0000-0000E4530000}"/>
    <cellStyle name="Normalny 33 5" xfId="22552" xr:uid="{00000000-0005-0000-0000-0000E5530000}"/>
    <cellStyle name="Normalny 33 6" xfId="22553" xr:uid="{00000000-0005-0000-0000-0000E6530000}"/>
    <cellStyle name="Normalny 33 7" xfId="22554" xr:uid="{00000000-0005-0000-0000-0000E7530000}"/>
    <cellStyle name="Normalny 34" xfId="22555" xr:uid="{00000000-0005-0000-0000-0000E8530000}"/>
    <cellStyle name="Normalny 34 2" xfId="22556" xr:uid="{00000000-0005-0000-0000-0000E9530000}"/>
    <cellStyle name="Normalny 34 3" xfId="22557" xr:uid="{00000000-0005-0000-0000-0000EA530000}"/>
    <cellStyle name="Normalny 35" xfId="22558" xr:uid="{00000000-0005-0000-0000-0000EB530000}"/>
    <cellStyle name="Normalny 35 2" xfId="22559" xr:uid="{00000000-0005-0000-0000-0000EC530000}"/>
    <cellStyle name="Normalny 36" xfId="22560" xr:uid="{00000000-0005-0000-0000-0000ED530000}"/>
    <cellStyle name="Normalny 36 2" xfId="22561" xr:uid="{00000000-0005-0000-0000-0000EE530000}"/>
    <cellStyle name="Normalny 36 2 2" xfId="22562" xr:uid="{00000000-0005-0000-0000-0000EF530000}"/>
    <cellStyle name="Normalny 36 3" xfId="22563" xr:uid="{00000000-0005-0000-0000-0000F0530000}"/>
    <cellStyle name="Normalny 36 4" xfId="22564" xr:uid="{00000000-0005-0000-0000-0000F1530000}"/>
    <cellStyle name="Normalny 36 5" xfId="22565" xr:uid="{00000000-0005-0000-0000-0000F2530000}"/>
    <cellStyle name="Normalny 36 6" xfId="22566" xr:uid="{00000000-0005-0000-0000-0000F3530000}"/>
    <cellStyle name="Normalny 37" xfId="22567" xr:uid="{00000000-0005-0000-0000-0000F4530000}"/>
    <cellStyle name="Normalny 37 2" xfId="22568" xr:uid="{00000000-0005-0000-0000-0000F5530000}"/>
    <cellStyle name="Normalny 38" xfId="22569" xr:uid="{00000000-0005-0000-0000-0000F6530000}"/>
    <cellStyle name="Normalny 38 2" xfId="22570" xr:uid="{00000000-0005-0000-0000-0000F7530000}"/>
    <cellStyle name="Normalny 39" xfId="22571" xr:uid="{00000000-0005-0000-0000-0000F8530000}"/>
    <cellStyle name="Normalny 39 2" xfId="22572" xr:uid="{00000000-0005-0000-0000-0000F9530000}"/>
    <cellStyle name="Normalny 4" xfId="20799" xr:uid="{00000000-0005-0000-0000-0000FA530000}"/>
    <cellStyle name="Normalny 4 2" xfId="20800" xr:uid="{00000000-0005-0000-0000-0000FB530000}"/>
    <cellStyle name="Normalny 4 2 2" xfId="20801" xr:uid="{00000000-0005-0000-0000-0000FC530000}"/>
    <cellStyle name="Normalny 4 2 3" xfId="22573" xr:uid="{00000000-0005-0000-0000-0000FD530000}"/>
    <cellStyle name="Normalny 4 3" xfId="20802" xr:uid="{00000000-0005-0000-0000-0000FE530000}"/>
    <cellStyle name="Normalny 4 3 2" xfId="22574" xr:uid="{00000000-0005-0000-0000-0000FF530000}"/>
    <cellStyle name="Normalny 4 4" xfId="20803" xr:uid="{00000000-0005-0000-0000-000000540000}"/>
    <cellStyle name="Normalny 4 4 2" xfId="20804" xr:uid="{00000000-0005-0000-0000-000001540000}"/>
    <cellStyle name="Normalny 4 4 3" xfId="22575" xr:uid="{00000000-0005-0000-0000-000002540000}"/>
    <cellStyle name="Normalny 4 5" xfId="20805" xr:uid="{00000000-0005-0000-0000-000003540000}"/>
    <cellStyle name="Normalny 4 5 2" xfId="22576" xr:uid="{00000000-0005-0000-0000-000004540000}"/>
    <cellStyle name="Normalny 4 6" xfId="20806" xr:uid="{00000000-0005-0000-0000-000005540000}"/>
    <cellStyle name="Normalny 4 7" xfId="20807" xr:uid="{00000000-0005-0000-0000-000006540000}"/>
    <cellStyle name="Normalny 40" xfId="22577" xr:uid="{00000000-0005-0000-0000-000007540000}"/>
    <cellStyle name="Normalny 40 2" xfId="22578" xr:uid="{00000000-0005-0000-0000-000008540000}"/>
    <cellStyle name="Normalny 41" xfId="22579" xr:uid="{00000000-0005-0000-0000-000009540000}"/>
    <cellStyle name="Normalny 41 2" xfId="22580" xr:uid="{00000000-0005-0000-0000-00000A540000}"/>
    <cellStyle name="Normalny 42" xfId="22581" xr:uid="{00000000-0005-0000-0000-00000B540000}"/>
    <cellStyle name="Normalny 42 2" xfId="22582" xr:uid="{00000000-0005-0000-0000-00000C540000}"/>
    <cellStyle name="Normalny 43" xfId="22583" xr:uid="{00000000-0005-0000-0000-00000D540000}"/>
    <cellStyle name="Normalny 43 2" xfId="22584" xr:uid="{00000000-0005-0000-0000-00000E540000}"/>
    <cellStyle name="Normalny 44" xfId="22585" xr:uid="{00000000-0005-0000-0000-00000F540000}"/>
    <cellStyle name="Normalny 44 2" xfId="22586" xr:uid="{00000000-0005-0000-0000-000010540000}"/>
    <cellStyle name="Normalny 45" xfId="22587" xr:uid="{00000000-0005-0000-0000-000011540000}"/>
    <cellStyle name="Normalny 45 2" xfId="22588" xr:uid="{00000000-0005-0000-0000-000012540000}"/>
    <cellStyle name="Normalny 46" xfId="22589" xr:uid="{00000000-0005-0000-0000-000013540000}"/>
    <cellStyle name="Normalny 46 2" xfId="22590" xr:uid="{00000000-0005-0000-0000-000014540000}"/>
    <cellStyle name="Normalny 47" xfId="22591" xr:uid="{00000000-0005-0000-0000-000015540000}"/>
    <cellStyle name="Normalny 47 2" xfId="22592" xr:uid="{00000000-0005-0000-0000-000016540000}"/>
    <cellStyle name="Normalny 47 3" xfId="22593" xr:uid="{00000000-0005-0000-0000-000017540000}"/>
    <cellStyle name="Normalny 47 3 2" xfId="22594" xr:uid="{00000000-0005-0000-0000-000018540000}"/>
    <cellStyle name="Normalny 47 4" xfId="22595" xr:uid="{00000000-0005-0000-0000-000019540000}"/>
    <cellStyle name="Normalny 47 5" xfId="22596" xr:uid="{00000000-0005-0000-0000-00001A540000}"/>
    <cellStyle name="Normalny 47 6" xfId="22597" xr:uid="{00000000-0005-0000-0000-00001B540000}"/>
    <cellStyle name="Normalny 47 7" xfId="22598" xr:uid="{00000000-0005-0000-0000-00001C540000}"/>
    <cellStyle name="Normalny 48" xfId="22599" xr:uid="{00000000-0005-0000-0000-00001D540000}"/>
    <cellStyle name="Normalny 48 2" xfId="22600" xr:uid="{00000000-0005-0000-0000-00001E540000}"/>
    <cellStyle name="Normalny 48 3" xfId="22601" xr:uid="{00000000-0005-0000-0000-00001F540000}"/>
    <cellStyle name="Normalny 48 3 2" xfId="22602" xr:uid="{00000000-0005-0000-0000-000020540000}"/>
    <cellStyle name="Normalny 48 4" xfId="22603" xr:uid="{00000000-0005-0000-0000-000021540000}"/>
    <cellStyle name="Normalny 48 5" xfId="22604" xr:uid="{00000000-0005-0000-0000-000022540000}"/>
    <cellStyle name="Normalny 48 6" xfId="22605" xr:uid="{00000000-0005-0000-0000-000023540000}"/>
    <cellStyle name="Normalny 48 7" xfId="22606" xr:uid="{00000000-0005-0000-0000-000024540000}"/>
    <cellStyle name="Normalny 49" xfId="22607" xr:uid="{00000000-0005-0000-0000-000025540000}"/>
    <cellStyle name="Normalny 5" xfId="20808" xr:uid="{00000000-0005-0000-0000-000026540000}"/>
    <cellStyle name="Normalny 5 2" xfId="20809" xr:uid="{00000000-0005-0000-0000-000027540000}"/>
    <cellStyle name="Normalny 5 2 2" xfId="20810" xr:uid="{00000000-0005-0000-0000-000028540000}"/>
    <cellStyle name="Normalny 5 2 2 2" xfId="22610" xr:uid="{00000000-0005-0000-0000-000029540000}"/>
    <cellStyle name="Normalny 5 2 3" xfId="22609" xr:uid="{00000000-0005-0000-0000-00002A540000}"/>
    <cellStyle name="Normalny 5 3" xfId="20811" xr:uid="{00000000-0005-0000-0000-00002B540000}"/>
    <cellStyle name="Normalny 5 3 2" xfId="22611" xr:uid="{00000000-0005-0000-0000-00002C540000}"/>
    <cellStyle name="Normalny 5 4" xfId="20812" xr:uid="{00000000-0005-0000-0000-00002D540000}"/>
    <cellStyle name="Normalny 5 4 2" xfId="22612" xr:uid="{00000000-0005-0000-0000-00002E540000}"/>
    <cellStyle name="Normalny 5 5" xfId="20813" xr:uid="{00000000-0005-0000-0000-00002F540000}"/>
    <cellStyle name="Normalny 5 6" xfId="22608" xr:uid="{00000000-0005-0000-0000-000030540000}"/>
    <cellStyle name="Normalny 50" xfId="22613" xr:uid="{00000000-0005-0000-0000-000031540000}"/>
    <cellStyle name="Normalny 50 2" xfId="22614" xr:uid="{00000000-0005-0000-0000-000032540000}"/>
    <cellStyle name="Normalny 51" xfId="22615" xr:uid="{00000000-0005-0000-0000-000033540000}"/>
    <cellStyle name="Normalny 52" xfId="21876" xr:uid="{00000000-0005-0000-0000-000034540000}"/>
    <cellStyle name="Normalny 52 2" xfId="22617" xr:uid="{00000000-0005-0000-0000-000035540000}"/>
    <cellStyle name="Normalny 52 3" xfId="22616" xr:uid="{00000000-0005-0000-0000-000036540000}"/>
    <cellStyle name="Normalny 53" xfId="22618" xr:uid="{00000000-0005-0000-0000-000037540000}"/>
    <cellStyle name="Normalny 53 2" xfId="22619" xr:uid="{00000000-0005-0000-0000-000038540000}"/>
    <cellStyle name="Normalny 54" xfId="22620" xr:uid="{00000000-0005-0000-0000-000039540000}"/>
    <cellStyle name="Normalny 54 2" xfId="22621" xr:uid="{00000000-0005-0000-0000-00003A540000}"/>
    <cellStyle name="Normalny 55" xfId="22622" xr:uid="{00000000-0005-0000-0000-00003B540000}"/>
    <cellStyle name="Normalny 55 2" xfId="22623" xr:uid="{00000000-0005-0000-0000-00003C540000}"/>
    <cellStyle name="Normalny 56" xfId="22624" xr:uid="{00000000-0005-0000-0000-00003D540000}"/>
    <cellStyle name="Normalny 56 2" xfId="22625" xr:uid="{00000000-0005-0000-0000-00003E540000}"/>
    <cellStyle name="Normalny 56 3" xfId="22626" xr:uid="{00000000-0005-0000-0000-00003F540000}"/>
    <cellStyle name="Normalny 57" xfId="22627" xr:uid="{00000000-0005-0000-0000-000040540000}"/>
    <cellStyle name="Normalny 57 2" xfId="22628" xr:uid="{00000000-0005-0000-0000-000041540000}"/>
    <cellStyle name="Normalny 58" xfId="22629" xr:uid="{00000000-0005-0000-0000-000042540000}"/>
    <cellStyle name="Normalny 58 2" xfId="22630" xr:uid="{00000000-0005-0000-0000-000043540000}"/>
    <cellStyle name="Normalny 58 3" xfId="22631" xr:uid="{00000000-0005-0000-0000-000044540000}"/>
    <cellStyle name="Normalny 59" xfId="22632" xr:uid="{00000000-0005-0000-0000-000045540000}"/>
    <cellStyle name="Normalny 6" xfId="20814" xr:uid="{00000000-0005-0000-0000-000046540000}"/>
    <cellStyle name="Normalny 6 2" xfId="20815" xr:uid="{00000000-0005-0000-0000-000047540000}"/>
    <cellStyle name="Normalny 6 2 2" xfId="20816" xr:uid="{00000000-0005-0000-0000-000048540000}"/>
    <cellStyle name="Normalny 6 2 2 2" xfId="22635" xr:uid="{00000000-0005-0000-0000-000049540000}"/>
    <cellStyle name="Normalny 6 2 3" xfId="22634" xr:uid="{00000000-0005-0000-0000-00004A540000}"/>
    <cellStyle name="Normalny 6 3" xfId="20817" xr:uid="{00000000-0005-0000-0000-00004B540000}"/>
    <cellStyle name="Normalny 6 4" xfId="20818" xr:uid="{00000000-0005-0000-0000-00004C540000}"/>
    <cellStyle name="Normalny 6 5" xfId="22633" xr:uid="{00000000-0005-0000-0000-00004D540000}"/>
    <cellStyle name="Normalny 60" xfId="22636" xr:uid="{00000000-0005-0000-0000-00004E540000}"/>
    <cellStyle name="Normalny 61" xfId="22637" xr:uid="{00000000-0005-0000-0000-00004F540000}"/>
    <cellStyle name="Normalny 62" xfId="22638" xr:uid="{00000000-0005-0000-0000-000050540000}"/>
    <cellStyle name="Normalny 63" xfId="22639" xr:uid="{00000000-0005-0000-0000-000051540000}"/>
    <cellStyle name="Normalny 64" xfId="22640" xr:uid="{00000000-0005-0000-0000-000052540000}"/>
    <cellStyle name="Normalny 65" xfId="22641" xr:uid="{00000000-0005-0000-0000-000053540000}"/>
    <cellStyle name="Normalny 66" xfId="22642" xr:uid="{00000000-0005-0000-0000-000054540000}"/>
    <cellStyle name="Normalny 67" xfId="22643" xr:uid="{00000000-0005-0000-0000-000055540000}"/>
    <cellStyle name="Normalny 68" xfId="22644" xr:uid="{00000000-0005-0000-0000-000056540000}"/>
    <cellStyle name="Normalny 68 2" xfId="22645" xr:uid="{00000000-0005-0000-0000-000057540000}"/>
    <cellStyle name="Normalny 69" xfId="22646" xr:uid="{00000000-0005-0000-0000-000058540000}"/>
    <cellStyle name="Normalny 7" xfId="20819" xr:uid="{00000000-0005-0000-0000-000059540000}"/>
    <cellStyle name="Normalny 7 10" xfId="20820" xr:uid="{00000000-0005-0000-0000-00005A540000}"/>
    <cellStyle name="Normalny 7 10 2" xfId="20821" xr:uid="{00000000-0005-0000-0000-00005B540000}"/>
    <cellStyle name="Normalny 7 10 2 2" xfId="20822" xr:uid="{00000000-0005-0000-0000-00005C540000}"/>
    <cellStyle name="Normalny 7 10 2 2 2" xfId="20823" xr:uid="{00000000-0005-0000-0000-00005D540000}"/>
    <cellStyle name="Normalny 7 10 2 2 3" xfId="20824" xr:uid="{00000000-0005-0000-0000-00005E540000}"/>
    <cellStyle name="Normalny 7 10 2 3" xfId="20825" xr:uid="{00000000-0005-0000-0000-00005F540000}"/>
    <cellStyle name="Normalny 7 10 2 4" xfId="20826" xr:uid="{00000000-0005-0000-0000-000060540000}"/>
    <cellStyle name="Normalny 7 10 3" xfId="20827" xr:uid="{00000000-0005-0000-0000-000061540000}"/>
    <cellStyle name="Normalny 7 10 3 2" xfId="20828" xr:uid="{00000000-0005-0000-0000-000062540000}"/>
    <cellStyle name="Normalny 7 10 3 3" xfId="20829" xr:uid="{00000000-0005-0000-0000-000063540000}"/>
    <cellStyle name="Normalny 7 10 4" xfId="20830" xr:uid="{00000000-0005-0000-0000-000064540000}"/>
    <cellStyle name="Normalny 7 10 5" xfId="20831" xr:uid="{00000000-0005-0000-0000-000065540000}"/>
    <cellStyle name="Normalny 7 11" xfId="20832" xr:uid="{00000000-0005-0000-0000-000066540000}"/>
    <cellStyle name="Normalny 7 11 2" xfId="20833" xr:uid="{00000000-0005-0000-0000-000067540000}"/>
    <cellStyle name="Normalny 7 11 2 2" xfId="20834" xr:uid="{00000000-0005-0000-0000-000068540000}"/>
    <cellStyle name="Normalny 7 11 2 3" xfId="20835" xr:uid="{00000000-0005-0000-0000-000069540000}"/>
    <cellStyle name="Normalny 7 11 3" xfId="20836" xr:uid="{00000000-0005-0000-0000-00006A540000}"/>
    <cellStyle name="Normalny 7 11 4" xfId="20837" xr:uid="{00000000-0005-0000-0000-00006B540000}"/>
    <cellStyle name="Normalny 7 12" xfId="20838" xr:uid="{00000000-0005-0000-0000-00006C540000}"/>
    <cellStyle name="Normalny 7 12 2" xfId="20839" xr:uid="{00000000-0005-0000-0000-00006D540000}"/>
    <cellStyle name="Normalny 7 12 2 2" xfId="20840" xr:uid="{00000000-0005-0000-0000-00006E540000}"/>
    <cellStyle name="Normalny 7 12 2 3" xfId="20841" xr:uid="{00000000-0005-0000-0000-00006F540000}"/>
    <cellStyle name="Normalny 7 12 3" xfId="20842" xr:uid="{00000000-0005-0000-0000-000070540000}"/>
    <cellStyle name="Normalny 7 12 4" xfId="20843" xr:uid="{00000000-0005-0000-0000-000071540000}"/>
    <cellStyle name="Normalny 7 13" xfId="20844" xr:uid="{00000000-0005-0000-0000-000072540000}"/>
    <cellStyle name="Normalny 7 13 2" xfId="20845" xr:uid="{00000000-0005-0000-0000-000073540000}"/>
    <cellStyle name="Normalny 7 13 2 2" xfId="20846" xr:uid="{00000000-0005-0000-0000-000074540000}"/>
    <cellStyle name="Normalny 7 13 2 3" xfId="20847" xr:uid="{00000000-0005-0000-0000-000075540000}"/>
    <cellStyle name="Normalny 7 13 3" xfId="20848" xr:uid="{00000000-0005-0000-0000-000076540000}"/>
    <cellStyle name="Normalny 7 13 4" xfId="20849" xr:uid="{00000000-0005-0000-0000-000077540000}"/>
    <cellStyle name="Normalny 7 14" xfId="20850" xr:uid="{00000000-0005-0000-0000-000078540000}"/>
    <cellStyle name="Normalny 7 14 2" xfId="20851" xr:uid="{00000000-0005-0000-0000-000079540000}"/>
    <cellStyle name="Normalny 7 14 3" xfId="20852" xr:uid="{00000000-0005-0000-0000-00007A540000}"/>
    <cellStyle name="Normalny 7 15" xfId="20853" xr:uid="{00000000-0005-0000-0000-00007B540000}"/>
    <cellStyle name="Normalny 7 15 2" xfId="20854" xr:uid="{00000000-0005-0000-0000-00007C540000}"/>
    <cellStyle name="Normalny 7 15 3" xfId="20855" xr:uid="{00000000-0005-0000-0000-00007D540000}"/>
    <cellStyle name="Normalny 7 16" xfId="20856" xr:uid="{00000000-0005-0000-0000-00007E540000}"/>
    <cellStyle name="Normalny 7 17" xfId="20857" xr:uid="{00000000-0005-0000-0000-00007F540000}"/>
    <cellStyle name="Normalny 7 18" xfId="20858" xr:uid="{00000000-0005-0000-0000-000080540000}"/>
    <cellStyle name="Normalny 7 19" xfId="20859" xr:uid="{00000000-0005-0000-0000-000081540000}"/>
    <cellStyle name="Normalny 7 2" xfId="20860" xr:uid="{00000000-0005-0000-0000-000082540000}"/>
    <cellStyle name="Normalny 7 2 10" xfId="20861" xr:uid="{00000000-0005-0000-0000-000083540000}"/>
    <cellStyle name="Normalny 7 2 10 2" xfId="20862" xr:uid="{00000000-0005-0000-0000-000084540000}"/>
    <cellStyle name="Normalny 7 2 10 2 2" xfId="20863" xr:uid="{00000000-0005-0000-0000-000085540000}"/>
    <cellStyle name="Normalny 7 2 10 2 3" xfId="20864" xr:uid="{00000000-0005-0000-0000-000086540000}"/>
    <cellStyle name="Normalny 7 2 10 3" xfId="20865" xr:uid="{00000000-0005-0000-0000-000087540000}"/>
    <cellStyle name="Normalny 7 2 10 4" xfId="20866" xr:uid="{00000000-0005-0000-0000-000088540000}"/>
    <cellStyle name="Normalny 7 2 11" xfId="20867" xr:uid="{00000000-0005-0000-0000-000089540000}"/>
    <cellStyle name="Normalny 7 2 11 2" xfId="20868" xr:uid="{00000000-0005-0000-0000-00008A540000}"/>
    <cellStyle name="Normalny 7 2 11 3" xfId="20869" xr:uid="{00000000-0005-0000-0000-00008B540000}"/>
    <cellStyle name="Normalny 7 2 12" xfId="20870" xr:uid="{00000000-0005-0000-0000-00008C540000}"/>
    <cellStyle name="Normalny 7 2 12 2" xfId="20871" xr:uid="{00000000-0005-0000-0000-00008D540000}"/>
    <cellStyle name="Normalny 7 2 12 3" xfId="20872" xr:uid="{00000000-0005-0000-0000-00008E540000}"/>
    <cellStyle name="Normalny 7 2 13" xfId="20873" xr:uid="{00000000-0005-0000-0000-00008F540000}"/>
    <cellStyle name="Normalny 7 2 14" xfId="20874" xr:uid="{00000000-0005-0000-0000-000090540000}"/>
    <cellStyle name="Normalny 7 2 15" xfId="20875" xr:uid="{00000000-0005-0000-0000-000091540000}"/>
    <cellStyle name="Normalny 7 2 16" xfId="22648" xr:uid="{00000000-0005-0000-0000-000092540000}"/>
    <cellStyle name="Normalny 7 2 2" xfId="20876" xr:uid="{00000000-0005-0000-0000-000093540000}"/>
    <cellStyle name="Normalny 7 2 2 10" xfId="20877" xr:uid="{00000000-0005-0000-0000-000094540000}"/>
    <cellStyle name="Normalny 7 2 2 11" xfId="20878" xr:uid="{00000000-0005-0000-0000-000095540000}"/>
    <cellStyle name="Normalny 7 2 2 12" xfId="22649" xr:uid="{00000000-0005-0000-0000-000096540000}"/>
    <cellStyle name="Normalny 7 2 2 2" xfId="20879" xr:uid="{00000000-0005-0000-0000-000097540000}"/>
    <cellStyle name="Normalny 7 2 2 2 2" xfId="20880" xr:uid="{00000000-0005-0000-0000-000098540000}"/>
    <cellStyle name="Normalny 7 2 2 2 2 2" xfId="20881" xr:uid="{00000000-0005-0000-0000-000099540000}"/>
    <cellStyle name="Normalny 7 2 2 2 2 2 2" xfId="20882" xr:uid="{00000000-0005-0000-0000-00009A540000}"/>
    <cellStyle name="Normalny 7 2 2 2 2 2 2 2" xfId="20883" xr:uid="{00000000-0005-0000-0000-00009B540000}"/>
    <cellStyle name="Normalny 7 2 2 2 2 2 2 3" xfId="20884" xr:uid="{00000000-0005-0000-0000-00009C540000}"/>
    <cellStyle name="Normalny 7 2 2 2 2 2 3" xfId="20885" xr:uid="{00000000-0005-0000-0000-00009D540000}"/>
    <cellStyle name="Normalny 7 2 2 2 2 2 4" xfId="20886" xr:uid="{00000000-0005-0000-0000-00009E540000}"/>
    <cellStyle name="Normalny 7 2 2 2 2 3" xfId="20887" xr:uid="{00000000-0005-0000-0000-00009F540000}"/>
    <cellStyle name="Normalny 7 2 2 2 2 3 2" xfId="20888" xr:uid="{00000000-0005-0000-0000-0000A0540000}"/>
    <cellStyle name="Normalny 7 2 2 2 2 3 2 2" xfId="20889" xr:uid="{00000000-0005-0000-0000-0000A1540000}"/>
    <cellStyle name="Normalny 7 2 2 2 2 3 2 3" xfId="20890" xr:uid="{00000000-0005-0000-0000-0000A2540000}"/>
    <cellStyle name="Normalny 7 2 2 2 2 3 3" xfId="20891" xr:uid="{00000000-0005-0000-0000-0000A3540000}"/>
    <cellStyle name="Normalny 7 2 2 2 2 3 4" xfId="20892" xr:uid="{00000000-0005-0000-0000-0000A4540000}"/>
    <cellStyle name="Normalny 7 2 2 2 2 4" xfId="20893" xr:uid="{00000000-0005-0000-0000-0000A5540000}"/>
    <cellStyle name="Normalny 7 2 2 2 2 4 2" xfId="20894" xr:uid="{00000000-0005-0000-0000-0000A6540000}"/>
    <cellStyle name="Normalny 7 2 2 2 2 4 2 2" xfId="20895" xr:uid="{00000000-0005-0000-0000-0000A7540000}"/>
    <cellStyle name="Normalny 7 2 2 2 2 4 2 3" xfId="20896" xr:uid="{00000000-0005-0000-0000-0000A8540000}"/>
    <cellStyle name="Normalny 7 2 2 2 2 4 3" xfId="20897" xr:uid="{00000000-0005-0000-0000-0000A9540000}"/>
    <cellStyle name="Normalny 7 2 2 2 2 4 4" xfId="20898" xr:uid="{00000000-0005-0000-0000-0000AA540000}"/>
    <cellStyle name="Normalny 7 2 2 2 2 5" xfId="20899" xr:uid="{00000000-0005-0000-0000-0000AB540000}"/>
    <cellStyle name="Normalny 7 2 2 2 2 5 2" xfId="20900" xr:uid="{00000000-0005-0000-0000-0000AC540000}"/>
    <cellStyle name="Normalny 7 2 2 2 2 5 3" xfId="20901" xr:uid="{00000000-0005-0000-0000-0000AD540000}"/>
    <cellStyle name="Normalny 7 2 2 2 2 6" xfId="20902" xr:uid="{00000000-0005-0000-0000-0000AE540000}"/>
    <cellStyle name="Normalny 7 2 2 2 2 7" xfId="20903" xr:uid="{00000000-0005-0000-0000-0000AF540000}"/>
    <cellStyle name="Normalny 7 2 2 2 3" xfId="20904" xr:uid="{00000000-0005-0000-0000-0000B0540000}"/>
    <cellStyle name="Normalny 7 2 2 2 3 2" xfId="20905" xr:uid="{00000000-0005-0000-0000-0000B1540000}"/>
    <cellStyle name="Normalny 7 2 2 2 3 2 2" xfId="20906" xr:uid="{00000000-0005-0000-0000-0000B2540000}"/>
    <cellStyle name="Normalny 7 2 2 2 3 2 2 2" xfId="20907" xr:uid="{00000000-0005-0000-0000-0000B3540000}"/>
    <cellStyle name="Normalny 7 2 2 2 3 2 2 3" xfId="20908" xr:uid="{00000000-0005-0000-0000-0000B4540000}"/>
    <cellStyle name="Normalny 7 2 2 2 3 2 3" xfId="20909" xr:uid="{00000000-0005-0000-0000-0000B5540000}"/>
    <cellStyle name="Normalny 7 2 2 2 3 2 4" xfId="20910" xr:uid="{00000000-0005-0000-0000-0000B6540000}"/>
    <cellStyle name="Normalny 7 2 2 2 3 3" xfId="20911" xr:uid="{00000000-0005-0000-0000-0000B7540000}"/>
    <cellStyle name="Normalny 7 2 2 2 3 3 2" xfId="20912" xr:uid="{00000000-0005-0000-0000-0000B8540000}"/>
    <cellStyle name="Normalny 7 2 2 2 3 3 2 2" xfId="20913" xr:uid="{00000000-0005-0000-0000-0000B9540000}"/>
    <cellStyle name="Normalny 7 2 2 2 3 3 2 3" xfId="20914" xr:uid="{00000000-0005-0000-0000-0000BA540000}"/>
    <cellStyle name="Normalny 7 2 2 2 3 3 3" xfId="20915" xr:uid="{00000000-0005-0000-0000-0000BB540000}"/>
    <cellStyle name="Normalny 7 2 2 2 3 3 4" xfId="20916" xr:uid="{00000000-0005-0000-0000-0000BC540000}"/>
    <cellStyle name="Normalny 7 2 2 2 3 4" xfId="20917" xr:uid="{00000000-0005-0000-0000-0000BD540000}"/>
    <cellStyle name="Normalny 7 2 2 2 3 4 2" xfId="20918" xr:uid="{00000000-0005-0000-0000-0000BE540000}"/>
    <cellStyle name="Normalny 7 2 2 2 3 4 2 2" xfId="20919" xr:uid="{00000000-0005-0000-0000-0000BF540000}"/>
    <cellStyle name="Normalny 7 2 2 2 3 4 2 3" xfId="20920" xr:uid="{00000000-0005-0000-0000-0000C0540000}"/>
    <cellStyle name="Normalny 7 2 2 2 3 4 3" xfId="20921" xr:uid="{00000000-0005-0000-0000-0000C1540000}"/>
    <cellStyle name="Normalny 7 2 2 2 3 4 4" xfId="20922" xr:uid="{00000000-0005-0000-0000-0000C2540000}"/>
    <cellStyle name="Normalny 7 2 2 2 3 5" xfId="20923" xr:uid="{00000000-0005-0000-0000-0000C3540000}"/>
    <cellStyle name="Normalny 7 2 2 2 3 5 2" xfId="20924" xr:uid="{00000000-0005-0000-0000-0000C4540000}"/>
    <cellStyle name="Normalny 7 2 2 2 3 5 3" xfId="20925" xr:uid="{00000000-0005-0000-0000-0000C5540000}"/>
    <cellStyle name="Normalny 7 2 2 2 3 6" xfId="20926" xr:uid="{00000000-0005-0000-0000-0000C6540000}"/>
    <cellStyle name="Normalny 7 2 2 2 3 7" xfId="20927" xr:uid="{00000000-0005-0000-0000-0000C7540000}"/>
    <cellStyle name="Normalny 7 2 2 2 4" xfId="20928" xr:uid="{00000000-0005-0000-0000-0000C8540000}"/>
    <cellStyle name="Normalny 7 2 2 2 4 2" xfId="20929" xr:uid="{00000000-0005-0000-0000-0000C9540000}"/>
    <cellStyle name="Normalny 7 2 2 2 4 2 2" xfId="20930" xr:uid="{00000000-0005-0000-0000-0000CA540000}"/>
    <cellStyle name="Normalny 7 2 2 2 4 2 3" xfId="20931" xr:uid="{00000000-0005-0000-0000-0000CB540000}"/>
    <cellStyle name="Normalny 7 2 2 2 4 3" xfId="20932" xr:uid="{00000000-0005-0000-0000-0000CC540000}"/>
    <cellStyle name="Normalny 7 2 2 2 4 4" xfId="20933" xr:uid="{00000000-0005-0000-0000-0000CD540000}"/>
    <cellStyle name="Normalny 7 2 2 2 5" xfId="20934" xr:uid="{00000000-0005-0000-0000-0000CE540000}"/>
    <cellStyle name="Normalny 7 2 2 2 5 2" xfId="20935" xr:uid="{00000000-0005-0000-0000-0000CF540000}"/>
    <cellStyle name="Normalny 7 2 2 2 5 2 2" xfId="20936" xr:uid="{00000000-0005-0000-0000-0000D0540000}"/>
    <cellStyle name="Normalny 7 2 2 2 5 2 3" xfId="20937" xr:uid="{00000000-0005-0000-0000-0000D1540000}"/>
    <cellStyle name="Normalny 7 2 2 2 5 3" xfId="20938" xr:uid="{00000000-0005-0000-0000-0000D2540000}"/>
    <cellStyle name="Normalny 7 2 2 2 5 4" xfId="20939" xr:uid="{00000000-0005-0000-0000-0000D3540000}"/>
    <cellStyle name="Normalny 7 2 2 2 6" xfId="20940" xr:uid="{00000000-0005-0000-0000-0000D4540000}"/>
    <cellStyle name="Normalny 7 2 2 2 6 2" xfId="20941" xr:uid="{00000000-0005-0000-0000-0000D5540000}"/>
    <cellStyle name="Normalny 7 2 2 2 6 2 2" xfId="20942" xr:uid="{00000000-0005-0000-0000-0000D6540000}"/>
    <cellStyle name="Normalny 7 2 2 2 6 2 3" xfId="20943" xr:uid="{00000000-0005-0000-0000-0000D7540000}"/>
    <cellStyle name="Normalny 7 2 2 2 6 3" xfId="20944" xr:uid="{00000000-0005-0000-0000-0000D8540000}"/>
    <cellStyle name="Normalny 7 2 2 2 6 4" xfId="20945" xr:uid="{00000000-0005-0000-0000-0000D9540000}"/>
    <cellStyle name="Normalny 7 2 2 2 7" xfId="20946" xr:uid="{00000000-0005-0000-0000-0000DA540000}"/>
    <cellStyle name="Normalny 7 2 2 2 7 2" xfId="20947" xr:uid="{00000000-0005-0000-0000-0000DB540000}"/>
    <cellStyle name="Normalny 7 2 2 2 7 3" xfId="20948" xr:uid="{00000000-0005-0000-0000-0000DC540000}"/>
    <cellStyle name="Normalny 7 2 2 2 8" xfId="20949" xr:uid="{00000000-0005-0000-0000-0000DD540000}"/>
    <cellStyle name="Normalny 7 2 2 2 9" xfId="20950" xr:uid="{00000000-0005-0000-0000-0000DE540000}"/>
    <cellStyle name="Normalny 7 2 2 3" xfId="20951" xr:uid="{00000000-0005-0000-0000-0000DF540000}"/>
    <cellStyle name="Normalny 7 2 2 3 2" xfId="20952" xr:uid="{00000000-0005-0000-0000-0000E0540000}"/>
    <cellStyle name="Normalny 7 2 2 3 2 2" xfId="20953" xr:uid="{00000000-0005-0000-0000-0000E1540000}"/>
    <cellStyle name="Normalny 7 2 2 3 2 2 2" xfId="20954" xr:uid="{00000000-0005-0000-0000-0000E2540000}"/>
    <cellStyle name="Normalny 7 2 2 3 2 2 3" xfId="20955" xr:uid="{00000000-0005-0000-0000-0000E3540000}"/>
    <cellStyle name="Normalny 7 2 2 3 2 3" xfId="20956" xr:uid="{00000000-0005-0000-0000-0000E4540000}"/>
    <cellStyle name="Normalny 7 2 2 3 2 4" xfId="20957" xr:uid="{00000000-0005-0000-0000-0000E5540000}"/>
    <cellStyle name="Normalny 7 2 2 3 3" xfId="20958" xr:uid="{00000000-0005-0000-0000-0000E6540000}"/>
    <cellStyle name="Normalny 7 2 2 3 3 2" xfId="20959" xr:uid="{00000000-0005-0000-0000-0000E7540000}"/>
    <cellStyle name="Normalny 7 2 2 3 3 2 2" xfId="20960" xr:uid="{00000000-0005-0000-0000-0000E8540000}"/>
    <cellStyle name="Normalny 7 2 2 3 3 2 3" xfId="20961" xr:uid="{00000000-0005-0000-0000-0000E9540000}"/>
    <cellStyle name="Normalny 7 2 2 3 3 3" xfId="20962" xr:uid="{00000000-0005-0000-0000-0000EA540000}"/>
    <cellStyle name="Normalny 7 2 2 3 3 4" xfId="20963" xr:uid="{00000000-0005-0000-0000-0000EB540000}"/>
    <cellStyle name="Normalny 7 2 2 3 4" xfId="20964" xr:uid="{00000000-0005-0000-0000-0000EC540000}"/>
    <cellStyle name="Normalny 7 2 2 3 4 2" xfId="20965" xr:uid="{00000000-0005-0000-0000-0000ED540000}"/>
    <cellStyle name="Normalny 7 2 2 3 4 2 2" xfId="20966" xr:uid="{00000000-0005-0000-0000-0000EE540000}"/>
    <cellStyle name="Normalny 7 2 2 3 4 2 3" xfId="20967" xr:uid="{00000000-0005-0000-0000-0000EF540000}"/>
    <cellStyle name="Normalny 7 2 2 3 4 3" xfId="20968" xr:uid="{00000000-0005-0000-0000-0000F0540000}"/>
    <cellStyle name="Normalny 7 2 2 3 4 4" xfId="20969" xr:uid="{00000000-0005-0000-0000-0000F1540000}"/>
    <cellStyle name="Normalny 7 2 2 3 5" xfId="20970" xr:uid="{00000000-0005-0000-0000-0000F2540000}"/>
    <cellStyle name="Normalny 7 2 2 3 5 2" xfId="20971" xr:uid="{00000000-0005-0000-0000-0000F3540000}"/>
    <cellStyle name="Normalny 7 2 2 3 5 3" xfId="20972" xr:uid="{00000000-0005-0000-0000-0000F4540000}"/>
    <cellStyle name="Normalny 7 2 2 3 6" xfId="20973" xr:uid="{00000000-0005-0000-0000-0000F5540000}"/>
    <cellStyle name="Normalny 7 2 2 3 7" xfId="20974" xr:uid="{00000000-0005-0000-0000-0000F6540000}"/>
    <cellStyle name="Normalny 7 2 2 4" xfId="20975" xr:uid="{00000000-0005-0000-0000-0000F7540000}"/>
    <cellStyle name="Normalny 7 2 2 4 2" xfId="20976" xr:uid="{00000000-0005-0000-0000-0000F8540000}"/>
    <cellStyle name="Normalny 7 2 2 4 2 2" xfId="20977" xr:uid="{00000000-0005-0000-0000-0000F9540000}"/>
    <cellStyle name="Normalny 7 2 2 4 2 2 2" xfId="20978" xr:uid="{00000000-0005-0000-0000-0000FA540000}"/>
    <cellStyle name="Normalny 7 2 2 4 2 2 3" xfId="20979" xr:uid="{00000000-0005-0000-0000-0000FB540000}"/>
    <cellStyle name="Normalny 7 2 2 4 2 3" xfId="20980" xr:uid="{00000000-0005-0000-0000-0000FC540000}"/>
    <cellStyle name="Normalny 7 2 2 4 2 4" xfId="20981" xr:uid="{00000000-0005-0000-0000-0000FD540000}"/>
    <cellStyle name="Normalny 7 2 2 4 3" xfId="20982" xr:uid="{00000000-0005-0000-0000-0000FE540000}"/>
    <cellStyle name="Normalny 7 2 2 4 3 2" xfId="20983" xr:uid="{00000000-0005-0000-0000-0000FF540000}"/>
    <cellStyle name="Normalny 7 2 2 4 3 2 2" xfId="20984" xr:uid="{00000000-0005-0000-0000-000000550000}"/>
    <cellStyle name="Normalny 7 2 2 4 3 2 3" xfId="20985" xr:uid="{00000000-0005-0000-0000-000001550000}"/>
    <cellStyle name="Normalny 7 2 2 4 3 3" xfId="20986" xr:uid="{00000000-0005-0000-0000-000002550000}"/>
    <cellStyle name="Normalny 7 2 2 4 3 4" xfId="20987" xr:uid="{00000000-0005-0000-0000-000003550000}"/>
    <cellStyle name="Normalny 7 2 2 4 4" xfId="20988" xr:uid="{00000000-0005-0000-0000-000004550000}"/>
    <cellStyle name="Normalny 7 2 2 4 4 2" xfId="20989" xr:uid="{00000000-0005-0000-0000-000005550000}"/>
    <cellStyle name="Normalny 7 2 2 4 4 2 2" xfId="20990" xr:uid="{00000000-0005-0000-0000-000006550000}"/>
    <cellStyle name="Normalny 7 2 2 4 4 2 3" xfId="20991" xr:uid="{00000000-0005-0000-0000-000007550000}"/>
    <cellStyle name="Normalny 7 2 2 4 4 3" xfId="20992" xr:uid="{00000000-0005-0000-0000-000008550000}"/>
    <cellStyle name="Normalny 7 2 2 4 4 4" xfId="20993" xr:uid="{00000000-0005-0000-0000-000009550000}"/>
    <cellStyle name="Normalny 7 2 2 4 5" xfId="20994" xr:uid="{00000000-0005-0000-0000-00000A550000}"/>
    <cellStyle name="Normalny 7 2 2 4 5 2" xfId="20995" xr:uid="{00000000-0005-0000-0000-00000B550000}"/>
    <cellStyle name="Normalny 7 2 2 4 5 3" xfId="20996" xr:uid="{00000000-0005-0000-0000-00000C550000}"/>
    <cellStyle name="Normalny 7 2 2 4 6" xfId="20997" xr:uid="{00000000-0005-0000-0000-00000D550000}"/>
    <cellStyle name="Normalny 7 2 2 4 7" xfId="20998" xr:uid="{00000000-0005-0000-0000-00000E550000}"/>
    <cellStyle name="Normalny 7 2 2 5" xfId="20999" xr:uid="{00000000-0005-0000-0000-00000F550000}"/>
    <cellStyle name="Normalny 7 2 2 5 2" xfId="21000" xr:uid="{00000000-0005-0000-0000-000010550000}"/>
    <cellStyle name="Normalny 7 2 2 5 2 2" xfId="21001" xr:uid="{00000000-0005-0000-0000-000011550000}"/>
    <cellStyle name="Normalny 7 2 2 5 2 2 2" xfId="21002" xr:uid="{00000000-0005-0000-0000-000012550000}"/>
    <cellStyle name="Normalny 7 2 2 5 2 2 3" xfId="21003" xr:uid="{00000000-0005-0000-0000-000013550000}"/>
    <cellStyle name="Normalny 7 2 2 5 2 3" xfId="21004" xr:uid="{00000000-0005-0000-0000-000014550000}"/>
    <cellStyle name="Normalny 7 2 2 5 2 4" xfId="21005" xr:uid="{00000000-0005-0000-0000-000015550000}"/>
    <cellStyle name="Normalny 7 2 2 5 3" xfId="21006" xr:uid="{00000000-0005-0000-0000-000016550000}"/>
    <cellStyle name="Normalny 7 2 2 5 3 2" xfId="21007" xr:uid="{00000000-0005-0000-0000-000017550000}"/>
    <cellStyle name="Normalny 7 2 2 5 3 3" xfId="21008" xr:uid="{00000000-0005-0000-0000-000018550000}"/>
    <cellStyle name="Normalny 7 2 2 5 4" xfId="21009" xr:uid="{00000000-0005-0000-0000-000019550000}"/>
    <cellStyle name="Normalny 7 2 2 5 5" xfId="21010" xr:uid="{00000000-0005-0000-0000-00001A550000}"/>
    <cellStyle name="Normalny 7 2 2 6" xfId="21011" xr:uid="{00000000-0005-0000-0000-00001B550000}"/>
    <cellStyle name="Normalny 7 2 2 6 2" xfId="21012" xr:uid="{00000000-0005-0000-0000-00001C550000}"/>
    <cellStyle name="Normalny 7 2 2 6 2 2" xfId="21013" xr:uid="{00000000-0005-0000-0000-00001D550000}"/>
    <cellStyle name="Normalny 7 2 2 6 2 3" xfId="21014" xr:uid="{00000000-0005-0000-0000-00001E550000}"/>
    <cellStyle name="Normalny 7 2 2 6 3" xfId="21015" xr:uid="{00000000-0005-0000-0000-00001F550000}"/>
    <cellStyle name="Normalny 7 2 2 6 4" xfId="21016" xr:uid="{00000000-0005-0000-0000-000020550000}"/>
    <cellStyle name="Normalny 7 2 2 7" xfId="21017" xr:uid="{00000000-0005-0000-0000-000021550000}"/>
    <cellStyle name="Normalny 7 2 2 7 2" xfId="21018" xr:uid="{00000000-0005-0000-0000-000022550000}"/>
    <cellStyle name="Normalny 7 2 2 7 2 2" xfId="21019" xr:uid="{00000000-0005-0000-0000-000023550000}"/>
    <cellStyle name="Normalny 7 2 2 7 2 3" xfId="21020" xr:uid="{00000000-0005-0000-0000-000024550000}"/>
    <cellStyle name="Normalny 7 2 2 7 3" xfId="21021" xr:uid="{00000000-0005-0000-0000-000025550000}"/>
    <cellStyle name="Normalny 7 2 2 7 4" xfId="21022" xr:uid="{00000000-0005-0000-0000-000026550000}"/>
    <cellStyle name="Normalny 7 2 2 8" xfId="21023" xr:uid="{00000000-0005-0000-0000-000027550000}"/>
    <cellStyle name="Normalny 7 2 2 8 2" xfId="21024" xr:uid="{00000000-0005-0000-0000-000028550000}"/>
    <cellStyle name="Normalny 7 2 2 8 2 2" xfId="21025" xr:uid="{00000000-0005-0000-0000-000029550000}"/>
    <cellStyle name="Normalny 7 2 2 8 2 3" xfId="21026" xr:uid="{00000000-0005-0000-0000-00002A550000}"/>
    <cellStyle name="Normalny 7 2 2 8 3" xfId="21027" xr:uid="{00000000-0005-0000-0000-00002B550000}"/>
    <cellStyle name="Normalny 7 2 2 8 4" xfId="21028" xr:uid="{00000000-0005-0000-0000-00002C550000}"/>
    <cellStyle name="Normalny 7 2 2 9" xfId="21029" xr:uid="{00000000-0005-0000-0000-00002D550000}"/>
    <cellStyle name="Normalny 7 2 2 9 2" xfId="21030" xr:uid="{00000000-0005-0000-0000-00002E550000}"/>
    <cellStyle name="Normalny 7 2 2 9 3" xfId="21031" xr:uid="{00000000-0005-0000-0000-00002F550000}"/>
    <cellStyle name="Normalny 7 2 3" xfId="21032" xr:uid="{00000000-0005-0000-0000-000030550000}"/>
    <cellStyle name="Normalny 7 2 3 10" xfId="21033" xr:uid="{00000000-0005-0000-0000-000031550000}"/>
    <cellStyle name="Normalny 7 2 3 2" xfId="21034" xr:uid="{00000000-0005-0000-0000-000032550000}"/>
    <cellStyle name="Normalny 7 2 3 2 2" xfId="21035" xr:uid="{00000000-0005-0000-0000-000033550000}"/>
    <cellStyle name="Normalny 7 2 3 2 2 2" xfId="21036" xr:uid="{00000000-0005-0000-0000-000034550000}"/>
    <cellStyle name="Normalny 7 2 3 2 2 2 2" xfId="21037" xr:uid="{00000000-0005-0000-0000-000035550000}"/>
    <cellStyle name="Normalny 7 2 3 2 2 2 3" xfId="21038" xr:uid="{00000000-0005-0000-0000-000036550000}"/>
    <cellStyle name="Normalny 7 2 3 2 2 3" xfId="21039" xr:uid="{00000000-0005-0000-0000-000037550000}"/>
    <cellStyle name="Normalny 7 2 3 2 2 4" xfId="21040" xr:uid="{00000000-0005-0000-0000-000038550000}"/>
    <cellStyle name="Normalny 7 2 3 2 3" xfId="21041" xr:uid="{00000000-0005-0000-0000-000039550000}"/>
    <cellStyle name="Normalny 7 2 3 2 3 2" xfId="21042" xr:uid="{00000000-0005-0000-0000-00003A550000}"/>
    <cellStyle name="Normalny 7 2 3 2 3 2 2" xfId="21043" xr:uid="{00000000-0005-0000-0000-00003B550000}"/>
    <cellStyle name="Normalny 7 2 3 2 3 2 3" xfId="21044" xr:uid="{00000000-0005-0000-0000-00003C550000}"/>
    <cellStyle name="Normalny 7 2 3 2 3 3" xfId="21045" xr:uid="{00000000-0005-0000-0000-00003D550000}"/>
    <cellStyle name="Normalny 7 2 3 2 3 4" xfId="21046" xr:uid="{00000000-0005-0000-0000-00003E550000}"/>
    <cellStyle name="Normalny 7 2 3 2 4" xfId="21047" xr:uid="{00000000-0005-0000-0000-00003F550000}"/>
    <cellStyle name="Normalny 7 2 3 2 4 2" xfId="21048" xr:uid="{00000000-0005-0000-0000-000040550000}"/>
    <cellStyle name="Normalny 7 2 3 2 4 2 2" xfId="21049" xr:uid="{00000000-0005-0000-0000-000041550000}"/>
    <cellStyle name="Normalny 7 2 3 2 4 2 3" xfId="21050" xr:uid="{00000000-0005-0000-0000-000042550000}"/>
    <cellStyle name="Normalny 7 2 3 2 4 3" xfId="21051" xr:uid="{00000000-0005-0000-0000-000043550000}"/>
    <cellStyle name="Normalny 7 2 3 2 4 4" xfId="21052" xr:uid="{00000000-0005-0000-0000-000044550000}"/>
    <cellStyle name="Normalny 7 2 3 2 5" xfId="21053" xr:uid="{00000000-0005-0000-0000-000045550000}"/>
    <cellStyle name="Normalny 7 2 3 2 5 2" xfId="21054" xr:uid="{00000000-0005-0000-0000-000046550000}"/>
    <cellStyle name="Normalny 7 2 3 2 5 3" xfId="21055" xr:uid="{00000000-0005-0000-0000-000047550000}"/>
    <cellStyle name="Normalny 7 2 3 2 6" xfId="21056" xr:uid="{00000000-0005-0000-0000-000048550000}"/>
    <cellStyle name="Normalny 7 2 3 2 7" xfId="21057" xr:uid="{00000000-0005-0000-0000-000049550000}"/>
    <cellStyle name="Normalny 7 2 3 3" xfId="21058" xr:uid="{00000000-0005-0000-0000-00004A550000}"/>
    <cellStyle name="Normalny 7 2 3 3 2" xfId="21059" xr:uid="{00000000-0005-0000-0000-00004B550000}"/>
    <cellStyle name="Normalny 7 2 3 3 2 2" xfId="21060" xr:uid="{00000000-0005-0000-0000-00004C550000}"/>
    <cellStyle name="Normalny 7 2 3 3 2 2 2" xfId="21061" xr:uid="{00000000-0005-0000-0000-00004D550000}"/>
    <cellStyle name="Normalny 7 2 3 3 2 2 3" xfId="21062" xr:uid="{00000000-0005-0000-0000-00004E550000}"/>
    <cellStyle name="Normalny 7 2 3 3 2 3" xfId="21063" xr:uid="{00000000-0005-0000-0000-00004F550000}"/>
    <cellStyle name="Normalny 7 2 3 3 2 4" xfId="21064" xr:uid="{00000000-0005-0000-0000-000050550000}"/>
    <cellStyle name="Normalny 7 2 3 3 3" xfId="21065" xr:uid="{00000000-0005-0000-0000-000051550000}"/>
    <cellStyle name="Normalny 7 2 3 3 3 2" xfId="21066" xr:uid="{00000000-0005-0000-0000-000052550000}"/>
    <cellStyle name="Normalny 7 2 3 3 3 2 2" xfId="21067" xr:uid="{00000000-0005-0000-0000-000053550000}"/>
    <cellStyle name="Normalny 7 2 3 3 3 2 3" xfId="21068" xr:uid="{00000000-0005-0000-0000-000054550000}"/>
    <cellStyle name="Normalny 7 2 3 3 3 3" xfId="21069" xr:uid="{00000000-0005-0000-0000-000055550000}"/>
    <cellStyle name="Normalny 7 2 3 3 3 4" xfId="21070" xr:uid="{00000000-0005-0000-0000-000056550000}"/>
    <cellStyle name="Normalny 7 2 3 3 4" xfId="21071" xr:uid="{00000000-0005-0000-0000-000057550000}"/>
    <cellStyle name="Normalny 7 2 3 3 4 2" xfId="21072" xr:uid="{00000000-0005-0000-0000-000058550000}"/>
    <cellStyle name="Normalny 7 2 3 3 4 2 2" xfId="21073" xr:uid="{00000000-0005-0000-0000-000059550000}"/>
    <cellStyle name="Normalny 7 2 3 3 4 2 3" xfId="21074" xr:uid="{00000000-0005-0000-0000-00005A550000}"/>
    <cellStyle name="Normalny 7 2 3 3 4 3" xfId="21075" xr:uid="{00000000-0005-0000-0000-00005B550000}"/>
    <cellStyle name="Normalny 7 2 3 3 4 4" xfId="21076" xr:uid="{00000000-0005-0000-0000-00005C550000}"/>
    <cellStyle name="Normalny 7 2 3 3 5" xfId="21077" xr:uid="{00000000-0005-0000-0000-00005D550000}"/>
    <cellStyle name="Normalny 7 2 3 3 5 2" xfId="21078" xr:uid="{00000000-0005-0000-0000-00005E550000}"/>
    <cellStyle name="Normalny 7 2 3 3 5 3" xfId="21079" xr:uid="{00000000-0005-0000-0000-00005F550000}"/>
    <cellStyle name="Normalny 7 2 3 3 6" xfId="21080" xr:uid="{00000000-0005-0000-0000-000060550000}"/>
    <cellStyle name="Normalny 7 2 3 3 7" xfId="21081" xr:uid="{00000000-0005-0000-0000-000061550000}"/>
    <cellStyle name="Normalny 7 2 3 4" xfId="21082" xr:uid="{00000000-0005-0000-0000-000062550000}"/>
    <cellStyle name="Normalny 7 2 3 4 2" xfId="21083" xr:uid="{00000000-0005-0000-0000-000063550000}"/>
    <cellStyle name="Normalny 7 2 3 4 2 2" xfId="21084" xr:uid="{00000000-0005-0000-0000-000064550000}"/>
    <cellStyle name="Normalny 7 2 3 4 2 2 2" xfId="21085" xr:uid="{00000000-0005-0000-0000-000065550000}"/>
    <cellStyle name="Normalny 7 2 3 4 2 2 3" xfId="21086" xr:uid="{00000000-0005-0000-0000-000066550000}"/>
    <cellStyle name="Normalny 7 2 3 4 2 3" xfId="21087" xr:uid="{00000000-0005-0000-0000-000067550000}"/>
    <cellStyle name="Normalny 7 2 3 4 2 4" xfId="21088" xr:uid="{00000000-0005-0000-0000-000068550000}"/>
    <cellStyle name="Normalny 7 2 3 4 3" xfId="21089" xr:uid="{00000000-0005-0000-0000-000069550000}"/>
    <cellStyle name="Normalny 7 2 3 4 3 2" xfId="21090" xr:uid="{00000000-0005-0000-0000-00006A550000}"/>
    <cellStyle name="Normalny 7 2 3 4 3 3" xfId="21091" xr:uid="{00000000-0005-0000-0000-00006B550000}"/>
    <cellStyle name="Normalny 7 2 3 4 4" xfId="21092" xr:uid="{00000000-0005-0000-0000-00006C550000}"/>
    <cellStyle name="Normalny 7 2 3 4 5" xfId="21093" xr:uid="{00000000-0005-0000-0000-00006D550000}"/>
    <cellStyle name="Normalny 7 2 3 5" xfId="21094" xr:uid="{00000000-0005-0000-0000-00006E550000}"/>
    <cellStyle name="Normalny 7 2 3 5 2" xfId="21095" xr:uid="{00000000-0005-0000-0000-00006F550000}"/>
    <cellStyle name="Normalny 7 2 3 5 2 2" xfId="21096" xr:uid="{00000000-0005-0000-0000-000070550000}"/>
    <cellStyle name="Normalny 7 2 3 5 2 3" xfId="21097" xr:uid="{00000000-0005-0000-0000-000071550000}"/>
    <cellStyle name="Normalny 7 2 3 5 3" xfId="21098" xr:uid="{00000000-0005-0000-0000-000072550000}"/>
    <cellStyle name="Normalny 7 2 3 5 4" xfId="21099" xr:uid="{00000000-0005-0000-0000-000073550000}"/>
    <cellStyle name="Normalny 7 2 3 6" xfId="21100" xr:uid="{00000000-0005-0000-0000-000074550000}"/>
    <cellStyle name="Normalny 7 2 3 6 2" xfId="21101" xr:uid="{00000000-0005-0000-0000-000075550000}"/>
    <cellStyle name="Normalny 7 2 3 6 2 2" xfId="21102" xr:uid="{00000000-0005-0000-0000-000076550000}"/>
    <cellStyle name="Normalny 7 2 3 6 2 3" xfId="21103" xr:uid="{00000000-0005-0000-0000-000077550000}"/>
    <cellStyle name="Normalny 7 2 3 6 3" xfId="21104" xr:uid="{00000000-0005-0000-0000-000078550000}"/>
    <cellStyle name="Normalny 7 2 3 6 4" xfId="21105" xr:uid="{00000000-0005-0000-0000-000079550000}"/>
    <cellStyle name="Normalny 7 2 3 7" xfId="21106" xr:uid="{00000000-0005-0000-0000-00007A550000}"/>
    <cellStyle name="Normalny 7 2 3 7 2" xfId="21107" xr:uid="{00000000-0005-0000-0000-00007B550000}"/>
    <cellStyle name="Normalny 7 2 3 7 2 2" xfId="21108" xr:uid="{00000000-0005-0000-0000-00007C550000}"/>
    <cellStyle name="Normalny 7 2 3 7 2 3" xfId="21109" xr:uid="{00000000-0005-0000-0000-00007D550000}"/>
    <cellStyle name="Normalny 7 2 3 7 3" xfId="21110" xr:uid="{00000000-0005-0000-0000-00007E550000}"/>
    <cellStyle name="Normalny 7 2 3 7 4" xfId="21111" xr:uid="{00000000-0005-0000-0000-00007F550000}"/>
    <cellStyle name="Normalny 7 2 3 8" xfId="21112" xr:uid="{00000000-0005-0000-0000-000080550000}"/>
    <cellStyle name="Normalny 7 2 3 8 2" xfId="21113" xr:uid="{00000000-0005-0000-0000-000081550000}"/>
    <cellStyle name="Normalny 7 2 3 8 3" xfId="21114" xr:uid="{00000000-0005-0000-0000-000082550000}"/>
    <cellStyle name="Normalny 7 2 3 9" xfId="21115" xr:uid="{00000000-0005-0000-0000-000083550000}"/>
    <cellStyle name="Normalny 7 2 4" xfId="21116" xr:uid="{00000000-0005-0000-0000-000084550000}"/>
    <cellStyle name="Normalny 7 2 4 2" xfId="21117" xr:uid="{00000000-0005-0000-0000-000085550000}"/>
    <cellStyle name="Normalny 7 2 4 2 2" xfId="21118" xr:uid="{00000000-0005-0000-0000-000086550000}"/>
    <cellStyle name="Normalny 7 2 4 2 2 2" xfId="21119" xr:uid="{00000000-0005-0000-0000-000087550000}"/>
    <cellStyle name="Normalny 7 2 4 2 2 2 2" xfId="21120" xr:uid="{00000000-0005-0000-0000-000088550000}"/>
    <cellStyle name="Normalny 7 2 4 2 2 2 3" xfId="21121" xr:uid="{00000000-0005-0000-0000-000089550000}"/>
    <cellStyle name="Normalny 7 2 4 2 2 3" xfId="21122" xr:uid="{00000000-0005-0000-0000-00008A550000}"/>
    <cellStyle name="Normalny 7 2 4 2 2 4" xfId="21123" xr:uid="{00000000-0005-0000-0000-00008B550000}"/>
    <cellStyle name="Normalny 7 2 4 2 3" xfId="21124" xr:uid="{00000000-0005-0000-0000-00008C550000}"/>
    <cellStyle name="Normalny 7 2 4 2 3 2" xfId="21125" xr:uid="{00000000-0005-0000-0000-00008D550000}"/>
    <cellStyle name="Normalny 7 2 4 2 3 2 2" xfId="21126" xr:uid="{00000000-0005-0000-0000-00008E550000}"/>
    <cellStyle name="Normalny 7 2 4 2 3 2 3" xfId="21127" xr:uid="{00000000-0005-0000-0000-00008F550000}"/>
    <cellStyle name="Normalny 7 2 4 2 3 3" xfId="21128" xr:uid="{00000000-0005-0000-0000-000090550000}"/>
    <cellStyle name="Normalny 7 2 4 2 3 4" xfId="21129" xr:uid="{00000000-0005-0000-0000-000091550000}"/>
    <cellStyle name="Normalny 7 2 4 2 4" xfId="21130" xr:uid="{00000000-0005-0000-0000-000092550000}"/>
    <cellStyle name="Normalny 7 2 4 2 4 2" xfId="21131" xr:uid="{00000000-0005-0000-0000-000093550000}"/>
    <cellStyle name="Normalny 7 2 4 2 4 2 2" xfId="21132" xr:uid="{00000000-0005-0000-0000-000094550000}"/>
    <cellStyle name="Normalny 7 2 4 2 4 2 3" xfId="21133" xr:uid="{00000000-0005-0000-0000-000095550000}"/>
    <cellStyle name="Normalny 7 2 4 2 4 3" xfId="21134" xr:uid="{00000000-0005-0000-0000-000096550000}"/>
    <cellStyle name="Normalny 7 2 4 2 4 4" xfId="21135" xr:uid="{00000000-0005-0000-0000-000097550000}"/>
    <cellStyle name="Normalny 7 2 4 2 5" xfId="21136" xr:uid="{00000000-0005-0000-0000-000098550000}"/>
    <cellStyle name="Normalny 7 2 4 2 5 2" xfId="21137" xr:uid="{00000000-0005-0000-0000-000099550000}"/>
    <cellStyle name="Normalny 7 2 4 2 5 3" xfId="21138" xr:uid="{00000000-0005-0000-0000-00009A550000}"/>
    <cellStyle name="Normalny 7 2 4 2 6" xfId="21139" xr:uid="{00000000-0005-0000-0000-00009B550000}"/>
    <cellStyle name="Normalny 7 2 4 2 7" xfId="21140" xr:uid="{00000000-0005-0000-0000-00009C550000}"/>
    <cellStyle name="Normalny 7 2 4 3" xfId="21141" xr:uid="{00000000-0005-0000-0000-00009D550000}"/>
    <cellStyle name="Normalny 7 2 4 3 2" xfId="21142" xr:uid="{00000000-0005-0000-0000-00009E550000}"/>
    <cellStyle name="Normalny 7 2 4 3 2 2" xfId="21143" xr:uid="{00000000-0005-0000-0000-00009F550000}"/>
    <cellStyle name="Normalny 7 2 4 3 2 2 2" xfId="21144" xr:uid="{00000000-0005-0000-0000-0000A0550000}"/>
    <cellStyle name="Normalny 7 2 4 3 2 2 3" xfId="21145" xr:uid="{00000000-0005-0000-0000-0000A1550000}"/>
    <cellStyle name="Normalny 7 2 4 3 2 3" xfId="21146" xr:uid="{00000000-0005-0000-0000-0000A2550000}"/>
    <cellStyle name="Normalny 7 2 4 3 2 4" xfId="21147" xr:uid="{00000000-0005-0000-0000-0000A3550000}"/>
    <cellStyle name="Normalny 7 2 4 3 3" xfId="21148" xr:uid="{00000000-0005-0000-0000-0000A4550000}"/>
    <cellStyle name="Normalny 7 2 4 3 3 2" xfId="21149" xr:uid="{00000000-0005-0000-0000-0000A5550000}"/>
    <cellStyle name="Normalny 7 2 4 3 3 2 2" xfId="21150" xr:uid="{00000000-0005-0000-0000-0000A6550000}"/>
    <cellStyle name="Normalny 7 2 4 3 3 2 3" xfId="21151" xr:uid="{00000000-0005-0000-0000-0000A7550000}"/>
    <cellStyle name="Normalny 7 2 4 3 3 3" xfId="21152" xr:uid="{00000000-0005-0000-0000-0000A8550000}"/>
    <cellStyle name="Normalny 7 2 4 3 3 4" xfId="21153" xr:uid="{00000000-0005-0000-0000-0000A9550000}"/>
    <cellStyle name="Normalny 7 2 4 3 4" xfId="21154" xr:uid="{00000000-0005-0000-0000-0000AA550000}"/>
    <cellStyle name="Normalny 7 2 4 3 4 2" xfId="21155" xr:uid="{00000000-0005-0000-0000-0000AB550000}"/>
    <cellStyle name="Normalny 7 2 4 3 4 2 2" xfId="21156" xr:uid="{00000000-0005-0000-0000-0000AC550000}"/>
    <cellStyle name="Normalny 7 2 4 3 4 2 3" xfId="21157" xr:uid="{00000000-0005-0000-0000-0000AD550000}"/>
    <cellStyle name="Normalny 7 2 4 3 4 3" xfId="21158" xr:uid="{00000000-0005-0000-0000-0000AE550000}"/>
    <cellStyle name="Normalny 7 2 4 3 4 4" xfId="21159" xr:uid="{00000000-0005-0000-0000-0000AF550000}"/>
    <cellStyle name="Normalny 7 2 4 3 5" xfId="21160" xr:uid="{00000000-0005-0000-0000-0000B0550000}"/>
    <cellStyle name="Normalny 7 2 4 3 5 2" xfId="21161" xr:uid="{00000000-0005-0000-0000-0000B1550000}"/>
    <cellStyle name="Normalny 7 2 4 3 5 3" xfId="21162" xr:uid="{00000000-0005-0000-0000-0000B2550000}"/>
    <cellStyle name="Normalny 7 2 4 3 6" xfId="21163" xr:uid="{00000000-0005-0000-0000-0000B3550000}"/>
    <cellStyle name="Normalny 7 2 4 3 7" xfId="21164" xr:uid="{00000000-0005-0000-0000-0000B4550000}"/>
    <cellStyle name="Normalny 7 2 4 4" xfId="21165" xr:uid="{00000000-0005-0000-0000-0000B5550000}"/>
    <cellStyle name="Normalny 7 2 4 4 2" xfId="21166" xr:uid="{00000000-0005-0000-0000-0000B6550000}"/>
    <cellStyle name="Normalny 7 2 4 4 2 2" xfId="21167" xr:uid="{00000000-0005-0000-0000-0000B7550000}"/>
    <cellStyle name="Normalny 7 2 4 4 2 3" xfId="21168" xr:uid="{00000000-0005-0000-0000-0000B8550000}"/>
    <cellStyle name="Normalny 7 2 4 4 3" xfId="21169" xr:uid="{00000000-0005-0000-0000-0000B9550000}"/>
    <cellStyle name="Normalny 7 2 4 4 4" xfId="21170" xr:uid="{00000000-0005-0000-0000-0000BA550000}"/>
    <cellStyle name="Normalny 7 2 4 5" xfId="21171" xr:uid="{00000000-0005-0000-0000-0000BB550000}"/>
    <cellStyle name="Normalny 7 2 4 5 2" xfId="21172" xr:uid="{00000000-0005-0000-0000-0000BC550000}"/>
    <cellStyle name="Normalny 7 2 4 5 2 2" xfId="21173" xr:uid="{00000000-0005-0000-0000-0000BD550000}"/>
    <cellStyle name="Normalny 7 2 4 5 2 3" xfId="21174" xr:uid="{00000000-0005-0000-0000-0000BE550000}"/>
    <cellStyle name="Normalny 7 2 4 5 3" xfId="21175" xr:uid="{00000000-0005-0000-0000-0000BF550000}"/>
    <cellStyle name="Normalny 7 2 4 5 4" xfId="21176" xr:uid="{00000000-0005-0000-0000-0000C0550000}"/>
    <cellStyle name="Normalny 7 2 4 6" xfId="21177" xr:uid="{00000000-0005-0000-0000-0000C1550000}"/>
    <cellStyle name="Normalny 7 2 4 6 2" xfId="21178" xr:uid="{00000000-0005-0000-0000-0000C2550000}"/>
    <cellStyle name="Normalny 7 2 4 6 2 2" xfId="21179" xr:uid="{00000000-0005-0000-0000-0000C3550000}"/>
    <cellStyle name="Normalny 7 2 4 6 2 3" xfId="21180" xr:uid="{00000000-0005-0000-0000-0000C4550000}"/>
    <cellStyle name="Normalny 7 2 4 6 3" xfId="21181" xr:uid="{00000000-0005-0000-0000-0000C5550000}"/>
    <cellStyle name="Normalny 7 2 4 6 4" xfId="21182" xr:uid="{00000000-0005-0000-0000-0000C6550000}"/>
    <cellStyle name="Normalny 7 2 4 7" xfId="21183" xr:uid="{00000000-0005-0000-0000-0000C7550000}"/>
    <cellStyle name="Normalny 7 2 4 7 2" xfId="21184" xr:uid="{00000000-0005-0000-0000-0000C8550000}"/>
    <cellStyle name="Normalny 7 2 4 7 3" xfId="21185" xr:uid="{00000000-0005-0000-0000-0000C9550000}"/>
    <cellStyle name="Normalny 7 2 4 8" xfId="21186" xr:uid="{00000000-0005-0000-0000-0000CA550000}"/>
    <cellStyle name="Normalny 7 2 4 9" xfId="21187" xr:uid="{00000000-0005-0000-0000-0000CB550000}"/>
    <cellStyle name="Normalny 7 2 5" xfId="21188" xr:uid="{00000000-0005-0000-0000-0000CC550000}"/>
    <cellStyle name="Normalny 7 2 5 2" xfId="21189" xr:uid="{00000000-0005-0000-0000-0000CD550000}"/>
    <cellStyle name="Normalny 7 2 5 2 2" xfId="21190" xr:uid="{00000000-0005-0000-0000-0000CE550000}"/>
    <cellStyle name="Normalny 7 2 5 2 2 2" xfId="21191" xr:uid="{00000000-0005-0000-0000-0000CF550000}"/>
    <cellStyle name="Normalny 7 2 5 2 2 3" xfId="21192" xr:uid="{00000000-0005-0000-0000-0000D0550000}"/>
    <cellStyle name="Normalny 7 2 5 2 3" xfId="21193" xr:uid="{00000000-0005-0000-0000-0000D1550000}"/>
    <cellStyle name="Normalny 7 2 5 2 4" xfId="21194" xr:uid="{00000000-0005-0000-0000-0000D2550000}"/>
    <cellStyle name="Normalny 7 2 5 3" xfId="21195" xr:uid="{00000000-0005-0000-0000-0000D3550000}"/>
    <cellStyle name="Normalny 7 2 5 3 2" xfId="21196" xr:uid="{00000000-0005-0000-0000-0000D4550000}"/>
    <cellStyle name="Normalny 7 2 5 3 2 2" xfId="21197" xr:uid="{00000000-0005-0000-0000-0000D5550000}"/>
    <cellStyle name="Normalny 7 2 5 3 2 3" xfId="21198" xr:uid="{00000000-0005-0000-0000-0000D6550000}"/>
    <cellStyle name="Normalny 7 2 5 3 3" xfId="21199" xr:uid="{00000000-0005-0000-0000-0000D7550000}"/>
    <cellStyle name="Normalny 7 2 5 3 4" xfId="21200" xr:uid="{00000000-0005-0000-0000-0000D8550000}"/>
    <cellStyle name="Normalny 7 2 5 4" xfId="21201" xr:uid="{00000000-0005-0000-0000-0000D9550000}"/>
    <cellStyle name="Normalny 7 2 5 4 2" xfId="21202" xr:uid="{00000000-0005-0000-0000-0000DA550000}"/>
    <cellStyle name="Normalny 7 2 5 4 2 2" xfId="21203" xr:uid="{00000000-0005-0000-0000-0000DB550000}"/>
    <cellStyle name="Normalny 7 2 5 4 2 3" xfId="21204" xr:uid="{00000000-0005-0000-0000-0000DC550000}"/>
    <cellStyle name="Normalny 7 2 5 4 3" xfId="21205" xr:uid="{00000000-0005-0000-0000-0000DD550000}"/>
    <cellStyle name="Normalny 7 2 5 4 4" xfId="21206" xr:uid="{00000000-0005-0000-0000-0000DE550000}"/>
    <cellStyle name="Normalny 7 2 5 5" xfId="21207" xr:uid="{00000000-0005-0000-0000-0000DF550000}"/>
    <cellStyle name="Normalny 7 2 5 5 2" xfId="21208" xr:uid="{00000000-0005-0000-0000-0000E0550000}"/>
    <cellStyle name="Normalny 7 2 5 5 3" xfId="21209" xr:uid="{00000000-0005-0000-0000-0000E1550000}"/>
    <cellStyle name="Normalny 7 2 5 6" xfId="21210" xr:uid="{00000000-0005-0000-0000-0000E2550000}"/>
    <cellStyle name="Normalny 7 2 5 7" xfId="21211" xr:uid="{00000000-0005-0000-0000-0000E3550000}"/>
    <cellStyle name="Normalny 7 2 6" xfId="21212" xr:uid="{00000000-0005-0000-0000-0000E4550000}"/>
    <cellStyle name="Normalny 7 2 6 2" xfId="21213" xr:uid="{00000000-0005-0000-0000-0000E5550000}"/>
    <cellStyle name="Normalny 7 2 6 2 2" xfId="21214" xr:uid="{00000000-0005-0000-0000-0000E6550000}"/>
    <cellStyle name="Normalny 7 2 6 2 2 2" xfId="21215" xr:uid="{00000000-0005-0000-0000-0000E7550000}"/>
    <cellStyle name="Normalny 7 2 6 2 2 3" xfId="21216" xr:uid="{00000000-0005-0000-0000-0000E8550000}"/>
    <cellStyle name="Normalny 7 2 6 2 3" xfId="21217" xr:uid="{00000000-0005-0000-0000-0000E9550000}"/>
    <cellStyle name="Normalny 7 2 6 2 4" xfId="21218" xr:uid="{00000000-0005-0000-0000-0000EA550000}"/>
    <cellStyle name="Normalny 7 2 6 3" xfId="21219" xr:uid="{00000000-0005-0000-0000-0000EB550000}"/>
    <cellStyle name="Normalny 7 2 6 3 2" xfId="21220" xr:uid="{00000000-0005-0000-0000-0000EC550000}"/>
    <cellStyle name="Normalny 7 2 6 3 2 2" xfId="21221" xr:uid="{00000000-0005-0000-0000-0000ED550000}"/>
    <cellStyle name="Normalny 7 2 6 3 2 3" xfId="21222" xr:uid="{00000000-0005-0000-0000-0000EE550000}"/>
    <cellStyle name="Normalny 7 2 6 3 3" xfId="21223" xr:uid="{00000000-0005-0000-0000-0000EF550000}"/>
    <cellStyle name="Normalny 7 2 6 3 4" xfId="21224" xr:uid="{00000000-0005-0000-0000-0000F0550000}"/>
    <cellStyle name="Normalny 7 2 6 4" xfId="21225" xr:uid="{00000000-0005-0000-0000-0000F1550000}"/>
    <cellStyle name="Normalny 7 2 6 4 2" xfId="21226" xr:uid="{00000000-0005-0000-0000-0000F2550000}"/>
    <cellStyle name="Normalny 7 2 6 4 2 2" xfId="21227" xr:uid="{00000000-0005-0000-0000-0000F3550000}"/>
    <cellStyle name="Normalny 7 2 6 4 2 3" xfId="21228" xr:uid="{00000000-0005-0000-0000-0000F4550000}"/>
    <cellStyle name="Normalny 7 2 6 4 3" xfId="21229" xr:uid="{00000000-0005-0000-0000-0000F5550000}"/>
    <cellStyle name="Normalny 7 2 6 4 4" xfId="21230" xr:uid="{00000000-0005-0000-0000-0000F6550000}"/>
    <cellStyle name="Normalny 7 2 6 5" xfId="21231" xr:uid="{00000000-0005-0000-0000-0000F7550000}"/>
    <cellStyle name="Normalny 7 2 6 5 2" xfId="21232" xr:uid="{00000000-0005-0000-0000-0000F8550000}"/>
    <cellStyle name="Normalny 7 2 6 5 3" xfId="21233" xr:uid="{00000000-0005-0000-0000-0000F9550000}"/>
    <cellStyle name="Normalny 7 2 6 6" xfId="21234" xr:uid="{00000000-0005-0000-0000-0000FA550000}"/>
    <cellStyle name="Normalny 7 2 6 7" xfId="21235" xr:uid="{00000000-0005-0000-0000-0000FB550000}"/>
    <cellStyle name="Normalny 7 2 7" xfId="21236" xr:uid="{00000000-0005-0000-0000-0000FC550000}"/>
    <cellStyle name="Normalny 7 2 7 2" xfId="21237" xr:uid="{00000000-0005-0000-0000-0000FD550000}"/>
    <cellStyle name="Normalny 7 2 7 2 2" xfId="21238" xr:uid="{00000000-0005-0000-0000-0000FE550000}"/>
    <cellStyle name="Normalny 7 2 7 2 2 2" xfId="21239" xr:uid="{00000000-0005-0000-0000-0000FF550000}"/>
    <cellStyle name="Normalny 7 2 7 2 2 3" xfId="21240" xr:uid="{00000000-0005-0000-0000-000000560000}"/>
    <cellStyle name="Normalny 7 2 7 2 3" xfId="21241" xr:uid="{00000000-0005-0000-0000-000001560000}"/>
    <cellStyle name="Normalny 7 2 7 2 4" xfId="21242" xr:uid="{00000000-0005-0000-0000-000002560000}"/>
    <cellStyle name="Normalny 7 2 7 3" xfId="21243" xr:uid="{00000000-0005-0000-0000-000003560000}"/>
    <cellStyle name="Normalny 7 2 7 3 2" xfId="21244" xr:uid="{00000000-0005-0000-0000-000004560000}"/>
    <cellStyle name="Normalny 7 2 7 3 3" xfId="21245" xr:uid="{00000000-0005-0000-0000-000005560000}"/>
    <cellStyle name="Normalny 7 2 7 4" xfId="21246" xr:uid="{00000000-0005-0000-0000-000006560000}"/>
    <cellStyle name="Normalny 7 2 7 5" xfId="21247" xr:uid="{00000000-0005-0000-0000-000007560000}"/>
    <cellStyle name="Normalny 7 2 8" xfId="21248" xr:uid="{00000000-0005-0000-0000-000008560000}"/>
    <cellStyle name="Normalny 7 2 8 2" xfId="21249" xr:uid="{00000000-0005-0000-0000-000009560000}"/>
    <cellStyle name="Normalny 7 2 8 2 2" xfId="21250" xr:uid="{00000000-0005-0000-0000-00000A560000}"/>
    <cellStyle name="Normalny 7 2 8 2 3" xfId="21251" xr:uid="{00000000-0005-0000-0000-00000B560000}"/>
    <cellStyle name="Normalny 7 2 8 3" xfId="21252" xr:uid="{00000000-0005-0000-0000-00000C560000}"/>
    <cellStyle name="Normalny 7 2 8 4" xfId="21253" xr:uid="{00000000-0005-0000-0000-00000D560000}"/>
    <cellStyle name="Normalny 7 2 9" xfId="21254" xr:uid="{00000000-0005-0000-0000-00000E560000}"/>
    <cellStyle name="Normalny 7 2 9 2" xfId="21255" xr:uid="{00000000-0005-0000-0000-00000F560000}"/>
    <cellStyle name="Normalny 7 2 9 2 2" xfId="21256" xr:uid="{00000000-0005-0000-0000-000010560000}"/>
    <cellStyle name="Normalny 7 2 9 2 3" xfId="21257" xr:uid="{00000000-0005-0000-0000-000011560000}"/>
    <cellStyle name="Normalny 7 2 9 3" xfId="21258" xr:uid="{00000000-0005-0000-0000-000012560000}"/>
    <cellStyle name="Normalny 7 2 9 4" xfId="21259" xr:uid="{00000000-0005-0000-0000-000013560000}"/>
    <cellStyle name="Normalny 7 20" xfId="21260" xr:uid="{00000000-0005-0000-0000-000014560000}"/>
    <cellStyle name="Normalny 7 21" xfId="21261" xr:uid="{00000000-0005-0000-0000-000015560000}"/>
    <cellStyle name="Normalny 7 22" xfId="22647" xr:uid="{00000000-0005-0000-0000-000016560000}"/>
    <cellStyle name="Normalny 7 3" xfId="21262" xr:uid="{00000000-0005-0000-0000-000017560000}"/>
    <cellStyle name="Normalny 7 3 10" xfId="21263" xr:uid="{00000000-0005-0000-0000-000018560000}"/>
    <cellStyle name="Normalny 7 3 11" xfId="21264" xr:uid="{00000000-0005-0000-0000-000019560000}"/>
    <cellStyle name="Normalny 7 3 12" xfId="22650" xr:uid="{00000000-0005-0000-0000-00001A560000}"/>
    <cellStyle name="Normalny 7 3 2" xfId="21265" xr:uid="{00000000-0005-0000-0000-00001B560000}"/>
    <cellStyle name="Normalny 7 3 2 10" xfId="21266" xr:uid="{00000000-0005-0000-0000-00001C560000}"/>
    <cellStyle name="Normalny 7 3 2 11" xfId="22651" xr:uid="{00000000-0005-0000-0000-00001D560000}"/>
    <cellStyle name="Normalny 7 3 2 2" xfId="21267" xr:uid="{00000000-0005-0000-0000-00001E560000}"/>
    <cellStyle name="Normalny 7 3 2 2 2" xfId="21268" xr:uid="{00000000-0005-0000-0000-00001F560000}"/>
    <cellStyle name="Normalny 7 3 2 2 2 2" xfId="21269" xr:uid="{00000000-0005-0000-0000-000020560000}"/>
    <cellStyle name="Normalny 7 3 2 2 2 2 2" xfId="21270" xr:uid="{00000000-0005-0000-0000-000021560000}"/>
    <cellStyle name="Normalny 7 3 2 2 2 2 3" xfId="21271" xr:uid="{00000000-0005-0000-0000-000022560000}"/>
    <cellStyle name="Normalny 7 3 2 2 2 3" xfId="21272" xr:uid="{00000000-0005-0000-0000-000023560000}"/>
    <cellStyle name="Normalny 7 3 2 2 2 4" xfId="21273" xr:uid="{00000000-0005-0000-0000-000024560000}"/>
    <cellStyle name="Normalny 7 3 2 2 3" xfId="21274" xr:uid="{00000000-0005-0000-0000-000025560000}"/>
    <cellStyle name="Normalny 7 3 2 2 3 2" xfId="21275" xr:uid="{00000000-0005-0000-0000-000026560000}"/>
    <cellStyle name="Normalny 7 3 2 2 3 2 2" xfId="21276" xr:uid="{00000000-0005-0000-0000-000027560000}"/>
    <cellStyle name="Normalny 7 3 2 2 3 2 3" xfId="21277" xr:uid="{00000000-0005-0000-0000-000028560000}"/>
    <cellStyle name="Normalny 7 3 2 2 3 3" xfId="21278" xr:uid="{00000000-0005-0000-0000-000029560000}"/>
    <cellStyle name="Normalny 7 3 2 2 3 4" xfId="21279" xr:uid="{00000000-0005-0000-0000-00002A560000}"/>
    <cellStyle name="Normalny 7 3 2 2 4" xfId="21280" xr:uid="{00000000-0005-0000-0000-00002B560000}"/>
    <cellStyle name="Normalny 7 3 2 2 4 2" xfId="21281" xr:uid="{00000000-0005-0000-0000-00002C560000}"/>
    <cellStyle name="Normalny 7 3 2 2 4 2 2" xfId="21282" xr:uid="{00000000-0005-0000-0000-00002D560000}"/>
    <cellStyle name="Normalny 7 3 2 2 4 2 3" xfId="21283" xr:uid="{00000000-0005-0000-0000-00002E560000}"/>
    <cellStyle name="Normalny 7 3 2 2 4 3" xfId="21284" xr:uid="{00000000-0005-0000-0000-00002F560000}"/>
    <cellStyle name="Normalny 7 3 2 2 4 4" xfId="21285" xr:uid="{00000000-0005-0000-0000-000030560000}"/>
    <cellStyle name="Normalny 7 3 2 2 5" xfId="21286" xr:uid="{00000000-0005-0000-0000-000031560000}"/>
    <cellStyle name="Normalny 7 3 2 2 5 2" xfId="21287" xr:uid="{00000000-0005-0000-0000-000032560000}"/>
    <cellStyle name="Normalny 7 3 2 2 5 3" xfId="21288" xr:uid="{00000000-0005-0000-0000-000033560000}"/>
    <cellStyle name="Normalny 7 3 2 2 6" xfId="21289" xr:uid="{00000000-0005-0000-0000-000034560000}"/>
    <cellStyle name="Normalny 7 3 2 2 7" xfId="21290" xr:uid="{00000000-0005-0000-0000-000035560000}"/>
    <cellStyle name="Normalny 7 3 2 3" xfId="21291" xr:uid="{00000000-0005-0000-0000-000036560000}"/>
    <cellStyle name="Normalny 7 3 2 3 2" xfId="21292" xr:uid="{00000000-0005-0000-0000-000037560000}"/>
    <cellStyle name="Normalny 7 3 2 3 2 2" xfId="21293" xr:uid="{00000000-0005-0000-0000-000038560000}"/>
    <cellStyle name="Normalny 7 3 2 3 2 2 2" xfId="21294" xr:uid="{00000000-0005-0000-0000-000039560000}"/>
    <cellStyle name="Normalny 7 3 2 3 2 2 3" xfId="21295" xr:uid="{00000000-0005-0000-0000-00003A560000}"/>
    <cellStyle name="Normalny 7 3 2 3 2 3" xfId="21296" xr:uid="{00000000-0005-0000-0000-00003B560000}"/>
    <cellStyle name="Normalny 7 3 2 3 2 4" xfId="21297" xr:uid="{00000000-0005-0000-0000-00003C560000}"/>
    <cellStyle name="Normalny 7 3 2 3 3" xfId="21298" xr:uid="{00000000-0005-0000-0000-00003D560000}"/>
    <cellStyle name="Normalny 7 3 2 3 3 2" xfId="21299" xr:uid="{00000000-0005-0000-0000-00003E560000}"/>
    <cellStyle name="Normalny 7 3 2 3 3 2 2" xfId="21300" xr:uid="{00000000-0005-0000-0000-00003F560000}"/>
    <cellStyle name="Normalny 7 3 2 3 3 2 3" xfId="21301" xr:uid="{00000000-0005-0000-0000-000040560000}"/>
    <cellStyle name="Normalny 7 3 2 3 3 3" xfId="21302" xr:uid="{00000000-0005-0000-0000-000041560000}"/>
    <cellStyle name="Normalny 7 3 2 3 3 4" xfId="21303" xr:uid="{00000000-0005-0000-0000-000042560000}"/>
    <cellStyle name="Normalny 7 3 2 3 4" xfId="21304" xr:uid="{00000000-0005-0000-0000-000043560000}"/>
    <cellStyle name="Normalny 7 3 2 3 4 2" xfId="21305" xr:uid="{00000000-0005-0000-0000-000044560000}"/>
    <cellStyle name="Normalny 7 3 2 3 4 2 2" xfId="21306" xr:uid="{00000000-0005-0000-0000-000045560000}"/>
    <cellStyle name="Normalny 7 3 2 3 4 2 3" xfId="21307" xr:uid="{00000000-0005-0000-0000-000046560000}"/>
    <cellStyle name="Normalny 7 3 2 3 4 3" xfId="21308" xr:uid="{00000000-0005-0000-0000-000047560000}"/>
    <cellStyle name="Normalny 7 3 2 3 4 4" xfId="21309" xr:uid="{00000000-0005-0000-0000-000048560000}"/>
    <cellStyle name="Normalny 7 3 2 3 5" xfId="21310" xr:uid="{00000000-0005-0000-0000-000049560000}"/>
    <cellStyle name="Normalny 7 3 2 3 5 2" xfId="21311" xr:uid="{00000000-0005-0000-0000-00004A560000}"/>
    <cellStyle name="Normalny 7 3 2 3 5 3" xfId="21312" xr:uid="{00000000-0005-0000-0000-00004B560000}"/>
    <cellStyle name="Normalny 7 3 2 3 6" xfId="21313" xr:uid="{00000000-0005-0000-0000-00004C560000}"/>
    <cellStyle name="Normalny 7 3 2 3 7" xfId="21314" xr:uid="{00000000-0005-0000-0000-00004D560000}"/>
    <cellStyle name="Normalny 7 3 2 4" xfId="21315" xr:uid="{00000000-0005-0000-0000-00004E560000}"/>
    <cellStyle name="Normalny 7 3 2 4 2" xfId="21316" xr:uid="{00000000-0005-0000-0000-00004F560000}"/>
    <cellStyle name="Normalny 7 3 2 4 2 2" xfId="21317" xr:uid="{00000000-0005-0000-0000-000050560000}"/>
    <cellStyle name="Normalny 7 3 2 4 2 2 2" xfId="21318" xr:uid="{00000000-0005-0000-0000-000051560000}"/>
    <cellStyle name="Normalny 7 3 2 4 2 2 3" xfId="21319" xr:uid="{00000000-0005-0000-0000-000052560000}"/>
    <cellStyle name="Normalny 7 3 2 4 2 3" xfId="21320" xr:uid="{00000000-0005-0000-0000-000053560000}"/>
    <cellStyle name="Normalny 7 3 2 4 2 4" xfId="21321" xr:uid="{00000000-0005-0000-0000-000054560000}"/>
    <cellStyle name="Normalny 7 3 2 4 3" xfId="21322" xr:uid="{00000000-0005-0000-0000-000055560000}"/>
    <cellStyle name="Normalny 7 3 2 4 3 2" xfId="21323" xr:uid="{00000000-0005-0000-0000-000056560000}"/>
    <cellStyle name="Normalny 7 3 2 4 3 3" xfId="21324" xr:uid="{00000000-0005-0000-0000-000057560000}"/>
    <cellStyle name="Normalny 7 3 2 4 4" xfId="21325" xr:uid="{00000000-0005-0000-0000-000058560000}"/>
    <cellStyle name="Normalny 7 3 2 4 5" xfId="21326" xr:uid="{00000000-0005-0000-0000-000059560000}"/>
    <cellStyle name="Normalny 7 3 2 5" xfId="21327" xr:uid="{00000000-0005-0000-0000-00005A560000}"/>
    <cellStyle name="Normalny 7 3 2 5 2" xfId="21328" xr:uid="{00000000-0005-0000-0000-00005B560000}"/>
    <cellStyle name="Normalny 7 3 2 5 2 2" xfId="21329" xr:uid="{00000000-0005-0000-0000-00005C560000}"/>
    <cellStyle name="Normalny 7 3 2 5 2 3" xfId="21330" xr:uid="{00000000-0005-0000-0000-00005D560000}"/>
    <cellStyle name="Normalny 7 3 2 5 3" xfId="21331" xr:uid="{00000000-0005-0000-0000-00005E560000}"/>
    <cellStyle name="Normalny 7 3 2 5 4" xfId="21332" xr:uid="{00000000-0005-0000-0000-00005F560000}"/>
    <cellStyle name="Normalny 7 3 2 6" xfId="21333" xr:uid="{00000000-0005-0000-0000-000060560000}"/>
    <cellStyle name="Normalny 7 3 2 6 2" xfId="21334" xr:uid="{00000000-0005-0000-0000-000061560000}"/>
    <cellStyle name="Normalny 7 3 2 6 2 2" xfId="21335" xr:uid="{00000000-0005-0000-0000-000062560000}"/>
    <cellStyle name="Normalny 7 3 2 6 2 3" xfId="21336" xr:uid="{00000000-0005-0000-0000-000063560000}"/>
    <cellStyle name="Normalny 7 3 2 6 3" xfId="21337" xr:uid="{00000000-0005-0000-0000-000064560000}"/>
    <cellStyle name="Normalny 7 3 2 6 4" xfId="21338" xr:uid="{00000000-0005-0000-0000-000065560000}"/>
    <cellStyle name="Normalny 7 3 2 7" xfId="21339" xr:uid="{00000000-0005-0000-0000-000066560000}"/>
    <cellStyle name="Normalny 7 3 2 7 2" xfId="21340" xr:uid="{00000000-0005-0000-0000-000067560000}"/>
    <cellStyle name="Normalny 7 3 2 7 2 2" xfId="21341" xr:uid="{00000000-0005-0000-0000-000068560000}"/>
    <cellStyle name="Normalny 7 3 2 7 2 3" xfId="21342" xr:uid="{00000000-0005-0000-0000-000069560000}"/>
    <cellStyle name="Normalny 7 3 2 7 3" xfId="21343" xr:uid="{00000000-0005-0000-0000-00006A560000}"/>
    <cellStyle name="Normalny 7 3 2 7 4" xfId="21344" xr:uid="{00000000-0005-0000-0000-00006B560000}"/>
    <cellStyle name="Normalny 7 3 2 8" xfId="21345" xr:uid="{00000000-0005-0000-0000-00006C560000}"/>
    <cellStyle name="Normalny 7 3 2 8 2" xfId="21346" xr:uid="{00000000-0005-0000-0000-00006D560000}"/>
    <cellStyle name="Normalny 7 3 2 8 3" xfId="21347" xr:uid="{00000000-0005-0000-0000-00006E560000}"/>
    <cellStyle name="Normalny 7 3 2 9" xfId="21348" xr:uid="{00000000-0005-0000-0000-00006F560000}"/>
    <cellStyle name="Normalny 7 3 3" xfId="21349" xr:uid="{00000000-0005-0000-0000-000070560000}"/>
    <cellStyle name="Normalny 7 3 3 2" xfId="21350" xr:uid="{00000000-0005-0000-0000-000071560000}"/>
    <cellStyle name="Normalny 7 3 3 2 2" xfId="21351" xr:uid="{00000000-0005-0000-0000-000072560000}"/>
    <cellStyle name="Normalny 7 3 3 2 2 2" xfId="21352" xr:uid="{00000000-0005-0000-0000-000073560000}"/>
    <cellStyle name="Normalny 7 3 3 2 2 3" xfId="21353" xr:uid="{00000000-0005-0000-0000-000074560000}"/>
    <cellStyle name="Normalny 7 3 3 2 3" xfId="21354" xr:uid="{00000000-0005-0000-0000-000075560000}"/>
    <cellStyle name="Normalny 7 3 3 2 4" xfId="21355" xr:uid="{00000000-0005-0000-0000-000076560000}"/>
    <cellStyle name="Normalny 7 3 3 3" xfId="21356" xr:uid="{00000000-0005-0000-0000-000077560000}"/>
    <cellStyle name="Normalny 7 3 3 3 2" xfId="21357" xr:uid="{00000000-0005-0000-0000-000078560000}"/>
    <cellStyle name="Normalny 7 3 3 3 2 2" xfId="21358" xr:uid="{00000000-0005-0000-0000-000079560000}"/>
    <cellStyle name="Normalny 7 3 3 3 2 3" xfId="21359" xr:uid="{00000000-0005-0000-0000-00007A560000}"/>
    <cellStyle name="Normalny 7 3 3 3 3" xfId="21360" xr:uid="{00000000-0005-0000-0000-00007B560000}"/>
    <cellStyle name="Normalny 7 3 3 3 4" xfId="21361" xr:uid="{00000000-0005-0000-0000-00007C560000}"/>
    <cellStyle name="Normalny 7 3 3 4" xfId="21362" xr:uid="{00000000-0005-0000-0000-00007D560000}"/>
    <cellStyle name="Normalny 7 3 3 4 2" xfId="21363" xr:uid="{00000000-0005-0000-0000-00007E560000}"/>
    <cellStyle name="Normalny 7 3 3 4 2 2" xfId="21364" xr:uid="{00000000-0005-0000-0000-00007F560000}"/>
    <cellStyle name="Normalny 7 3 3 4 2 3" xfId="21365" xr:uid="{00000000-0005-0000-0000-000080560000}"/>
    <cellStyle name="Normalny 7 3 3 4 3" xfId="21366" xr:uid="{00000000-0005-0000-0000-000081560000}"/>
    <cellStyle name="Normalny 7 3 3 4 4" xfId="21367" xr:uid="{00000000-0005-0000-0000-000082560000}"/>
    <cellStyle name="Normalny 7 3 3 5" xfId="21368" xr:uid="{00000000-0005-0000-0000-000083560000}"/>
    <cellStyle name="Normalny 7 3 3 5 2" xfId="21369" xr:uid="{00000000-0005-0000-0000-000084560000}"/>
    <cellStyle name="Normalny 7 3 3 5 3" xfId="21370" xr:uid="{00000000-0005-0000-0000-000085560000}"/>
    <cellStyle name="Normalny 7 3 3 6" xfId="21371" xr:uid="{00000000-0005-0000-0000-000086560000}"/>
    <cellStyle name="Normalny 7 3 3 7" xfId="21372" xr:uid="{00000000-0005-0000-0000-000087560000}"/>
    <cellStyle name="Normalny 7 3 4" xfId="21373" xr:uid="{00000000-0005-0000-0000-000088560000}"/>
    <cellStyle name="Normalny 7 3 4 2" xfId="21374" xr:uid="{00000000-0005-0000-0000-000089560000}"/>
    <cellStyle name="Normalny 7 3 4 2 2" xfId="21375" xr:uid="{00000000-0005-0000-0000-00008A560000}"/>
    <cellStyle name="Normalny 7 3 4 2 2 2" xfId="21376" xr:uid="{00000000-0005-0000-0000-00008B560000}"/>
    <cellStyle name="Normalny 7 3 4 2 2 3" xfId="21377" xr:uid="{00000000-0005-0000-0000-00008C560000}"/>
    <cellStyle name="Normalny 7 3 4 2 3" xfId="21378" xr:uid="{00000000-0005-0000-0000-00008D560000}"/>
    <cellStyle name="Normalny 7 3 4 2 4" xfId="21379" xr:uid="{00000000-0005-0000-0000-00008E560000}"/>
    <cellStyle name="Normalny 7 3 4 3" xfId="21380" xr:uid="{00000000-0005-0000-0000-00008F560000}"/>
    <cellStyle name="Normalny 7 3 4 3 2" xfId="21381" xr:uid="{00000000-0005-0000-0000-000090560000}"/>
    <cellStyle name="Normalny 7 3 4 3 2 2" xfId="21382" xr:uid="{00000000-0005-0000-0000-000091560000}"/>
    <cellStyle name="Normalny 7 3 4 3 2 3" xfId="21383" xr:uid="{00000000-0005-0000-0000-000092560000}"/>
    <cellStyle name="Normalny 7 3 4 3 3" xfId="21384" xr:uid="{00000000-0005-0000-0000-000093560000}"/>
    <cellStyle name="Normalny 7 3 4 3 4" xfId="21385" xr:uid="{00000000-0005-0000-0000-000094560000}"/>
    <cellStyle name="Normalny 7 3 4 4" xfId="21386" xr:uid="{00000000-0005-0000-0000-000095560000}"/>
    <cellStyle name="Normalny 7 3 4 4 2" xfId="21387" xr:uid="{00000000-0005-0000-0000-000096560000}"/>
    <cellStyle name="Normalny 7 3 4 4 2 2" xfId="21388" xr:uid="{00000000-0005-0000-0000-000097560000}"/>
    <cellStyle name="Normalny 7 3 4 4 2 3" xfId="21389" xr:uid="{00000000-0005-0000-0000-000098560000}"/>
    <cellStyle name="Normalny 7 3 4 4 3" xfId="21390" xr:uid="{00000000-0005-0000-0000-000099560000}"/>
    <cellStyle name="Normalny 7 3 4 4 4" xfId="21391" xr:uid="{00000000-0005-0000-0000-00009A560000}"/>
    <cellStyle name="Normalny 7 3 4 5" xfId="21392" xr:uid="{00000000-0005-0000-0000-00009B560000}"/>
    <cellStyle name="Normalny 7 3 4 5 2" xfId="21393" xr:uid="{00000000-0005-0000-0000-00009C560000}"/>
    <cellStyle name="Normalny 7 3 4 5 3" xfId="21394" xr:uid="{00000000-0005-0000-0000-00009D560000}"/>
    <cellStyle name="Normalny 7 3 4 6" xfId="21395" xr:uid="{00000000-0005-0000-0000-00009E560000}"/>
    <cellStyle name="Normalny 7 3 4 7" xfId="21396" xr:uid="{00000000-0005-0000-0000-00009F560000}"/>
    <cellStyle name="Normalny 7 3 5" xfId="21397" xr:uid="{00000000-0005-0000-0000-0000A0560000}"/>
    <cellStyle name="Normalny 7 3 5 2" xfId="21398" xr:uid="{00000000-0005-0000-0000-0000A1560000}"/>
    <cellStyle name="Normalny 7 3 5 2 2" xfId="21399" xr:uid="{00000000-0005-0000-0000-0000A2560000}"/>
    <cellStyle name="Normalny 7 3 5 2 2 2" xfId="21400" xr:uid="{00000000-0005-0000-0000-0000A3560000}"/>
    <cellStyle name="Normalny 7 3 5 2 2 3" xfId="21401" xr:uid="{00000000-0005-0000-0000-0000A4560000}"/>
    <cellStyle name="Normalny 7 3 5 2 3" xfId="21402" xr:uid="{00000000-0005-0000-0000-0000A5560000}"/>
    <cellStyle name="Normalny 7 3 5 2 4" xfId="21403" xr:uid="{00000000-0005-0000-0000-0000A6560000}"/>
    <cellStyle name="Normalny 7 3 5 3" xfId="21404" xr:uid="{00000000-0005-0000-0000-0000A7560000}"/>
    <cellStyle name="Normalny 7 3 5 3 2" xfId="21405" xr:uid="{00000000-0005-0000-0000-0000A8560000}"/>
    <cellStyle name="Normalny 7 3 5 3 3" xfId="21406" xr:uid="{00000000-0005-0000-0000-0000A9560000}"/>
    <cellStyle name="Normalny 7 3 5 4" xfId="21407" xr:uid="{00000000-0005-0000-0000-0000AA560000}"/>
    <cellStyle name="Normalny 7 3 5 5" xfId="21408" xr:uid="{00000000-0005-0000-0000-0000AB560000}"/>
    <cellStyle name="Normalny 7 3 6" xfId="21409" xr:uid="{00000000-0005-0000-0000-0000AC560000}"/>
    <cellStyle name="Normalny 7 3 6 2" xfId="21410" xr:uid="{00000000-0005-0000-0000-0000AD560000}"/>
    <cellStyle name="Normalny 7 3 6 2 2" xfId="21411" xr:uid="{00000000-0005-0000-0000-0000AE560000}"/>
    <cellStyle name="Normalny 7 3 6 2 3" xfId="21412" xr:uid="{00000000-0005-0000-0000-0000AF560000}"/>
    <cellStyle name="Normalny 7 3 6 3" xfId="21413" xr:uid="{00000000-0005-0000-0000-0000B0560000}"/>
    <cellStyle name="Normalny 7 3 6 4" xfId="21414" xr:uid="{00000000-0005-0000-0000-0000B1560000}"/>
    <cellStyle name="Normalny 7 3 7" xfId="21415" xr:uid="{00000000-0005-0000-0000-0000B2560000}"/>
    <cellStyle name="Normalny 7 3 7 2" xfId="21416" xr:uid="{00000000-0005-0000-0000-0000B3560000}"/>
    <cellStyle name="Normalny 7 3 7 2 2" xfId="21417" xr:uid="{00000000-0005-0000-0000-0000B4560000}"/>
    <cellStyle name="Normalny 7 3 7 2 3" xfId="21418" xr:uid="{00000000-0005-0000-0000-0000B5560000}"/>
    <cellStyle name="Normalny 7 3 7 3" xfId="21419" xr:uid="{00000000-0005-0000-0000-0000B6560000}"/>
    <cellStyle name="Normalny 7 3 7 4" xfId="21420" xr:uid="{00000000-0005-0000-0000-0000B7560000}"/>
    <cellStyle name="Normalny 7 3 8" xfId="21421" xr:uid="{00000000-0005-0000-0000-0000B8560000}"/>
    <cellStyle name="Normalny 7 3 8 2" xfId="21422" xr:uid="{00000000-0005-0000-0000-0000B9560000}"/>
    <cellStyle name="Normalny 7 3 8 2 2" xfId="21423" xr:uid="{00000000-0005-0000-0000-0000BA560000}"/>
    <cellStyle name="Normalny 7 3 8 2 3" xfId="21424" xr:uid="{00000000-0005-0000-0000-0000BB560000}"/>
    <cellStyle name="Normalny 7 3 8 3" xfId="21425" xr:uid="{00000000-0005-0000-0000-0000BC560000}"/>
    <cellStyle name="Normalny 7 3 8 4" xfId="21426" xr:uid="{00000000-0005-0000-0000-0000BD560000}"/>
    <cellStyle name="Normalny 7 3 9" xfId="21427" xr:uid="{00000000-0005-0000-0000-0000BE560000}"/>
    <cellStyle name="Normalny 7 3 9 2" xfId="21428" xr:uid="{00000000-0005-0000-0000-0000BF560000}"/>
    <cellStyle name="Normalny 7 3 9 3" xfId="21429" xr:uid="{00000000-0005-0000-0000-0000C0560000}"/>
    <cellStyle name="Normalny 7 4" xfId="21430" xr:uid="{00000000-0005-0000-0000-0000C1560000}"/>
    <cellStyle name="Normalny 7 4 10" xfId="21431" xr:uid="{00000000-0005-0000-0000-0000C2560000}"/>
    <cellStyle name="Normalny 7 4 11" xfId="22652" xr:uid="{00000000-0005-0000-0000-0000C3560000}"/>
    <cellStyle name="Normalny 7 4 2" xfId="21432" xr:uid="{00000000-0005-0000-0000-0000C4560000}"/>
    <cellStyle name="Normalny 7 4 2 2" xfId="21433" xr:uid="{00000000-0005-0000-0000-0000C5560000}"/>
    <cellStyle name="Normalny 7 4 2 2 2" xfId="21434" xr:uid="{00000000-0005-0000-0000-0000C6560000}"/>
    <cellStyle name="Normalny 7 4 2 2 2 2" xfId="21435" xr:uid="{00000000-0005-0000-0000-0000C7560000}"/>
    <cellStyle name="Normalny 7 4 2 2 2 3" xfId="21436" xr:uid="{00000000-0005-0000-0000-0000C8560000}"/>
    <cellStyle name="Normalny 7 4 2 2 3" xfId="21437" xr:uid="{00000000-0005-0000-0000-0000C9560000}"/>
    <cellStyle name="Normalny 7 4 2 2 4" xfId="21438" xr:uid="{00000000-0005-0000-0000-0000CA560000}"/>
    <cellStyle name="Normalny 7 4 2 3" xfId="21439" xr:uid="{00000000-0005-0000-0000-0000CB560000}"/>
    <cellStyle name="Normalny 7 4 2 3 2" xfId="21440" xr:uid="{00000000-0005-0000-0000-0000CC560000}"/>
    <cellStyle name="Normalny 7 4 2 3 2 2" xfId="21441" xr:uid="{00000000-0005-0000-0000-0000CD560000}"/>
    <cellStyle name="Normalny 7 4 2 3 2 3" xfId="21442" xr:uid="{00000000-0005-0000-0000-0000CE560000}"/>
    <cellStyle name="Normalny 7 4 2 3 3" xfId="21443" xr:uid="{00000000-0005-0000-0000-0000CF560000}"/>
    <cellStyle name="Normalny 7 4 2 3 4" xfId="21444" xr:uid="{00000000-0005-0000-0000-0000D0560000}"/>
    <cellStyle name="Normalny 7 4 2 4" xfId="21445" xr:uid="{00000000-0005-0000-0000-0000D1560000}"/>
    <cellStyle name="Normalny 7 4 2 4 2" xfId="21446" xr:uid="{00000000-0005-0000-0000-0000D2560000}"/>
    <cellStyle name="Normalny 7 4 2 4 2 2" xfId="21447" xr:uid="{00000000-0005-0000-0000-0000D3560000}"/>
    <cellStyle name="Normalny 7 4 2 4 2 3" xfId="21448" xr:uid="{00000000-0005-0000-0000-0000D4560000}"/>
    <cellStyle name="Normalny 7 4 2 4 3" xfId="21449" xr:uid="{00000000-0005-0000-0000-0000D5560000}"/>
    <cellStyle name="Normalny 7 4 2 4 4" xfId="21450" xr:uid="{00000000-0005-0000-0000-0000D6560000}"/>
    <cellStyle name="Normalny 7 4 2 5" xfId="21451" xr:uid="{00000000-0005-0000-0000-0000D7560000}"/>
    <cellStyle name="Normalny 7 4 2 5 2" xfId="21452" xr:uid="{00000000-0005-0000-0000-0000D8560000}"/>
    <cellStyle name="Normalny 7 4 2 5 3" xfId="21453" xr:uid="{00000000-0005-0000-0000-0000D9560000}"/>
    <cellStyle name="Normalny 7 4 2 6" xfId="21454" xr:uid="{00000000-0005-0000-0000-0000DA560000}"/>
    <cellStyle name="Normalny 7 4 2 7" xfId="21455" xr:uid="{00000000-0005-0000-0000-0000DB560000}"/>
    <cellStyle name="Normalny 7 4 3" xfId="21456" xr:uid="{00000000-0005-0000-0000-0000DC560000}"/>
    <cellStyle name="Normalny 7 4 3 2" xfId="21457" xr:uid="{00000000-0005-0000-0000-0000DD560000}"/>
    <cellStyle name="Normalny 7 4 3 2 2" xfId="21458" xr:uid="{00000000-0005-0000-0000-0000DE560000}"/>
    <cellStyle name="Normalny 7 4 3 2 2 2" xfId="21459" xr:uid="{00000000-0005-0000-0000-0000DF560000}"/>
    <cellStyle name="Normalny 7 4 3 2 2 3" xfId="21460" xr:uid="{00000000-0005-0000-0000-0000E0560000}"/>
    <cellStyle name="Normalny 7 4 3 2 3" xfId="21461" xr:uid="{00000000-0005-0000-0000-0000E1560000}"/>
    <cellStyle name="Normalny 7 4 3 2 4" xfId="21462" xr:uid="{00000000-0005-0000-0000-0000E2560000}"/>
    <cellStyle name="Normalny 7 4 3 3" xfId="21463" xr:uid="{00000000-0005-0000-0000-0000E3560000}"/>
    <cellStyle name="Normalny 7 4 3 3 2" xfId="21464" xr:uid="{00000000-0005-0000-0000-0000E4560000}"/>
    <cellStyle name="Normalny 7 4 3 3 2 2" xfId="21465" xr:uid="{00000000-0005-0000-0000-0000E5560000}"/>
    <cellStyle name="Normalny 7 4 3 3 2 3" xfId="21466" xr:uid="{00000000-0005-0000-0000-0000E6560000}"/>
    <cellStyle name="Normalny 7 4 3 3 3" xfId="21467" xr:uid="{00000000-0005-0000-0000-0000E7560000}"/>
    <cellStyle name="Normalny 7 4 3 3 4" xfId="21468" xr:uid="{00000000-0005-0000-0000-0000E8560000}"/>
    <cellStyle name="Normalny 7 4 3 4" xfId="21469" xr:uid="{00000000-0005-0000-0000-0000E9560000}"/>
    <cellStyle name="Normalny 7 4 3 4 2" xfId="21470" xr:uid="{00000000-0005-0000-0000-0000EA560000}"/>
    <cellStyle name="Normalny 7 4 3 4 2 2" xfId="21471" xr:uid="{00000000-0005-0000-0000-0000EB560000}"/>
    <cellStyle name="Normalny 7 4 3 4 2 3" xfId="21472" xr:uid="{00000000-0005-0000-0000-0000EC560000}"/>
    <cellStyle name="Normalny 7 4 3 4 3" xfId="21473" xr:uid="{00000000-0005-0000-0000-0000ED560000}"/>
    <cellStyle name="Normalny 7 4 3 4 4" xfId="21474" xr:uid="{00000000-0005-0000-0000-0000EE560000}"/>
    <cellStyle name="Normalny 7 4 3 5" xfId="21475" xr:uid="{00000000-0005-0000-0000-0000EF560000}"/>
    <cellStyle name="Normalny 7 4 3 5 2" xfId="21476" xr:uid="{00000000-0005-0000-0000-0000F0560000}"/>
    <cellStyle name="Normalny 7 4 3 5 3" xfId="21477" xr:uid="{00000000-0005-0000-0000-0000F1560000}"/>
    <cellStyle name="Normalny 7 4 3 6" xfId="21478" xr:uid="{00000000-0005-0000-0000-0000F2560000}"/>
    <cellStyle name="Normalny 7 4 3 7" xfId="21479" xr:uid="{00000000-0005-0000-0000-0000F3560000}"/>
    <cellStyle name="Normalny 7 4 4" xfId="21480" xr:uid="{00000000-0005-0000-0000-0000F4560000}"/>
    <cellStyle name="Normalny 7 4 4 2" xfId="21481" xr:uid="{00000000-0005-0000-0000-0000F5560000}"/>
    <cellStyle name="Normalny 7 4 4 2 2" xfId="21482" xr:uid="{00000000-0005-0000-0000-0000F6560000}"/>
    <cellStyle name="Normalny 7 4 4 2 2 2" xfId="21483" xr:uid="{00000000-0005-0000-0000-0000F7560000}"/>
    <cellStyle name="Normalny 7 4 4 2 2 3" xfId="21484" xr:uid="{00000000-0005-0000-0000-0000F8560000}"/>
    <cellStyle name="Normalny 7 4 4 2 3" xfId="21485" xr:uid="{00000000-0005-0000-0000-0000F9560000}"/>
    <cellStyle name="Normalny 7 4 4 2 4" xfId="21486" xr:uid="{00000000-0005-0000-0000-0000FA560000}"/>
    <cellStyle name="Normalny 7 4 4 3" xfId="21487" xr:uid="{00000000-0005-0000-0000-0000FB560000}"/>
    <cellStyle name="Normalny 7 4 4 3 2" xfId="21488" xr:uid="{00000000-0005-0000-0000-0000FC560000}"/>
    <cellStyle name="Normalny 7 4 4 3 3" xfId="21489" xr:uid="{00000000-0005-0000-0000-0000FD560000}"/>
    <cellStyle name="Normalny 7 4 4 4" xfId="21490" xr:uid="{00000000-0005-0000-0000-0000FE560000}"/>
    <cellStyle name="Normalny 7 4 4 5" xfId="21491" xr:uid="{00000000-0005-0000-0000-0000FF560000}"/>
    <cellStyle name="Normalny 7 4 5" xfId="21492" xr:uid="{00000000-0005-0000-0000-000000570000}"/>
    <cellStyle name="Normalny 7 4 5 2" xfId="21493" xr:uid="{00000000-0005-0000-0000-000001570000}"/>
    <cellStyle name="Normalny 7 4 5 2 2" xfId="21494" xr:uid="{00000000-0005-0000-0000-000002570000}"/>
    <cellStyle name="Normalny 7 4 5 2 3" xfId="21495" xr:uid="{00000000-0005-0000-0000-000003570000}"/>
    <cellStyle name="Normalny 7 4 5 3" xfId="21496" xr:uid="{00000000-0005-0000-0000-000004570000}"/>
    <cellStyle name="Normalny 7 4 5 4" xfId="21497" xr:uid="{00000000-0005-0000-0000-000005570000}"/>
    <cellStyle name="Normalny 7 4 6" xfId="21498" xr:uid="{00000000-0005-0000-0000-000006570000}"/>
    <cellStyle name="Normalny 7 4 6 2" xfId="21499" xr:uid="{00000000-0005-0000-0000-000007570000}"/>
    <cellStyle name="Normalny 7 4 6 2 2" xfId="21500" xr:uid="{00000000-0005-0000-0000-000008570000}"/>
    <cellStyle name="Normalny 7 4 6 2 3" xfId="21501" xr:uid="{00000000-0005-0000-0000-000009570000}"/>
    <cellStyle name="Normalny 7 4 6 3" xfId="21502" xr:uid="{00000000-0005-0000-0000-00000A570000}"/>
    <cellStyle name="Normalny 7 4 6 4" xfId="21503" xr:uid="{00000000-0005-0000-0000-00000B570000}"/>
    <cellStyle name="Normalny 7 4 7" xfId="21504" xr:uid="{00000000-0005-0000-0000-00000C570000}"/>
    <cellStyle name="Normalny 7 4 7 2" xfId="21505" xr:uid="{00000000-0005-0000-0000-00000D570000}"/>
    <cellStyle name="Normalny 7 4 7 2 2" xfId="21506" xr:uid="{00000000-0005-0000-0000-00000E570000}"/>
    <cellStyle name="Normalny 7 4 7 2 3" xfId="21507" xr:uid="{00000000-0005-0000-0000-00000F570000}"/>
    <cellStyle name="Normalny 7 4 7 3" xfId="21508" xr:uid="{00000000-0005-0000-0000-000010570000}"/>
    <cellStyle name="Normalny 7 4 7 4" xfId="21509" xr:uid="{00000000-0005-0000-0000-000011570000}"/>
    <cellStyle name="Normalny 7 4 8" xfId="21510" xr:uid="{00000000-0005-0000-0000-000012570000}"/>
    <cellStyle name="Normalny 7 4 8 2" xfId="21511" xr:uid="{00000000-0005-0000-0000-000013570000}"/>
    <cellStyle name="Normalny 7 4 8 3" xfId="21512" xr:uid="{00000000-0005-0000-0000-000014570000}"/>
    <cellStyle name="Normalny 7 4 9" xfId="21513" xr:uid="{00000000-0005-0000-0000-000015570000}"/>
    <cellStyle name="Normalny 7 5" xfId="21514" xr:uid="{00000000-0005-0000-0000-000016570000}"/>
    <cellStyle name="Normalny 7 5 2" xfId="21515" xr:uid="{00000000-0005-0000-0000-000017570000}"/>
    <cellStyle name="Normalny 7 5 2 2" xfId="21516" xr:uid="{00000000-0005-0000-0000-000018570000}"/>
    <cellStyle name="Normalny 7 5 2 2 2" xfId="21517" xr:uid="{00000000-0005-0000-0000-000019570000}"/>
    <cellStyle name="Normalny 7 5 2 2 2 2" xfId="21518" xr:uid="{00000000-0005-0000-0000-00001A570000}"/>
    <cellStyle name="Normalny 7 5 2 2 2 3" xfId="21519" xr:uid="{00000000-0005-0000-0000-00001B570000}"/>
    <cellStyle name="Normalny 7 5 2 2 3" xfId="21520" xr:uid="{00000000-0005-0000-0000-00001C570000}"/>
    <cellStyle name="Normalny 7 5 2 2 4" xfId="21521" xr:uid="{00000000-0005-0000-0000-00001D570000}"/>
    <cellStyle name="Normalny 7 5 2 3" xfId="21522" xr:uid="{00000000-0005-0000-0000-00001E570000}"/>
    <cellStyle name="Normalny 7 5 2 3 2" xfId="21523" xr:uid="{00000000-0005-0000-0000-00001F570000}"/>
    <cellStyle name="Normalny 7 5 2 3 2 2" xfId="21524" xr:uid="{00000000-0005-0000-0000-000020570000}"/>
    <cellStyle name="Normalny 7 5 2 3 2 3" xfId="21525" xr:uid="{00000000-0005-0000-0000-000021570000}"/>
    <cellStyle name="Normalny 7 5 2 3 3" xfId="21526" xr:uid="{00000000-0005-0000-0000-000022570000}"/>
    <cellStyle name="Normalny 7 5 2 3 4" xfId="21527" xr:uid="{00000000-0005-0000-0000-000023570000}"/>
    <cellStyle name="Normalny 7 5 2 4" xfId="21528" xr:uid="{00000000-0005-0000-0000-000024570000}"/>
    <cellStyle name="Normalny 7 5 2 4 2" xfId="21529" xr:uid="{00000000-0005-0000-0000-000025570000}"/>
    <cellStyle name="Normalny 7 5 2 4 2 2" xfId="21530" xr:uid="{00000000-0005-0000-0000-000026570000}"/>
    <cellStyle name="Normalny 7 5 2 4 2 3" xfId="21531" xr:uid="{00000000-0005-0000-0000-000027570000}"/>
    <cellStyle name="Normalny 7 5 2 4 3" xfId="21532" xr:uid="{00000000-0005-0000-0000-000028570000}"/>
    <cellStyle name="Normalny 7 5 2 4 4" xfId="21533" xr:uid="{00000000-0005-0000-0000-000029570000}"/>
    <cellStyle name="Normalny 7 5 2 5" xfId="21534" xr:uid="{00000000-0005-0000-0000-00002A570000}"/>
    <cellStyle name="Normalny 7 5 2 5 2" xfId="21535" xr:uid="{00000000-0005-0000-0000-00002B570000}"/>
    <cellStyle name="Normalny 7 5 2 5 3" xfId="21536" xr:uid="{00000000-0005-0000-0000-00002C570000}"/>
    <cellStyle name="Normalny 7 5 2 6" xfId="21537" xr:uid="{00000000-0005-0000-0000-00002D570000}"/>
    <cellStyle name="Normalny 7 5 2 7" xfId="21538" xr:uid="{00000000-0005-0000-0000-00002E570000}"/>
    <cellStyle name="Normalny 7 5 3" xfId="21539" xr:uid="{00000000-0005-0000-0000-00002F570000}"/>
    <cellStyle name="Normalny 7 5 3 2" xfId="21540" xr:uid="{00000000-0005-0000-0000-000030570000}"/>
    <cellStyle name="Normalny 7 5 3 2 2" xfId="21541" xr:uid="{00000000-0005-0000-0000-000031570000}"/>
    <cellStyle name="Normalny 7 5 3 2 2 2" xfId="21542" xr:uid="{00000000-0005-0000-0000-000032570000}"/>
    <cellStyle name="Normalny 7 5 3 2 2 3" xfId="21543" xr:uid="{00000000-0005-0000-0000-000033570000}"/>
    <cellStyle name="Normalny 7 5 3 2 3" xfId="21544" xr:uid="{00000000-0005-0000-0000-000034570000}"/>
    <cellStyle name="Normalny 7 5 3 2 4" xfId="21545" xr:uid="{00000000-0005-0000-0000-000035570000}"/>
    <cellStyle name="Normalny 7 5 3 3" xfId="21546" xr:uid="{00000000-0005-0000-0000-000036570000}"/>
    <cellStyle name="Normalny 7 5 3 3 2" xfId="21547" xr:uid="{00000000-0005-0000-0000-000037570000}"/>
    <cellStyle name="Normalny 7 5 3 3 2 2" xfId="21548" xr:uid="{00000000-0005-0000-0000-000038570000}"/>
    <cellStyle name="Normalny 7 5 3 3 2 3" xfId="21549" xr:uid="{00000000-0005-0000-0000-000039570000}"/>
    <cellStyle name="Normalny 7 5 3 3 3" xfId="21550" xr:uid="{00000000-0005-0000-0000-00003A570000}"/>
    <cellStyle name="Normalny 7 5 3 3 4" xfId="21551" xr:uid="{00000000-0005-0000-0000-00003B570000}"/>
    <cellStyle name="Normalny 7 5 3 4" xfId="21552" xr:uid="{00000000-0005-0000-0000-00003C570000}"/>
    <cellStyle name="Normalny 7 5 3 4 2" xfId="21553" xr:uid="{00000000-0005-0000-0000-00003D570000}"/>
    <cellStyle name="Normalny 7 5 3 4 2 2" xfId="21554" xr:uid="{00000000-0005-0000-0000-00003E570000}"/>
    <cellStyle name="Normalny 7 5 3 4 2 3" xfId="21555" xr:uid="{00000000-0005-0000-0000-00003F570000}"/>
    <cellStyle name="Normalny 7 5 3 4 3" xfId="21556" xr:uid="{00000000-0005-0000-0000-000040570000}"/>
    <cellStyle name="Normalny 7 5 3 4 4" xfId="21557" xr:uid="{00000000-0005-0000-0000-000041570000}"/>
    <cellStyle name="Normalny 7 5 3 5" xfId="21558" xr:uid="{00000000-0005-0000-0000-000042570000}"/>
    <cellStyle name="Normalny 7 5 3 5 2" xfId="21559" xr:uid="{00000000-0005-0000-0000-000043570000}"/>
    <cellStyle name="Normalny 7 5 3 5 3" xfId="21560" xr:uid="{00000000-0005-0000-0000-000044570000}"/>
    <cellStyle name="Normalny 7 5 3 6" xfId="21561" xr:uid="{00000000-0005-0000-0000-000045570000}"/>
    <cellStyle name="Normalny 7 5 3 7" xfId="21562" xr:uid="{00000000-0005-0000-0000-000046570000}"/>
    <cellStyle name="Normalny 7 5 4" xfId="21563" xr:uid="{00000000-0005-0000-0000-000047570000}"/>
    <cellStyle name="Normalny 7 5 4 2" xfId="21564" xr:uid="{00000000-0005-0000-0000-000048570000}"/>
    <cellStyle name="Normalny 7 5 4 2 2" xfId="21565" xr:uid="{00000000-0005-0000-0000-000049570000}"/>
    <cellStyle name="Normalny 7 5 4 2 3" xfId="21566" xr:uid="{00000000-0005-0000-0000-00004A570000}"/>
    <cellStyle name="Normalny 7 5 4 3" xfId="21567" xr:uid="{00000000-0005-0000-0000-00004B570000}"/>
    <cellStyle name="Normalny 7 5 4 4" xfId="21568" xr:uid="{00000000-0005-0000-0000-00004C570000}"/>
    <cellStyle name="Normalny 7 5 5" xfId="21569" xr:uid="{00000000-0005-0000-0000-00004D570000}"/>
    <cellStyle name="Normalny 7 5 5 2" xfId="21570" xr:uid="{00000000-0005-0000-0000-00004E570000}"/>
    <cellStyle name="Normalny 7 5 5 2 2" xfId="21571" xr:uid="{00000000-0005-0000-0000-00004F570000}"/>
    <cellStyle name="Normalny 7 5 5 2 3" xfId="21572" xr:uid="{00000000-0005-0000-0000-000050570000}"/>
    <cellStyle name="Normalny 7 5 5 3" xfId="21573" xr:uid="{00000000-0005-0000-0000-000051570000}"/>
    <cellStyle name="Normalny 7 5 5 4" xfId="21574" xr:uid="{00000000-0005-0000-0000-000052570000}"/>
    <cellStyle name="Normalny 7 5 6" xfId="21575" xr:uid="{00000000-0005-0000-0000-000053570000}"/>
    <cellStyle name="Normalny 7 5 6 2" xfId="21576" xr:uid="{00000000-0005-0000-0000-000054570000}"/>
    <cellStyle name="Normalny 7 5 6 2 2" xfId="21577" xr:uid="{00000000-0005-0000-0000-000055570000}"/>
    <cellStyle name="Normalny 7 5 6 2 3" xfId="21578" xr:uid="{00000000-0005-0000-0000-000056570000}"/>
    <cellStyle name="Normalny 7 5 6 3" xfId="21579" xr:uid="{00000000-0005-0000-0000-000057570000}"/>
    <cellStyle name="Normalny 7 5 6 4" xfId="21580" xr:uid="{00000000-0005-0000-0000-000058570000}"/>
    <cellStyle name="Normalny 7 5 7" xfId="21581" xr:uid="{00000000-0005-0000-0000-000059570000}"/>
    <cellStyle name="Normalny 7 5 7 2" xfId="21582" xr:uid="{00000000-0005-0000-0000-00005A570000}"/>
    <cellStyle name="Normalny 7 5 7 3" xfId="21583" xr:uid="{00000000-0005-0000-0000-00005B570000}"/>
    <cellStyle name="Normalny 7 5 8" xfId="21584" xr:uid="{00000000-0005-0000-0000-00005C570000}"/>
    <cellStyle name="Normalny 7 5 9" xfId="21585" xr:uid="{00000000-0005-0000-0000-00005D570000}"/>
    <cellStyle name="Normalny 7 6" xfId="21586" xr:uid="{00000000-0005-0000-0000-00005E570000}"/>
    <cellStyle name="Normalny 7 6 2" xfId="21587" xr:uid="{00000000-0005-0000-0000-00005F570000}"/>
    <cellStyle name="Normalny 7 6 2 2" xfId="21588" xr:uid="{00000000-0005-0000-0000-000060570000}"/>
    <cellStyle name="Normalny 7 6 2 2 2" xfId="21589" xr:uid="{00000000-0005-0000-0000-000061570000}"/>
    <cellStyle name="Normalny 7 6 2 2 2 2" xfId="21590" xr:uid="{00000000-0005-0000-0000-000062570000}"/>
    <cellStyle name="Normalny 7 6 2 2 2 3" xfId="21591" xr:uid="{00000000-0005-0000-0000-000063570000}"/>
    <cellStyle name="Normalny 7 6 2 2 3" xfId="21592" xr:uid="{00000000-0005-0000-0000-000064570000}"/>
    <cellStyle name="Normalny 7 6 2 2 4" xfId="21593" xr:uid="{00000000-0005-0000-0000-000065570000}"/>
    <cellStyle name="Normalny 7 6 2 3" xfId="21594" xr:uid="{00000000-0005-0000-0000-000066570000}"/>
    <cellStyle name="Normalny 7 6 2 3 2" xfId="21595" xr:uid="{00000000-0005-0000-0000-000067570000}"/>
    <cellStyle name="Normalny 7 6 2 3 2 2" xfId="21596" xr:uid="{00000000-0005-0000-0000-000068570000}"/>
    <cellStyle name="Normalny 7 6 2 3 2 3" xfId="21597" xr:uid="{00000000-0005-0000-0000-000069570000}"/>
    <cellStyle name="Normalny 7 6 2 3 3" xfId="21598" xr:uid="{00000000-0005-0000-0000-00006A570000}"/>
    <cellStyle name="Normalny 7 6 2 3 4" xfId="21599" xr:uid="{00000000-0005-0000-0000-00006B570000}"/>
    <cellStyle name="Normalny 7 6 2 4" xfId="21600" xr:uid="{00000000-0005-0000-0000-00006C570000}"/>
    <cellStyle name="Normalny 7 6 2 4 2" xfId="21601" xr:uid="{00000000-0005-0000-0000-00006D570000}"/>
    <cellStyle name="Normalny 7 6 2 4 2 2" xfId="21602" xr:uid="{00000000-0005-0000-0000-00006E570000}"/>
    <cellStyle name="Normalny 7 6 2 4 2 3" xfId="21603" xr:uid="{00000000-0005-0000-0000-00006F570000}"/>
    <cellStyle name="Normalny 7 6 2 4 3" xfId="21604" xr:uid="{00000000-0005-0000-0000-000070570000}"/>
    <cellStyle name="Normalny 7 6 2 4 4" xfId="21605" xr:uid="{00000000-0005-0000-0000-000071570000}"/>
    <cellStyle name="Normalny 7 6 2 5" xfId="21606" xr:uid="{00000000-0005-0000-0000-000072570000}"/>
    <cellStyle name="Normalny 7 6 2 5 2" xfId="21607" xr:uid="{00000000-0005-0000-0000-000073570000}"/>
    <cellStyle name="Normalny 7 6 2 5 3" xfId="21608" xr:uid="{00000000-0005-0000-0000-000074570000}"/>
    <cellStyle name="Normalny 7 6 2 6" xfId="21609" xr:uid="{00000000-0005-0000-0000-000075570000}"/>
    <cellStyle name="Normalny 7 6 2 7" xfId="21610" xr:uid="{00000000-0005-0000-0000-000076570000}"/>
    <cellStyle name="Normalny 7 6 3" xfId="21611" xr:uid="{00000000-0005-0000-0000-000077570000}"/>
    <cellStyle name="Normalny 7 6 3 2" xfId="21612" xr:uid="{00000000-0005-0000-0000-000078570000}"/>
    <cellStyle name="Normalny 7 6 3 2 2" xfId="21613" xr:uid="{00000000-0005-0000-0000-000079570000}"/>
    <cellStyle name="Normalny 7 6 3 2 2 2" xfId="21614" xr:uid="{00000000-0005-0000-0000-00007A570000}"/>
    <cellStyle name="Normalny 7 6 3 2 2 3" xfId="21615" xr:uid="{00000000-0005-0000-0000-00007B570000}"/>
    <cellStyle name="Normalny 7 6 3 2 3" xfId="21616" xr:uid="{00000000-0005-0000-0000-00007C570000}"/>
    <cellStyle name="Normalny 7 6 3 2 4" xfId="21617" xr:uid="{00000000-0005-0000-0000-00007D570000}"/>
    <cellStyle name="Normalny 7 6 3 3" xfId="21618" xr:uid="{00000000-0005-0000-0000-00007E570000}"/>
    <cellStyle name="Normalny 7 6 3 3 2" xfId="21619" xr:uid="{00000000-0005-0000-0000-00007F570000}"/>
    <cellStyle name="Normalny 7 6 3 3 2 2" xfId="21620" xr:uid="{00000000-0005-0000-0000-000080570000}"/>
    <cellStyle name="Normalny 7 6 3 3 2 3" xfId="21621" xr:uid="{00000000-0005-0000-0000-000081570000}"/>
    <cellStyle name="Normalny 7 6 3 3 3" xfId="21622" xr:uid="{00000000-0005-0000-0000-000082570000}"/>
    <cellStyle name="Normalny 7 6 3 3 4" xfId="21623" xr:uid="{00000000-0005-0000-0000-000083570000}"/>
    <cellStyle name="Normalny 7 6 3 4" xfId="21624" xr:uid="{00000000-0005-0000-0000-000084570000}"/>
    <cellStyle name="Normalny 7 6 3 4 2" xfId="21625" xr:uid="{00000000-0005-0000-0000-000085570000}"/>
    <cellStyle name="Normalny 7 6 3 4 2 2" xfId="21626" xr:uid="{00000000-0005-0000-0000-000086570000}"/>
    <cellStyle name="Normalny 7 6 3 4 2 3" xfId="21627" xr:uid="{00000000-0005-0000-0000-000087570000}"/>
    <cellStyle name="Normalny 7 6 3 4 3" xfId="21628" xr:uid="{00000000-0005-0000-0000-000088570000}"/>
    <cellStyle name="Normalny 7 6 3 4 4" xfId="21629" xr:uid="{00000000-0005-0000-0000-000089570000}"/>
    <cellStyle name="Normalny 7 6 3 5" xfId="21630" xr:uid="{00000000-0005-0000-0000-00008A570000}"/>
    <cellStyle name="Normalny 7 6 3 5 2" xfId="21631" xr:uid="{00000000-0005-0000-0000-00008B570000}"/>
    <cellStyle name="Normalny 7 6 3 5 3" xfId="21632" xr:uid="{00000000-0005-0000-0000-00008C570000}"/>
    <cellStyle name="Normalny 7 6 3 6" xfId="21633" xr:uid="{00000000-0005-0000-0000-00008D570000}"/>
    <cellStyle name="Normalny 7 6 3 7" xfId="21634" xr:uid="{00000000-0005-0000-0000-00008E570000}"/>
    <cellStyle name="Normalny 7 6 4" xfId="21635" xr:uid="{00000000-0005-0000-0000-00008F570000}"/>
    <cellStyle name="Normalny 7 6 4 2" xfId="21636" xr:uid="{00000000-0005-0000-0000-000090570000}"/>
    <cellStyle name="Normalny 7 6 4 2 2" xfId="21637" xr:uid="{00000000-0005-0000-0000-000091570000}"/>
    <cellStyle name="Normalny 7 6 4 2 3" xfId="21638" xr:uid="{00000000-0005-0000-0000-000092570000}"/>
    <cellStyle name="Normalny 7 6 4 3" xfId="21639" xr:uid="{00000000-0005-0000-0000-000093570000}"/>
    <cellStyle name="Normalny 7 6 4 4" xfId="21640" xr:uid="{00000000-0005-0000-0000-000094570000}"/>
    <cellStyle name="Normalny 7 6 5" xfId="21641" xr:uid="{00000000-0005-0000-0000-000095570000}"/>
    <cellStyle name="Normalny 7 6 5 2" xfId="21642" xr:uid="{00000000-0005-0000-0000-000096570000}"/>
    <cellStyle name="Normalny 7 6 5 2 2" xfId="21643" xr:uid="{00000000-0005-0000-0000-000097570000}"/>
    <cellStyle name="Normalny 7 6 5 2 3" xfId="21644" xr:uid="{00000000-0005-0000-0000-000098570000}"/>
    <cellStyle name="Normalny 7 6 5 3" xfId="21645" xr:uid="{00000000-0005-0000-0000-000099570000}"/>
    <cellStyle name="Normalny 7 6 5 4" xfId="21646" xr:uid="{00000000-0005-0000-0000-00009A570000}"/>
    <cellStyle name="Normalny 7 6 6" xfId="21647" xr:uid="{00000000-0005-0000-0000-00009B570000}"/>
    <cellStyle name="Normalny 7 6 6 2" xfId="21648" xr:uid="{00000000-0005-0000-0000-00009C570000}"/>
    <cellStyle name="Normalny 7 6 6 2 2" xfId="21649" xr:uid="{00000000-0005-0000-0000-00009D570000}"/>
    <cellStyle name="Normalny 7 6 6 2 3" xfId="21650" xr:uid="{00000000-0005-0000-0000-00009E570000}"/>
    <cellStyle name="Normalny 7 6 6 3" xfId="21651" xr:uid="{00000000-0005-0000-0000-00009F570000}"/>
    <cellStyle name="Normalny 7 6 6 4" xfId="21652" xr:uid="{00000000-0005-0000-0000-0000A0570000}"/>
    <cellStyle name="Normalny 7 6 7" xfId="21653" xr:uid="{00000000-0005-0000-0000-0000A1570000}"/>
    <cellStyle name="Normalny 7 6 7 2" xfId="21654" xr:uid="{00000000-0005-0000-0000-0000A2570000}"/>
    <cellStyle name="Normalny 7 6 7 3" xfId="21655" xr:uid="{00000000-0005-0000-0000-0000A3570000}"/>
    <cellStyle name="Normalny 7 6 8" xfId="21656" xr:uid="{00000000-0005-0000-0000-0000A4570000}"/>
    <cellStyle name="Normalny 7 6 9" xfId="21657" xr:uid="{00000000-0005-0000-0000-0000A5570000}"/>
    <cellStyle name="Normalny 7 7" xfId="21658" xr:uid="{00000000-0005-0000-0000-0000A6570000}"/>
    <cellStyle name="Normalny 7 7 2" xfId="21659" xr:uid="{00000000-0005-0000-0000-0000A7570000}"/>
    <cellStyle name="Normalny 7 7 2 2" xfId="21660" xr:uid="{00000000-0005-0000-0000-0000A8570000}"/>
    <cellStyle name="Normalny 7 7 2 2 2" xfId="21661" xr:uid="{00000000-0005-0000-0000-0000A9570000}"/>
    <cellStyle name="Normalny 7 7 2 2 2 2" xfId="21662" xr:uid="{00000000-0005-0000-0000-0000AA570000}"/>
    <cellStyle name="Normalny 7 7 2 2 2 3" xfId="21663" xr:uid="{00000000-0005-0000-0000-0000AB570000}"/>
    <cellStyle name="Normalny 7 7 2 2 3" xfId="21664" xr:uid="{00000000-0005-0000-0000-0000AC570000}"/>
    <cellStyle name="Normalny 7 7 2 2 4" xfId="21665" xr:uid="{00000000-0005-0000-0000-0000AD570000}"/>
    <cellStyle name="Normalny 7 7 2 3" xfId="21666" xr:uid="{00000000-0005-0000-0000-0000AE570000}"/>
    <cellStyle name="Normalny 7 7 2 3 2" xfId="21667" xr:uid="{00000000-0005-0000-0000-0000AF570000}"/>
    <cellStyle name="Normalny 7 7 2 3 2 2" xfId="21668" xr:uid="{00000000-0005-0000-0000-0000B0570000}"/>
    <cellStyle name="Normalny 7 7 2 3 2 3" xfId="21669" xr:uid="{00000000-0005-0000-0000-0000B1570000}"/>
    <cellStyle name="Normalny 7 7 2 3 3" xfId="21670" xr:uid="{00000000-0005-0000-0000-0000B2570000}"/>
    <cellStyle name="Normalny 7 7 2 3 4" xfId="21671" xr:uid="{00000000-0005-0000-0000-0000B3570000}"/>
    <cellStyle name="Normalny 7 7 2 4" xfId="21672" xr:uid="{00000000-0005-0000-0000-0000B4570000}"/>
    <cellStyle name="Normalny 7 7 2 4 2" xfId="21673" xr:uid="{00000000-0005-0000-0000-0000B5570000}"/>
    <cellStyle name="Normalny 7 7 2 4 2 2" xfId="21674" xr:uid="{00000000-0005-0000-0000-0000B6570000}"/>
    <cellStyle name="Normalny 7 7 2 4 2 3" xfId="21675" xr:uid="{00000000-0005-0000-0000-0000B7570000}"/>
    <cellStyle name="Normalny 7 7 2 4 3" xfId="21676" xr:uid="{00000000-0005-0000-0000-0000B8570000}"/>
    <cellStyle name="Normalny 7 7 2 4 4" xfId="21677" xr:uid="{00000000-0005-0000-0000-0000B9570000}"/>
    <cellStyle name="Normalny 7 7 2 5" xfId="21678" xr:uid="{00000000-0005-0000-0000-0000BA570000}"/>
    <cellStyle name="Normalny 7 7 2 5 2" xfId="21679" xr:uid="{00000000-0005-0000-0000-0000BB570000}"/>
    <cellStyle name="Normalny 7 7 2 5 3" xfId="21680" xr:uid="{00000000-0005-0000-0000-0000BC570000}"/>
    <cellStyle name="Normalny 7 7 2 6" xfId="21681" xr:uid="{00000000-0005-0000-0000-0000BD570000}"/>
    <cellStyle name="Normalny 7 7 2 7" xfId="21682" xr:uid="{00000000-0005-0000-0000-0000BE570000}"/>
    <cellStyle name="Normalny 7 7 3" xfId="21683" xr:uid="{00000000-0005-0000-0000-0000BF570000}"/>
    <cellStyle name="Normalny 7 7 3 2" xfId="21684" xr:uid="{00000000-0005-0000-0000-0000C0570000}"/>
    <cellStyle name="Normalny 7 7 3 2 2" xfId="21685" xr:uid="{00000000-0005-0000-0000-0000C1570000}"/>
    <cellStyle name="Normalny 7 7 3 2 3" xfId="21686" xr:uid="{00000000-0005-0000-0000-0000C2570000}"/>
    <cellStyle name="Normalny 7 7 3 3" xfId="21687" xr:uid="{00000000-0005-0000-0000-0000C3570000}"/>
    <cellStyle name="Normalny 7 7 3 4" xfId="21688" xr:uid="{00000000-0005-0000-0000-0000C4570000}"/>
    <cellStyle name="Normalny 7 7 4" xfId="21689" xr:uid="{00000000-0005-0000-0000-0000C5570000}"/>
    <cellStyle name="Normalny 7 7 4 2" xfId="21690" xr:uid="{00000000-0005-0000-0000-0000C6570000}"/>
    <cellStyle name="Normalny 7 7 4 2 2" xfId="21691" xr:uid="{00000000-0005-0000-0000-0000C7570000}"/>
    <cellStyle name="Normalny 7 7 4 2 3" xfId="21692" xr:uid="{00000000-0005-0000-0000-0000C8570000}"/>
    <cellStyle name="Normalny 7 7 4 3" xfId="21693" xr:uid="{00000000-0005-0000-0000-0000C9570000}"/>
    <cellStyle name="Normalny 7 7 4 4" xfId="21694" xr:uid="{00000000-0005-0000-0000-0000CA570000}"/>
    <cellStyle name="Normalny 7 7 5" xfId="21695" xr:uid="{00000000-0005-0000-0000-0000CB570000}"/>
    <cellStyle name="Normalny 7 7 5 2" xfId="21696" xr:uid="{00000000-0005-0000-0000-0000CC570000}"/>
    <cellStyle name="Normalny 7 7 5 2 2" xfId="21697" xr:uid="{00000000-0005-0000-0000-0000CD570000}"/>
    <cellStyle name="Normalny 7 7 5 2 3" xfId="21698" xr:uid="{00000000-0005-0000-0000-0000CE570000}"/>
    <cellStyle name="Normalny 7 7 5 3" xfId="21699" xr:uid="{00000000-0005-0000-0000-0000CF570000}"/>
    <cellStyle name="Normalny 7 7 5 4" xfId="21700" xr:uid="{00000000-0005-0000-0000-0000D0570000}"/>
    <cellStyle name="Normalny 7 7 6" xfId="21701" xr:uid="{00000000-0005-0000-0000-0000D1570000}"/>
    <cellStyle name="Normalny 7 7 6 2" xfId="21702" xr:uid="{00000000-0005-0000-0000-0000D2570000}"/>
    <cellStyle name="Normalny 7 7 6 3" xfId="21703" xr:uid="{00000000-0005-0000-0000-0000D3570000}"/>
    <cellStyle name="Normalny 7 7 7" xfId="21704" xr:uid="{00000000-0005-0000-0000-0000D4570000}"/>
    <cellStyle name="Normalny 7 7 8" xfId="21705" xr:uid="{00000000-0005-0000-0000-0000D5570000}"/>
    <cellStyle name="Normalny 7 8" xfId="21706" xr:uid="{00000000-0005-0000-0000-0000D6570000}"/>
    <cellStyle name="Normalny 7 8 2" xfId="21707" xr:uid="{00000000-0005-0000-0000-0000D7570000}"/>
    <cellStyle name="Normalny 7 8 2 2" xfId="21708" xr:uid="{00000000-0005-0000-0000-0000D8570000}"/>
    <cellStyle name="Normalny 7 8 2 2 2" xfId="21709" xr:uid="{00000000-0005-0000-0000-0000D9570000}"/>
    <cellStyle name="Normalny 7 8 2 2 2 2" xfId="21710" xr:uid="{00000000-0005-0000-0000-0000DA570000}"/>
    <cellStyle name="Normalny 7 8 2 2 2 3" xfId="21711" xr:uid="{00000000-0005-0000-0000-0000DB570000}"/>
    <cellStyle name="Normalny 7 8 2 2 3" xfId="21712" xr:uid="{00000000-0005-0000-0000-0000DC570000}"/>
    <cellStyle name="Normalny 7 8 2 2 4" xfId="21713" xr:uid="{00000000-0005-0000-0000-0000DD570000}"/>
    <cellStyle name="Normalny 7 8 2 3" xfId="21714" xr:uid="{00000000-0005-0000-0000-0000DE570000}"/>
    <cellStyle name="Normalny 7 8 2 3 2" xfId="21715" xr:uid="{00000000-0005-0000-0000-0000DF570000}"/>
    <cellStyle name="Normalny 7 8 2 3 2 2" xfId="21716" xr:uid="{00000000-0005-0000-0000-0000E0570000}"/>
    <cellStyle name="Normalny 7 8 2 3 2 3" xfId="21717" xr:uid="{00000000-0005-0000-0000-0000E1570000}"/>
    <cellStyle name="Normalny 7 8 2 3 3" xfId="21718" xr:uid="{00000000-0005-0000-0000-0000E2570000}"/>
    <cellStyle name="Normalny 7 8 2 3 4" xfId="21719" xr:uid="{00000000-0005-0000-0000-0000E3570000}"/>
    <cellStyle name="Normalny 7 8 2 4" xfId="21720" xr:uid="{00000000-0005-0000-0000-0000E4570000}"/>
    <cellStyle name="Normalny 7 8 2 4 2" xfId="21721" xr:uid="{00000000-0005-0000-0000-0000E5570000}"/>
    <cellStyle name="Normalny 7 8 2 4 2 2" xfId="21722" xr:uid="{00000000-0005-0000-0000-0000E6570000}"/>
    <cellStyle name="Normalny 7 8 2 4 2 3" xfId="21723" xr:uid="{00000000-0005-0000-0000-0000E7570000}"/>
    <cellStyle name="Normalny 7 8 2 4 3" xfId="21724" xr:uid="{00000000-0005-0000-0000-0000E8570000}"/>
    <cellStyle name="Normalny 7 8 2 4 4" xfId="21725" xr:uid="{00000000-0005-0000-0000-0000E9570000}"/>
    <cellStyle name="Normalny 7 8 2 5" xfId="21726" xr:uid="{00000000-0005-0000-0000-0000EA570000}"/>
    <cellStyle name="Normalny 7 8 2 5 2" xfId="21727" xr:uid="{00000000-0005-0000-0000-0000EB570000}"/>
    <cellStyle name="Normalny 7 8 2 5 3" xfId="21728" xr:uid="{00000000-0005-0000-0000-0000EC570000}"/>
    <cellStyle name="Normalny 7 8 2 6" xfId="21729" xr:uid="{00000000-0005-0000-0000-0000ED570000}"/>
    <cellStyle name="Normalny 7 8 2 7" xfId="21730" xr:uid="{00000000-0005-0000-0000-0000EE570000}"/>
    <cellStyle name="Normalny 7 8 3" xfId="21731" xr:uid="{00000000-0005-0000-0000-0000EF570000}"/>
    <cellStyle name="Normalny 7 8 3 2" xfId="21732" xr:uid="{00000000-0005-0000-0000-0000F0570000}"/>
    <cellStyle name="Normalny 7 8 3 2 2" xfId="21733" xr:uid="{00000000-0005-0000-0000-0000F1570000}"/>
    <cellStyle name="Normalny 7 8 3 2 3" xfId="21734" xr:uid="{00000000-0005-0000-0000-0000F2570000}"/>
    <cellStyle name="Normalny 7 8 3 3" xfId="21735" xr:uid="{00000000-0005-0000-0000-0000F3570000}"/>
    <cellStyle name="Normalny 7 8 3 4" xfId="21736" xr:uid="{00000000-0005-0000-0000-0000F4570000}"/>
    <cellStyle name="Normalny 7 8 4" xfId="21737" xr:uid="{00000000-0005-0000-0000-0000F5570000}"/>
    <cellStyle name="Normalny 7 8 4 2" xfId="21738" xr:uid="{00000000-0005-0000-0000-0000F6570000}"/>
    <cellStyle name="Normalny 7 8 4 2 2" xfId="21739" xr:uid="{00000000-0005-0000-0000-0000F7570000}"/>
    <cellStyle name="Normalny 7 8 4 2 3" xfId="21740" xr:uid="{00000000-0005-0000-0000-0000F8570000}"/>
    <cellStyle name="Normalny 7 8 4 3" xfId="21741" xr:uid="{00000000-0005-0000-0000-0000F9570000}"/>
    <cellStyle name="Normalny 7 8 4 4" xfId="21742" xr:uid="{00000000-0005-0000-0000-0000FA570000}"/>
    <cellStyle name="Normalny 7 8 5" xfId="21743" xr:uid="{00000000-0005-0000-0000-0000FB570000}"/>
    <cellStyle name="Normalny 7 8 5 2" xfId="21744" xr:uid="{00000000-0005-0000-0000-0000FC570000}"/>
    <cellStyle name="Normalny 7 8 5 2 2" xfId="21745" xr:uid="{00000000-0005-0000-0000-0000FD570000}"/>
    <cellStyle name="Normalny 7 8 5 2 3" xfId="21746" xr:uid="{00000000-0005-0000-0000-0000FE570000}"/>
    <cellStyle name="Normalny 7 8 5 3" xfId="21747" xr:uid="{00000000-0005-0000-0000-0000FF570000}"/>
    <cellStyle name="Normalny 7 8 5 4" xfId="21748" xr:uid="{00000000-0005-0000-0000-000000580000}"/>
    <cellStyle name="Normalny 7 8 6" xfId="21749" xr:uid="{00000000-0005-0000-0000-000001580000}"/>
    <cellStyle name="Normalny 7 8 6 2" xfId="21750" xr:uid="{00000000-0005-0000-0000-000002580000}"/>
    <cellStyle name="Normalny 7 8 6 3" xfId="21751" xr:uid="{00000000-0005-0000-0000-000003580000}"/>
    <cellStyle name="Normalny 7 8 7" xfId="21752" xr:uid="{00000000-0005-0000-0000-000004580000}"/>
    <cellStyle name="Normalny 7 8 8" xfId="21753" xr:uid="{00000000-0005-0000-0000-000005580000}"/>
    <cellStyle name="Normalny 7 9" xfId="21754" xr:uid="{00000000-0005-0000-0000-000006580000}"/>
    <cellStyle name="Normalny 7 9 2" xfId="21755" xr:uid="{00000000-0005-0000-0000-000007580000}"/>
    <cellStyle name="Normalny 7 9 2 2" xfId="21756" xr:uid="{00000000-0005-0000-0000-000008580000}"/>
    <cellStyle name="Normalny 7 9 2 2 2" xfId="21757" xr:uid="{00000000-0005-0000-0000-000009580000}"/>
    <cellStyle name="Normalny 7 9 2 2 3" xfId="21758" xr:uid="{00000000-0005-0000-0000-00000A580000}"/>
    <cellStyle name="Normalny 7 9 2 3" xfId="21759" xr:uid="{00000000-0005-0000-0000-00000B580000}"/>
    <cellStyle name="Normalny 7 9 2 4" xfId="21760" xr:uid="{00000000-0005-0000-0000-00000C580000}"/>
    <cellStyle name="Normalny 7 9 3" xfId="21761" xr:uid="{00000000-0005-0000-0000-00000D580000}"/>
    <cellStyle name="Normalny 7 9 3 2" xfId="21762" xr:uid="{00000000-0005-0000-0000-00000E580000}"/>
    <cellStyle name="Normalny 7 9 3 2 2" xfId="21763" xr:uid="{00000000-0005-0000-0000-00000F580000}"/>
    <cellStyle name="Normalny 7 9 3 2 3" xfId="21764" xr:uid="{00000000-0005-0000-0000-000010580000}"/>
    <cellStyle name="Normalny 7 9 3 3" xfId="21765" xr:uid="{00000000-0005-0000-0000-000011580000}"/>
    <cellStyle name="Normalny 7 9 3 4" xfId="21766" xr:uid="{00000000-0005-0000-0000-000012580000}"/>
    <cellStyle name="Normalny 7 9 4" xfId="21767" xr:uid="{00000000-0005-0000-0000-000013580000}"/>
    <cellStyle name="Normalny 7 9 4 2" xfId="21768" xr:uid="{00000000-0005-0000-0000-000014580000}"/>
    <cellStyle name="Normalny 7 9 4 2 2" xfId="21769" xr:uid="{00000000-0005-0000-0000-000015580000}"/>
    <cellStyle name="Normalny 7 9 4 2 3" xfId="21770" xr:uid="{00000000-0005-0000-0000-000016580000}"/>
    <cellStyle name="Normalny 7 9 4 3" xfId="21771" xr:uid="{00000000-0005-0000-0000-000017580000}"/>
    <cellStyle name="Normalny 7 9 4 4" xfId="21772" xr:uid="{00000000-0005-0000-0000-000018580000}"/>
    <cellStyle name="Normalny 7 9 5" xfId="21773" xr:uid="{00000000-0005-0000-0000-000019580000}"/>
    <cellStyle name="Normalny 7 9 5 2" xfId="21774" xr:uid="{00000000-0005-0000-0000-00001A580000}"/>
    <cellStyle name="Normalny 7 9 5 3" xfId="21775" xr:uid="{00000000-0005-0000-0000-00001B580000}"/>
    <cellStyle name="Normalny 7 9 6" xfId="21776" xr:uid="{00000000-0005-0000-0000-00001C580000}"/>
    <cellStyle name="Normalny 7 9 7" xfId="21777" xr:uid="{00000000-0005-0000-0000-00001D580000}"/>
    <cellStyle name="Normalny 70" xfId="22653" xr:uid="{00000000-0005-0000-0000-00001E580000}"/>
    <cellStyle name="Normalny 71" xfId="22654" xr:uid="{00000000-0005-0000-0000-00001F580000}"/>
    <cellStyle name="Normalny 72" xfId="22655" xr:uid="{00000000-0005-0000-0000-000020580000}"/>
    <cellStyle name="Normalny 73" xfId="22656" xr:uid="{00000000-0005-0000-0000-000021580000}"/>
    <cellStyle name="Normalny 74" xfId="22657" xr:uid="{00000000-0005-0000-0000-000022580000}"/>
    <cellStyle name="Normalny 75" xfId="22658" xr:uid="{00000000-0005-0000-0000-000023580000}"/>
    <cellStyle name="Normalny 76" xfId="22659" xr:uid="{00000000-0005-0000-0000-000024580000}"/>
    <cellStyle name="Normalny 77" xfId="22660" xr:uid="{00000000-0005-0000-0000-000025580000}"/>
    <cellStyle name="Normalny 78" xfId="22661" xr:uid="{00000000-0005-0000-0000-000026580000}"/>
    <cellStyle name="Normalny 79" xfId="22662" xr:uid="{00000000-0005-0000-0000-000027580000}"/>
    <cellStyle name="Normalny 8" xfId="21778" xr:uid="{00000000-0005-0000-0000-000028580000}"/>
    <cellStyle name="Normalny 8 2" xfId="21779" xr:uid="{00000000-0005-0000-0000-000029580000}"/>
    <cellStyle name="Normalny 8 2 2" xfId="22665" xr:uid="{00000000-0005-0000-0000-00002A580000}"/>
    <cellStyle name="Normalny 8 2 3" xfId="22666" xr:uid="{00000000-0005-0000-0000-00002B580000}"/>
    <cellStyle name="Normalny 8 2 4" xfId="22664" xr:uid="{00000000-0005-0000-0000-00002C580000}"/>
    <cellStyle name="Normalny 8 3" xfId="21780" xr:uid="{00000000-0005-0000-0000-00002D580000}"/>
    <cellStyle name="Normalny 8 3 2" xfId="22668" xr:uid="{00000000-0005-0000-0000-00002E580000}"/>
    <cellStyle name="Normalny 8 3 3" xfId="22667" xr:uid="{00000000-0005-0000-0000-00002F580000}"/>
    <cellStyle name="Normalny 8 4" xfId="21781" xr:uid="{00000000-0005-0000-0000-000030580000}"/>
    <cellStyle name="Normalny 8 4 2" xfId="22669" xr:uid="{00000000-0005-0000-0000-000031580000}"/>
    <cellStyle name="Normalny 8 5" xfId="22663" xr:uid="{00000000-0005-0000-0000-000032580000}"/>
    <cellStyle name="Normalny 80" xfId="22670" xr:uid="{00000000-0005-0000-0000-000033580000}"/>
    <cellStyle name="Normalny 81" xfId="22671" xr:uid="{00000000-0005-0000-0000-000034580000}"/>
    <cellStyle name="Normalny 82" xfId="22672" xr:uid="{00000000-0005-0000-0000-000035580000}"/>
    <cellStyle name="Normalny 83" xfId="22673" xr:uid="{00000000-0005-0000-0000-000036580000}"/>
    <cellStyle name="Normalny 84" xfId="22674" xr:uid="{00000000-0005-0000-0000-000037580000}"/>
    <cellStyle name="Normalny 85" xfId="22675" xr:uid="{00000000-0005-0000-0000-000038580000}"/>
    <cellStyle name="Normalny 86" xfId="22676" xr:uid="{00000000-0005-0000-0000-000039580000}"/>
    <cellStyle name="Normalny 87" xfId="22677" xr:uid="{00000000-0005-0000-0000-00003A580000}"/>
    <cellStyle name="Normalny 88" xfId="22678" xr:uid="{00000000-0005-0000-0000-00003B580000}"/>
    <cellStyle name="Normalny 89" xfId="22679" xr:uid="{00000000-0005-0000-0000-00003C580000}"/>
    <cellStyle name="Normalny 9" xfId="21782" xr:uid="{00000000-0005-0000-0000-00003D580000}"/>
    <cellStyle name="Normalny 9 2" xfId="21783" xr:uid="{00000000-0005-0000-0000-00003E580000}"/>
    <cellStyle name="Normalny 9 2 2" xfId="22682" xr:uid="{00000000-0005-0000-0000-00003F580000}"/>
    <cellStyle name="Normalny 9 2 3" xfId="22681" xr:uid="{00000000-0005-0000-0000-000040580000}"/>
    <cellStyle name="Normalny 9 3" xfId="21784" xr:uid="{00000000-0005-0000-0000-000041580000}"/>
    <cellStyle name="Normalny 9 3 2" xfId="22683" xr:uid="{00000000-0005-0000-0000-000042580000}"/>
    <cellStyle name="Normalny 9 4" xfId="21785" xr:uid="{00000000-0005-0000-0000-000043580000}"/>
    <cellStyle name="Normalny 9 4 2" xfId="22684" xr:uid="{00000000-0005-0000-0000-000044580000}"/>
    <cellStyle name="Normalny 9 5" xfId="22680" xr:uid="{00000000-0005-0000-0000-000045580000}"/>
    <cellStyle name="Normalny 90" xfId="21879" xr:uid="{00000000-0005-0000-0000-000046580000}"/>
    <cellStyle name="Normalny 91" xfId="22973" xr:uid="{00000000-0005-0000-0000-000047580000}"/>
    <cellStyle name="Normalny 92" xfId="21877" xr:uid="{00000000-0005-0000-0000-000048580000}"/>
    <cellStyle name="Normalny_SAB RS 2005_3" xfId="22685" xr:uid="{00000000-0005-0000-0000-000049580000}"/>
    <cellStyle name="Normalny_Sprawozdanie tabele dodatkowe" xfId="21869" xr:uid="{00000000-0005-0000-0000-00004A580000}"/>
    <cellStyle name="Normalny1" xfId="22686" xr:uid="{00000000-0005-0000-0000-00004B580000}"/>
    <cellStyle name="Normalny1 2" xfId="22687" xr:uid="{00000000-0005-0000-0000-00004C580000}"/>
    <cellStyle name="Notas" xfId="22688" xr:uid="{00000000-0005-0000-0000-00004D580000}"/>
    <cellStyle name="Notas 2" xfId="22689" xr:uid="{00000000-0005-0000-0000-00004E580000}"/>
    <cellStyle name="Note" xfId="22690" xr:uid="{00000000-0005-0000-0000-00004F580000}"/>
    <cellStyle name="Note 2" xfId="22691" xr:uid="{00000000-0005-0000-0000-000050580000}"/>
    <cellStyle name="Note 2 2" xfId="22692" xr:uid="{00000000-0005-0000-0000-000051580000}"/>
    <cellStyle name="Note 2 2 2" xfId="22693" xr:uid="{00000000-0005-0000-0000-000052580000}"/>
    <cellStyle name="Note 2 3" xfId="22694" xr:uid="{00000000-0005-0000-0000-000053580000}"/>
    <cellStyle name="Note 2 4" xfId="22695" xr:uid="{00000000-0005-0000-0000-000054580000}"/>
    <cellStyle name="Note 3" xfId="22696" xr:uid="{00000000-0005-0000-0000-000055580000}"/>
    <cellStyle name="Note 3 2" xfId="22697" xr:uid="{00000000-0005-0000-0000-000056580000}"/>
    <cellStyle name="Note 3 2 2" xfId="22698" xr:uid="{00000000-0005-0000-0000-000057580000}"/>
    <cellStyle name="Note 3 3" xfId="22699" xr:uid="{00000000-0005-0000-0000-000058580000}"/>
    <cellStyle name="Note 3 4" xfId="22700" xr:uid="{00000000-0005-0000-0000-000059580000}"/>
    <cellStyle name="Note 4" xfId="22701" xr:uid="{00000000-0005-0000-0000-00005A580000}"/>
    <cellStyle name="Note 4 2" xfId="22702" xr:uid="{00000000-0005-0000-0000-00005B580000}"/>
    <cellStyle name="Note 5" xfId="22703" xr:uid="{00000000-0005-0000-0000-00005C580000}"/>
    <cellStyle name="Note 6" xfId="22704" xr:uid="{00000000-0005-0000-0000-00005D580000}"/>
    <cellStyle name="Obliczenia 2" xfId="21786" xr:uid="{00000000-0005-0000-0000-00005E580000}"/>
    <cellStyle name="Obliczenia 2 2" xfId="21787" xr:uid="{00000000-0005-0000-0000-00005F580000}"/>
    <cellStyle name="Obliczenia 2 2 2" xfId="22707" xr:uid="{00000000-0005-0000-0000-000060580000}"/>
    <cellStyle name="Obliczenia 2 2 3" xfId="22706" xr:uid="{00000000-0005-0000-0000-000061580000}"/>
    <cellStyle name="Obliczenia 2 3" xfId="21788" xr:uid="{00000000-0005-0000-0000-000062580000}"/>
    <cellStyle name="Obliczenia 2 3 2" xfId="22708" xr:uid="{00000000-0005-0000-0000-000063580000}"/>
    <cellStyle name="Obliczenia 2 4" xfId="22705" xr:uid="{00000000-0005-0000-0000-000064580000}"/>
    <cellStyle name="Obliczenia 3" xfId="21789" xr:uid="{00000000-0005-0000-0000-000065580000}"/>
    <cellStyle name="Obliczenia 4" xfId="21790" xr:uid="{00000000-0005-0000-0000-000066580000}"/>
    <cellStyle name="Obliczenia 5" xfId="21791" xr:uid="{00000000-0005-0000-0000-000067580000}"/>
    <cellStyle name="Obliczenia 6" xfId="21792" xr:uid="{00000000-0005-0000-0000-000068580000}"/>
    <cellStyle name="Odwiedzone hiperłącze 2" xfId="22709" xr:uid="{00000000-0005-0000-0000-000069580000}"/>
    <cellStyle name="Output" xfId="22710" xr:uid="{00000000-0005-0000-0000-00006A580000}"/>
    <cellStyle name="Output 2" xfId="22711" xr:uid="{00000000-0005-0000-0000-00006B580000}"/>
    <cellStyle name="Output 2 2" xfId="22712" xr:uid="{00000000-0005-0000-0000-00006C580000}"/>
    <cellStyle name="Output 2 2 2" xfId="22713" xr:uid="{00000000-0005-0000-0000-00006D580000}"/>
    <cellStyle name="Output 2 3" xfId="22714" xr:uid="{00000000-0005-0000-0000-00006E580000}"/>
    <cellStyle name="Output 3" xfId="22715" xr:uid="{00000000-0005-0000-0000-00006F580000}"/>
    <cellStyle name="Output 3 2" xfId="22716" xr:uid="{00000000-0005-0000-0000-000070580000}"/>
    <cellStyle name="Output 4" xfId="22717" xr:uid="{00000000-0005-0000-0000-000071580000}"/>
    <cellStyle name="Percent 2" xfId="21793" xr:uid="{00000000-0005-0000-0000-000072580000}"/>
    <cellStyle name="Percent 3" xfId="21794" xr:uid="{00000000-0005-0000-0000-000073580000}"/>
    <cellStyle name="Percent 4" xfId="21795" xr:uid="{00000000-0005-0000-0000-000074580000}"/>
    <cellStyle name="Percent 5" xfId="21796" xr:uid="{00000000-0005-0000-0000-000075580000}"/>
    <cellStyle name="Percent 6" xfId="21797" xr:uid="{00000000-0005-0000-0000-000076580000}"/>
    <cellStyle name="Price" xfId="22718" xr:uid="{00000000-0005-0000-0000-000077580000}"/>
    <cellStyle name="Price  .00" xfId="22719" xr:uid="{00000000-0005-0000-0000-000078580000}"/>
    <cellStyle name="Price_3 Appendices - Other Models V1 Hard Key V1 051006" xfId="22720" xr:uid="{00000000-0005-0000-0000-000079580000}"/>
    <cellStyle name="Procentowy (2)" xfId="21798" xr:uid="{00000000-0005-0000-0000-00007A580000}"/>
    <cellStyle name="Procentowy (2) 2" xfId="22723" xr:uid="{00000000-0005-0000-0000-00007B580000}"/>
    <cellStyle name="Procentowy (2) 3" xfId="22724" xr:uid="{00000000-0005-0000-0000-00007C580000}"/>
    <cellStyle name="Procentowy (2) 4" xfId="22722" xr:uid="{00000000-0005-0000-0000-00007D580000}"/>
    <cellStyle name="Procentowy (2)_Zeszyt1" xfId="22725" xr:uid="{00000000-0005-0000-0000-00007E580000}"/>
    <cellStyle name="Procentowy 10" xfId="21799" xr:uid="{00000000-0005-0000-0000-00007F580000}"/>
    <cellStyle name="Procentowy 10 2" xfId="22727" xr:uid="{00000000-0005-0000-0000-000080580000}"/>
    <cellStyle name="Procentowy 10 2 2" xfId="22728" xr:uid="{00000000-0005-0000-0000-000081580000}"/>
    <cellStyle name="Procentowy 10 3" xfId="22726" xr:uid="{00000000-0005-0000-0000-000082580000}"/>
    <cellStyle name="Procentowy 11" xfId="22729" xr:uid="{00000000-0005-0000-0000-000083580000}"/>
    <cellStyle name="Procentowy 11 2" xfId="22730" xr:uid="{00000000-0005-0000-0000-000084580000}"/>
    <cellStyle name="Procentowy 11 2 2" xfId="22731" xr:uid="{00000000-0005-0000-0000-000085580000}"/>
    <cellStyle name="Procentowy 11 3" xfId="22732" xr:uid="{00000000-0005-0000-0000-000086580000}"/>
    <cellStyle name="Procentowy 11 3 2" xfId="22733" xr:uid="{00000000-0005-0000-0000-000087580000}"/>
    <cellStyle name="Procentowy 11 4" xfId="22734" xr:uid="{00000000-0005-0000-0000-000088580000}"/>
    <cellStyle name="Procentowy 11 4 2" xfId="22735" xr:uid="{00000000-0005-0000-0000-000089580000}"/>
    <cellStyle name="Procentowy 11 5" xfId="22736" xr:uid="{00000000-0005-0000-0000-00008A580000}"/>
    <cellStyle name="Procentowy 12" xfId="22737" xr:uid="{00000000-0005-0000-0000-00008B580000}"/>
    <cellStyle name="Procentowy 12 2" xfId="22738" xr:uid="{00000000-0005-0000-0000-00008C580000}"/>
    <cellStyle name="Procentowy 12 2 2" xfId="22739" xr:uid="{00000000-0005-0000-0000-00008D580000}"/>
    <cellStyle name="Procentowy 13" xfId="22740" xr:uid="{00000000-0005-0000-0000-00008E580000}"/>
    <cellStyle name="Procentowy 13 2" xfId="22741" xr:uid="{00000000-0005-0000-0000-00008F580000}"/>
    <cellStyle name="Procentowy 13 2 2" xfId="22742" xr:uid="{00000000-0005-0000-0000-000090580000}"/>
    <cellStyle name="Procentowy 13 3" xfId="22743" xr:uid="{00000000-0005-0000-0000-000091580000}"/>
    <cellStyle name="Procentowy 14" xfId="22744" xr:uid="{00000000-0005-0000-0000-000092580000}"/>
    <cellStyle name="Procentowy 14 2" xfId="22745" xr:uid="{00000000-0005-0000-0000-000093580000}"/>
    <cellStyle name="Procentowy 14 2 2" xfId="22746" xr:uid="{00000000-0005-0000-0000-000094580000}"/>
    <cellStyle name="Procentowy 14 3" xfId="22747" xr:uid="{00000000-0005-0000-0000-000095580000}"/>
    <cellStyle name="Procentowy 15" xfId="22748" xr:uid="{00000000-0005-0000-0000-000096580000}"/>
    <cellStyle name="Procentowy 15 2" xfId="22749" xr:uid="{00000000-0005-0000-0000-000097580000}"/>
    <cellStyle name="Procentowy 15 2 2" xfId="22750" xr:uid="{00000000-0005-0000-0000-000098580000}"/>
    <cellStyle name="Procentowy 15 3" xfId="22751" xr:uid="{00000000-0005-0000-0000-000099580000}"/>
    <cellStyle name="Procentowy 16" xfId="22752" xr:uid="{00000000-0005-0000-0000-00009A580000}"/>
    <cellStyle name="Procentowy 16 2" xfId="22753" xr:uid="{00000000-0005-0000-0000-00009B580000}"/>
    <cellStyle name="Procentowy 16 2 2" xfId="22754" xr:uid="{00000000-0005-0000-0000-00009C580000}"/>
    <cellStyle name="Procentowy 16 3" xfId="22755" xr:uid="{00000000-0005-0000-0000-00009D580000}"/>
    <cellStyle name="Procentowy 17" xfId="22756" xr:uid="{00000000-0005-0000-0000-00009E580000}"/>
    <cellStyle name="Procentowy 17 2" xfId="22757" xr:uid="{00000000-0005-0000-0000-00009F580000}"/>
    <cellStyle name="Procentowy 17 2 2" xfId="22758" xr:uid="{00000000-0005-0000-0000-0000A0580000}"/>
    <cellStyle name="Procentowy 17 3" xfId="22759" xr:uid="{00000000-0005-0000-0000-0000A1580000}"/>
    <cellStyle name="Procentowy 18" xfId="22760" xr:uid="{00000000-0005-0000-0000-0000A2580000}"/>
    <cellStyle name="Procentowy 18 2" xfId="22761" xr:uid="{00000000-0005-0000-0000-0000A3580000}"/>
    <cellStyle name="Procentowy 18 2 2" xfId="22762" xr:uid="{00000000-0005-0000-0000-0000A4580000}"/>
    <cellStyle name="Procentowy 18 3" xfId="22763" xr:uid="{00000000-0005-0000-0000-0000A5580000}"/>
    <cellStyle name="Procentowy 19" xfId="22764" xr:uid="{00000000-0005-0000-0000-0000A6580000}"/>
    <cellStyle name="Procentowy 19 2" xfId="22765" xr:uid="{00000000-0005-0000-0000-0000A7580000}"/>
    <cellStyle name="Procentowy 19 2 2" xfId="22766" xr:uid="{00000000-0005-0000-0000-0000A8580000}"/>
    <cellStyle name="Procentowy 19 3" xfId="22767" xr:uid="{00000000-0005-0000-0000-0000A9580000}"/>
    <cellStyle name="Procentowy 2" xfId="21800" xr:uid="{00000000-0005-0000-0000-0000AA580000}"/>
    <cellStyle name="Procentowy 2 2" xfId="21801" xr:uid="{00000000-0005-0000-0000-0000AB580000}"/>
    <cellStyle name="Procentowy 2 2 2" xfId="21802" xr:uid="{00000000-0005-0000-0000-0000AC580000}"/>
    <cellStyle name="Procentowy 2 2 2 2" xfId="22770" xr:uid="{00000000-0005-0000-0000-0000AD580000}"/>
    <cellStyle name="Procentowy 2 2 3" xfId="22769" xr:uid="{00000000-0005-0000-0000-0000AE580000}"/>
    <cellStyle name="Procentowy 2 3" xfId="21803" xr:uid="{00000000-0005-0000-0000-0000AF580000}"/>
    <cellStyle name="Procentowy 2 3 2" xfId="22772" xr:uid="{00000000-0005-0000-0000-0000B0580000}"/>
    <cellStyle name="Procentowy 2 3 3" xfId="22771" xr:uid="{00000000-0005-0000-0000-0000B1580000}"/>
    <cellStyle name="Procentowy 2 4" xfId="21804" xr:uid="{00000000-0005-0000-0000-0000B2580000}"/>
    <cellStyle name="Procentowy 2 4 2" xfId="22774" xr:uid="{00000000-0005-0000-0000-0000B3580000}"/>
    <cellStyle name="Procentowy 2 4 3" xfId="22773" xr:uid="{00000000-0005-0000-0000-0000B4580000}"/>
    <cellStyle name="Procentowy 2 5" xfId="21805" xr:uid="{00000000-0005-0000-0000-0000B5580000}"/>
    <cellStyle name="Procentowy 2 5 2" xfId="22775" xr:uid="{00000000-0005-0000-0000-0000B6580000}"/>
    <cellStyle name="Procentowy 2 6" xfId="22768" xr:uid="{00000000-0005-0000-0000-0000B7580000}"/>
    <cellStyle name="Procentowy 20" xfId="22776" xr:uid="{00000000-0005-0000-0000-0000B8580000}"/>
    <cellStyle name="Procentowy 20 2" xfId="22777" xr:uid="{00000000-0005-0000-0000-0000B9580000}"/>
    <cellStyle name="Procentowy 20 2 2" xfId="22778" xr:uid="{00000000-0005-0000-0000-0000BA580000}"/>
    <cellStyle name="Procentowy 20 3" xfId="22779" xr:uid="{00000000-0005-0000-0000-0000BB580000}"/>
    <cellStyle name="Procentowy 21" xfId="22780" xr:uid="{00000000-0005-0000-0000-0000BC580000}"/>
    <cellStyle name="Procentowy 21 2" xfId="22781" xr:uid="{00000000-0005-0000-0000-0000BD580000}"/>
    <cellStyle name="Procentowy 21 2 2" xfId="22782" xr:uid="{00000000-0005-0000-0000-0000BE580000}"/>
    <cellStyle name="Procentowy 21 3" xfId="22783" xr:uid="{00000000-0005-0000-0000-0000BF580000}"/>
    <cellStyle name="Procentowy 22" xfId="22784" xr:uid="{00000000-0005-0000-0000-0000C0580000}"/>
    <cellStyle name="Procentowy 22 2" xfId="22785" xr:uid="{00000000-0005-0000-0000-0000C1580000}"/>
    <cellStyle name="Procentowy 22 2 2" xfId="22786" xr:uid="{00000000-0005-0000-0000-0000C2580000}"/>
    <cellStyle name="Procentowy 22 3" xfId="22787" xr:uid="{00000000-0005-0000-0000-0000C3580000}"/>
    <cellStyle name="Procentowy 23" xfId="22788" xr:uid="{00000000-0005-0000-0000-0000C4580000}"/>
    <cellStyle name="Procentowy 23 2" xfId="22789" xr:uid="{00000000-0005-0000-0000-0000C5580000}"/>
    <cellStyle name="Procentowy 23 2 2" xfId="22790" xr:uid="{00000000-0005-0000-0000-0000C6580000}"/>
    <cellStyle name="Procentowy 23 3" xfId="22791" xr:uid="{00000000-0005-0000-0000-0000C7580000}"/>
    <cellStyle name="Procentowy 24" xfId="22792" xr:uid="{00000000-0005-0000-0000-0000C8580000}"/>
    <cellStyle name="Procentowy 24 2" xfId="22793" xr:uid="{00000000-0005-0000-0000-0000C9580000}"/>
    <cellStyle name="Procentowy 25" xfId="22794" xr:uid="{00000000-0005-0000-0000-0000CA580000}"/>
    <cellStyle name="Procentowy 25 2" xfId="22795" xr:uid="{00000000-0005-0000-0000-0000CB580000}"/>
    <cellStyle name="Procentowy 26" xfId="22796" xr:uid="{00000000-0005-0000-0000-0000CC580000}"/>
    <cellStyle name="Procentowy 26 2" xfId="22797" xr:uid="{00000000-0005-0000-0000-0000CD580000}"/>
    <cellStyle name="Procentowy 27" xfId="22798" xr:uid="{00000000-0005-0000-0000-0000CE580000}"/>
    <cellStyle name="Procentowy 28" xfId="22799" xr:uid="{00000000-0005-0000-0000-0000CF580000}"/>
    <cellStyle name="Procentowy 29" xfId="22800" xr:uid="{00000000-0005-0000-0000-0000D0580000}"/>
    <cellStyle name="Procentowy 3" xfId="21806" xr:uid="{00000000-0005-0000-0000-0000D1580000}"/>
    <cellStyle name="Procentowy 3 2" xfId="21807" xr:uid="{00000000-0005-0000-0000-0000D2580000}"/>
    <cellStyle name="Procentowy 3 2 2" xfId="22803" xr:uid="{00000000-0005-0000-0000-0000D3580000}"/>
    <cellStyle name="Procentowy 3 2 3" xfId="22802" xr:uid="{00000000-0005-0000-0000-0000D4580000}"/>
    <cellStyle name="Procentowy 3 3" xfId="21808" xr:uid="{00000000-0005-0000-0000-0000D5580000}"/>
    <cellStyle name="Procentowy 3 3 2" xfId="22805" xr:uid="{00000000-0005-0000-0000-0000D6580000}"/>
    <cellStyle name="Procentowy 3 3 3" xfId="22804" xr:uid="{00000000-0005-0000-0000-0000D7580000}"/>
    <cellStyle name="Procentowy 3 4" xfId="22806" xr:uid="{00000000-0005-0000-0000-0000D8580000}"/>
    <cellStyle name="Procentowy 3 5" xfId="22801" xr:uid="{00000000-0005-0000-0000-0000D9580000}"/>
    <cellStyle name="Procentowy 30" xfId="22807" xr:uid="{00000000-0005-0000-0000-0000DA580000}"/>
    <cellStyle name="Procentowy 31" xfId="22808" xr:uid="{00000000-0005-0000-0000-0000DB580000}"/>
    <cellStyle name="Procentowy 32" xfId="22809" xr:uid="{00000000-0005-0000-0000-0000DC580000}"/>
    <cellStyle name="Procentowy 33" xfId="22810" xr:uid="{00000000-0005-0000-0000-0000DD580000}"/>
    <cellStyle name="Procentowy 34" xfId="22811" xr:uid="{00000000-0005-0000-0000-0000DE580000}"/>
    <cellStyle name="Procentowy 35" xfId="22812" xr:uid="{00000000-0005-0000-0000-0000DF580000}"/>
    <cellStyle name="Procentowy 36" xfId="22813" xr:uid="{00000000-0005-0000-0000-0000E0580000}"/>
    <cellStyle name="Procentowy 37" xfId="22814" xr:uid="{00000000-0005-0000-0000-0000E1580000}"/>
    <cellStyle name="Procentowy 38" xfId="22815" xr:uid="{00000000-0005-0000-0000-0000E2580000}"/>
    <cellStyle name="Procentowy 39" xfId="22816" xr:uid="{00000000-0005-0000-0000-0000E3580000}"/>
    <cellStyle name="Procentowy 4" xfId="21809" xr:uid="{00000000-0005-0000-0000-0000E4580000}"/>
    <cellStyle name="Procentowy 4 2" xfId="21810" xr:uid="{00000000-0005-0000-0000-0000E5580000}"/>
    <cellStyle name="Procentowy 4 2 2" xfId="22819" xr:uid="{00000000-0005-0000-0000-0000E6580000}"/>
    <cellStyle name="Procentowy 4 2 3" xfId="22818" xr:uid="{00000000-0005-0000-0000-0000E7580000}"/>
    <cellStyle name="Procentowy 4 3" xfId="22820" xr:uid="{00000000-0005-0000-0000-0000E8580000}"/>
    <cellStyle name="Procentowy 4 4" xfId="22817" xr:uid="{00000000-0005-0000-0000-0000E9580000}"/>
    <cellStyle name="Procentowy 40" xfId="22821" xr:uid="{00000000-0005-0000-0000-0000EA580000}"/>
    <cellStyle name="Procentowy 41" xfId="22822" xr:uid="{00000000-0005-0000-0000-0000EB580000}"/>
    <cellStyle name="Procentowy 42" xfId="22823" xr:uid="{00000000-0005-0000-0000-0000EC580000}"/>
    <cellStyle name="Procentowy 43" xfId="22824" xr:uid="{00000000-0005-0000-0000-0000ED580000}"/>
    <cellStyle name="Procentowy 43 2" xfId="22825" xr:uid="{00000000-0005-0000-0000-0000EE580000}"/>
    <cellStyle name="Procentowy 44" xfId="22826" xr:uid="{00000000-0005-0000-0000-0000EF580000}"/>
    <cellStyle name="Procentowy 45" xfId="22827" xr:uid="{00000000-0005-0000-0000-0000F0580000}"/>
    <cellStyle name="Procentowy 46" xfId="22828" xr:uid="{00000000-0005-0000-0000-0000F1580000}"/>
    <cellStyle name="Procentowy 47" xfId="22829" xr:uid="{00000000-0005-0000-0000-0000F2580000}"/>
    <cellStyle name="Procentowy 48" xfId="22830" xr:uid="{00000000-0005-0000-0000-0000F3580000}"/>
    <cellStyle name="Procentowy 49" xfId="22831" xr:uid="{00000000-0005-0000-0000-0000F4580000}"/>
    <cellStyle name="Procentowy 5" xfId="21811" xr:uid="{00000000-0005-0000-0000-0000F5580000}"/>
    <cellStyle name="Procentowy 5 2" xfId="22833" xr:uid="{00000000-0005-0000-0000-0000F6580000}"/>
    <cellStyle name="Procentowy 5 2 2" xfId="22834" xr:uid="{00000000-0005-0000-0000-0000F7580000}"/>
    <cellStyle name="Procentowy 5 3" xfId="22835" xr:uid="{00000000-0005-0000-0000-0000F8580000}"/>
    <cellStyle name="Procentowy 5 4" xfId="22832" xr:uid="{00000000-0005-0000-0000-0000F9580000}"/>
    <cellStyle name="Procentowy 50" xfId="22836" xr:uid="{00000000-0005-0000-0000-0000FA580000}"/>
    <cellStyle name="Procentowy 51" xfId="22721" xr:uid="{00000000-0005-0000-0000-0000FB580000}"/>
    <cellStyle name="Procentowy 52" xfId="22974" xr:uid="{00000000-0005-0000-0000-0000FC580000}"/>
    <cellStyle name="Procentowy 6" xfId="21873" xr:uid="{00000000-0005-0000-0000-0000FD580000}"/>
    <cellStyle name="Procentowy 6 2" xfId="22838" xr:uid="{00000000-0005-0000-0000-0000FE580000}"/>
    <cellStyle name="Procentowy 6 2 2" xfId="22839" xr:uid="{00000000-0005-0000-0000-0000FF580000}"/>
    <cellStyle name="Procentowy 6 3" xfId="22840" xr:uid="{00000000-0005-0000-0000-000000590000}"/>
    <cellStyle name="Procentowy 6 4" xfId="22837" xr:uid="{00000000-0005-0000-0000-000001590000}"/>
    <cellStyle name="Procentowy 7" xfId="22841" xr:uid="{00000000-0005-0000-0000-000002590000}"/>
    <cellStyle name="Procentowy 7 2" xfId="22842" xr:uid="{00000000-0005-0000-0000-000003590000}"/>
    <cellStyle name="Procentowy 7 2 2" xfId="22843" xr:uid="{00000000-0005-0000-0000-000004590000}"/>
    <cellStyle name="Procentowy 8" xfId="22844" xr:uid="{00000000-0005-0000-0000-000005590000}"/>
    <cellStyle name="Procentowy 8 2" xfId="22845" xr:uid="{00000000-0005-0000-0000-000006590000}"/>
    <cellStyle name="Procentowy 8 2 2" xfId="22846" xr:uid="{00000000-0005-0000-0000-000007590000}"/>
    <cellStyle name="Procentowy 9" xfId="22847" xr:uid="{00000000-0005-0000-0000-000008590000}"/>
    <cellStyle name="Procentowy 9 2" xfId="22848" xr:uid="{00000000-0005-0000-0000-000009590000}"/>
    <cellStyle name="Procentowy 9 2 2" xfId="22849" xr:uid="{00000000-0005-0000-0000-00000A590000}"/>
    <cellStyle name="Qty" xfId="22850" xr:uid="{00000000-0005-0000-0000-00000B590000}"/>
    <cellStyle name="RM" xfId="22851" xr:uid="{00000000-0005-0000-0000-00000C590000}"/>
    <cellStyle name="RowLevel_1_OUTPUT2" xfId="21812" xr:uid="{00000000-0005-0000-0000-00000D590000}"/>
    <cellStyle name="s]_x000d__x000a_RUN=c:\antivirs\wgfe.exe_x000d__x000a_RUN=c:\antivirs\wgfe.exe _x000d__x000a_spooler=yes_x000d__x000a_load=nwpopup.exe c:\afterdrk\adinit c:\afterdrk\a_DATOS" xfId="22852" xr:uid="{00000000-0005-0000-0000-00000E590000}"/>
    <cellStyle name="Salida" xfId="22853" xr:uid="{00000000-0005-0000-0000-00000F590000}"/>
    <cellStyle name="SAS FM Read-only data cell (read-only table)" xfId="22854" xr:uid="{00000000-0005-0000-0000-000010590000}"/>
    <cellStyle name="SAS FM Read-only data cell (read-only table) 2" xfId="22855" xr:uid="{00000000-0005-0000-0000-000011590000}"/>
    <cellStyle name="SAS FM Read-only data cell (read-only table) 2 2" xfId="22856" xr:uid="{00000000-0005-0000-0000-000012590000}"/>
    <cellStyle name="SAS FM Read-only data cell (read-only table) 3" xfId="22857" xr:uid="{00000000-0005-0000-0000-000013590000}"/>
    <cellStyle name="Standard" xfId="21813" xr:uid="{00000000-0005-0000-0000-000014590000}"/>
    <cellStyle name="Standard 2" xfId="22859" xr:uid="{00000000-0005-0000-0000-000015590000}"/>
    <cellStyle name="Standard 2 2" xfId="22860" xr:uid="{00000000-0005-0000-0000-000016590000}"/>
    <cellStyle name="Standard 3" xfId="22858" xr:uid="{00000000-0005-0000-0000-000017590000}"/>
    <cellStyle name="Styl 1" xfId="21814" xr:uid="{00000000-0005-0000-0000-000018590000}"/>
    <cellStyle name="Styl 1 2" xfId="21815" xr:uid="{00000000-0005-0000-0000-000019590000}"/>
    <cellStyle name="Styl 1 3" xfId="22861" xr:uid="{00000000-0005-0000-0000-00001A590000}"/>
    <cellStyle name="style" xfId="22862" xr:uid="{00000000-0005-0000-0000-00001B590000}"/>
    <cellStyle name="Style 1" xfId="22863" xr:uid="{00000000-0005-0000-0000-00001C590000}"/>
    <cellStyle name="style 2" xfId="22864" xr:uid="{00000000-0005-0000-0000-00001D590000}"/>
    <cellStyle name="Style 30" xfId="21816" xr:uid="{00000000-0005-0000-0000-00001E590000}"/>
    <cellStyle name="Style 31" xfId="21817" xr:uid="{00000000-0005-0000-0000-00001F590000}"/>
    <cellStyle name="style1" xfId="22865" xr:uid="{00000000-0005-0000-0000-000020590000}"/>
    <cellStyle name="style2" xfId="22866" xr:uid="{00000000-0005-0000-0000-000021590000}"/>
    <cellStyle name="Sum" xfId="22867" xr:uid="{00000000-0005-0000-0000-000022590000}"/>
    <cellStyle name="Sum, Thin" xfId="22868" xr:uid="{00000000-0005-0000-0000-000023590000}"/>
    <cellStyle name="Suma 2" xfId="21818" xr:uid="{00000000-0005-0000-0000-000024590000}"/>
    <cellStyle name="Suma 2 2" xfId="21819" xr:uid="{00000000-0005-0000-0000-000025590000}"/>
    <cellStyle name="Suma 2 2 2" xfId="22871" xr:uid="{00000000-0005-0000-0000-000026590000}"/>
    <cellStyle name="Suma 2 2 3" xfId="22870" xr:uid="{00000000-0005-0000-0000-000027590000}"/>
    <cellStyle name="Suma 2 3" xfId="21820" xr:uid="{00000000-0005-0000-0000-000028590000}"/>
    <cellStyle name="Suma 2 3 2" xfId="22872" xr:uid="{00000000-0005-0000-0000-000029590000}"/>
    <cellStyle name="Suma 2 4" xfId="22869" xr:uid="{00000000-0005-0000-0000-00002A590000}"/>
    <cellStyle name="Suma 3" xfId="21821" xr:uid="{00000000-0005-0000-0000-00002B590000}"/>
    <cellStyle name="Suma 4" xfId="21822" xr:uid="{00000000-0005-0000-0000-00002C590000}"/>
    <cellStyle name="Suma 5" xfId="21823" xr:uid="{00000000-0005-0000-0000-00002D590000}"/>
    <cellStyle name="Suma 6" xfId="21824" xr:uid="{00000000-0005-0000-0000-00002E590000}"/>
    <cellStyle name="Tabela_razem" xfId="21825" xr:uid="{00000000-0005-0000-0000-00002F590000}"/>
    <cellStyle name="Tekst objaśnienia 2" xfId="21826" xr:uid="{00000000-0005-0000-0000-000030590000}"/>
    <cellStyle name="Tekst objaśnienia 2 2" xfId="21827" xr:uid="{00000000-0005-0000-0000-000031590000}"/>
    <cellStyle name="Tekst objaśnienia 2 3" xfId="21828" xr:uid="{00000000-0005-0000-0000-000032590000}"/>
    <cellStyle name="Tekst objaśnienia 2 4" xfId="22873" xr:uid="{00000000-0005-0000-0000-000033590000}"/>
    <cellStyle name="Tekst objaśnienia 3" xfId="21829" xr:uid="{00000000-0005-0000-0000-000034590000}"/>
    <cellStyle name="Tekst objaśnienia 4" xfId="21830" xr:uid="{00000000-0005-0000-0000-000035590000}"/>
    <cellStyle name="Tekst objaśnienia 5" xfId="21831" xr:uid="{00000000-0005-0000-0000-000036590000}"/>
    <cellStyle name="Tekst objaśnienia 6" xfId="21832" xr:uid="{00000000-0005-0000-0000-000037590000}"/>
    <cellStyle name="Tekst ostrzeżenia 2" xfId="21833" xr:uid="{00000000-0005-0000-0000-000038590000}"/>
    <cellStyle name="Tekst ostrzeżenia 2 2" xfId="21834" xr:uid="{00000000-0005-0000-0000-000039590000}"/>
    <cellStyle name="Tekst ostrzeżenia 2 3" xfId="21835" xr:uid="{00000000-0005-0000-0000-00003A590000}"/>
    <cellStyle name="Tekst ostrzeżenia 2 4" xfId="22874" xr:uid="{00000000-0005-0000-0000-00003B590000}"/>
    <cellStyle name="Tekst ostrzeżenia 3" xfId="21836" xr:uid="{00000000-0005-0000-0000-00003C590000}"/>
    <cellStyle name="Tekst ostrzeżenia 4" xfId="21837" xr:uid="{00000000-0005-0000-0000-00003D590000}"/>
    <cellStyle name="Tekst ostrzeżenia 5" xfId="21838" xr:uid="{00000000-0005-0000-0000-00003E590000}"/>
    <cellStyle name="Tekst ostrzeżenia 6" xfId="21839" xr:uid="{00000000-0005-0000-0000-00003F590000}"/>
    <cellStyle name="Texto de advertencia" xfId="22875" xr:uid="{00000000-0005-0000-0000-000040590000}"/>
    <cellStyle name="Texto explicativo" xfId="22876" xr:uid="{00000000-0005-0000-0000-000041590000}"/>
    <cellStyle name="þ_x001d_ð &amp;ý&amp;†ýG_x0008_ X_x000a__x0007__x0001__x0001_" xfId="22877" xr:uid="{00000000-0005-0000-0000-000042590000}"/>
    <cellStyle name="þ_x001d_ð &amp;ý&amp;†ýG_x0008__x0009_X_x000a__x0007__x0001__x0001_" xfId="22878" xr:uid="{00000000-0005-0000-0000-000043590000}"/>
    <cellStyle name="Title" xfId="22879" xr:uid="{00000000-0005-0000-0000-000044590000}"/>
    <cellStyle name="Title 2" xfId="22880" xr:uid="{00000000-0005-0000-0000-000045590000}"/>
    <cellStyle name="Título" xfId="22881" xr:uid="{00000000-0005-0000-0000-000046590000}"/>
    <cellStyle name="Título 1" xfId="22882" xr:uid="{00000000-0005-0000-0000-000047590000}"/>
    <cellStyle name="Título 2" xfId="22883" xr:uid="{00000000-0005-0000-0000-000048590000}"/>
    <cellStyle name="Título 3" xfId="22884" xr:uid="{00000000-0005-0000-0000-000049590000}"/>
    <cellStyle name="Total" xfId="22885" xr:uid="{00000000-0005-0000-0000-00004A590000}"/>
    <cellStyle name="Total 2" xfId="22886" xr:uid="{00000000-0005-0000-0000-00004B590000}"/>
    <cellStyle name="Total 2 2" xfId="22887" xr:uid="{00000000-0005-0000-0000-00004C590000}"/>
    <cellStyle name="Total 2 2 2" xfId="22888" xr:uid="{00000000-0005-0000-0000-00004D590000}"/>
    <cellStyle name="Total 2 3" xfId="22889" xr:uid="{00000000-0005-0000-0000-00004E590000}"/>
    <cellStyle name="Total 3" xfId="22890" xr:uid="{00000000-0005-0000-0000-00004F590000}"/>
    <cellStyle name="Total 3 2" xfId="22891" xr:uid="{00000000-0005-0000-0000-000050590000}"/>
    <cellStyle name="Total 4" xfId="22892" xr:uid="{00000000-0005-0000-0000-000051590000}"/>
    <cellStyle name="Tytuł 2" xfId="21840" xr:uid="{00000000-0005-0000-0000-000052590000}"/>
    <cellStyle name="Tytuł 2 2" xfId="21841" xr:uid="{00000000-0005-0000-0000-000053590000}"/>
    <cellStyle name="Tytuł 2 3" xfId="21842" xr:uid="{00000000-0005-0000-0000-000054590000}"/>
    <cellStyle name="Tytuł 2 4" xfId="22893" xr:uid="{00000000-0005-0000-0000-000055590000}"/>
    <cellStyle name="Tytuł 3" xfId="21843" xr:uid="{00000000-0005-0000-0000-000056590000}"/>
    <cellStyle name="Tytuł 4" xfId="21844" xr:uid="{00000000-0005-0000-0000-000057590000}"/>
    <cellStyle name="Tytuł 5" xfId="21845" xr:uid="{00000000-0005-0000-0000-000058590000}"/>
    <cellStyle name="Uwaga 10" xfId="22894" xr:uid="{00000000-0005-0000-0000-000059590000}"/>
    <cellStyle name="Uwaga 10 2" xfId="22895" xr:uid="{00000000-0005-0000-0000-00005A590000}"/>
    <cellStyle name="Uwaga 11" xfId="22896" xr:uid="{00000000-0005-0000-0000-00005B590000}"/>
    <cellStyle name="Uwaga 11 2" xfId="22897" xr:uid="{00000000-0005-0000-0000-00005C590000}"/>
    <cellStyle name="Uwaga 12" xfId="22898" xr:uid="{00000000-0005-0000-0000-00005D590000}"/>
    <cellStyle name="Uwaga 12 2" xfId="22899" xr:uid="{00000000-0005-0000-0000-00005E590000}"/>
    <cellStyle name="Uwaga 13" xfId="22900" xr:uid="{00000000-0005-0000-0000-00005F590000}"/>
    <cellStyle name="Uwaga 13 2" xfId="22901" xr:uid="{00000000-0005-0000-0000-000060590000}"/>
    <cellStyle name="Uwaga 14" xfId="22902" xr:uid="{00000000-0005-0000-0000-000061590000}"/>
    <cellStyle name="Uwaga 14 2" xfId="22903" xr:uid="{00000000-0005-0000-0000-000062590000}"/>
    <cellStyle name="Uwaga 15" xfId="22904" xr:uid="{00000000-0005-0000-0000-000063590000}"/>
    <cellStyle name="Uwaga 15 2" xfId="22905" xr:uid="{00000000-0005-0000-0000-000064590000}"/>
    <cellStyle name="Uwaga 16" xfId="22906" xr:uid="{00000000-0005-0000-0000-000065590000}"/>
    <cellStyle name="Uwaga 16 2" xfId="22907" xr:uid="{00000000-0005-0000-0000-000066590000}"/>
    <cellStyle name="Uwaga 17" xfId="22908" xr:uid="{00000000-0005-0000-0000-000067590000}"/>
    <cellStyle name="Uwaga 17 2" xfId="22909" xr:uid="{00000000-0005-0000-0000-000068590000}"/>
    <cellStyle name="Uwaga 18" xfId="22910" xr:uid="{00000000-0005-0000-0000-000069590000}"/>
    <cellStyle name="Uwaga 18 2" xfId="22911" xr:uid="{00000000-0005-0000-0000-00006A590000}"/>
    <cellStyle name="Uwaga 19" xfId="22912" xr:uid="{00000000-0005-0000-0000-00006B590000}"/>
    <cellStyle name="Uwaga 19 2" xfId="22913" xr:uid="{00000000-0005-0000-0000-00006C590000}"/>
    <cellStyle name="Uwaga 2" xfId="21846" xr:uid="{00000000-0005-0000-0000-00006D590000}"/>
    <cellStyle name="Uwaga 2 2" xfId="21847" xr:uid="{00000000-0005-0000-0000-00006E590000}"/>
    <cellStyle name="Uwaga 2 2 2" xfId="22916" xr:uid="{00000000-0005-0000-0000-00006F590000}"/>
    <cellStyle name="Uwaga 2 2 2 2" xfId="22917" xr:uid="{00000000-0005-0000-0000-000070590000}"/>
    <cellStyle name="Uwaga 2 2 3" xfId="22918" xr:uid="{00000000-0005-0000-0000-000071590000}"/>
    <cellStyle name="Uwaga 2 2 4" xfId="22919" xr:uid="{00000000-0005-0000-0000-000072590000}"/>
    <cellStyle name="Uwaga 2 2 5" xfId="22915" xr:uid="{00000000-0005-0000-0000-000073590000}"/>
    <cellStyle name="Uwaga 2 3" xfId="21848" xr:uid="{00000000-0005-0000-0000-000074590000}"/>
    <cellStyle name="Uwaga 2 3 2" xfId="22921" xr:uid="{00000000-0005-0000-0000-000075590000}"/>
    <cellStyle name="Uwaga 2 3 3" xfId="22920" xr:uid="{00000000-0005-0000-0000-000076590000}"/>
    <cellStyle name="Uwaga 2 4" xfId="21849" xr:uid="{00000000-0005-0000-0000-000077590000}"/>
    <cellStyle name="Uwaga 2 4 2" xfId="22922" xr:uid="{00000000-0005-0000-0000-000078590000}"/>
    <cellStyle name="Uwaga 2 5" xfId="22923" xr:uid="{00000000-0005-0000-0000-000079590000}"/>
    <cellStyle name="Uwaga 2 6" xfId="22914" xr:uid="{00000000-0005-0000-0000-00007A590000}"/>
    <cellStyle name="Uwaga 20" xfId="22924" xr:uid="{00000000-0005-0000-0000-00007B590000}"/>
    <cellStyle name="Uwaga 20 2" xfId="22925" xr:uid="{00000000-0005-0000-0000-00007C590000}"/>
    <cellStyle name="Uwaga 21" xfId="22926" xr:uid="{00000000-0005-0000-0000-00007D590000}"/>
    <cellStyle name="Uwaga 21 2" xfId="22927" xr:uid="{00000000-0005-0000-0000-00007E590000}"/>
    <cellStyle name="Uwaga 22" xfId="22928" xr:uid="{00000000-0005-0000-0000-00007F590000}"/>
    <cellStyle name="Uwaga 22 2" xfId="22929" xr:uid="{00000000-0005-0000-0000-000080590000}"/>
    <cellStyle name="Uwaga 23" xfId="22930" xr:uid="{00000000-0005-0000-0000-000081590000}"/>
    <cellStyle name="Uwaga 23 2" xfId="22931" xr:uid="{00000000-0005-0000-0000-000082590000}"/>
    <cellStyle name="Uwaga 24" xfId="22932" xr:uid="{00000000-0005-0000-0000-000083590000}"/>
    <cellStyle name="Uwaga 24 2" xfId="22933" xr:uid="{00000000-0005-0000-0000-000084590000}"/>
    <cellStyle name="Uwaga 25" xfId="22934" xr:uid="{00000000-0005-0000-0000-000085590000}"/>
    <cellStyle name="Uwaga 25 2" xfId="22935" xr:uid="{00000000-0005-0000-0000-000086590000}"/>
    <cellStyle name="Uwaga 26" xfId="22936" xr:uid="{00000000-0005-0000-0000-000087590000}"/>
    <cellStyle name="Uwaga 3" xfId="21850" xr:uid="{00000000-0005-0000-0000-000088590000}"/>
    <cellStyle name="Uwaga 3 2" xfId="22938" xr:uid="{00000000-0005-0000-0000-000089590000}"/>
    <cellStyle name="Uwaga 3 3" xfId="22937" xr:uid="{00000000-0005-0000-0000-00008A590000}"/>
    <cellStyle name="Uwaga 4" xfId="21851" xr:uid="{00000000-0005-0000-0000-00008B590000}"/>
    <cellStyle name="Uwaga 4 2" xfId="21852" xr:uid="{00000000-0005-0000-0000-00008C590000}"/>
    <cellStyle name="Uwaga 4 2 2" xfId="22940" xr:uid="{00000000-0005-0000-0000-00008D590000}"/>
    <cellStyle name="Uwaga 4 3" xfId="21853" xr:uid="{00000000-0005-0000-0000-00008E590000}"/>
    <cellStyle name="Uwaga 4 4" xfId="22939" xr:uid="{00000000-0005-0000-0000-00008F590000}"/>
    <cellStyle name="Uwaga 5" xfId="21854" xr:uid="{00000000-0005-0000-0000-000090590000}"/>
    <cellStyle name="Uwaga 5 2" xfId="22942" xr:uid="{00000000-0005-0000-0000-000091590000}"/>
    <cellStyle name="Uwaga 5 3" xfId="22941" xr:uid="{00000000-0005-0000-0000-000092590000}"/>
    <cellStyle name="Uwaga 6" xfId="21855" xr:uid="{00000000-0005-0000-0000-000093590000}"/>
    <cellStyle name="Uwaga 6 2" xfId="22944" xr:uid="{00000000-0005-0000-0000-000094590000}"/>
    <cellStyle name="Uwaga 6 3" xfId="22943" xr:uid="{00000000-0005-0000-0000-000095590000}"/>
    <cellStyle name="Uwaga 7" xfId="21856" xr:uid="{00000000-0005-0000-0000-000096590000}"/>
    <cellStyle name="Uwaga 7 2" xfId="22946" xr:uid="{00000000-0005-0000-0000-000097590000}"/>
    <cellStyle name="Uwaga 7 3" xfId="22945" xr:uid="{00000000-0005-0000-0000-000098590000}"/>
    <cellStyle name="Uwaga 8" xfId="21857" xr:uid="{00000000-0005-0000-0000-000099590000}"/>
    <cellStyle name="Uwaga 8 2" xfId="22948" xr:uid="{00000000-0005-0000-0000-00009A590000}"/>
    <cellStyle name="Uwaga 8 3" xfId="22947" xr:uid="{00000000-0005-0000-0000-00009B590000}"/>
    <cellStyle name="Uwaga 9" xfId="22949" xr:uid="{00000000-0005-0000-0000-00009C590000}"/>
    <cellStyle name="Uwaga 9 2" xfId="22950" xr:uid="{00000000-0005-0000-0000-00009D590000}"/>
    <cellStyle name="Walutowy 2" xfId="21858" xr:uid="{00000000-0005-0000-0000-00009E590000}"/>
    <cellStyle name="Walutowy 2 2" xfId="22951" xr:uid="{00000000-0005-0000-0000-00009F590000}"/>
    <cellStyle name="Walutowy 3" xfId="21874" xr:uid="{00000000-0005-0000-0000-0000A0590000}"/>
    <cellStyle name="WalutowyPLN" xfId="21859" xr:uid="{00000000-0005-0000-0000-0000A1590000}"/>
    <cellStyle name="WalutowyPLN 2" xfId="22953" xr:uid="{00000000-0005-0000-0000-0000A2590000}"/>
    <cellStyle name="WalutowyPLN 2 2" xfId="22954" xr:uid="{00000000-0005-0000-0000-0000A3590000}"/>
    <cellStyle name="WalutowyPLN 3" xfId="22955" xr:uid="{00000000-0005-0000-0000-0000A4590000}"/>
    <cellStyle name="WalutowyPLN 4" xfId="22952" xr:uid="{00000000-0005-0000-0000-0000A5590000}"/>
    <cellStyle name="Warning Text" xfId="22956" xr:uid="{00000000-0005-0000-0000-0000A6590000}"/>
    <cellStyle name="Warning Text 2" xfId="22957" xr:uid="{00000000-0005-0000-0000-0000A7590000}"/>
    <cellStyle name="Złe 2" xfId="21860" xr:uid="{00000000-0005-0000-0000-0000A8590000}"/>
    <cellStyle name="Złe 2 2" xfId="21861" xr:uid="{00000000-0005-0000-0000-0000A9590000}"/>
    <cellStyle name="Złe 2 3" xfId="21862" xr:uid="{00000000-0005-0000-0000-0000AA590000}"/>
    <cellStyle name="Złe 2 4" xfId="22958" xr:uid="{00000000-0005-0000-0000-0000AB590000}"/>
    <cellStyle name="Złe 3" xfId="21863" xr:uid="{00000000-0005-0000-0000-0000AC590000}"/>
    <cellStyle name="Złe 4" xfId="21864" xr:uid="{00000000-0005-0000-0000-0000AD590000}"/>
    <cellStyle name="Złe 5" xfId="21865" xr:uid="{00000000-0005-0000-0000-0000AE590000}"/>
    <cellStyle name="Złe 6" xfId="21866" xr:uid="{00000000-0005-0000-0000-0000AF590000}"/>
    <cellStyle name="Zwykły" xfId="21867" xr:uid="{00000000-0005-0000-0000-0000B0590000}"/>
    <cellStyle name="Zwykły %" xfId="21868" xr:uid="{00000000-0005-0000-0000-0000B1590000}"/>
    <cellStyle name="Zwykły % 2" xfId="22961" xr:uid="{00000000-0005-0000-0000-0000B2590000}"/>
    <cellStyle name="Zwykły % 2 2" xfId="22962" xr:uid="{00000000-0005-0000-0000-0000B3590000}"/>
    <cellStyle name="Zwykły % 3" xfId="22963" xr:uid="{00000000-0005-0000-0000-0000B4590000}"/>
    <cellStyle name="Zwykły % 4" xfId="22960" xr:uid="{00000000-0005-0000-0000-0000B5590000}"/>
    <cellStyle name="Zwykły %_Zeszyt1" xfId="22964" xr:uid="{00000000-0005-0000-0000-0000B6590000}"/>
    <cellStyle name="Zwykły 2" xfId="22965" xr:uid="{00000000-0005-0000-0000-0000B7590000}"/>
    <cellStyle name="Zwykły 3" xfId="22966" xr:uid="{00000000-0005-0000-0000-0000B8590000}"/>
    <cellStyle name="Zwykły 4" xfId="22967" xr:uid="{00000000-0005-0000-0000-0000B9590000}"/>
    <cellStyle name="Zwykły 5" xfId="22968" xr:uid="{00000000-0005-0000-0000-0000BA590000}"/>
    <cellStyle name="Zwykły 6" xfId="22969" xr:uid="{00000000-0005-0000-0000-0000BB590000}"/>
    <cellStyle name="Zwykły 7" xfId="22970" xr:uid="{00000000-0005-0000-0000-0000BC590000}"/>
    <cellStyle name="Zwykły 8" xfId="22959" xr:uid="{00000000-0005-0000-0000-0000BD590000}"/>
    <cellStyle name="Zwykły_ Koszty Operacyjne SPÓŁKI 2005-2006" xfId="22971" xr:uid="{00000000-0005-0000-0000-0000BE59000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Moje%20dokumenty%202024\Prezentacja%202Q%202024\Quarterly%20Financial_nowy%20format_2Q2024sent2024-07-18kor.xlsx" TargetMode="External"/><Relationship Id="rId1" Type="http://schemas.openxmlformats.org/officeDocument/2006/relationships/externalLinkPath" Target="Quarterly%20Financial_nowy%20format_2Q2024sent2024-07-18k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16069\AppData\Local\Microsoft\Windows\INetCache\Content.Outlook\ZNOVEJS5\Quarterly%20Financial_nowy%20format_2Q2024sent.xlsx" TargetMode="External"/><Relationship Id="rId1" Type="http://schemas.openxmlformats.org/officeDocument/2006/relationships/externalLinkPath" Target="file:///C:\Users\116069\AppData\Local\Microsoft\Windows\INetCache\Content.Outlook\ZNOVEJS5\Quarterly%20Financial_nowy%20format_2Q2024s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3"/>
      <sheetName val="P&amp;L"/>
      <sheetName val="BS"/>
      <sheetName val="Wynik odsetkowy"/>
      <sheetName val="Przychody prowizyjne"/>
      <sheetName val="Koszty działania razem"/>
      <sheetName val="Wynik handlowy"/>
      <sheetName val="Wynik inwestycyjny"/>
      <sheetName val="Należności od klientów"/>
      <sheetName val="Inwestycyjne aktywa finansowe"/>
      <sheetName val="Rezerwy_RZiS _Q"/>
      <sheetName val="Pozostałe koszty operacyjne"/>
      <sheetName val="Pozostałe przychody operacyjne"/>
      <sheetName val="Zobowiązania wobec klientów"/>
      <sheetName val="Należn. i zob. od banków"/>
      <sheetName val="Aktywa i zobow. fin. do obrotu"/>
      <sheetName val="Rezerwy_RZiS _Q (2)"/>
      <sheetName val="Wskaźniki "/>
      <sheetName val="Jakość należności od klientów "/>
      <sheetName val="Wybrane dane niefinansowe "/>
      <sheetName val="Arkusz2"/>
      <sheetName val="Arkusz1"/>
    </sheetNames>
    <sheetDataSet>
      <sheetData sheetId="0"/>
      <sheetData sheetId="1">
        <row r="22">
          <cell r="S22">
            <v>-871867</v>
          </cell>
          <cell r="T22">
            <v>-730985</v>
          </cell>
          <cell r="U22">
            <v>-735577</v>
          </cell>
          <cell r="V22">
            <v>-833701</v>
          </cell>
          <cell r="W22">
            <v>-1015985</v>
          </cell>
          <cell r="X22">
            <v>-1173293</v>
          </cell>
          <cell r="Y22">
            <v>-989148</v>
          </cell>
          <cell r="Z22">
            <v>-799056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3"/>
      <sheetName val="P&amp;L"/>
      <sheetName val="BS"/>
      <sheetName val="Wynik odsetkowy"/>
      <sheetName val="Przychody prowizyjne"/>
      <sheetName val="Koszty działania razem"/>
      <sheetName val="Wynik handlowy"/>
      <sheetName val="Wynik inwestycyjny"/>
      <sheetName val="Należności od klientów"/>
      <sheetName val="Inwestycyjne aktywa finansowe"/>
      <sheetName val="Rezerwy_RZiS _Q"/>
      <sheetName val="Pozostałe koszty operacyjne"/>
      <sheetName val="Pozostałe przychody operacyjne"/>
      <sheetName val="Zobowiązania wobec klientów"/>
      <sheetName val="Należn. i zob. od banków"/>
      <sheetName val="Aktywa i zobow. fin. do obrotu"/>
      <sheetName val="Rezerwy_RZiS _Q (2)"/>
      <sheetName val="Wskaźniki "/>
      <sheetName val="Jakość należności od klientów "/>
      <sheetName val="Wybrane dane niefinansowe "/>
      <sheetName val="Arkusz2"/>
      <sheetName val="Arkusz1"/>
    </sheetNames>
    <sheetDataSet>
      <sheetData sheetId="0" refreshError="1"/>
      <sheetData sheetId="1">
        <row r="19">
          <cell r="G19">
            <v>-203364</v>
          </cell>
          <cell r="H19">
            <v>-257876</v>
          </cell>
          <cell r="I19">
            <v>-253665</v>
          </cell>
          <cell r="K19">
            <v>-262688</v>
          </cell>
          <cell r="L19">
            <v>-356558</v>
          </cell>
          <cell r="M19">
            <v>-336556</v>
          </cell>
          <cell r="N19">
            <v>-263551</v>
          </cell>
          <cell r="O19">
            <v>-466300</v>
          </cell>
          <cell r="P19">
            <v>-480919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3.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activeCell="H10" activeCellId="1" sqref="H8 H10"/>
    </sheetView>
  </sheetViews>
  <sheetFormatPr defaultRowHeight="15.75"/>
  <cols>
    <col min="1" max="4" width="13.42578125" style="5" customWidth="1"/>
    <col min="5" max="5" width="11.42578125" style="5" bestFit="1" customWidth="1"/>
    <col min="6" max="11" width="11.42578125" style="5" customWidth="1"/>
    <col min="12" max="12" width="50.5703125" style="5" customWidth="1"/>
  </cols>
  <sheetData>
    <row r="1" spans="1:12" ht="16.5" thickBot="1">
      <c r="A1" s="296" t="s">
        <v>586</v>
      </c>
      <c r="B1" s="296"/>
      <c r="C1" s="298"/>
      <c r="D1" s="296" t="s">
        <v>590</v>
      </c>
      <c r="E1" s="296" t="s">
        <v>597</v>
      </c>
      <c r="F1" s="296" t="s">
        <v>608</v>
      </c>
      <c r="G1" s="296" t="s">
        <v>612</v>
      </c>
      <c r="H1" s="366"/>
      <c r="I1" s="366"/>
      <c r="J1" s="366"/>
      <c r="K1" s="366"/>
      <c r="L1" s="295" t="s">
        <v>85</v>
      </c>
    </row>
    <row r="2" spans="1:12" ht="29.25" thickTop="1">
      <c r="A2" s="298">
        <f t="shared" ref="A2:D2" si="0">SUM(A3:A4,A6,A7:A10)</f>
        <v>2050090</v>
      </c>
      <c r="B2" s="298"/>
      <c r="C2" s="332"/>
      <c r="D2" s="298">
        <f t="shared" si="0"/>
        <v>1758240</v>
      </c>
      <c r="E2" s="298">
        <f>SUM(E3:E4,E6,E7:E10)</f>
        <v>1548842</v>
      </c>
      <c r="F2" s="298">
        <f>SUM(F3:F4,F6,F7:F10)</f>
        <v>1539580</v>
      </c>
      <c r="G2" s="298">
        <f>SUM(G3:G4,G6,G7:G10)</f>
        <v>1492477</v>
      </c>
      <c r="H2" s="368">
        <f>G2/A2-1</f>
        <v>-0.27200000000000002</v>
      </c>
      <c r="I2" s="298"/>
      <c r="J2" s="298"/>
      <c r="K2" s="298"/>
      <c r="L2" s="301" t="s">
        <v>227</v>
      </c>
    </row>
    <row r="3" spans="1:12">
      <c r="A3" s="299">
        <f t="shared" ref="A3:D3" si="1">A14+A22+A25</f>
        <v>626627</v>
      </c>
      <c r="B3" s="299"/>
      <c r="C3" s="368"/>
      <c r="D3" s="299">
        <f t="shared" si="1"/>
        <v>527245</v>
      </c>
      <c r="E3" s="332">
        <f>E14+E22+E25</f>
        <v>462046</v>
      </c>
      <c r="F3" s="332">
        <f>F14+F22+F25</f>
        <v>466777</v>
      </c>
      <c r="G3" s="332">
        <f>G14+G22+G25</f>
        <v>446797</v>
      </c>
      <c r="H3" s="368">
        <f t="shared" ref="H3:H10" si="2">G3/A3-1</f>
        <v>-0.28699999999999998</v>
      </c>
      <c r="I3" s="332"/>
      <c r="J3" s="332"/>
      <c r="K3" s="332"/>
      <c r="L3" s="302" t="s">
        <v>573</v>
      </c>
    </row>
    <row r="4" spans="1:12">
      <c r="A4" s="299">
        <f>A15+A26</f>
        <v>1161883</v>
      </c>
      <c r="B4" s="299"/>
      <c r="C4" s="368">
        <f>A4/A2</f>
        <v>0.56699999999999995</v>
      </c>
      <c r="D4" s="299">
        <f>D15+D26</f>
        <v>1000596</v>
      </c>
      <c r="E4" s="332">
        <f>E15+E26</f>
        <v>868014</v>
      </c>
      <c r="F4" s="332">
        <f>F15+F26</f>
        <v>871255</v>
      </c>
      <c r="G4" s="332">
        <f>G15+G26</f>
        <v>842359</v>
      </c>
      <c r="H4" s="368">
        <f t="shared" si="2"/>
        <v>-0.27500000000000002</v>
      </c>
      <c r="I4" s="368">
        <f>G4/G2</f>
        <v>0.56399999999999995</v>
      </c>
      <c r="J4" s="368"/>
      <c r="K4" s="368"/>
      <c r="L4" s="302" t="s">
        <v>229</v>
      </c>
    </row>
    <row r="5" spans="1:12">
      <c r="A5" s="299">
        <f t="shared" ref="A5:D5" si="3">A16+A27</f>
        <v>423909</v>
      </c>
      <c r="B5" s="299"/>
      <c r="C5" s="333"/>
      <c r="D5" s="299">
        <f t="shared" si="3"/>
        <v>359484</v>
      </c>
      <c r="E5" s="333">
        <f>E16+E27</f>
        <v>286950</v>
      </c>
      <c r="F5" s="333">
        <f>F16+F27</f>
        <v>278684</v>
      </c>
      <c r="G5" s="333">
        <f>G16+G27</f>
        <v>272884</v>
      </c>
      <c r="H5" s="368">
        <f t="shared" si="2"/>
        <v>-0.35599999999999998</v>
      </c>
      <c r="I5" s="333"/>
      <c r="J5" s="333"/>
      <c r="K5" s="333"/>
      <c r="L5" s="303" t="s">
        <v>230</v>
      </c>
    </row>
    <row r="6" spans="1:12">
      <c r="A6" s="299">
        <f t="shared" ref="A6:D6" si="4">A23+A28</f>
        <v>199946</v>
      </c>
      <c r="B6" s="299"/>
      <c r="C6" s="332"/>
      <c r="D6" s="299">
        <f t="shared" si="4"/>
        <v>204724</v>
      </c>
      <c r="E6" s="332">
        <f>E23+E28</f>
        <v>213409</v>
      </c>
      <c r="F6" s="332">
        <f>F23+F28</f>
        <v>208088</v>
      </c>
      <c r="G6" s="332">
        <f>G23+G28</f>
        <v>201596</v>
      </c>
      <c r="H6" s="368">
        <f t="shared" si="2"/>
        <v>8.0000000000000002E-3</v>
      </c>
      <c r="I6" s="332"/>
      <c r="J6" s="332"/>
      <c r="K6" s="332"/>
      <c r="L6" s="302" t="s">
        <v>576</v>
      </c>
    </row>
    <row r="7" spans="1:12">
      <c r="A7" s="299">
        <f t="shared" ref="A7:G10" si="5">A17</f>
        <v>11609</v>
      </c>
      <c r="B7" s="299"/>
      <c r="C7" s="332"/>
      <c r="D7" s="299">
        <f t="shared" si="5"/>
        <v>3725</v>
      </c>
      <c r="E7" s="332">
        <f t="shared" si="5"/>
        <v>454</v>
      </c>
      <c r="F7" s="332">
        <f t="shared" si="5"/>
        <v>546</v>
      </c>
      <c r="G7" s="332">
        <f t="shared" si="5"/>
        <v>331</v>
      </c>
      <c r="H7" s="368">
        <f t="shared" si="2"/>
        <v>-0.97099999999999997</v>
      </c>
      <c r="I7" s="332"/>
      <c r="J7" s="332"/>
      <c r="K7" s="332"/>
      <c r="L7" s="302" t="s">
        <v>232</v>
      </c>
    </row>
    <row r="8" spans="1:12">
      <c r="A8" s="299">
        <f t="shared" si="5"/>
        <v>9889</v>
      </c>
      <c r="B8" s="299"/>
      <c r="C8" s="332"/>
      <c r="D8" s="299">
        <f t="shared" si="5"/>
        <v>2304</v>
      </c>
      <c r="E8" s="332">
        <f t="shared" si="5"/>
        <v>228</v>
      </c>
      <c r="F8" s="332">
        <f t="shared" si="5"/>
        <v>-318</v>
      </c>
      <c r="G8" s="332">
        <f t="shared" si="5"/>
        <v>-127</v>
      </c>
      <c r="H8" s="368">
        <f t="shared" si="2"/>
        <v>-1.0129999999999999</v>
      </c>
      <c r="I8" s="332"/>
      <c r="J8" s="332"/>
      <c r="K8" s="332"/>
      <c r="L8" s="302" t="s">
        <v>59</v>
      </c>
    </row>
    <row r="9" spans="1:12">
      <c r="A9" s="299">
        <f t="shared" si="5"/>
        <v>2803</v>
      </c>
      <c r="B9" s="299"/>
      <c r="C9" s="332"/>
      <c r="D9" s="299">
        <f t="shared" si="5"/>
        <v>2330</v>
      </c>
      <c r="E9" s="332">
        <f t="shared" si="5"/>
        <v>1514</v>
      </c>
      <c r="F9" s="332">
        <f t="shared" si="5"/>
        <v>1270</v>
      </c>
      <c r="G9" s="332">
        <f t="shared" si="5"/>
        <v>1521</v>
      </c>
      <c r="H9" s="368">
        <f t="shared" si="2"/>
        <v>-0.45700000000000002</v>
      </c>
      <c r="I9" s="332"/>
      <c r="J9" s="332"/>
      <c r="K9" s="332"/>
      <c r="L9" s="302" t="s">
        <v>231</v>
      </c>
    </row>
    <row r="10" spans="1:12">
      <c r="A10" s="299">
        <f t="shared" si="5"/>
        <v>37333</v>
      </c>
      <c r="B10" s="299"/>
      <c r="C10" s="332"/>
      <c r="D10" s="299">
        <f t="shared" si="5"/>
        <v>17316</v>
      </c>
      <c r="E10" s="332">
        <f t="shared" si="5"/>
        <v>3177</v>
      </c>
      <c r="F10" s="332">
        <f t="shared" si="5"/>
        <v>-8038</v>
      </c>
      <c r="G10" s="332">
        <f t="shared" si="5"/>
        <v>0</v>
      </c>
      <c r="H10" s="368">
        <f t="shared" si="2"/>
        <v>-1</v>
      </c>
      <c r="I10" s="332"/>
      <c r="J10" s="332"/>
      <c r="K10" s="332"/>
      <c r="L10" s="302" t="s">
        <v>233</v>
      </c>
    </row>
    <row r="11" spans="1:12">
      <c r="A11" s="332">
        <f>A3+A9</f>
        <v>629430</v>
      </c>
      <c r="B11" s="299"/>
      <c r="C11" s="368">
        <f>A11/A2</f>
        <v>0.307</v>
      </c>
      <c r="D11" s="299"/>
      <c r="E11" s="332"/>
      <c r="F11" s="332"/>
      <c r="G11" s="332">
        <f>G3+G9</f>
        <v>448318</v>
      </c>
      <c r="H11" s="368"/>
      <c r="I11" s="368">
        <f>G11/G2</f>
        <v>0.3</v>
      </c>
      <c r="J11" s="368"/>
      <c r="K11" s="368"/>
      <c r="L11" s="302"/>
    </row>
    <row r="12" spans="1:12">
      <c r="A12" s="332">
        <f>A6+A7</f>
        <v>211555</v>
      </c>
      <c r="B12" s="299"/>
      <c r="C12" s="368">
        <f>A12/A2</f>
        <v>0.10299999999999999</v>
      </c>
      <c r="D12" s="299"/>
      <c r="E12" s="332"/>
      <c r="F12" s="332"/>
      <c r="G12" s="332">
        <f>G6+G7</f>
        <v>201927</v>
      </c>
      <c r="H12" s="368"/>
      <c r="I12" s="368">
        <f>G12/G2</f>
        <v>0.13500000000000001</v>
      </c>
      <c r="J12" s="368"/>
      <c r="K12" s="368"/>
      <c r="L12" s="302"/>
    </row>
    <row r="13" spans="1:12" ht="28.5">
      <c r="A13" s="11">
        <f t="shared" ref="A13:D13" si="6">SUM(A14:A15,A17,A18:A20)</f>
        <v>1816161</v>
      </c>
      <c r="B13" s="11"/>
      <c r="C13" s="11"/>
      <c r="D13" s="11">
        <f t="shared" si="6"/>
        <v>1535340</v>
      </c>
      <c r="E13" s="11">
        <f>SUM(E14:E15,E17,E18:E20)</f>
        <v>1323301</v>
      </c>
      <c r="F13" s="11">
        <f t="shared" ref="F13:G13" si="7">SUM(F14:F15,F17,F18:F20)</f>
        <v>1311566</v>
      </c>
      <c r="G13" s="11">
        <f t="shared" si="7"/>
        <v>1275781</v>
      </c>
      <c r="H13" s="11"/>
      <c r="I13" s="11"/>
      <c r="J13" s="11"/>
      <c r="K13" s="11"/>
      <c r="L13" s="301" t="s">
        <v>113</v>
      </c>
    </row>
    <row r="14" spans="1:12">
      <c r="A14" s="8">
        <v>615521</v>
      </c>
      <c r="B14" s="8"/>
      <c r="C14" s="8"/>
      <c r="D14" s="8">
        <v>517023</v>
      </c>
      <c r="E14" s="334">
        <v>454302</v>
      </c>
      <c r="F14" s="334">
        <v>454009</v>
      </c>
      <c r="G14" s="334">
        <v>435273</v>
      </c>
      <c r="H14" s="334"/>
      <c r="I14" s="334"/>
      <c r="J14" s="334"/>
      <c r="K14" s="334"/>
      <c r="L14" s="276" t="s">
        <v>573</v>
      </c>
    </row>
    <row r="15" spans="1:12">
      <c r="A15" s="8">
        <f>1139006</f>
        <v>1139006</v>
      </c>
      <c r="B15" s="8"/>
      <c r="C15" s="8"/>
      <c r="D15" s="8">
        <v>992642</v>
      </c>
      <c r="E15" s="334">
        <v>863626</v>
      </c>
      <c r="F15" s="334">
        <f>872696-8599</f>
        <v>864097</v>
      </c>
      <c r="G15" s="334">
        <v>838783</v>
      </c>
      <c r="H15" s="334"/>
      <c r="I15" s="334"/>
      <c r="J15" s="334"/>
      <c r="K15" s="334"/>
      <c r="L15" s="276" t="s">
        <v>229</v>
      </c>
    </row>
    <row r="16" spans="1:12">
      <c r="A16" s="8">
        <v>423909</v>
      </c>
      <c r="B16" s="8"/>
      <c r="C16" s="8"/>
      <c r="D16" s="8">
        <v>359484</v>
      </c>
      <c r="E16" s="334">
        <v>286950</v>
      </c>
      <c r="F16" s="334">
        <v>278684</v>
      </c>
      <c r="G16" s="334">
        <v>272884</v>
      </c>
      <c r="H16" s="334"/>
      <c r="I16" s="334"/>
      <c r="J16" s="334"/>
      <c r="K16" s="334"/>
      <c r="L16" s="303" t="s">
        <v>230</v>
      </c>
    </row>
    <row r="17" spans="1:12">
      <c r="A17" s="8">
        <f>11609</f>
        <v>11609</v>
      </c>
      <c r="B17" s="8"/>
      <c r="C17" s="8"/>
      <c r="D17" s="8">
        <v>3725</v>
      </c>
      <c r="E17" s="334">
        <v>454</v>
      </c>
      <c r="F17" s="334">
        <v>546</v>
      </c>
      <c r="G17" s="334">
        <v>331</v>
      </c>
      <c r="H17" s="334"/>
      <c r="I17" s="334"/>
      <c r="J17" s="334"/>
      <c r="K17" s="334"/>
      <c r="L17" s="276" t="s">
        <v>232</v>
      </c>
    </row>
    <row r="18" spans="1:12">
      <c r="A18" s="8">
        <v>9889</v>
      </c>
      <c r="B18" s="8"/>
      <c r="C18" s="8"/>
      <c r="D18" s="8">
        <v>2304</v>
      </c>
      <c r="E18" s="334">
        <v>228</v>
      </c>
      <c r="F18" s="334">
        <v>-318</v>
      </c>
      <c r="G18" s="334">
        <v>-127</v>
      </c>
      <c r="H18" s="334"/>
      <c r="I18" s="334"/>
      <c r="J18" s="334"/>
      <c r="K18" s="334"/>
      <c r="L18" s="276" t="s">
        <v>59</v>
      </c>
    </row>
    <row r="19" spans="1:12">
      <c r="A19" s="8">
        <f>2802+1</f>
        <v>2803</v>
      </c>
      <c r="B19" s="8"/>
      <c r="C19" s="8"/>
      <c r="D19" s="8">
        <v>2330</v>
      </c>
      <c r="E19" s="334">
        <v>1514</v>
      </c>
      <c r="F19" s="334">
        <v>1270</v>
      </c>
      <c r="G19" s="334">
        <v>1521</v>
      </c>
      <c r="H19" s="334"/>
      <c r="I19" s="334"/>
      <c r="J19" s="334"/>
      <c r="K19" s="334"/>
      <c r="L19" s="276" t="s">
        <v>231</v>
      </c>
    </row>
    <row r="20" spans="1:12">
      <c r="A20" s="8">
        <v>37333</v>
      </c>
      <c r="B20" s="8"/>
      <c r="C20" s="8"/>
      <c r="D20" s="8">
        <v>17316</v>
      </c>
      <c r="E20" s="334">
        <v>3177</v>
      </c>
      <c r="F20" s="334">
        <v>-8038</v>
      </c>
      <c r="G20" s="334">
        <v>0</v>
      </c>
      <c r="H20" s="334"/>
      <c r="I20" s="334"/>
      <c r="J20" s="334"/>
      <c r="K20" s="334"/>
      <c r="L20" s="276" t="s">
        <v>233</v>
      </c>
    </row>
    <row r="21" spans="1:12" ht="42.75">
      <c r="A21" s="11">
        <f t="shared" ref="A21:D21" si="8">SUM(A22:A23)</f>
        <v>206593</v>
      </c>
      <c r="B21" s="11"/>
      <c r="C21" s="11"/>
      <c r="D21" s="11">
        <f t="shared" si="8"/>
        <v>209592</v>
      </c>
      <c r="E21" s="335">
        <f>SUM(E22:E23)</f>
        <v>219908</v>
      </c>
      <c r="F21" s="335">
        <f>SUM(F22:F23)</f>
        <v>217748</v>
      </c>
      <c r="G21" s="335">
        <f>SUM(G22:G23)</f>
        <v>213302</v>
      </c>
      <c r="H21" s="335"/>
      <c r="I21" s="335"/>
      <c r="J21" s="335"/>
      <c r="K21" s="335"/>
      <c r="L21" s="301" t="s">
        <v>234</v>
      </c>
    </row>
    <row r="22" spans="1:12">
      <c r="A22" s="8">
        <v>10598</v>
      </c>
      <c r="B22" s="8"/>
      <c r="C22" s="8"/>
      <c r="D22" s="8">
        <v>9826</v>
      </c>
      <c r="E22" s="334">
        <v>7521</v>
      </c>
      <c r="F22" s="334">
        <v>12553</v>
      </c>
      <c r="G22" s="334">
        <v>11317</v>
      </c>
      <c r="H22" s="334"/>
      <c r="I22" s="334"/>
      <c r="J22" s="334"/>
      <c r="K22" s="334"/>
      <c r="L22" s="276" t="s">
        <v>228</v>
      </c>
    </row>
    <row r="23" spans="1:12">
      <c r="A23" s="8">
        <v>195995</v>
      </c>
      <c r="B23" s="8"/>
      <c r="C23" s="8"/>
      <c r="D23" s="8">
        <v>199766</v>
      </c>
      <c r="E23" s="334">
        <v>212387</v>
      </c>
      <c r="F23" s="334">
        <v>205195</v>
      </c>
      <c r="G23" s="334">
        <v>201985</v>
      </c>
      <c r="H23" s="334"/>
      <c r="I23" s="334"/>
      <c r="J23" s="334"/>
      <c r="K23" s="334"/>
      <c r="L23" s="276" t="s">
        <v>576</v>
      </c>
    </row>
    <row r="24" spans="1:12" ht="42.75">
      <c r="A24" s="11">
        <f t="shared" ref="A24:D24" si="9">SUM(A25:A26,A28)</f>
        <v>27336</v>
      </c>
      <c r="B24" s="11"/>
      <c r="C24" s="11"/>
      <c r="D24" s="11">
        <f t="shared" si="9"/>
        <v>13308</v>
      </c>
      <c r="E24" s="335">
        <f>SUM(E25:E26,E28)</f>
        <v>5633</v>
      </c>
      <c r="F24" s="335">
        <f>SUM(F25:F26,F28)</f>
        <v>10266</v>
      </c>
      <c r="G24" s="335">
        <f>SUM(G25:G26,G28)</f>
        <v>3394</v>
      </c>
      <c r="H24" s="335"/>
      <c r="I24" s="335"/>
      <c r="J24" s="335"/>
      <c r="K24" s="335"/>
      <c r="L24" s="301" t="s">
        <v>115</v>
      </c>
    </row>
    <row r="25" spans="1:12">
      <c r="A25" s="8">
        <v>508</v>
      </c>
      <c r="B25" s="8"/>
      <c r="C25" s="8"/>
      <c r="D25" s="8">
        <v>396</v>
      </c>
      <c r="E25" s="334">
        <v>223</v>
      </c>
      <c r="F25" s="334">
        <v>215</v>
      </c>
      <c r="G25" s="334">
        <v>207</v>
      </c>
      <c r="H25" s="334"/>
      <c r="I25" s="334"/>
      <c r="J25" s="334"/>
      <c r="K25" s="334"/>
      <c r="L25" s="276" t="s">
        <v>228</v>
      </c>
    </row>
    <row r="26" spans="1:12">
      <c r="A26" s="8">
        <f>22878-1</f>
        <v>22877</v>
      </c>
      <c r="B26" s="8"/>
      <c r="C26" s="8"/>
      <c r="D26" s="8">
        <v>7954</v>
      </c>
      <c r="E26" s="334">
        <v>4388</v>
      </c>
      <c r="F26" s="334">
        <f>-1441+8599</f>
        <v>7158</v>
      </c>
      <c r="G26" s="334">
        <v>3576</v>
      </c>
      <c r="H26" s="334"/>
      <c r="I26" s="334"/>
      <c r="J26" s="334"/>
      <c r="K26" s="334"/>
      <c r="L26" s="276" t="s">
        <v>229</v>
      </c>
    </row>
    <row r="27" spans="1:12">
      <c r="A27" s="13">
        <v>0</v>
      </c>
      <c r="B27" s="13"/>
      <c r="C27" s="13"/>
      <c r="D27" s="13">
        <v>0</v>
      </c>
      <c r="E27" s="334">
        <v>0</v>
      </c>
      <c r="F27" s="334">
        <v>0</v>
      </c>
      <c r="G27" s="334">
        <v>0</v>
      </c>
      <c r="H27" s="334"/>
      <c r="I27" s="334"/>
      <c r="J27" s="334"/>
      <c r="K27" s="334"/>
      <c r="L27" s="303" t="s">
        <v>230</v>
      </c>
    </row>
    <row r="28" spans="1:12">
      <c r="A28" s="8">
        <v>3951</v>
      </c>
      <c r="B28" s="8"/>
      <c r="C28" s="8"/>
      <c r="D28" s="8">
        <v>4958</v>
      </c>
      <c r="E28" s="334">
        <v>1022</v>
      </c>
      <c r="F28" s="334">
        <v>2893</v>
      </c>
      <c r="G28" s="334">
        <v>-389</v>
      </c>
      <c r="H28" s="334"/>
      <c r="I28" s="334"/>
      <c r="J28" s="334"/>
      <c r="K28" s="334"/>
      <c r="L28" s="276" t="s">
        <v>576</v>
      </c>
    </row>
    <row r="29" spans="1:12">
      <c r="A29" s="335">
        <f t="shared" ref="A29:F29" si="10">SUM(A30:A37)</f>
        <v>-413777</v>
      </c>
      <c r="B29" s="335"/>
      <c r="C29" s="335"/>
      <c r="D29" s="335">
        <f t="shared" si="10"/>
        <v>-299805</v>
      </c>
      <c r="E29" s="335">
        <f t="shared" si="10"/>
        <v>-166160</v>
      </c>
      <c r="F29" s="335">
        <f t="shared" si="10"/>
        <v>-128861</v>
      </c>
      <c r="G29" s="335">
        <f>SUM(G30:G37)</f>
        <v>-115519</v>
      </c>
      <c r="H29" s="368">
        <f>G29/A29-1</f>
        <v>-0.72099999999999997</v>
      </c>
      <c r="I29" s="335"/>
      <c r="J29" s="335"/>
      <c r="K29" s="335"/>
      <c r="L29" s="301" t="s">
        <v>235</v>
      </c>
    </row>
    <row r="30" spans="1:12">
      <c r="A30" s="8">
        <f>-181213</f>
        <v>-181213</v>
      </c>
      <c r="B30" s="8"/>
      <c r="C30" s="8"/>
      <c r="D30" s="8">
        <v>-148891</v>
      </c>
      <c r="E30" s="334">
        <v>-68976</v>
      </c>
      <c r="F30" s="334">
        <v>-51400</v>
      </c>
      <c r="G30" s="334">
        <v>-33670</v>
      </c>
      <c r="H30" s="367" t="e">
        <f>G30/$U$29</f>
        <v>#DIV/0!</v>
      </c>
      <c r="I30" s="334"/>
      <c r="J30" s="334"/>
      <c r="K30" s="334"/>
      <c r="L30" s="276" t="s">
        <v>564</v>
      </c>
    </row>
    <row r="31" spans="1:12">
      <c r="A31" s="8">
        <f>-116968+1</f>
        <v>-116967</v>
      </c>
      <c r="B31" s="8"/>
      <c r="C31" s="8"/>
      <c r="D31" s="8">
        <v>-73075</v>
      </c>
      <c r="E31" s="334">
        <v>-39467</v>
      </c>
      <c r="F31" s="334">
        <v>-28156</v>
      </c>
      <c r="G31" s="334">
        <v>-22214</v>
      </c>
      <c r="H31" s="367" t="e">
        <f t="shared" ref="H31:H40" si="11">G31/$U$29</f>
        <v>#DIV/0!</v>
      </c>
      <c r="I31" s="334"/>
      <c r="J31" s="334"/>
      <c r="K31" s="334"/>
      <c r="L31" s="276" t="s">
        <v>565</v>
      </c>
    </row>
    <row r="32" spans="1:12" ht="28.5">
      <c r="A32" s="8">
        <v>-6829</v>
      </c>
      <c r="B32" s="8"/>
      <c r="C32" s="8"/>
      <c r="D32" s="8">
        <v>-1369</v>
      </c>
      <c r="E32" s="334">
        <v>329</v>
      </c>
      <c r="F32" s="334">
        <v>469</v>
      </c>
      <c r="G32" s="334">
        <v>614</v>
      </c>
      <c r="H32" s="367" t="e">
        <f t="shared" si="11"/>
        <v>#DIV/0!</v>
      </c>
      <c r="I32" s="334"/>
      <c r="J32" s="334"/>
      <c r="K32" s="334"/>
      <c r="L32" s="276" t="s">
        <v>236</v>
      </c>
    </row>
    <row r="33" spans="1:12">
      <c r="A33" s="8">
        <v>-11898</v>
      </c>
      <c r="B33" s="8"/>
      <c r="C33" s="8"/>
      <c r="D33" s="8">
        <v>-5661</v>
      </c>
      <c r="E33" s="334">
        <v>-2077</v>
      </c>
      <c r="F33" s="334">
        <v>-1277</v>
      </c>
      <c r="G33" s="334">
        <v>-781</v>
      </c>
      <c r="H33" s="367" t="e">
        <f t="shared" si="11"/>
        <v>#DIV/0!</v>
      </c>
      <c r="I33" s="334"/>
      <c r="J33" s="334"/>
      <c r="K33" s="334"/>
      <c r="L33" s="276" t="s">
        <v>566</v>
      </c>
    </row>
    <row r="34" spans="1:12">
      <c r="A34" s="8">
        <v>-23574</v>
      </c>
      <c r="B34" s="8"/>
      <c r="C34" s="8"/>
      <c r="D34" s="8">
        <v>-15662</v>
      </c>
      <c r="E34" s="334">
        <v>-8907</v>
      </c>
      <c r="F34" s="334">
        <v>-6223</v>
      </c>
      <c r="G34" s="334">
        <v>-6361</v>
      </c>
      <c r="H34" s="367" t="e">
        <f t="shared" si="11"/>
        <v>#DIV/0!</v>
      </c>
      <c r="I34" s="334"/>
      <c r="J34" s="334"/>
      <c r="K34" s="334"/>
      <c r="L34" s="276" t="s">
        <v>567</v>
      </c>
    </row>
    <row r="35" spans="1:12">
      <c r="A35" s="8">
        <v>-5268</v>
      </c>
      <c r="B35" s="8"/>
      <c r="C35" s="8"/>
      <c r="D35" s="8">
        <v>-5023</v>
      </c>
      <c r="E35" s="334">
        <v>-4568</v>
      </c>
      <c r="F35" s="334">
        <v>-4093</v>
      </c>
      <c r="G35" s="334">
        <v>-4190</v>
      </c>
      <c r="H35" s="367" t="e">
        <f t="shared" si="11"/>
        <v>#DIV/0!</v>
      </c>
      <c r="I35" s="334"/>
      <c r="J35" s="334"/>
      <c r="K35" s="334"/>
      <c r="L35" s="276" t="s">
        <v>237</v>
      </c>
    </row>
    <row r="36" spans="1:12" ht="28.5">
      <c r="A36" s="8">
        <v>-68028</v>
      </c>
      <c r="B36" s="8"/>
      <c r="C36" s="8"/>
      <c r="D36" s="8">
        <v>-50124</v>
      </c>
      <c r="E36" s="334">
        <v>-42494</v>
      </c>
      <c r="F36" s="334">
        <v>-38181</v>
      </c>
      <c r="G36" s="334">
        <v>-37162</v>
      </c>
      <c r="H36" s="367" t="e">
        <f t="shared" si="11"/>
        <v>#DIV/0!</v>
      </c>
      <c r="I36" s="334"/>
      <c r="J36" s="334"/>
      <c r="K36" s="334"/>
      <c r="L36" s="276" t="s">
        <v>238</v>
      </c>
    </row>
    <row r="37" spans="1:12">
      <c r="A37" s="365">
        <v>0</v>
      </c>
      <c r="B37" s="365"/>
      <c r="C37" s="365"/>
      <c r="D37" s="365">
        <v>0</v>
      </c>
      <c r="E37" s="365">
        <v>0</v>
      </c>
      <c r="F37" s="365">
        <v>0</v>
      </c>
      <c r="G37" s="365">
        <v>-11755</v>
      </c>
      <c r="H37" s="367" t="e">
        <f t="shared" si="11"/>
        <v>#DIV/0!</v>
      </c>
      <c r="I37" s="365"/>
      <c r="J37" s="365"/>
      <c r="K37" s="365"/>
      <c r="L37" s="364" t="s">
        <v>233</v>
      </c>
    </row>
    <row r="38" spans="1:12">
      <c r="A38" s="219">
        <f t="shared" ref="A38:D38" si="12">A2+A29</f>
        <v>1636313</v>
      </c>
      <c r="B38" s="219"/>
      <c r="C38" s="219"/>
      <c r="D38" s="219">
        <f t="shared" si="12"/>
        <v>1458435</v>
      </c>
      <c r="E38" s="336">
        <f>E2+E29</f>
        <v>1382682</v>
      </c>
      <c r="F38" s="336">
        <f>F2+F29</f>
        <v>1410719</v>
      </c>
      <c r="G38" s="336">
        <f>G2+G29</f>
        <v>1376958</v>
      </c>
      <c r="H38" s="367" t="e">
        <f t="shared" si="11"/>
        <v>#DIV/0!</v>
      </c>
      <c r="I38" s="336"/>
      <c r="J38" s="336"/>
      <c r="K38" s="336"/>
      <c r="L38" s="304" t="s">
        <v>85</v>
      </c>
    </row>
    <row r="39" spans="1:12">
      <c r="E39" s="337"/>
      <c r="F39" s="337"/>
      <c r="G39" s="337"/>
      <c r="H39" s="367" t="e">
        <f t="shared" si="11"/>
        <v>#DIV/0!</v>
      </c>
      <c r="I39" s="337"/>
      <c r="J39" s="337"/>
      <c r="K39" s="337"/>
    </row>
    <row r="40" spans="1:12">
      <c r="E40" s="337"/>
      <c r="F40" s="337"/>
      <c r="G40" s="337">
        <f>G31+G33</f>
        <v>-22995</v>
      </c>
      <c r="H40" s="367" t="e">
        <f t="shared" si="11"/>
        <v>#DIV/0!</v>
      </c>
      <c r="I40" s="337"/>
      <c r="J40" s="337"/>
      <c r="K40" s="337"/>
    </row>
    <row r="41" spans="1:12">
      <c r="E41" s="337"/>
      <c r="F41" s="337"/>
      <c r="G41" s="337"/>
      <c r="H41" s="337"/>
      <c r="I41" s="337"/>
      <c r="J41" s="337"/>
      <c r="K41" s="337"/>
    </row>
    <row r="42" spans="1:12">
      <c r="E42" s="337"/>
      <c r="F42" s="337"/>
      <c r="G42" s="337"/>
      <c r="H42" s="337"/>
      <c r="I42" s="337"/>
      <c r="J42" s="337"/>
      <c r="K42" s="337"/>
    </row>
    <row r="43" spans="1:12">
      <c r="E43" s="337"/>
      <c r="F43" s="337"/>
      <c r="G43" s="337"/>
      <c r="H43" s="337"/>
      <c r="I43" s="337"/>
      <c r="J43" s="337"/>
      <c r="K43" s="337"/>
    </row>
    <row r="44" spans="1:12">
      <c r="F44" s="330"/>
      <c r="G44" s="330"/>
      <c r="H44" s="330"/>
      <c r="I44" s="330"/>
      <c r="J44" s="330"/>
      <c r="K44" s="330"/>
    </row>
  </sheetData>
  <customSheetViews>
    <customSheetView guid="{25FAB884-5E17-4008-8139-33D910C7DEFE}" state="hidden">
      <selection activeCell="H10" activeCellId="1" sqref="H8 H10"/>
      <pageMargins left="0.7" right="0.7" top="0.75" bottom="0.75" header="0.3" footer="0.3"/>
      <pageSetup paperSize="9" orientation="portrait" r:id="rId1"/>
    </customSheetView>
    <customSheetView guid="{687A4863-1825-4D63-B732-E76682E6DE4F}" state="hidden">
      <selection activeCell="H10" activeCellId="1" sqref="H8 H10"/>
      <pageMargins left="0.7" right="0.7" top="0.75" bottom="0.75" header="0.3" footer="0.3"/>
      <pageSetup paperSize="9" orientation="portrait" r:id="rId2"/>
    </customSheetView>
    <customSheetView guid="{12F8D032-8143-430B-8DFF-852E8796C402}">
      <selection activeCell="H10" activeCellId="1" sqref="H8 H10"/>
      <pageMargins left="0.7" right="0.7" top="0.75" bottom="0.75" header="0.3" footer="0.3"/>
    </customSheetView>
    <customSheetView guid="{9AF4A83C-CF57-4B40-8A74-6A0EA6C2FE5C}" state="hidden">
      <selection activeCell="H10" activeCellId="1" sqref="H8 H10"/>
      <pageMargins left="0.7" right="0.7" top="0.75" bottom="0.75" header="0.3" footer="0.3"/>
      <pageSetup paperSize="9" orientation="portrait" r:id="rId3"/>
    </customSheetView>
    <customSheetView guid="{22F3E99A-96C8-445F-81B2-67262F695A36}" state="hidden">
      <selection activeCell="H10" activeCellId="1" sqref="H8 H10"/>
      <pageMargins left="0.7" right="0.7" top="0.75" bottom="0.75" header="0.3" footer="0.3"/>
      <pageSetup paperSize="9" orientation="portrait" r:id="rId4"/>
    </customSheetView>
    <customSheetView guid="{899D69CD-4B7E-42BC-9944-5BD922EB798C}" state="hidden">
      <selection activeCell="H10" activeCellId="1" sqref="H8 H10"/>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G25"/>
  <sheetViews>
    <sheetView workbookViewId="0">
      <pane xSplit="2" ySplit="2" topLeftCell="AC3" activePane="bottomRight" state="frozen"/>
      <selection pane="topRight" activeCell="C1" sqref="C1"/>
      <selection pane="bottomLeft" activeCell="A3" sqref="A3"/>
      <selection pane="bottomRight" activeCell="C3" sqref="C3"/>
    </sheetView>
  </sheetViews>
  <sheetFormatPr defaultRowHeight="15"/>
  <cols>
    <col min="1" max="1" width="68.5703125" customWidth="1"/>
    <col min="2" max="2" width="61.5703125" customWidth="1"/>
    <col min="3" max="36" width="12.5703125" customWidth="1"/>
  </cols>
  <sheetData>
    <row r="2" spans="1:33" ht="15.75" thickBot="1">
      <c r="A2" s="51" t="s">
        <v>313</v>
      </c>
      <c r="B2" s="51" t="s">
        <v>243</v>
      </c>
      <c r="C2" s="66">
        <v>42825</v>
      </c>
      <c r="D2" s="66">
        <v>42916</v>
      </c>
      <c r="E2" s="66">
        <v>43008</v>
      </c>
      <c r="F2" s="55">
        <v>43100</v>
      </c>
      <c r="G2" s="55">
        <v>43101</v>
      </c>
      <c r="H2" s="66">
        <v>43190</v>
      </c>
      <c r="I2" s="66">
        <v>43281</v>
      </c>
      <c r="J2" s="66">
        <v>43373</v>
      </c>
      <c r="K2" s="55">
        <v>43465</v>
      </c>
      <c r="L2" s="55">
        <v>43555</v>
      </c>
      <c r="M2" s="213">
        <v>43646</v>
      </c>
      <c r="N2" s="213">
        <v>43738</v>
      </c>
      <c r="O2" s="242">
        <v>43830</v>
      </c>
      <c r="P2" s="242">
        <v>43921</v>
      </c>
      <c r="Q2" s="242">
        <v>44012</v>
      </c>
      <c r="R2" s="242">
        <v>44104</v>
      </c>
      <c r="S2" s="242">
        <v>44196</v>
      </c>
      <c r="T2" s="242">
        <v>44286</v>
      </c>
      <c r="U2" s="242">
        <v>44377</v>
      </c>
      <c r="V2" s="242">
        <v>44469</v>
      </c>
      <c r="W2" s="242">
        <v>44561</v>
      </c>
      <c r="X2" s="382">
        <v>44651</v>
      </c>
      <c r="Y2" s="411">
        <v>44742</v>
      </c>
      <c r="Z2" s="411">
        <v>44834</v>
      </c>
      <c r="AA2" s="411">
        <v>44926</v>
      </c>
      <c r="AB2" s="411">
        <v>45016</v>
      </c>
      <c r="AC2" s="411">
        <v>45107</v>
      </c>
      <c r="AD2" s="411">
        <v>45199</v>
      </c>
      <c r="AE2" s="411">
        <v>45291</v>
      </c>
      <c r="AF2" s="411">
        <v>45382</v>
      </c>
      <c r="AG2" s="411">
        <v>45473</v>
      </c>
    </row>
    <row r="3" spans="1:33" ht="25.5">
      <c r="A3" s="52" t="s">
        <v>314</v>
      </c>
      <c r="B3" s="54" t="s">
        <v>324</v>
      </c>
      <c r="C3" s="70"/>
      <c r="D3" s="70"/>
      <c r="E3" s="70"/>
      <c r="F3" s="56"/>
      <c r="G3" s="56">
        <f>G5+G8+G10</f>
        <v>25984209</v>
      </c>
      <c r="H3" s="56">
        <f t="shared" ref="H3:M3" si="0">H5+H8+H10</f>
        <v>26750860</v>
      </c>
      <c r="I3" s="56">
        <f t="shared" si="0"/>
        <v>32565132</v>
      </c>
      <c r="J3" s="56">
        <f t="shared" si="0"/>
        <v>33013402</v>
      </c>
      <c r="K3" s="56">
        <f t="shared" si="0"/>
        <v>36886457</v>
      </c>
      <c r="L3" s="56">
        <f t="shared" si="0"/>
        <v>36994963</v>
      </c>
      <c r="M3" s="214">
        <f t="shared" si="0"/>
        <v>37097116</v>
      </c>
      <c r="N3" s="214">
        <f t="shared" ref="N3:S3" si="1">N5+N8+N10</f>
        <v>36585574</v>
      </c>
      <c r="O3" s="243">
        <f t="shared" si="1"/>
        <v>40248937</v>
      </c>
      <c r="P3" s="243">
        <f t="shared" si="1"/>
        <v>40130536</v>
      </c>
      <c r="Q3" s="243">
        <f t="shared" si="1"/>
        <v>55799648</v>
      </c>
      <c r="R3" s="243">
        <f t="shared" si="1"/>
        <v>60192017</v>
      </c>
      <c r="S3" s="243">
        <f t="shared" si="1"/>
        <v>65700052</v>
      </c>
      <c r="T3" s="243">
        <f t="shared" ref="T3:U3" si="2">T5+T8+T10</f>
        <v>67191633</v>
      </c>
      <c r="U3" s="243">
        <f t="shared" si="2"/>
        <v>69713676</v>
      </c>
      <c r="V3" s="243">
        <f t="shared" ref="V3:W3" si="3">V5+V8+V10</f>
        <v>68563302</v>
      </c>
      <c r="W3" s="243">
        <f t="shared" si="3"/>
        <v>70064796</v>
      </c>
      <c r="X3" s="383">
        <f t="shared" ref="X3:AC3" si="4">X5+X8+X10</f>
        <v>63541779</v>
      </c>
      <c r="Y3" s="412">
        <f t="shared" si="4"/>
        <v>57789407</v>
      </c>
      <c r="Z3" s="412">
        <f t="shared" si="4"/>
        <v>44050101</v>
      </c>
      <c r="AA3" s="412">
        <f t="shared" si="4"/>
        <v>49845849</v>
      </c>
      <c r="AB3" s="412">
        <f t="shared" si="4"/>
        <v>47378576</v>
      </c>
      <c r="AC3" s="412">
        <f t="shared" si="4"/>
        <v>51662758</v>
      </c>
      <c r="AD3" s="412">
        <f t="shared" ref="AD3:AE3" si="5">AD5+AD8+AD10</f>
        <v>55735711</v>
      </c>
      <c r="AE3" s="412">
        <f t="shared" si="5"/>
        <v>47598570</v>
      </c>
      <c r="AF3" s="412">
        <f t="shared" ref="AF3:AG3" si="6">AF5+AF8+AF10</f>
        <v>39815091</v>
      </c>
      <c r="AG3" s="412">
        <f t="shared" si="6"/>
        <v>36500017</v>
      </c>
    </row>
    <row r="4" spans="1:33" ht="15" customHeight="1">
      <c r="A4" s="52" t="s">
        <v>365</v>
      </c>
      <c r="B4" s="52" t="s">
        <v>366</v>
      </c>
      <c r="C4" s="57">
        <f>C5+C10</f>
        <v>24212430</v>
      </c>
      <c r="D4" s="57">
        <f>D5+D10</f>
        <v>24184070</v>
      </c>
      <c r="E4" s="57">
        <f>E7+E9+E11</f>
        <v>25011794</v>
      </c>
      <c r="F4" s="73">
        <f>F7+F9+F11</f>
        <v>25984209</v>
      </c>
      <c r="G4" s="52"/>
      <c r="H4" s="52"/>
      <c r="I4" s="52"/>
      <c r="J4" s="52"/>
      <c r="K4" s="52"/>
      <c r="L4" s="52"/>
      <c r="M4" s="215"/>
      <c r="N4" s="215"/>
      <c r="O4" s="244"/>
      <c r="P4" s="244"/>
      <c r="Q4" s="244"/>
      <c r="R4" s="244"/>
      <c r="S4" s="244"/>
      <c r="T4" s="244"/>
      <c r="U4" s="244"/>
      <c r="V4" s="373"/>
      <c r="W4" s="373"/>
      <c r="X4" s="373"/>
      <c r="Y4" s="413"/>
      <c r="Z4" s="413"/>
      <c r="AA4" s="413"/>
      <c r="AB4" s="413"/>
      <c r="AC4" s="413"/>
      <c r="AD4" s="413"/>
      <c r="AE4" s="413"/>
      <c r="AF4" s="413"/>
      <c r="AG4" s="413"/>
    </row>
    <row r="5" spans="1:33" ht="15" customHeight="1">
      <c r="A5" s="53" t="s">
        <v>315</v>
      </c>
      <c r="B5" s="53" t="s">
        <v>325</v>
      </c>
      <c r="C5" s="34">
        <f t="shared" ref="C5:M5" si="7">C7+C6</f>
        <v>22182310</v>
      </c>
      <c r="D5" s="34">
        <f t="shared" si="7"/>
        <v>22034197</v>
      </c>
      <c r="E5" s="34">
        <f t="shared" si="7"/>
        <v>21610256</v>
      </c>
      <c r="F5" s="34">
        <f t="shared" si="7"/>
        <v>22514629</v>
      </c>
      <c r="G5" s="34">
        <f t="shared" si="7"/>
        <v>22514629</v>
      </c>
      <c r="H5" s="34">
        <f t="shared" si="7"/>
        <v>24538574</v>
      </c>
      <c r="I5" s="34">
        <f t="shared" si="7"/>
        <v>27154076</v>
      </c>
      <c r="J5" s="34">
        <f t="shared" si="7"/>
        <v>28624667</v>
      </c>
      <c r="K5" s="34">
        <f t="shared" si="7"/>
        <v>29068536</v>
      </c>
      <c r="L5" s="34">
        <f t="shared" si="7"/>
        <v>31777287</v>
      </c>
      <c r="M5" s="210">
        <f t="shared" si="7"/>
        <v>33136741</v>
      </c>
      <c r="N5" s="210">
        <f t="shared" ref="N5:S5" si="8">N7+N6</f>
        <v>34540831</v>
      </c>
      <c r="O5" s="245">
        <f t="shared" si="8"/>
        <v>34332625</v>
      </c>
      <c r="P5" s="245">
        <f t="shared" si="8"/>
        <v>36500147</v>
      </c>
      <c r="Q5" s="245">
        <f t="shared" si="8"/>
        <v>45429189</v>
      </c>
      <c r="R5" s="245">
        <f t="shared" si="8"/>
        <v>45938077</v>
      </c>
      <c r="S5" s="245">
        <f t="shared" si="8"/>
        <v>46149191</v>
      </c>
      <c r="T5" s="245">
        <f t="shared" ref="T5:U5" si="9">T7+T6</f>
        <v>50122581</v>
      </c>
      <c r="U5" s="245">
        <f t="shared" si="9"/>
        <v>53494106</v>
      </c>
      <c r="V5" s="245">
        <f t="shared" ref="V5:W5" si="10">V7+V6</f>
        <v>51550560</v>
      </c>
      <c r="W5" s="245">
        <f t="shared" si="10"/>
        <v>49225514</v>
      </c>
      <c r="X5" s="169">
        <f>X7+X6</f>
        <v>46303468</v>
      </c>
      <c r="Y5" s="414">
        <f>Y7+Y6</f>
        <v>45201966</v>
      </c>
      <c r="Z5" s="414">
        <v>31315795</v>
      </c>
      <c r="AA5" s="414">
        <f t="shared" ref="AA5:AF5" si="11">AA7</f>
        <v>34127213</v>
      </c>
      <c r="AB5" s="414">
        <f t="shared" si="11"/>
        <v>34499164</v>
      </c>
      <c r="AC5" s="414">
        <f t="shared" si="11"/>
        <v>32638924</v>
      </c>
      <c r="AD5" s="414">
        <f t="shared" si="11"/>
        <v>31674389</v>
      </c>
      <c r="AE5" s="414">
        <f t="shared" si="11"/>
        <v>27436096</v>
      </c>
      <c r="AF5" s="414">
        <f t="shared" si="11"/>
        <v>24977003</v>
      </c>
      <c r="AG5" s="414">
        <f>AG7</f>
        <v>21956528</v>
      </c>
    </row>
    <row r="6" spans="1:33" ht="15" customHeight="1">
      <c r="A6" s="72" t="s">
        <v>318</v>
      </c>
      <c r="B6" s="72" t="s">
        <v>328</v>
      </c>
      <c r="C6" s="34">
        <v>292894</v>
      </c>
      <c r="D6" s="34">
        <v>293619</v>
      </c>
      <c r="E6" s="34">
        <v>0</v>
      </c>
      <c r="F6" s="34">
        <v>0</v>
      </c>
      <c r="G6" s="34">
        <v>0</v>
      </c>
      <c r="H6" s="34">
        <v>0</v>
      </c>
      <c r="I6" s="34">
        <v>0</v>
      </c>
      <c r="J6" s="34">
        <v>0</v>
      </c>
      <c r="K6" s="34">
        <v>0</v>
      </c>
      <c r="L6" s="34">
        <v>0</v>
      </c>
      <c r="M6" s="210">
        <v>0</v>
      </c>
      <c r="N6" s="210">
        <v>0</v>
      </c>
      <c r="O6" s="245">
        <v>0</v>
      </c>
      <c r="P6" s="245">
        <v>0</v>
      </c>
      <c r="Q6" s="245">
        <v>2040169</v>
      </c>
      <c r="R6" s="245">
        <v>1415156</v>
      </c>
      <c r="S6" s="245">
        <v>1415983</v>
      </c>
      <c r="T6" s="245">
        <v>0</v>
      </c>
      <c r="U6" s="245">
        <v>0</v>
      </c>
      <c r="V6" s="245">
        <v>0</v>
      </c>
      <c r="W6" s="245">
        <v>0</v>
      </c>
      <c r="X6" s="169">
        <v>0</v>
      </c>
      <c r="Y6" s="414">
        <v>0</v>
      </c>
      <c r="Z6" s="414">
        <v>0</v>
      </c>
      <c r="AA6" s="414">
        <v>0</v>
      </c>
      <c r="AB6" s="414">
        <v>0</v>
      </c>
      <c r="AC6" s="414">
        <v>0</v>
      </c>
      <c r="AD6" s="414">
        <v>0</v>
      </c>
      <c r="AE6" s="414">
        <v>0</v>
      </c>
      <c r="AF6" s="414">
        <v>0</v>
      </c>
      <c r="AG6" s="414">
        <v>0</v>
      </c>
    </row>
    <row r="7" spans="1:33" ht="15" customHeight="1">
      <c r="A7" s="30" t="s">
        <v>316</v>
      </c>
      <c r="B7" s="30" t="s">
        <v>326</v>
      </c>
      <c r="C7" s="34">
        <v>21889416</v>
      </c>
      <c r="D7" s="34">
        <v>21740578</v>
      </c>
      <c r="E7" s="34">
        <v>21610256</v>
      </c>
      <c r="F7" s="38">
        <v>22514629</v>
      </c>
      <c r="G7" s="38">
        <v>22514629</v>
      </c>
      <c r="H7" s="34">
        <v>24538574</v>
      </c>
      <c r="I7" s="34">
        <v>27154076</v>
      </c>
      <c r="J7" s="34">
        <v>28624667</v>
      </c>
      <c r="K7" s="34">
        <v>29068536</v>
      </c>
      <c r="L7" s="34">
        <v>31777287</v>
      </c>
      <c r="M7" s="210">
        <v>33136741</v>
      </c>
      <c r="N7" s="210">
        <v>34540831</v>
      </c>
      <c r="O7" s="245">
        <v>34332625</v>
      </c>
      <c r="P7" s="245">
        <v>36500147</v>
      </c>
      <c r="Q7" s="245">
        <v>43389020</v>
      </c>
      <c r="R7" s="245">
        <v>44522921</v>
      </c>
      <c r="S7" s="245">
        <v>44733208</v>
      </c>
      <c r="T7" s="245">
        <v>50122581</v>
      </c>
      <c r="U7" s="245">
        <v>53494106</v>
      </c>
      <c r="V7" s="245">
        <v>51550560</v>
      </c>
      <c r="W7" s="245">
        <v>49225514</v>
      </c>
      <c r="X7" s="169">
        <v>46303468</v>
      </c>
      <c r="Y7" s="414">
        <v>45201966</v>
      </c>
      <c r="Z7" s="414">
        <v>45201966</v>
      </c>
      <c r="AA7" s="414">
        <v>34127213</v>
      </c>
      <c r="AB7" s="414">
        <v>34499164</v>
      </c>
      <c r="AC7" s="414">
        <v>32638924</v>
      </c>
      <c r="AD7" s="414">
        <v>31674389</v>
      </c>
      <c r="AE7" s="414">
        <v>27436096</v>
      </c>
      <c r="AF7" s="414">
        <v>24977003</v>
      </c>
      <c r="AG7" s="414">
        <v>21956528</v>
      </c>
    </row>
    <row r="8" spans="1:33" ht="15" customHeight="1">
      <c r="A8" s="53" t="s">
        <v>317</v>
      </c>
      <c r="B8" s="53" t="s">
        <v>327</v>
      </c>
      <c r="C8" s="34">
        <v>0</v>
      </c>
      <c r="D8" s="34">
        <v>0</v>
      </c>
      <c r="E8" s="34">
        <f t="shared" ref="E8:L8" si="12">E9</f>
        <v>1239118</v>
      </c>
      <c r="F8" s="34">
        <f t="shared" si="12"/>
        <v>1379839</v>
      </c>
      <c r="G8" s="34">
        <f t="shared" si="12"/>
        <v>1379839</v>
      </c>
      <c r="H8" s="34">
        <f t="shared" si="12"/>
        <v>82023</v>
      </c>
      <c r="I8" s="34">
        <f t="shared" si="12"/>
        <v>3279363</v>
      </c>
      <c r="J8" s="34">
        <f t="shared" si="12"/>
        <v>2299616</v>
      </c>
      <c r="K8" s="34">
        <f t="shared" si="12"/>
        <v>5999249</v>
      </c>
      <c r="L8" s="34">
        <f t="shared" si="12"/>
        <v>3214666</v>
      </c>
      <c r="M8" s="210">
        <f t="shared" ref="M8:W8" si="13">M9</f>
        <v>1939700</v>
      </c>
      <c r="N8" s="210">
        <f t="shared" si="13"/>
        <v>0</v>
      </c>
      <c r="O8" s="245">
        <f t="shared" si="13"/>
        <v>3849679</v>
      </c>
      <c r="P8" s="245">
        <f t="shared" si="13"/>
        <v>1499917</v>
      </c>
      <c r="Q8" s="245">
        <f t="shared" si="13"/>
        <v>599997</v>
      </c>
      <c r="R8" s="245">
        <f t="shared" si="13"/>
        <v>0</v>
      </c>
      <c r="S8" s="245">
        <f t="shared" si="13"/>
        <v>4999904</v>
      </c>
      <c r="T8" s="245">
        <f t="shared" si="13"/>
        <v>1499996</v>
      </c>
      <c r="U8" s="245">
        <f t="shared" si="13"/>
        <v>0</v>
      </c>
      <c r="V8" s="245">
        <f t="shared" si="13"/>
        <v>2000000</v>
      </c>
      <c r="W8" s="245">
        <f t="shared" si="13"/>
        <v>6997960</v>
      </c>
      <c r="X8" s="169">
        <f t="shared" ref="X8:AG8" si="14">X9</f>
        <v>4000000</v>
      </c>
      <c r="Y8" s="414">
        <f t="shared" si="14"/>
        <v>0</v>
      </c>
      <c r="Z8" s="414">
        <f t="shared" si="14"/>
        <v>0</v>
      </c>
      <c r="AA8" s="414">
        <f t="shared" si="14"/>
        <v>3898145</v>
      </c>
      <c r="AB8" s="414">
        <f t="shared" si="14"/>
        <v>0</v>
      </c>
      <c r="AC8" s="414">
        <f t="shared" si="14"/>
        <v>5493818</v>
      </c>
      <c r="AD8" s="414">
        <f t="shared" si="14"/>
        <v>10542549</v>
      </c>
      <c r="AE8" s="414">
        <f t="shared" si="14"/>
        <v>6246368</v>
      </c>
      <c r="AF8" s="414">
        <f t="shared" si="14"/>
        <v>2956311</v>
      </c>
      <c r="AG8" s="414">
        <f t="shared" si="14"/>
        <v>3395367</v>
      </c>
    </row>
    <row r="9" spans="1:33" ht="15" customHeight="1">
      <c r="A9" s="30" t="s">
        <v>318</v>
      </c>
      <c r="B9" s="30" t="s">
        <v>328</v>
      </c>
      <c r="C9" s="34">
        <v>0</v>
      </c>
      <c r="D9" s="34">
        <v>0</v>
      </c>
      <c r="E9" s="34">
        <v>1239118</v>
      </c>
      <c r="F9" s="38">
        <v>1379839</v>
      </c>
      <c r="G9" s="38">
        <v>1379839</v>
      </c>
      <c r="H9" s="34">
        <v>82023</v>
      </c>
      <c r="I9" s="34">
        <v>3279363</v>
      </c>
      <c r="J9" s="34">
        <v>2299616</v>
      </c>
      <c r="K9" s="34">
        <v>5999249</v>
      </c>
      <c r="L9" s="34">
        <v>3214666</v>
      </c>
      <c r="M9" s="210">
        <v>1939700</v>
      </c>
      <c r="N9" s="210">
        <v>0</v>
      </c>
      <c r="O9" s="245">
        <v>3849679</v>
      </c>
      <c r="P9" s="245">
        <v>1499917</v>
      </c>
      <c r="Q9" s="245">
        <v>599997</v>
      </c>
      <c r="R9" s="245">
        <v>0</v>
      </c>
      <c r="S9" s="245">
        <v>4999904</v>
      </c>
      <c r="T9" s="245">
        <v>1499996</v>
      </c>
      <c r="U9" s="245">
        <v>0</v>
      </c>
      <c r="V9" s="245">
        <v>2000000</v>
      </c>
      <c r="W9" s="245">
        <v>6997960</v>
      </c>
      <c r="X9" s="169">
        <v>4000000</v>
      </c>
      <c r="Y9" s="414">
        <f>0</f>
        <v>0</v>
      </c>
      <c r="Z9" s="414">
        <f>0</f>
        <v>0</v>
      </c>
      <c r="AA9" s="414">
        <v>3898145</v>
      </c>
      <c r="AB9" s="414">
        <v>0</v>
      </c>
      <c r="AC9" s="414">
        <v>5493818</v>
      </c>
      <c r="AD9" s="414">
        <v>10542549</v>
      </c>
      <c r="AE9" s="414">
        <v>6246368</v>
      </c>
      <c r="AF9" s="414">
        <v>2956311</v>
      </c>
      <c r="AG9" s="414">
        <v>3395367</v>
      </c>
    </row>
    <row r="10" spans="1:33" ht="15" customHeight="1">
      <c r="A10" s="53" t="s">
        <v>319</v>
      </c>
      <c r="B10" s="53" t="s">
        <v>329</v>
      </c>
      <c r="C10" s="34">
        <f>C11</f>
        <v>2030120</v>
      </c>
      <c r="D10" s="34">
        <f>D11</f>
        <v>2149873</v>
      </c>
      <c r="E10" s="34">
        <f>E11</f>
        <v>2162420</v>
      </c>
      <c r="F10" s="34">
        <f>F11</f>
        <v>2089741</v>
      </c>
      <c r="G10" s="34">
        <f t="shared" ref="G10:N10" si="15">G11</f>
        <v>2089741</v>
      </c>
      <c r="H10" s="34">
        <f t="shared" si="15"/>
        <v>2130263</v>
      </c>
      <c r="I10" s="34">
        <f t="shared" si="15"/>
        <v>2131693</v>
      </c>
      <c r="J10" s="34">
        <f t="shared" si="15"/>
        <v>2089119</v>
      </c>
      <c r="K10" s="34">
        <f t="shared" si="15"/>
        <v>1818672</v>
      </c>
      <c r="L10" s="34">
        <f t="shared" si="15"/>
        <v>2003010</v>
      </c>
      <c r="M10" s="210">
        <f t="shared" si="15"/>
        <v>2020675</v>
      </c>
      <c r="N10" s="210">
        <f t="shared" si="15"/>
        <v>2044743</v>
      </c>
      <c r="O10" s="245">
        <f t="shared" ref="O10:W10" si="16">O11</f>
        <v>2066633</v>
      </c>
      <c r="P10" s="245">
        <f t="shared" si="16"/>
        <v>2130472</v>
      </c>
      <c r="Q10" s="245">
        <f t="shared" si="16"/>
        <v>9770462</v>
      </c>
      <c r="R10" s="245">
        <f t="shared" si="16"/>
        <v>14253940</v>
      </c>
      <c r="S10" s="245">
        <f t="shared" si="16"/>
        <v>14550957</v>
      </c>
      <c r="T10" s="245">
        <f t="shared" si="16"/>
        <v>15569056</v>
      </c>
      <c r="U10" s="245">
        <f t="shared" si="16"/>
        <v>16219570</v>
      </c>
      <c r="V10" s="245">
        <f t="shared" si="16"/>
        <v>15012742</v>
      </c>
      <c r="W10" s="245">
        <f t="shared" si="16"/>
        <v>13841322</v>
      </c>
      <c r="X10" s="169">
        <f t="shared" ref="X10:AG10" si="17">X11</f>
        <v>13238311</v>
      </c>
      <c r="Y10" s="414">
        <f t="shared" si="17"/>
        <v>12587441</v>
      </c>
      <c r="Z10" s="414">
        <f t="shared" si="17"/>
        <v>12734306</v>
      </c>
      <c r="AA10" s="414">
        <f t="shared" si="17"/>
        <v>11820491</v>
      </c>
      <c r="AB10" s="414">
        <f t="shared" si="17"/>
        <v>12879412</v>
      </c>
      <c r="AC10" s="414">
        <f t="shared" si="17"/>
        <v>13530016</v>
      </c>
      <c r="AD10" s="414">
        <f t="shared" si="17"/>
        <v>13518773</v>
      </c>
      <c r="AE10" s="414">
        <f t="shared" si="17"/>
        <v>13916106</v>
      </c>
      <c r="AF10" s="414">
        <f t="shared" si="17"/>
        <v>11881777</v>
      </c>
      <c r="AG10" s="414">
        <f t="shared" si="17"/>
        <v>11148122</v>
      </c>
    </row>
    <row r="11" spans="1:33" ht="15" customHeight="1">
      <c r="A11" s="53" t="s">
        <v>316</v>
      </c>
      <c r="B11" s="53" t="s">
        <v>330</v>
      </c>
      <c r="C11" s="34">
        <v>2030120</v>
      </c>
      <c r="D11" s="34">
        <v>2149873</v>
      </c>
      <c r="E11" s="34">
        <v>2162420</v>
      </c>
      <c r="F11" s="34">
        <v>2089741</v>
      </c>
      <c r="G11" s="34">
        <v>2089741</v>
      </c>
      <c r="H11" s="34">
        <v>2130263</v>
      </c>
      <c r="I11" s="34">
        <v>2131693</v>
      </c>
      <c r="J11" s="34">
        <v>2089119</v>
      </c>
      <c r="K11" s="34">
        <v>1818672</v>
      </c>
      <c r="L11" s="34">
        <v>2003010</v>
      </c>
      <c r="M11" s="210">
        <v>2020675</v>
      </c>
      <c r="N11" s="210">
        <v>2044743</v>
      </c>
      <c r="O11" s="245">
        <v>2066633</v>
      </c>
      <c r="P11" s="245">
        <v>2130472</v>
      </c>
      <c r="Q11" s="245">
        <v>9770462</v>
      </c>
      <c r="R11" s="245">
        <v>14253940</v>
      </c>
      <c r="S11" s="245">
        <v>14550957</v>
      </c>
      <c r="T11" s="245">
        <v>15569056</v>
      </c>
      <c r="U11" s="245">
        <v>16219570</v>
      </c>
      <c r="V11" s="245">
        <v>15012742</v>
      </c>
      <c r="W11" s="245">
        <v>13841322</v>
      </c>
      <c r="X11" s="169">
        <v>13238311</v>
      </c>
      <c r="Y11" s="414">
        <v>12587441</v>
      </c>
      <c r="Z11" s="414">
        <v>12734306</v>
      </c>
      <c r="AA11" s="414">
        <v>11820491</v>
      </c>
      <c r="AB11" s="414">
        <v>12879412</v>
      </c>
      <c r="AC11" s="414">
        <v>13530016</v>
      </c>
      <c r="AD11" s="414">
        <v>13518773</v>
      </c>
      <c r="AE11" s="414">
        <v>13916106</v>
      </c>
      <c r="AF11" s="414">
        <v>11881777</v>
      </c>
      <c r="AG11" s="414">
        <v>11148122</v>
      </c>
    </row>
    <row r="12" spans="1:33" ht="30" customHeight="1">
      <c r="A12" s="52" t="s">
        <v>320</v>
      </c>
      <c r="B12" s="52" t="s">
        <v>331</v>
      </c>
      <c r="C12" s="71"/>
      <c r="D12" s="71"/>
      <c r="E12" s="71"/>
      <c r="F12" s="57"/>
      <c r="G12" s="57">
        <v>93165</v>
      </c>
      <c r="H12" s="57">
        <f>3390+95848</f>
        <v>99238</v>
      </c>
      <c r="I12" s="57">
        <f>2356+116390</f>
        <v>118746</v>
      </c>
      <c r="J12" s="57">
        <f>1855+129475</f>
        <v>131330</v>
      </c>
      <c r="K12" s="57">
        <f>134741+1770</f>
        <v>136511</v>
      </c>
      <c r="L12" s="57">
        <f>162016+1862</f>
        <v>163878</v>
      </c>
      <c r="M12" s="211">
        <v>177035</v>
      </c>
      <c r="N12" s="211">
        <v>187335</v>
      </c>
      <c r="O12" s="246">
        <v>194285</v>
      </c>
      <c r="P12" s="246">
        <v>181321</v>
      </c>
      <c r="Q12" s="246">
        <v>205854</v>
      </c>
      <c r="R12" s="246">
        <f>103259+436</f>
        <v>103695</v>
      </c>
      <c r="S12" s="246">
        <v>110155</v>
      </c>
      <c r="T12" s="246">
        <v>112080</v>
      </c>
      <c r="U12" s="246">
        <v>118325</v>
      </c>
      <c r="V12" s="246">
        <v>118325</v>
      </c>
      <c r="W12" s="246">
        <v>116977</v>
      </c>
      <c r="X12" s="171">
        <v>123248</v>
      </c>
      <c r="Y12" s="171">
        <v>117252</v>
      </c>
      <c r="Z12" s="171">
        <v>62445</v>
      </c>
      <c r="AA12" s="171">
        <v>64707</v>
      </c>
      <c r="AB12" s="171">
        <v>68484</v>
      </c>
      <c r="AC12" s="171">
        <v>68902</v>
      </c>
      <c r="AD12" s="171">
        <v>1969</v>
      </c>
      <c r="AE12" s="171">
        <v>2005</v>
      </c>
      <c r="AF12" s="171">
        <v>2179</v>
      </c>
      <c r="AG12" s="171">
        <v>2060</v>
      </c>
    </row>
    <row r="13" spans="1:33" ht="15" customHeight="1">
      <c r="A13" s="52" t="s">
        <v>633</v>
      </c>
      <c r="B13" s="52" t="s">
        <v>660</v>
      </c>
      <c r="C13" s="71"/>
      <c r="D13" s="71"/>
      <c r="E13" s="71"/>
      <c r="F13" s="57"/>
      <c r="G13" s="57"/>
      <c r="H13" s="57"/>
      <c r="I13" s="57"/>
      <c r="J13" s="57"/>
      <c r="K13" s="57"/>
      <c r="L13" s="57"/>
      <c r="M13" s="211"/>
      <c r="N13" s="211"/>
      <c r="O13" s="246"/>
      <c r="P13" s="246"/>
      <c r="Q13" s="246"/>
      <c r="R13" s="246">
        <v>0</v>
      </c>
      <c r="S13" s="246">
        <v>0</v>
      </c>
      <c r="T13" s="246">
        <v>0</v>
      </c>
      <c r="U13" s="246">
        <v>0</v>
      </c>
      <c r="V13" s="246">
        <v>0</v>
      </c>
      <c r="W13" s="246">
        <v>1421272</v>
      </c>
      <c r="X13" s="171">
        <v>2455419</v>
      </c>
      <c r="Y13" s="171">
        <v>2473509</v>
      </c>
      <c r="Z13" s="171">
        <v>2493445</v>
      </c>
      <c r="AA13" s="171">
        <v>3156009</v>
      </c>
      <c r="AB13" s="171">
        <v>5683783</v>
      </c>
      <c r="AC13" s="171">
        <v>6894777</v>
      </c>
      <c r="AD13" s="171">
        <v>12107959</v>
      </c>
      <c r="AE13" s="171">
        <v>19639468</v>
      </c>
      <c r="AF13" s="171">
        <v>28059918</v>
      </c>
      <c r="AG13" s="171">
        <v>30131812</v>
      </c>
    </row>
    <row r="14" spans="1:33" ht="30" customHeight="1">
      <c r="A14" s="52" t="s">
        <v>599</v>
      </c>
      <c r="B14" s="52" t="s">
        <v>600</v>
      </c>
      <c r="C14" s="71"/>
      <c r="D14" s="71"/>
      <c r="E14" s="71"/>
      <c r="F14" s="57"/>
      <c r="G14" s="57"/>
      <c r="H14" s="57"/>
      <c r="I14" s="57"/>
      <c r="J14" s="57"/>
      <c r="K14" s="57"/>
      <c r="L14" s="57"/>
      <c r="M14" s="57"/>
      <c r="N14" s="57"/>
      <c r="O14" s="57"/>
      <c r="P14" s="57"/>
      <c r="Q14" s="57"/>
      <c r="R14" s="57">
        <f t="shared" ref="R14:W14" si="18">R15</f>
        <v>105973</v>
      </c>
      <c r="S14" s="57">
        <f t="shared" si="18"/>
        <v>115896</v>
      </c>
      <c r="T14" s="57">
        <f t="shared" si="18"/>
        <v>118432</v>
      </c>
      <c r="U14" s="57">
        <f t="shared" si="18"/>
        <v>3464</v>
      </c>
      <c r="V14" s="57">
        <f t="shared" si="18"/>
        <v>3464</v>
      </c>
      <c r="W14" s="57">
        <f t="shared" si="18"/>
        <v>3427</v>
      </c>
      <c r="X14" s="171">
        <f t="shared" ref="X14:AG14" si="19">X15</f>
        <v>3610</v>
      </c>
      <c r="Y14" s="415">
        <f t="shared" si="19"/>
        <v>3438</v>
      </c>
      <c r="Z14" s="415">
        <f t="shared" si="19"/>
        <v>60858</v>
      </c>
      <c r="AA14" s="415">
        <f t="shared" si="19"/>
        <v>63248</v>
      </c>
      <c r="AB14" s="415">
        <f t="shared" si="19"/>
        <v>5518</v>
      </c>
      <c r="AC14" s="415">
        <f t="shared" si="19"/>
        <v>5559</v>
      </c>
      <c r="AD14" s="415">
        <f t="shared" si="19"/>
        <v>5729</v>
      </c>
      <c r="AE14" s="415">
        <f t="shared" si="19"/>
        <v>5839</v>
      </c>
      <c r="AF14" s="415">
        <f t="shared" si="19"/>
        <v>6345</v>
      </c>
      <c r="AG14" s="415">
        <f t="shared" si="19"/>
        <v>6032</v>
      </c>
    </row>
    <row r="15" spans="1:33" ht="15" customHeight="1">
      <c r="A15" s="30" t="s">
        <v>323</v>
      </c>
      <c r="B15" s="30" t="s">
        <v>334</v>
      </c>
      <c r="C15" s="344"/>
      <c r="D15" s="344"/>
      <c r="E15" s="344"/>
      <c r="F15" s="34"/>
      <c r="G15" s="34"/>
      <c r="H15" s="34"/>
      <c r="I15" s="34"/>
      <c r="J15" s="34"/>
      <c r="K15" s="34"/>
      <c r="L15" s="34"/>
      <c r="M15" s="34"/>
      <c r="N15" s="34"/>
      <c r="O15" s="34"/>
      <c r="P15" s="34"/>
      <c r="Q15" s="34"/>
      <c r="R15" s="34">
        <v>105973</v>
      </c>
      <c r="S15" s="34">
        <v>115896</v>
      </c>
      <c r="T15" s="34">
        <v>118432</v>
      </c>
      <c r="U15" s="34">
        <v>3464</v>
      </c>
      <c r="V15" s="34">
        <v>3464</v>
      </c>
      <c r="W15" s="34">
        <v>3427</v>
      </c>
      <c r="X15" s="169">
        <v>3610</v>
      </c>
      <c r="Y15" s="414">
        <v>3438</v>
      </c>
      <c r="Z15" s="414">
        <v>60858</v>
      </c>
      <c r="AA15" s="414">
        <v>63248</v>
      </c>
      <c r="AB15" s="414">
        <v>5518</v>
      </c>
      <c r="AC15" s="414">
        <v>5559</v>
      </c>
      <c r="AD15" s="414">
        <v>5729</v>
      </c>
      <c r="AE15" s="414">
        <v>5839</v>
      </c>
      <c r="AF15" s="414">
        <v>6345</v>
      </c>
      <c r="AG15" s="414">
        <v>6032</v>
      </c>
    </row>
    <row r="16" spans="1:33" ht="30" customHeight="1">
      <c r="A16" s="52" t="s">
        <v>321</v>
      </c>
      <c r="B16" s="52" t="s">
        <v>332</v>
      </c>
      <c r="C16" s="71"/>
      <c r="D16" s="71"/>
      <c r="E16" s="71"/>
      <c r="F16" s="57"/>
      <c r="G16" s="57">
        <f>G18+G19</f>
        <v>812620</v>
      </c>
      <c r="H16" s="57">
        <f t="shared" ref="H16:M16" si="20">H18+H19</f>
        <v>811584</v>
      </c>
      <c r="I16" s="57">
        <f t="shared" si="20"/>
        <v>843573</v>
      </c>
      <c r="J16" s="57">
        <f t="shared" si="20"/>
        <v>841340</v>
      </c>
      <c r="K16" s="57">
        <f t="shared" si="20"/>
        <v>821538</v>
      </c>
      <c r="L16" s="57">
        <f t="shared" si="20"/>
        <v>817717</v>
      </c>
      <c r="M16" s="211">
        <f t="shared" si="20"/>
        <v>807301</v>
      </c>
      <c r="N16" s="211">
        <f t="shared" ref="N16:S16" si="21">N18+N19</f>
        <v>808758</v>
      </c>
      <c r="O16" s="171">
        <f t="shared" si="21"/>
        <v>884912</v>
      </c>
      <c r="P16" s="171">
        <f t="shared" si="21"/>
        <v>881236</v>
      </c>
      <c r="Q16" s="171">
        <f t="shared" si="21"/>
        <v>801440</v>
      </c>
      <c r="R16" s="171">
        <f t="shared" si="21"/>
        <v>808264</v>
      </c>
      <c r="S16" s="171">
        <f t="shared" si="21"/>
        <v>857331</v>
      </c>
      <c r="T16" s="171">
        <f t="shared" ref="T16:U16" si="22">T18+T19</f>
        <v>1336707</v>
      </c>
      <c r="U16" s="171">
        <f t="shared" si="22"/>
        <v>1329921</v>
      </c>
      <c r="V16" s="171">
        <f t="shared" ref="V16:W16" si="23">V18+V19</f>
        <v>1363826</v>
      </c>
      <c r="W16" s="171">
        <f t="shared" si="23"/>
        <v>259788</v>
      </c>
      <c r="X16" s="171">
        <f>X18+X19</f>
        <v>270798</v>
      </c>
      <c r="Y16" s="415">
        <f>Y18+Y19</f>
        <v>177287</v>
      </c>
      <c r="Z16" s="415">
        <f>Z18+Z19</f>
        <v>177460</v>
      </c>
      <c r="AA16" s="415">
        <v>204299</v>
      </c>
      <c r="AB16" s="415">
        <v>204294</v>
      </c>
      <c r="AC16" s="415">
        <v>226728</v>
      </c>
      <c r="AD16" s="415">
        <v>229212</v>
      </c>
      <c r="AE16" s="415">
        <v>277121</v>
      </c>
      <c r="AF16" s="415">
        <v>277106</v>
      </c>
      <c r="AG16" s="415">
        <v>392950</v>
      </c>
    </row>
    <row r="17" spans="1:33">
      <c r="A17" s="52" t="s">
        <v>367</v>
      </c>
      <c r="B17" s="52" t="s">
        <v>549</v>
      </c>
      <c r="C17" s="57">
        <f>C18+C19</f>
        <v>878321</v>
      </c>
      <c r="D17" s="57">
        <f>D18+D19</f>
        <v>888437</v>
      </c>
      <c r="E17" s="57">
        <f>E18+E19</f>
        <v>914701</v>
      </c>
      <c r="F17" s="57">
        <f>F18+F19</f>
        <v>920879</v>
      </c>
      <c r="G17" s="57"/>
      <c r="H17" s="57"/>
      <c r="I17" s="57"/>
      <c r="J17" s="57"/>
      <c r="K17" s="57"/>
      <c r="L17" s="57"/>
      <c r="M17" s="211"/>
      <c r="N17" s="211"/>
      <c r="O17" s="246"/>
      <c r="P17" s="246"/>
      <c r="Q17" s="246"/>
      <c r="R17" s="246"/>
      <c r="S17" s="246"/>
      <c r="T17" s="246"/>
      <c r="U17" s="246"/>
      <c r="V17" s="246"/>
      <c r="W17" s="246"/>
      <c r="X17" s="171"/>
      <c r="Y17" s="415"/>
      <c r="Z17" s="415"/>
      <c r="AA17" s="415"/>
      <c r="AB17" s="415"/>
      <c r="AC17" s="415"/>
      <c r="AD17" s="415"/>
      <c r="AE17" s="415"/>
      <c r="AF17" s="415"/>
      <c r="AG17" s="415"/>
    </row>
    <row r="18" spans="1:33" ht="15" customHeight="1">
      <c r="A18" s="30" t="s">
        <v>322</v>
      </c>
      <c r="B18" s="30" t="s">
        <v>333</v>
      </c>
      <c r="C18" s="34">
        <v>22970</v>
      </c>
      <c r="D18" s="34">
        <v>22405</v>
      </c>
      <c r="E18" s="34">
        <v>22093</v>
      </c>
      <c r="F18" s="34">
        <v>19329</v>
      </c>
      <c r="G18" s="34">
        <v>19329</v>
      </c>
      <c r="H18" s="34">
        <v>19663</v>
      </c>
      <c r="I18" s="34">
        <v>18663</v>
      </c>
      <c r="J18" s="34">
        <v>16297</v>
      </c>
      <c r="K18" s="34">
        <v>16720</v>
      </c>
      <c r="L18" s="34">
        <v>12897</v>
      </c>
      <c r="M18" s="210">
        <v>13997</v>
      </c>
      <c r="N18" s="210">
        <v>15164</v>
      </c>
      <c r="O18" s="245">
        <v>19996</v>
      </c>
      <c r="P18" s="245">
        <v>16280</v>
      </c>
      <c r="Q18" s="245">
        <v>19996</v>
      </c>
      <c r="R18" s="245">
        <v>24328</v>
      </c>
      <c r="S18" s="245">
        <v>30594</v>
      </c>
      <c r="T18" s="245">
        <v>42991</v>
      </c>
      <c r="U18" s="245">
        <v>63320</v>
      </c>
      <c r="V18" s="245">
        <v>69319</v>
      </c>
      <c r="W18" s="245">
        <v>64320</v>
      </c>
      <c r="X18" s="169">
        <v>75318</v>
      </c>
      <c r="Y18" s="414">
        <v>0</v>
      </c>
      <c r="Z18" s="414">
        <v>0</v>
      </c>
      <c r="AA18" s="414">
        <v>0</v>
      </c>
      <c r="AB18" s="414">
        <v>0</v>
      </c>
      <c r="AC18" s="414">
        <v>0</v>
      </c>
      <c r="AD18" s="414">
        <v>0</v>
      </c>
      <c r="AE18" s="414">
        <v>0</v>
      </c>
      <c r="AF18" s="414">
        <v>0</v>
      </c>
      <c r="AG18" s="414">
        <v>0</v>
      </c>
    </row>
    <row r="19" spans="1:33" ht="15" customHeight="1">
      <c r="A19" s="53" t="s">
        <v>323</v>
      </c>
      <c r="B19" s="53" t="s">
        <v>334</v>
      </c>
      <c r="C19" s="34">
        <v>855351</v>
      </c>
      <c r="D19" s="34">
        <v>866032</v>
      </c>
      <c r="E19" s="34">
        <v>892608</v>
      </c>
      <c r="F19" s="34">
        <v>901550</v>
      </c>
      <c r="G19" s="34">
        <v>793291</v>
      </c>
      <c r="H19" s="34">
        <v>791921</v>
      </c>
      <c r="I19" s="34">
        <v>824910</v>
      </c>
      <c r="J19" s="34">
        <v>825043</v>
      </c>
      <c r="K19" s="34">
        <v>804818</v>
      </c>
      <c r="L19" s="34">
        <v>804820</v>
      </c>
      <c r="M19" s="210">
        <v>793304</v>
      </c>
      <c r="N19" s="210">
        <v>793594</v>
      </c>
      <c r="O19" s="245">
        <v>864916</v>
      </c>
      <c r="P19" s="245">
        <v>864956</v>
      </c>
      <c r="Q19" s="245">
        <v>781444</v>
      </c>
      <c r="R19" s="245">
        <v>783936</v>
      </c>
      <c r="S19" s="245">
        <v>826737</v>
      </c>
      <c r="T19" s="245">
        <v>1293716</v>
      </c>
      <c r="U19" s="245">
        <v>1266601</v>
      </c>
      <c r="V19" s="245">
        <v>1294507</v>
      </c>
      <c r="W19" s="245">
        <v>195468</v>
      </c>
      <c r="X19" s="169">
        <v>195480</v>
      </c>
      <c r="Y19" s="414">
        <v>177287</v>
      </c>
      <c r="Z19" s="414">
        <v>177460</v>
      </c>
      <c r="AA19" s="414"/>
      <c r="AB19" s="414"/>
      <c r="AC19" s="414"/>
      <c r="AD19" s="414"/>
      <c r="AE19" s="414"/>
      <c r="AF19" s="414"/>
      <c r="AG19" s="414"/>
    </row>
    <row r="20" spans="1:33" ht="15" customHeight="1">
      <c r="A20" s="31" t="s">
        <v>55</v>
      </c>
      <c r="B20" s="31" t="s">
        <v>41</v>
      </c>
      <c r="C20" s="166">
        <f>C4+C17</f>
        <v>25090751</v>
      </c>
      <c r="D20" s="166">
        <f>D4+D17</f>
        <v>25072507</v>
      </c>
      <c r="E20" s="166">
        <f>E4+E17</f>
        <v>25926495</v>
      </c>
      <c r="F20" s="166">
        <f>F4+F17</f>
        <v>26905088</v>
      </c>
      <c r="G20" s="167">
        <f>G3+G12+G16</f>
        <v>26889994</v>
      </c>
      <c r="H20" s="167">
        <f>H3+H12+H16</f>
        <v>27661682</v>
      </c>
      <c r="I20" s="167">
        <f>I3+I12+I14+I16</f>
        <v>33527451</v>
      </c>
      <c r="J20" s="167">
        <f t="shared" ref="J20:R20" si="24">J3+J12+J14+J16</f>
        <v>33986072</v>
      </c>
      <c r="K20" s="167">
        <f t="shared" si="24"/>
        <v>37844506</v>
      </c>
      <c r="L20" s="167">
        <f t="shared" si="24"/>
        <v>37976558</v>
      </c>
      <c r="M20" s="167">
        <f t="shared" si="24"/>
        <v>38081452</v>
      </c>
      <c r="N20" s="167">
        <f t="shared" si="24"/>
        <v>37581667</v>
      </c>
      <c r="O20" s="167">
        <f t="shared" si="24"/>
        <v>41328134</v>
      </c>
      <c r="P20" s="167">
        <f t="shared" si="24"/>
        <v>41193093</v>
      </c>
      <c r="Q20" s="167">
        <f t="shared" si="24"/>
        <v>56806942</v>
      </c>
      <c r="R20" s="167">
        <f t="shared" si="24"/>
        <v>61209949</v>
      </c>
      <c r="S20" s="167">
        <f t="shared" ref="S20:T20" si="25">S3+S12+S14+S16</f>
        <v>66783434</v>
      </c>
      <c r="T20" s="167">
        <f t="shared" si="25"/>
        <v>68758852</v>
      </c>
      <c r="U20" s="167">
        <f t="shared" ref="U20" si="26">U3+U12+U14+U16</f>
        <v>71165386</v>
      </c>
      <c r="V20" s="166">
        <f t="shared" ref="V20" si="27">V3+V12+V14+V16</f>
        <v>70048917</v>
      </c>
      <c r="W20" s="166">
        <f>W3+W12+W14+W16+W13</f>
        <v>71866260</v>
      </c>
      <c r="X20" s="384">
        <f>X3+X12+X14+X16+X13</f>
        <v>66394854</v>
      </c>
      <c r="Y20" s="384">
        <f>Y3+Y12+Y14+Y16+Y13</f>
        <v>60560893</v>
      </c>
      <c r="Z20" s="384">
        <f>Z3+Z12+Z14+Z16+Z13</f>
        <v>46844309</v>
      </c>
      <c r="AA20" s="384">
        <f t="shared" ref="AA20:AF20" si="28">AA3+AA12+AA14+AA16+AA13+AA17</f>
        <v>53334112</v>
      </c>
      <c r="AB20" s="384">
        <f t="shared" si="28"/>
        <v>53340655</v>
      </c>
      <c r="AC20" s="384">
        <f t="shared" si="28"/>
        <v>58858724</v>
      </c>
      <c r="AD20" s="384">
        <f t="shared" si="28"/>
        <v>68080580</v>
      </c>
      <c r="AE20" s="384">
        <f t="shared" si="28"/>
        <v>67523003</v>
      </c>
      <c r="AF20" s="384">
        <f t="shared" si="28"/>
        <v>68160639</v>
      </c>
      <c r="AG20" s="384">
        <f>AG3+AG12+AG14+AG16+AG13+AG17</f>
        <v>67032871</v>
      </c>
    </row>
    <row r="21" spans="1:33">
      <c r="B21" s="164"/>
      <c r="C21" s="206">
        <f>C20-BS!E12</f>
        <v>0</v>
      </c>
      <c r="D21" s="206">
        <f>D20-BS!F12</f>
        <v>0</v>
      </c>
      <c r="E21" s="206">
        <f>E20-BS!G12</f>
        <v>0</v>
      </c>
      <c r="F21" s="206">
        <f>F20-BS!H12</f>
        <v>0</v>
      </c>
      <c r="G21" s="206">
        <f>BS!I13-G20</f>
        <v>0</v>
      </c>
      <c r="H21" s="206">
        <f>H20-BS!J13</f>
        <v>0</v>
      </c>
      <c r="I21" s="206">
        <f>I20-BS!K13</f>
        <v>0</v>
      </c>
      <c r="J21" s="206">
        <f>J20-BS!L13</f>
        <v>0</v>
      </c>
      <c r="K21" s="206">
        <f>K20-BS!M13</f>
        <v>0</v>
      </c>
      <c r="L21" s="206">
        <f>L20-BS!N13</f>
        <v>0</v>
      </c>
      <c r="M21" s="206">
        <f>M20-BS!O13</f>
        <v>0</v>
      </c>
      <c r="N21" s="206">
        <f>N20-BS!P13</f>
        <v>0</v>
      </c>
      <c r="O21" s="206">
        <f>O20-BS!Q13</f>
        <v>0</v>
      </c>
      <c r="P21" s="165">
        <f>BS!R13-P20</f>
        <v>0</v>
      </c>
      <c r="Q21" s="165">
        <f>BS!S13-Q20</f>
        <v>0</v>
      </c>
      <c r="R21" s="165">
        <f>BS!T13-R20</f>
        <v>0</v>
      </c>
      <c r="S21" s="165">
        <f>BS!U13-S20</f>
        <v>0</v>
      </c>
      <c r="T21" s="165">
        <f>BS!V13-T20</f>
        <v>0</v>
      </c>
      <c r="U21" s="165">
        <f>BS!W13-U20</f>
        <v>0</v>
      </c>
      <c r="V21" s="165">
        <f>BS!X13-V20</f>
        <v>0</v>
      </c>
      <c r="W21" s="165">
        <f>BS!Y13-W20</f>
        <v>0</v>
      </c>
      <c r="X21" s="419">
        <f>BS!Z13-X20</f>
        <v>0</v>
      </c>
      <c r="Y21" s="165">
        <f>BS!AA13-Y20</f>
        <v>0</v>
      </c>
      <c r="Z21" s="165">
        <f>BS!AB13-Z20</f>
        <v>0</v>
      </c>
      <c r="AA21" s="165">
        <f>BS!AC13-AA20</f>
        <v>0</v>
      </c>
      <c r="AB21" s="165">
        <f>BS!AD13-AB20</f>
        <v>0</v>
      </c>
      <c r="AC21" s="165">
        <f>BS!AE13-AC20</f>
        <v>0</v>
      </c>
      <c r="AD21" s="165">
        <f>BS!AF13-AD20</f>
        <v>0</v>
      </c>
      <c r="AE21" s="165">
        <f>BS!AG13-AE20</f>
        <v>0</v>
      </c>
      <c r="AF21" s="165">
        <f>BS!AH13-AF20</f>
        <v>0</v>
      </c>
      <c r="AG21" s="165">
        <f>BS!AI13-AG20</f>
        <v>0</v>
      </c>
    </row>
    <row r="22" spans="1:33">
      <c r="B22" s="164"/>
      <c r="C22" s="164"/>
      <c r="D22" s="165"/>
      <c r="E22" s="164"/>
      <c r="F22" s="165"/>
      <c r="G22" s="206">
        <f>G21-G20</f>
        <v>-26889994</v>
      </c>
      <c r="H22" s="165"/>
      <c r="I22" s="165"/>
      <c r="J22" s="261"/>
      <c r="K22" s="164"/>
      <c r="L22" s="164"/>
      <c r="M22" s="164"/>
      <c r="N22" s="164"/>
      <c r="O22" s="164"/>
      <c r="P22" s="164"/>
      <c r="Q22" s="164"/>
      <c r="R22" s="164"/>
      <c r="S22" s="164"/>
      <c r="T22" s="164"/>
      <c r="U22" s="164"/>
      <c r="V22" s="164"/>
      <c r="W22" s="377"/>
    </row>
    <row r="23" spans="1:33">
      <c r="C23" s="164"/>
      <c r="D23" s="164"/>
      <c r="E23" s="164"/>
      <c r="F23" s="164"/>
      <c r="G23" s="164"/>
      <c r="H23" s="164"/>
      <c r="I23" s="164"/>
      <c r="J23" s="164"/>
      <c r="K23" s="164"/>
      <c r="L23" s="164"/>
      <c r="M23" s="164"/>
      <c r="N23" s="164"/>
      <c r="O23" s="164"/>
      <c r="P23" s="254"/>
      <c r="Y23" s="453"/>
      <c r="Z23" s="453"/>
      <c r="AA23" s="453"/>
      <c r="AB23" s="453"/>
      <c r="AC23" s="453"/>
      <c r="AD23" s="453"/>
    </row>
    <row r="24" spans="1:33">
      <c r="C24" s="164"/>
      <c r="D24" s="164"/>
      <c r="E24" s="164"/>
      <c r="F24" s="164"/>
      <c r="G24" s="164"/>
      <c r="H24" s="164"/>
      <c r="I24" s="164"/>
      <c r="J24" s="164"/>
      <c r="K24" s="164"/>
      <c r="L24" s="164"/>
      <c r="M24" s="164"/>
      <c r="N24" s="164"/>
      <c r="O24" s="164"/>
    </row>
    <row r="25" spans="1:33">
      <c r="C25" s="164"/>
      <c r="D25" s="164"/>
      <c r="E25" s="164"/>
      <c r="F25" s="164"/>
      <c r="G25" s="164"/>
      <c r="H25" s="164"/>
      <c r="I25" s="164"/>
      <c r="J25" s="164"/>
      <c r="K25" s="164"/>
      <c r="L25" s="164"/>
      <c r="M25" s="164"/>
      <c r="N25" s="164"/>
      <c r="O25" s="164"/>
    </row>
  </sheetData>
  <customSheetViews>
    <customSheetView guid="{25FAB884-5E17-4008-8139-33D910C7DEFE}" hiddenColumns="1">
      <pane xSplit="1" ySplit="2" topLeftCell="V3" activePane="bottomRight" state="frozen"/>
      <selection pane="bottomRight" activeCell="AD24" sqref="AD24"/>
      <pageMargins left="0.7" right="0.7" top="0.75" bottom="0.75" header="0.3" footer="0.3"/>
      <pageSetup paperSize="9" orientation="portrait" r:id="rId1"/>
    </customSheetView>
    <customSheetView guid="{687A4863-1825-4D63-B732-E76682E6DE4F}" hiddenColumns="1">
      <selection activeCell="V26" sqref="V26"/>
      <pageMargins left="0.7" right="0.7" top="0.75" bottom="0.75" header="0.3" footer="0.3"/>
      <pageSetup paperSize="9" orientation="portrait" horizontalDpi="1200" verticalDpi="1200" r:id="rId2"/>
    </customSheetView>
    <customSheetView guid="{12F8D032-8143-430B-8DFF-852E8796C402}">
      <selection activeCell="B3" sqref="B3"/>
      <pageMargins left="0.7" right="0.7" top="0.75" bottom="0.75" header="0.3" footer="0.3"/>
    </customSheetView>
    <customSheetView guid="{8DA78CF1-615A-4626-9893-6751995631A4}" hiddenColumns="1">
      <selection activeCell="P23" sqref="P23"/>
      <pageMargins left="0.7" right="0.7" top="0.75" bottom="0.75" header="0.3" footer="0.3"/>
      <pageSetup paperSize="9" orientation="portrait" horizontalDpi="1200" verticalDpi="1200" r:id="rId3"/>
    </customSheetView>
    <customSheetView guid="{57267270-6A97-4850-9DB6-FE6B399379AA}" scale="110" topLeftCell="C1">
      <selection activeCell="M15" sqref="M15"/>
      <pageMargins left="0.7" right="0.7" top="0.75" bottom="0.75" header="0.3" footer="0.3"/>
      <pageSetup paperSize="9" orientation="portrait" horizontalDpi="1200" verticalDpi="1200" r:id="rId4"/>
    </customSheetView>
    <customSheetView guid="{9AF4A83C-CF57-4B40-8A74-6A0EA6C2FE5C}">
      <pane xSplit="2" ySplit="2" topLeftCell="X3" activePane="bottomRight" state="frozen"/>
      <selection pane="bottomRight" activeCell="Z35" sqref="Z35"/>
      <pageMargins left="0.7" right="0.7" top="0.75" bottom="0.75" header="0.3" footer="0.3"/>
      <pageSetup paperSize="9" orientation="portrait" r:id="rId5"/>
    </customSheetView>
    <customSheetView guid="{22F3E99A-96C8-445F-81B2-67262F695A36}" topLeftCell="J1">
      <selection activeCell="AD11" sqref="AD11"/>
      <pageMargins left="0.7" right="0.7" top="0.75" bottom="0.75" header="0.3" footer="0.3"/>
      <pageSetup paperSize="9" orientation="portrait" r:id="rId6"/>
    </customSheetView>
    <customSheetView guid="{899D69CD-4B7E-42BC-9944-5BD922EB798C}" topLeftCell="T1">
      <selection activeCell="V13" sqref="V13"/>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4"/>
  <sheetViews>
    <sheetView topLeftCell="A2" workbookViewId="0">
      <pane xSplit="2" ySplit="1" topLeftCell="Q3" activePane="bottomRight" state="frozen"/>
      <selection activeCell="A2" sqref="A2"/>
      <selection pane="topRight" activeCell="C2" sqref="C2"/>
      <selection pane="bottomLeft" activeCell="A3" sqref="A3"/>
      <selection pane="bottomRight" activeCell="V31" sqref="V31"/>
    </sheetView>
  </sheetViews>
  <sheetFormatPr defaultColWidth="9.42578125" defaultRowHeight="12.75"/>
  <cols>
    <col min="1" max="1" width="33.42578125" style="80" customWidth="1"/>
    <col min="2" max="2" width="36.5703125" style="80" customWidth="1"/>
    <col min="3" max="17" width="13.42578125" style="80" customWidth="1"/>
    <col min="18" max="18" width="12" style="80" customWidth="1"/>
    <col min="19" max="23" width="10.42578125" style="80" customWidth="1"/>
    <col min="24" max="16384" width="9.42578125" style="80"/>
  </cols>
  <sheetData>
    <row r="1" spans="1:28">
      <c r="A1" s="79" t="s">
        <v>290</v>
      </c>
      <c r="B1" s="79" t="s">
        <v>291</v>
      </c>
    </row>
    <row r="2" spans="1:28" ht="36.6" customHeight="1" thickBot="1">
      <c r="A2" s="81" t="s">
        <v>591</v>
      </c>
      <c r="B2" s="81" t="s">
        <v>592</v>
      </c>
      <c r="C2" s="82" t="s">
        <v>112</v>
      </c>
      <c r="D2" s="82" t="s">
        <v>129</v>
      </c>
      <c r="E2" s="82" t="s">
        <v>130</v>
      </c>
      <c r="F2" s="82" t="s">
        <v>136</v>
      </c>
      <c r="G2" s="82" t="s">
        <v>144</v>
      </c>
      <c r="H2" s="82" t="s">
        <v>519</v>
      </c>
      <c r="I2" s="82" t="s">
        <v>550</v>
      </c>
      <c r="J2" s="82" t="s">
        <v>556</v>
      </c>
      <c r="K2" s="82" t="s">
        <v>585</v>
      </c>
      <c r="L2" s="82" t="s">
        <v>589</v>
      </c>
      <c r="M2" s="82" t="s">
        <v>596</v>
      </c>
      <c r="N2" s="82" t="s">
        <v>607</v>
      </c>
      <c r="O2" s="82" t="s">
        <v>611</v>
      </c>
      <c r="P2" s="82" t="s">
        <v>616</v>
      </c>
      <c r="Q2" s="82" t="s">
        <v>619</v>
      </c>
      <c r="R2" s="82" t="s">
        <v>629</v>
      </c>
      <c r="S2" s="82" t="s">
        <v>656</v>
      </c>
      <c r="T2" s="82" t="s">
        <v>669</v>
      </c>
      <c r="U2" s="82" t="s">
        <v>676</v>
      </c>
      <c r="V2" s="82" t="s">
        <v>679</v>
      </c>
      <c r="W2" s="82" t="s">
        <v>684</v>
      </c>
      <c r="X2" s="82" t="s">
        <v>687</v>
      </c>
      <c r="Y2" s="82" t="s">
        <v>734</v>
      </c>
      <c r="Z2" s="82" t="s">
        <v>741</v>
      </c>
      <c r="AA2" s="82" t="s">
        <v>745</v>
      </c>
      <c r="AB2" s="82" t="s">
        <v>747</v>
      </c>
    </row>
    <row r="3" spans="1:28" ht="15" customHeight="1">
      <c r="A3" s="292" t="s">
        <v>292</v>
      </c>
      <c r="B3" s="292" t="s">
        <v>293</v>
      </c>
      <c r="C3" s="285">
        <f t="shared" ref="C3:I3" si="0">SUM(C4:C7)</f>
        <v>0</v>
      </c>
      <c r="D3" s="285">
        <f t="shared" si="0"/>
        <v>-67</v>
      </c>
      <c r="E3" s="285">
        <f t="shared" si="0"/>
        <v>-4</v>
      </c>
      <c r="F3" s="285">
        <f t="shared" si="0"/>
        <v>5</v>
      </c>
      <c r="G3" s="285">
        <f t="shared" si="0"/>
        <v>0</v>
      </c>
      <c r="H3" s="285">
        <f t="shared" si="0"/>
        <v>-2</v>
      </c>
      <c r="I3" s="285">
        <f t="shared" si="0"/>
        <v>-1</v>
      </c>
      <c r="J3" s="285">
        <f t="shared" ref="J3:Y3" si="1">SUM(J4:J7)</f>
        <v>-25</v>
      </c>
      <c r="K3" s="285">
        <f t="shared" si="1"/>
        <v>-4</v>
      </c>
      <c r="L3" s="285">
        <f t="shared" si="1"/>
        <v>-3</v>
      </c>
      <c r="M3" s="285">
        <f t="shared" si="1"/>
        <v>3</v>
      </c>
      <c r="N3" s="285">
        <f t="shared" si="1"/>
        <v>-7</v>
      </c>
      <c r="O3" s="285">
        <f t="shared" si="1"/>
        <v>10</v>
      </c>
      <c r="P3" s="285">
        <f t="shared" si="1"/>
        <v>5</v>
      </c>
      <c r="Q3" s="285">
        <f t="shared" si="1"/>
        <v>-3</v>
      </c>
      <c r="R3" s="285">
        <f t="shared" si="1"/>
        <v>-11</v>
      </c>
      <c r="S3" s="285">
        <f t="shared" si="1"/>
        <v>-21</v>
      </c>
      <c r="T3" s="285">
        <f t="shared" si="1"/>
        <v>5</v>
      </c>
      <c r="U3" s="285">
        <f t="shared" si="1"/>
        <v>41</v>
      </c>
      <c r="V3" s="285">
        <f t="shared" si="1"/>
        <v>-63</v>
      </c>
      <c r="W3" s="285">
        <f t="shared" si="1"/>
        <v>32</v>
      </c>
      <c r="X3" s="285">
        <f t="shared" si="1"/>
        <v>-1528</v>
      </c>
      <c r="Y3" s="285">
        <f t="shared" si="1"/>
        <v>1468</v>
      </c>
      <c r="Z3" s="285">
        <f>SUM(Z4:Z7)</f>
        <v>-231</v>
      </c>
      <c r="AA3" s="285">
        <f>SUM(AA4:AA7)</f>
        <v>164</v>
      </c>
      <c r="AB3" s="285">
        <f>SUM(AB4:AB7)</f>
        <v>20</v>
      </c>
    </row>
    <row r="4" spans="1:28" ht="15" customHeight="1">
      <c r="A4" s="289" t="s">
        <v>306</v>
      </c>
      <c r="B4" s="289" t="s">
        <v>300</v>
      </c>
      <c r="C4" s="286">
        <v>0</v>
      </c>
      <c r="D4" s="286">
        <v>-67</v>
      </c>
      <c r="E4" s="286">
        <v>-4</v>
      </c>
      <c r="F4" s="286">
        <v>5</v>
      </c>
      <c r="G4" s="286">
        <v>0</v>
      </c>
      <c r="H4" s="286">
        <v>-2</v>
      </c>
      <c r="I4" s="286">
        <v>-1</v>
      </c>
      <c r="J4" s="286">
        <v>-25</v>
      </c>
      <c r="K4" s="286">
        <v>-4</v>
      </c>
      <c r="L4" s="286">
        <v>-3</v>
      </c>
      <c r="M4" s="286">
        <v>3</v>
      </c>
      <c r="N4" s="286">
        <v>-7</v>
      </c>
      <c r="O4" s="286">
        <v>10</v>
      </c>
      <c r="P4" s="286">
        <v>5</v>
      </c>
      <c r="Q4" s="286">
        <v>-3</v>
      </c>
      <c r="R4" s="286">
        <v>-11</v>
      </c>
      <c r="S4" s="286">
        <v>-21</v>
      </c>
      <c r="T4" s="286">
        <v>5</v>
      </c>
      <c r="U4" s="286">
        <v>41</v>
      </c>
      <c r="V4" s="286">
        <v>-63</v>
      </c>
      <c r="W4" s="286">
        <v>32</v>
      </c>
      <c r="X4" s="286">
        <v>-1528</v>
      </c>
      <c r="Y4" s="286">
        <v>1468</v>
      </c>
      <c r="Z4" s="286">
        <v>-231</v>
      </c>
      <c r="AA4" s="286">
        <v>164</v>
      </c>
      <c r="AB4" s="286">
        <v>20</v>
      </c>
    </row>
    <row r="5" spans="1:28" ht="15" customHeight="1">
      <c r="A5" s="289" t="s">
        <v>307</v>
      </c>
      <c r="B5" s="289" t="s">
        <v>301</v>
      </c>
      <c r="C5" s="286">
        <v>0</v>
      </c>
      <c r="D5" s="286">
        <v>0</v>
      </c>
      <c r="E5" s="286">
        <v>0</v>
      </c>
      <c r="F5" s="286">
        <v>0</v>
      </c>
      <c r="G5" s="286">
        <v>0</v>
      </c>
      <c r="H5" s="286">
        <v>0</v>
      </c>
      <c r="I5" s="286">
        <v>0</v>
      </c>
      <c r="J5" s="286">
        <v>0</v>
      </c>
      <c r="K5" s="286">
        <v>0</v>
      </c>
      <c r="L5" s="286">
        <v>0</v>
      </c>
      <c r="M5" s="286">
        <v>0</v>
      </c>
      <c r="N5" s="286">
        <v>0</v>
      </c>
      <c r="O5" s="286">
        <v>0</v>
      </c>
      <c r="P5" s="286">
        <v>0</v>
      </c>
      <c r="Q5" s="286">
        <v>0</v>
      </c>
      <c r="R5" s="286">
        <v>0</v>
      </c>
      <c r="S5" s="286">
        <v>0</v>
      </c>
      <c r="T5" s="286">
        <v>0</v>
      </c>
      <c r="U5" s="286">
        <v>0</v>
      </c>
      <c r="V5" s="286">
        <v>0</v>
      </c>
      <c r="W5" s="286">
        <v>0</v>
      </c>
      <c r="X5" s="286">
        <v>0</v>
      </c>
      <c r="Y5" s="286">
        <v>0</v>
      </c>
      <c r="Z5" s="286">
        <v>0</v>
      </c>
      <c r="AA5" s="286">
        <v>0</v>
      </c>
      <c r="AB5" s="286">
        <v>0</v>
      </c>
    </row>
    <row r="6" spans="1:28" ht="15" customHeight="1">
      <c r="A6" s="289" t="s">
        <v>308</v>
      </c>
      <c r="B6" s="289" t="s">
        <v>302</v>
      </c>
      <c r="C6" s="286">
        <v>0</v>
      </c>
      <c r="D6" s="286">
        <v>0</v>
      </c>
      <c r="E6" s="286">
        <v>0</v>
      </c>
      <c r="F6" s="286">
        <v>0</v>
      </c>
      <c r="G6" s="286">
        <v>0</v>
      </c>
      <c r="H6" s="286">
        <v>0</v>
      </c>
      <c r="I6" s="286">
        <v>0</v>
      </c>
      <c r="J6" s="286">
        <v>0</v>
      </c>
      <c r="K6" s="286">
        <v>0</v>
      </c>
      <c r="L6" s="286">
        <v>0</v>
      </c>
      <c r="M6" s="286">
        <v>0</v>
      </c>
      <c r="N6" s="286">
        <v>0</v>
      </c>
      <c r="O6" s="286">
        <v>0</v>
      </c>
      <c r="P6" s="286">
        <v>0</v>
      </c>
      <c r="Q6" s="286">
        <v>0</v>
      </c>
      <c r="R6" s="286">
        <v>0</v>
      </c>
      <c r="S6" s="286">
        <v>0</v>
      </c>
      <c r="T6" s="286">
        <v>0</v>
      </c>
      <c r="U6" s="286">
        <v>0</v>
      </c>
      <c r="V6" s="286">
        <v>0</v>
      </c>
      <c r="W6" s="286">
        <v>0</v>
      </c>
      <c r="X6" s="286">
        <v>0</v>
      </c>
      <c r="Y6" s="286">
        <v>0</v>
      </c>
      <c r="Z6" s="286">
        <v>0</v>
      </c>
      <c r="AA6" s="286">
        <v>0</v>
      </c>
      <c r="AB6" s="286">
        <v>0</v>
      </c>
    </row>
    <row r="7" spans="1:28" ht="15" customHeight="1">
      <c r="A7" s="289" t="s">
        <v>303</v>
      </c>
      <c r="B7" s="289" t="s">
        <v>303</v>
      </c>
      <c r="C7" s="286">
        <v>0</v>
      </c>
      <c r="D7" s="286">
        <v>0</v>
      </c>
      <c r="E7" s="286">
        <v>0</v>
      </c>
      <c r="F7" s="286">
        <v>0</v>
      </c>
      <c r="G7" s="286">
        <v>0</v>
      </c>
      <c r="H7" s="286">
        <v>0</v>
      </c>
      <c r="I7" s="286">
        <v>0</v>
      </c>
      <c r="J7" s="286">
        <v>0</v>
      </c>
      <c r="K7" s="286">
        <v>0</v>
      </c>
      <c r="L7" s="286">
        <v>0</v>
      </c>
      <c r="M7" s="286">
        <v>0</v>
      </c>
      <c r="N7" s="286">
        <v>0</v>
      </c>
      <c r="O7" s="286">
        <v>0</v>
      </c>
      <c r="P7" s="286">
        <v>0</v>
      </c>
      <c r="Q7" s="286">
        <v>0</v>
      </c>
      <c r="R7" s="286">
        <v>0</v>
      </c>
      <c r="S7" s="286">
        <v>0</v>
      </c>
      <c r="T7" s="286">
        <v>0</v>
      </c>
      <c r="U7" s="286">
        <v>0</v>
      </c>
      <c r="V7" s="286">
        <v>0</v>
      </c>
      <c r="W7" s="286">
        <v>0</v>
      </c>
      <c r="X7" s="286">
        <v>0</v>
      </c>
      <c r="Y7" s="286">
        <v>0</v>
      </c>
      <c r="Z7" s="286">
        <v>0</v>
      </c>
      <c r="AA7" s="286">
        <v>0</v>
      </c>
      <c r="AB7" s="286">
        <v>0</v>
      </c>
    </row>
    <row r="8" spans="1:28" ht="15" customHeight="1">
      <c r="A8" s="292" t="s">
        <v>294</v>
      </c>
      <c r="B8" s="292" t="s">
        <v>297</v>
      </c>
      <c r="C8" s="285">
        <f t="shared" ref="C8:Y8" si="2">SUM(C9:C12)</f>
        <v>-218758</v>
      </c>
      <c r="D8" s="285">
        <f t="shared" si="2"/>
        <v>-260620</v>
      </c>
      <c r="E8" s="285">
        <f t="shared" si="2"/>
        <v>-244398</v>
      </c>
      <c r="F8" s="285">
        <f t="shared" si="2"/>
        <v>-365996</v>
      </c>
      <c r="G8" s="285">
        <f t="shared" si="2"/>
        <v>-280118</v>
      </c>
      <c r="H8" s="285">
        <f t="shared" si="2"/>
        <v>-366957</v>
      </c>
      <c r="I8" s="285">
        <f t="shared" si="2"/>
        <v>-323350</v>
      </c>
      <c r="J8" s="285">
        <f t="shared" si="2"/>
        <v>-258576</v>
      </c>
      <c r="K8" s="285">
        <f t="shared" si="2"/>
        <v>-489635</v>
      </c>
      <c r="L8" s="285">
        <f t="shared" si="2"/>
        <v>-470681</v>
      </c>
      <c r="M8" s="285">
        <f t="shared" si="2"/>
        <v>-350509</v>
      </c>
      <c r="N8" s="285">
        <f t="shared" si="2"/>
        <v>-449882</v>
      </c>
      <c r="O8" s="285">
        <f t="shared" si="2"/>
        <v>-401389</v>
      </c>
      <c r="P8" s="285">
        <f t="shared" si="2"/>
        <v>-253308</v>
      </c>
      <c r="Q8" s="285">
        <f t="shared" si="2"/>
        <v>-210013</v>
      </c>
      <c r="R8" s="285">
        <f t="shared" si="2"/>
        <v>-267166</v>
      </c>
      <c r="S8" s="285">
        <f t="shared" si="2"/>
        <v>-177907</v>
      </c>
      <c r="T8" s="285">
        <f t="shared" si="2"/>
        <v>-97843</v>
      </c>
      <c r="U8" s="285">
        <f t="shared" si="2"/>
        <v>-329919</v>
      </c>
      <c r="V8" s="285">
        <f t="shared" si="2"/>
        <v>-340357</v>
      </c>
      <c r="W8" s="285">
        <f t="shared" si="2"/>
        <v>-265785</v>
      </c>
      <c r="X8" s="285">
        <f t="shared" si="2"/>
        <v>-354807</v>
      </c>
      <c r="Y8" s="285">
        <f t="shared" si="2"/>
        <v>-296013</v>
      </c>
      <c r="Z8" s="285">
        <f>SUM(Z9:Z12)</f>
        <v>-207988</v>
      </c>
      <c r="AA8" s="285">
        <f>SUM(AA9:AA12)</f>
        <v>-285841</v>
      </c>
      <c r="AB8" s="285">
        <f>SUM(AB9:AB12)</f>
        <v>-363025</v>
      </c>
    </row>
    <row r="9" spans="1:28" s="87" customFormat="1" ht="15" customHeight="1">
      <c r="A9" s="289" t="s">
        <v>306</v>
      </c>
      <c r="B9" s="289" t="s">
        <v>300</v>
      </c>
      <c r="C9" s="286">
        <v>-18993</v>
      </c>
      <c r="D9" s="286">
        <v>-24151</v>
      </c>
      <c r="E9" s="286">
        <v>-38221</v>
      </c>
      <c r="F9" s="286">
        <v>-136336</v>
      </c>
      <c r="G9" s="286">
        <v>-16561</v>
      </c>
      <c r="H9" s="286">
        <v>-30145</v>
      </c>
      <c r="I9" s="286">
        <v>-44965</v>
      </c>
      <c r="J9" s="286">
        <v>-1695</v>
      </c>
      <c r="K9" s="286">
        <v>-12044</v>
      </c>
      <c r="L9" s="286">
        <v>-43979</v>
      </c>
      <c r="M9" s="286">
        <v>513</v>
      </c>
      <c r="N9" s="286">
        <v>-58589</v>
      </c>
      <c r="O9" s="286">
        <v>-42613</v>
      </c>
      <c r="P9" s="286">
        <v>-44037</v>
      </c>
      <c r="Q9" s="286">
        <v>-39021</v>
      </c>
      <c r="R9" s="286">
        <v>-24646</v>
      </c>
      <c r="S9" s="286">
        <v>-67286</v>
      </c>
      <c r="T9" s="286">
        <v>22130</v>
      </c>
      <c r="U9" s="286">
        <v>-56624</v>
      </c>
      <c r="V9" s="286">
        <v>-18848</v>
      </c>
      <c r="W9" s="286">
        <v>-33856</v>
      </c>
      <c r="X9" s="286">
        <v>-57107</v>
      </c>
      <c r="Y9" s="286">
        <v>-41326</v>
      </c>
      <c r="Z9" s="286">
        <v>-21192</v>
      </c>
      <c r="AA9" s="286">
        <v>-21930</v>
      </c>
      <c r="AB9" s="286">
        <v>14071</v>
      </c>
    </row>
    <row r="10" spans="1:28" s="87" customFormat="1" ht="15" customHeight="1">
      <c r="A10" s="289" t="s">
        <v>307</v>
      </c>
      <c r="B10" s="289" t="s">
        <v>301</v>
      </c>
      <c r="C10" s="286">
        <v>-60657</v>
      </c>
      <c r="D10" s="286">
        <v>-77190</v>
      </c>
      <c r="E10" s="286">
        <v>-91894</v>
      </c>
      <c r="F10" s="286">
        <v>-77906</v>
      </c>
      <c r="G10" s="286">
        <v>-47557</v>
      </c>
      <c r="H10" s="286">
        <v>-199036</v>
      </c>
      <c r="I10" s="286">
        <v>-125026</v>
      </c>
      <c r="J10" s="286">
        <v>-64382</v>
      </c>
      <c r="K10" s="286">
        <v>-260944</v>
      </c>
      <c r="L10" s="286">
        <v>-203816</v>
      </c>
      <c r="M10" s="286">
        <v>-97955</v>
      </c>
      <c r="N10" s="286">
        <v>-41823</v>
      </c>
      <c r="O10" s="286">
        <v>-21700</v>
      </c>
      <c r="P10" s="286">
        <v>32171</v>
      </c>
      <c r="Q10" s="286">
        <v>-35995</v>
      </c>
      <c r="R10" s="286">
        <v>-83263</v>
      </c>
      <c r="S10" s="286">
        <v>-77117</v>
      </c>
      <c r="T10" s="286">
        <v>-71356</v>
      </c>
      <c r="U10" s="286">
        <v>-151097</v>
      </c>
      <c r="V10" s="286">
        <v>-204343</v>
      </c>
      <c r="W10" s="286">
        <v>-148125</v>
      </c>
      <c r="X10" s="286">
        <v>-143112</v>
      </c>
      <c r="Y10" s="286">
        <v>-133064</v>
      </c>
      <c r="Z10" s="286">
        <v>-149615</v>
      </c>
      <c r="AA10" s="286">
        <v>-135377</v>
      </c>
      <c r="AB10" s="286">
        <v>-287213</v>
      </c>
    </row>
    <row r="11" spans="1:28" s="87" customFormat="1" ht="15" customHeight="1">
      <c r="A11" s="289" t="s">
        <v>308</v>
      </c>
      <c r="B11" s="289" t="s">
        <v>302</v>
      </c>
      <c r="C11" s="286">
        <v>-148670</v>
      </c>
      <c r="D11" s="286">
        <v>-168756</v>
      </c>
      <c r="E11" s="286">
        <v>-161983</v>
      </c>
      <c r="F11" s="286">
        <f>-145686+1</f>
        <v>-145685</v>
      </c>
      <c r="G11" s="286">
        <v>-244530</v>
      </c>
      <c r="H11" s="286">
        <v>-148221</v>
      </c>
      <c r="I11" s="286">
        <v>-174146</v>
      </c>
      <c r="J11" s="286">
        <v>-205934</v>
      </c>
      <c r="K11" s="286">
        <v>-218512</v>
      </c>
      <c r="L11" s="286">
        <v>-226088</v>
      </c>
      <c r="M11" s="286">
        <v>-256963</v>
      </c>
      <c r="N11" s="286">
        <v>-368171</v>
      </c>
      <c r="O11" s="286">
        <v>-349279</v>
      </c>
      <c r="P11" s="286">
        <v>-253385</v>
      </c>
      <c r="Q11" s="286">
        <v>-148473</v>
      </c>
      <c r="R11" s="286">
        <v>-169029</v>
      </c>
      <c r="S11" s="286">
        <v>-63275</v>
      </c>
      <c r="T11" s="286">
        <v>-79250</v>
      </c>
      <c r="U11" s="286">
        <v>-130133</v>
      </c>
      <c r="V11" s="286">
        <v>-155002</v>
      </c>
      <c r="W11" s="286">
        <v>-101561</v>
      </c>
      <c r="X11" s="286">
        <v>-180743</v>
      </c>
      <c r="Y11" s="286">
        <v>-136329</v>
      </c>
      <c r="Z11" s="286">
        <v>-50078</v>
      </c>
      <c r="AA11" s="286">
        <v>-140578</v>
      </c>
      <c r="AB11" s="286">
        <v>-129656</v>
      </c>
    </row>
    <row r="12" spans="1:28" s="87" customFormat="1" ht="15" customHeight="1">
      <c r="A12" s="289" t="s">
        <v>303</v>
      </c>
      <c r="B12" s="289" t="s">
        <v>303</v>
      </c>
      <c r="C12" s="286">
        <v>9562</v>
      </c>
      <c r="D12" s="286">
        <v>9477</v>
      </c>
      <c r="E12" s="286">
        <v>47700</v>
      </c>
      <c r="F12" s="286">
        <v>-6069</v>
      </c>
      <c r="G12" s="286">
        <v>28530</v>
      </c>
      <c r="H12" s="286">
        <v>10445</v>
      </c>
      <c r="I12" s="286">
        <v>20787</v>
      </c>
      <c r="J12" s="286">
        <v>13435</v>
      </c>
      <c r="K12" s="286">
        <v>1865</v>
      </c>
      <c r="L12" s="286">
        <v>3202</v>
      </c>
      <c r="M12" s="286">
        <v>3896</v>
      </c>
      <c r="N12" s="286">
        <v>18701</v>
      </c>
      <c r="O12" s="286">
        <v>12203</v>
      </c>
      <c r="P12" s="286">
        <v>11943</v>
      </c>
      <c r="Q12" s="286">
        <v>13476</v>
      </c>
      <c r="R12" s="286">
        <v>9772</v>
      </c>
      <c r="S12" s="286">
        <v>29771</v>
      </c>
      <c r="T12" s="286">
        <v>30633</v>
      </c>
      <c r="U12" s="286">
        <v>7935</v>
      </c>
      <c r="V12" s="286">
        <v>37836</v>
      </c>
      <c r="W12" s="286">
        <v>17757</v>
      </c>
      <c r="X12" s="286">
        <v>26155</v>
      </c>
      <c r="Y12" s="286">
        <v>14706</v>
      </c>
      <c r="Z12" s="286">
        <v>12897</v>
      </c>
      <c r="AA12" s="286">
        <v>12044</v>
      </c>
      <c r="AB12" s="286">
        <v>39773</v>
      </c>
    </row>
    <row r="13" spans="1:28" ht="15" customHeight="1">
      <c r="A13" s="292" t="s">
        <v>295</v>
      </c>
      <c r="B13" s="292" t="s">
        <v>298</v>
      </c>
      <c r="C13" s="285">
        <f t="shared" ref="C13:Y13" si="3">SUM(C14:C17)</f>
        <v>17680</v>
      </c>
      <c r="D13" s="285">
        <f t="shared" si="3"/>
        <v>-1272</v>
      </c>
      <c r="E13" s="285">
        <f t="shared" si="3"/>
        <v>-7722</v>
      </c>
      <c r="F13" s="285">
        <f t="shared" si="3"/>
        <v>3203</v>
      </c>
      <c r="G13" s="285">
        <f t="shared" si="3"/>
        <v>7442</v>
      </c>
      <c r="H13" s="285">
        <f t="shared" si="3"/>
        <v>-5847</v>
      </c>
      <c r="I13" s="285">
        <f t="shared" si="3"/>
        <v>-12115</v>
      </c>
      <c r="J13" s="285">
        <f t="shared" si="3"/>
        <v>5347</v>
      </c>
      <c r="K13" s="285">
        <f t="shared" si="3"/>
        <v>18572</v>
      </c>
      <c r="L13" s="285">
        <f t="shared" si="3"/>
        <v>-11486</v>
      </c>
      <c r="M13" s="285">
        <f t="shared" si="3"/>
        <v>-9680</v>
      </c>
      <c r="N13" s="285">
        <f t="shared" si="3"/>
        <v>-1817</v>
      </c>
      <c r="O13" s="285">
        <f t="shared" si="3"/>
        <v>28671</v>
      </c>
      <c r="P13" s="285">
        <f t="shared" si="3"/>
        <v>-11588</v>
      </c>
      <c r="Q13" s="285">
        <f t="shared" si="3"/>
        <v>-9395</v>
      </c>
      <c r="R13" s="285">
        <f t="shared" si="3"/>
        <v>-3784</v>
      </c>
      <c r="S13" s="285">
        <f t="shared" si="3"/>
        <v>49044</v>
      </c>
      <c r="T13" s="285">
        <f t="shared" si="3"/>
        <v>-6993</v>
      </c>
      <c r="U13" s="285">
        <f t="shared" si="3"/>
        <v>-6794</v>
      </c>
      <c r="V13" s="285">
        <f t="shared" si="3"/>
        <v>16837</v>
      </c>
      <c r="W13" s="285">
        <f t="shared" si="3"/>
        <v>34631</v>
      </c>
      <c r="X13" s="285">
        <f t="shared" si="3"/>
        <v>-74</v>
      </c>
      <c r="Y13" s="285">
        <f t="shared" si="3"/>
        <v>2138</v>
      </c>
      <c r="Z13" s="285">
        <f>SUM(Z14:Z17)</f>
        <v>2174</v>
      </c>
      <c r="AA13" s="285">
        <f>SUM(AA14:AA17)</f>
        <v>29664</v>
      </c>
      <c r="AB13" s="285">
        <f>SUM(AB14:AB17)</f>
        <v>6621</v>
      </c>
    </row>
    <row r="14" spans="1:28" s="87" customFormat="1" ht="15" customHeight="1">
      <c r="A14" s="289" t="s">
        <v>306</v>
      </c>
      <c r="B14" s="289" t="s">
        <v>300</v>
      </c>
      <c r="C14" s="286">
        <v>0</v>
      </c>
      <c r="D14" s="286">
        <v>0</v>
      </c>
      <c r="E14" s="286">
        <v>0</v>
      </c>
      <c r="F14" s="286">
        <v>0</v>
      </c>
      <c r="G14" s="286">
        <v>0</v>
      </c>
      <c r="H14" s="286">
        <v>0</v>
      </c>
      <c r="I14" s="286">
        <v>0</v>
      </c>
      <c r="J14" s="286">
        <v>0</v>
      </c>
      <c r="K14" s="286">
        <v>0</v>
      </c>
      <c r="L14" s="286">
        <v>0</v>
      </c>
      <c r="M14" s="286">
        <v>0</v>
      </c>
      <c r="N14" s="286">
        <v>0</v>
      </c>
      <c r="O14" s="286">
        <v>0</v>
      </c>
      <c r="P14" s="286">
        <v>0</v>
      </c>
      <c r="Q14" s="286">
        <v>0</v>
      </c>
      <c r="R14" s="286">
        <v>0</v>
      </c>
      <c r="S14" s="286">
        <v>0</v>
      </c>
      <c r="T14" s="286">
        <v>0</v>
      </c>
      <c r="U14" s="286">
        <v>0</v>
      </c>
      <c r="V14" s="286">
        <v>0</v>
      </c>
      <c r="W14" s="286">
        <v>0</v>
      </c>
      <c r="X14" s="286">
        <v>0</v>
      </c>
      <c r="Y14" s="286">
        <v>0</v>
      </c>
      <c r="Z14" s="286">
        <v>0</v>
      </c>
      <c r="AA14" s="286">
        <v>0</v>
      </c>
      <c r="AB14" s="286">
        <v>0</v>
      </c>
    </row>
    <row r="15" spans="1:28" s="87" customFormat="1" ht="15" customHeight="1">
      <c r="A15" s="289" t="s">
        <v>307</v>
      </c>
      <c r="B15" s="289" t="s">
        <v>301</v>
      </c>
      <c r="C15" s="286">
        <v>0</v>
      </c>
      <c r="D15" s="286">
        <v>0</v>
      </c>
      <c r="E15" s="286">
        <v>0</v>
      </c>
      <c r="F15" s="286">
        <v>0</v>
      </c>
      <c r="G15" s="286">
        <v>0</v>
      </c>
      <c r="H15" s="286">
        <v>0</v>
      </c>
      <c r="I15" s="286">
        <v>0</v>
      </c>
      <c r="J15" s="286">
        <v>0</v>
      </c>
      <c r="K15" s="286">
        <v>0</v>
      </c>
      <c r="L15" s="286">
        <v>0</v>
      </c>
      <c r="M15" s="286">
        <v>0</v>
      </c>
      <c r="N15" s="286">
        <v>0</v>
      </c>
      <c r="O15" s="286">
        <v>0</v>
      </c>
      <c r="P15" s="286">
        <v>0</v>
      </c>
      <c r="Q15" s="286">
        <v>0</v>
      </c>
      <c r="R15" s="286">
        <v>0</v>
      </c>
      <c r="S15" s="286">
        <v>0</v>
      </c>
      <c r="T15" s="286">
        <v>0</v>
      </c>
      <c r="U15" s="286">
        <v>0</v>
      </c>
      <c r="V15" s="286">
        <v>0</v>
      </c>
      <c r="W15" s="286">
        <v>0</v>
      </c>
      <c r="X15" s="286">
        <v>0</v>
      </c>
      <c r="Y15" s="286">
        <v>0</v>
      </c>
      <c r="Z15" s="286">
        <v>0</v>
      </c>
      <c r="AA15" s="286">
        <v>0</v>
      </c>
      <c r="AB15" s="286">
        <v>0</v>
      </c>
    </row>
    <row r="16" spans="1:28" s="87" customFormat="1" ht="15" customHeight="1">
      <c r="A16" s="289" t="s">
        <v>308</v>
      </c>
      <c r="B16" s="289" t="s">
        <v>302</v>
      </c>
      <c r="C16" s="286">
        <v>17680</v>
      </c>
      <c r="D16" s="286">
        <v>-1272</v>
      </c>
      <c r="E16" s="286">
        <v>-7722</v>
      </c>
      <c r="F16" s="286">
        <v>3203</v>
      </c>
      <c r="G16" s="286">
        <v>7442</v>
      </c>
      <c r="H16" s="286">
        <v>-5847</v>
      </c>
      <c r="I16" s="286">
        <v>-12115</v>
      </c>
      <c r="J16" s="286">
        <v>5347</v>
      </c>
      <c r="K16" s="286">
        <v>18572</v>
      </c>
      <c r="L16" s="286">
        <v>-11486</v>
      </c>
      <c r="M16" s="286">
        <v>-9680</v>
      </c>
      <c r="N16" s="286">
        <v>-1817</v>
      </c>
      <c r="O16" s="286">
        <v>28671</v>
      </c>
      <c r="P16" s="286">
        <v>-11588</v>
      </c>
      <c r="Q16" s="286">
        <v>-9395</v>
      </c>
      <c r="R16" s="286">
        <v>-3784</v>
      </c>
      <c r="S16" s="286">
        <v>49044</v>
      </c>
      <c r="T16" s="286">
        <v>-6993</v>
      </c>
      <c r="U16" s="286">
        <v>-6794</v>
      </c>
      <c r="V16" s="286">
        <v>16837</v>
      </c>
      <c r="W16" s="286">
        <v>34631</v>
      </c>
      <c r="X16" s="286">
        <v>-74</v>
      </c>
      <c r="Y16" s="286">
        <v>2138</v>
      </c>
      <c r="Z16" s="286">
        <v>2174</v>
      </c>
      <c r="AA16" s="286">
        <v>29664</v>
      </c>
      <c r="AB16" s="286">
        <v>6621</v>
      </c>
    </row>
    <row r="17" spans="1:28" s="87" customFormat="1" ht="15" customHeight="1">
      <c r="A17" s="289" t="s">
        <v>303</v>
      </c>
      <c r="B17" s="289" t="s">
        <v>303</v>
      </c>
      <c r="C17" s="286">
        <v>0</v>
      </c>
      <c r="D17" s="286">
        <v>0</v>
      </c>
      <c r="E17" s="286">
        <v>0</v>
      </c>
      <c r="F17" s="286">
        <v>0</v>
      </c>
      <c r="G17" s="286">
        <v>0</v>
      </c>
      <c r="H17" s="286">
        <v>0</v>
      </c>
      <c r="I17" s="286">
        <v>0</v>
      </c>
      <c r="J17" s="286">
        <v>0</v>
      </c>
      <c r="K17" s="286">
        <v>0</v>
      </c>
      <c r="L17" s="286">
        <v>0</v>
      </c>
      <c r="M17" s="286">
        <v>0</v>
      </c>
      <c r="N17" s="286">
        <v>0</v>
      </c>
      <c r="O17" s="286">
        <v>0</v>
      </c>
      <c r="P17" s="286">
        <v>0</v>
      </c>
      <c r="Q17" s="286">
        <v>0</v>
      </c>
      <c r="R17" s="286">
        <v>0</v>
      </c>
      <c r="S17" s="286">
        <v>0</v>
      </c>
      <c r="T17" s="286">
        <v>0</v>
      </c>
      <c r="U17" s="286">
        <v>0</v>
      </c>
      <c r="V17" s="286">
        <v>0</v>
      </c>
      <c r="W17" s="286">
        <v>0</v>
      </c>
      <c r="X17" s="286">
        <v>0</v>
      </c>
      <c r="Y17" s="286">
        <v>0</v>
      </c>
      <c r="Z17" s="286">
        <v>0</v>
      </c>
      <c r="AA17" s="286">
        <v>0</v>
      </c>
      <c r="AB17" s="286">
        <v>0</v>
      </c>
    </row>
    <row r="18" spans="1:28" ht="24.6" customHeight="1">
      <c r="A18" s="293" t="s">
        <v>296</v>
      </c>
      <c r="B18" s="292" t="s">
        <v>299</v>
      </c>
      <c r="C18" s="285">
        <f t="shared" ref="C18:Y18" si="4">SUM(C19:C22)</f>
        <v>-2286</v>
      </c>
      <c r="D18" s="285">
        <f t="shared" si="4"/>
        <v>4083</v>
      </c>
      <c r="E18" s="285">
        <f t="shared" si="4"/>
        <v>-1541</v>
      </c>
      <c r="F18" s="285">
        <f t="shared" si="4"/>
        <v>-7375</v>
      </c>
      <c r="G18" s="285">
        <f t="shared" si="4"/>
        <v>9988</v>
      </c>
      <c r="H18" s="285">
        <f t="shared" si="4"/>
        <v>16248</v>
      </c>
      <c r="I18" s="285">
        <f t="shared" si="4"/>
        <v>-1090</v>
      </c>
      <c r="J18" s="285">
        <f t="shared" si="4"/>
        <v>-10297</v>
      </c>
      <c r="K18" s="285">
        <f t="shared" si="4"/>
        <v>4767</v>
      </c>
      <c r="L18" s="285">
        <f t="shared" si="4"/>
        <v>1251</v>
      </c>
      <c r="M18" s="285">
        <f t="shared" si="4"/>
        <v>1288</v>
      </c>
      <c r="N18" s="285">
        <f t="shared" si="4"/>
        <v>-4989</v>
      </c>
      <c r="O18" s="285">
        <f t="shared" si="4"/>
        <v>9629</v>
      </c>
      <c r="P18" s="285">
        <f t="shared" si="4"/>
        <v>1044</v>
      </c>
      <c r="Q18" s="285">
        <f t="shared" si="4"/>
        <v>-4150</v>
      </c>
      <c r="R18" s="285">
        <f t="shared" si="4"/>
        <v>-2740</v>
      </c>
      <c r="S18" s="285">
        <f t="shared" si="4"/>
        <v>9603</v>
      </c>
      <c r="T18" s="285">
        <f t="shared" si="4"/>
        <v>-5421</v>
      </c>
      <c r="U18" s="285">
        <f t="shared" si="4"/>
        <v>-4616</v>
      </c>
      <c r="V18" s="285">
        <f t="shared" si="4"/>
        <v>-281</v>
      </c>
      <c r="W18" s="285">
        <f t="shared" si="4"/>
        <v>-1509</v>
      </c>
      <c r="X18" s="285">
        <f t="shared" si="4"/>
        <v>-1192</v>
      </c>
      <c r="Y18" s="285">
        <f t="shared" si="4"/>
        <v>-11495</v>
      </c>
      <c r="Z18" s="285">
        <f>SUM(Z19:Z22)</f>
        <v>-49198</v>
      </c>
      <c r="AA18" s="285">
        <f>SUM(AA19:AA22)</f>
        <v>24144</v>
      </c>
      <c r="AB18" s="285">
        <f>SUM(AB19:AB22)</f>
        <v>-22996</v>
      </c>
    </row>
    <row r="19" spans="1:28" s="87" customFormat="1" ht="15" customHeight="1">
      <c r="A19" s="289" t="s">
        <v>306</v>
      </c>
      <c r="B19" s="289" t="s">
        <v>300</v>
      </c>
      <c r="C19" s="286">
        <v>-2540</v>
      </c>
      <c r="D19" s="286">
        <v>1976</v>
      </c>
      <c r="E19" s="286">
        <v>1293</v>
      </c>
      <c r="F19" s="286">
        <v>-5753</v>
      </c>
      <c r="G19" s="286">
        <v>2495</v>
      </c>
      <c r="H19" s="286">
        <v>13299</v>
      </c>
      <c r="I19" s="286">
        <v>1365</v>
      </c>
      <c r="J19" s="286">
        <v>-2513</v>
      </c>
      <c r="K19" s="286">
        <v>8017</v>
      </c>
      <c r="L19" s="286">
        <v>-4388</v>
      </c>
      <c r="M19" s="286">
        <v>1227</v>
      </c>
      <c r="N19" s="286">
        <v>-9</v>
      </c>
      <c r="O19" s="286">
        <v>-1468</v>
      </c>
      <c r="P19" s="286">
        <v>-1249</v>
      </c>
      <c r="Q19" s="286">
        <v>-4571</v>
      </c>
      <c r="R19" s="286">
        <v>-3394</v>
      </c>
      <c r="S19" s="286">
        <v>6122</v>
      </c>
      <c r="T19" s="286">
        <v>-1957</v>
      </c>
      <c r="U19" s="286">
        <v>-1362</v>
      </c>
      <c r="V19" s="286">
        <v>1339</v>
      </c>
      <c r="W19" s="286">
        <v>-3203</v>
      </c>
      <c r="X19" s="286">
        <v>-220</v>
      </c>
      <c r="Y19" s="286">
        <v>-2680</v>
      </c>
      <c r="Z19" s="286">
        <v>-3282</v>
      </c>
      <c r="AA19" s="286">
        <v>-1313</v>
      </c>
      <c r="AB19" s="286">
        <v>-2986</v>
      </c>
    </row>
    <row r="20" spans="1:28" s="87" customFormat="1" ht="15" customHeight="1">
      <c r="A20" s="289" t="s">
        <v>307</v>
      </c>
      <c r="B20" s="289" t="s">
        <v>301</v>
      </c>
      <c r="C20" s="286">
        <v>2111</v>
      </c>
      <c r="D20" s="286">
        <v>3344</v>
      </c>
      <c r="E20" s="286">
        <v>1988</v>
      </c>
      <c r="F20" s="286">
        <v>-2958</v>
      </c>
      <c r="G20" s="286">
        <v>2942</v>
      </c>
      <c r="H20" s="286">
        <v>388</v>
      </c>
      <c r="I20" s="286">
        <v>-670</v>
      </c>
      <c r="J20" s="286">
        <v>164</v>
      </c>
      <c r="K20" s="286">
        <v>1127</v>
      </c>
      <c r="L20" s="286">
        <v>-4865</v>
      </c>
      <c r="M20" s="286">
        <v>1522</v>
      </c>
      <c r="N20" s="286">
        <v>-1483</v>
      </c>
      <c r="O20" s="286">
        <v>2266</v>
      </c>
      <c r="P20" s="286">
        <v>650</v>
      </c>
      <c r="Q20" s="286">
        <v>127</v>
      </c>
      <c r="R20" s="286">
        <v>650</v>
      </c>
      <c r="S20" s="286">
        <v>2464</v>
      </c>
      <c r="T20" s="286">
        <v>-1103</v>
      </c>
      <c r="U20" s="286">
        <v>-2756</v>
      </c>
      <c r="V20" s="286">
        <v>-152</v>
      </c>
      <c r="W20" s="286">
        <v>62</v>
      </c>
      <c r="X20" s="286">
        <v>-3127</v>
      </c>
      <c r="Y20" s="286">
        <v>-10354</v>
      </c>
      <c r="Z20" s="286">
        <v>-24198</v>
      </c>
      <c r="AA20" s="286">
        <v>10796</v>
      </c>
      <c r="AB20" s="286">
        <v>-25412</v>
      </c>
    </row>
    <row r="21" spans="1:28" s="87" customFormat="1" ht="15" customHeight="1">
      <c r="A21" s="289" t="s">
        <v>308</v>
      </c>
      <c r="B21" s="289" t="s">
        <v>302</v>
      </c>
      <c r="C21" s="286">
        <v>-1857</v>
      </c>
      <c r="D21" s="286">
        <v>-1237</v>
      </c>
      <c r="E21" s="286">
        <v>-4822</v>
      </c>
      <c r="F21" s="286">
        <v>1336</v>
      </c>
      <c r="G21" s="286">
        <v>4551</v>
      </c>
      <c r="H21" s="286">
        <v>2561</v>
      </c>
      <c r="I21" s="286">
        <v>-1785</v>
      </c>
      <c r="J21" s="286">
        <v>-7948</v>
      </c>
      <c r="K21" s="286">
        <v>-4377</v>
      </c>
      <c r="L21" s="286">
        <v>10504</v>
      </c>
      <c r="M21" s="286">
        <v>-1461</v>
      </c>
      <c r="N21" s="286">
        <v>-3497</v>
      </c>
      <c r="O21" s="286">
        <v>8831</v>
      </c>
      <c r="P21" s="286">
        <v>1643</v>
      </c>
      <c r="Q21" s="286">
        <v>294</v>
      </c>
      <c r="R21" s="286">
        <v>4</v>
      </c>
      <c r="S21" s="286">
        <v>1017</v>
      </c>
      <c r="T21" s="286">
        <v>-2361</v>
      </c>
      <c r="U21" s="286">
        <v>-498</v>
      </c>
      <c r="V21" s="286">
        <v>-1468</v>
      </c>
      <c r="W21" s="286">
        <v>1632</v>
      </c>
      <c r="X21" s="286">
        <v>2155</v>
      </c>
      <c r="Y21" s="286">
        <v>1539</v>
      </c>
      <c r="Z21" s="286">
        <v>-21718</v>
      </c>
      <c r="AA21" s="286">
        <v>14661</v>
      </c>
      <c r="AB21" s="286">
        <v>5402</v>
      </c>
    </row>
    <row r="22" spans="1:28" s="87" customFormat="1" ht="15" customHeight="1">
      <c r="A22" s="290" t="s">
        <v>303</v>
      </c>
      <c r="B22" s="290" t="s">
        <v>303</v>
      </c>
      <c r="C22" s="287">
        <v>0</v>
      </c>
      <c r="D22" s="287">
        <v>0</v>
      </c>
      <c r="E22" s="286">
        <v>0</v>
      </c>
      <c r="F22" s="286">
        <v>0</v>
      </c>
      <c r="G22" s="287">
        <v>0</v>
      </c>
      <c r="H22" s="287">
        <v>0</v>
      </c>
      <c r="I22" s="287">
        <v>0</v>
      </c>
      <c r="J22" s="286">
        <v>0</v>
      </c>
      <c r="K22" s="286">
        <v>0</v>
      </c>
      <c r="L22" s="286">
        <v>0</v>
      </c>
      <c r="M22" s="286">
        <v>0</v>
      </c>
      <c r="N22" s="286">
        <v>0</v>
      </c>
      <c r="O22" s="286">
        <v>0</v>
      </c>
      <c r="P22" s="286">
        <v>0</v>
      </c>
      <c r="Q22" s="286">
        <v>0</v>
      </c>
      <c r="R22" s="286">
        <v>0</v>
      </c>
      <c r="S22" s="286">
        <v>0</v>
      </c>
      <c r="T22" s="286">
        <v>0</v>
      </c>
      <c r="U22" s="286">
        <v>0</v>
      </c>
      <c r="V22" s="286">
        <v>0</v>
      </c>
      <c r="W22" s="286">
        <v>0</v>
      </c>
      <c r="X22" s="286">
        <v>0</v>
      </c>
      <c r="Y22" s="286">
        <v>0</v>
      </c>
      <c r="Z22" s="286">
        <v>0</v>
      </c>
      <c r="AA22" s="286">
        <v>0</v>
      </c>
      <c r="AB22" s="286">
        <v>0</v>
      </c>
    </row>
    <row r="23" spans="1:28" s="93" customFormat="1" ht="15" customHeight="1">
      <c r="A23" s="291" t="s">
        <v>55</v>
      </c>
      <c r="B23" s="291" t="s">
        <v>41</v>
      </c>
      <c r="C23" s="288">
        <f t="shared" ref="C23:AB23" si="5">SUM(C3,C8,C13,C18)</f>
        <v>-203364</v>
      </c>
      <c r="D23" s="288">
        <f t="shared" si="5"/>
        <v>-257876</v>
      </c>
      <c r="E23" s="288">
        <f t="shared" si="5"/>
        <v>-253665</v>
      </c>
      <c r="F23" s="288">
        <f t="shared" si="5"/>
        <v>-370163</v>
      </c>
      <c r="G23" s="288">
        <f t="shared" si="5"/>
        <v>-262688</v>
      </c>
      <c r="H23" s="288">
        <f t="shared" si="5"/>
        <v>-356558</v>
      </c>
      <c r="I23" s="288">
        <f t="shared" si="5"/>
        <v>-336556</v>
      </c>
      <c r="J23" s="288">
        <f t="shared" si="5"/>
        <v>-263551</v>
      </c>
      <c r="K23" s="288">
        <f t="shared" si="5"/>
        <v>-466300</v>
      </c>
      <c r="L23" s="288">
        <f t="shared" si="5"/>
        <v>-480919</v>
      </c>
      <c r="M23" s="288">
        <f t="shared" si="5"/>
        <v>-358898</v>
      </c>
      <c r="N23" s="288">
        <f t="shared" si="5"/>
        <v>-456695</v>
      </c>
      <c r="O23" s="288">
        <f t="shared" si="5"/>
        <v>-363079</v>
      </c>
      <c r="P23" s="288">
        <f t="shared" si="5"/>
        <v>-263847</v>
      </c>
      <c r="Q23" s="288">
        <f t="shared" si="5"/>
        <v>-223561</v>
      </c>
      <c r="R23" s="288">
        <f t="shared" si="5"/>
        <v>-273701</v>
      </c>
      <c r="S23" s="288">
        <f t="shared" si="5"/>
        <v>-119281</v>
      </c>
      <c r="T23" s="288">
        <f t="shared" si="5"/>
        <v>-110252</v>
      </c>
      <c r="U23" s="288">
        <f t="shared" si="5"/>
        <v>-341288</v>
      </c>
      <c r="V23" s="288">
        <f t="shared" si="5"/>
        <v>-323864</v>
      </c>
      <c r="W23" s="288">
        <f t="shared" si="5"/>
        <v>-232631</v>
      </c>
      <c r="X23" s="288">
        <f t="shared" si="5"/>
        <v>-357601</v>
      </c>
      <c r="Y23" s="288">
        <f t="shared" si="5"/>
        <v>-303902</v>
      </c>
      <c r="Z23" s="288">
        <f t="shared" si="5"/>
        <v>-255243</v>
      </c>
      <c r="AA23" s="288">
        <f t="shared" si="5"/>
        <v>-231869</v>
      </c>
      <c r="AB23" s="288">
        <f t="shared" si="5"/>
        <v>-379380</v>
      </c>
    </row>
    <row r="24" spans="1:28" s="239" customFormat="1">
      <c r="C24" s="238">
        <f>'[2]P&amp;L'!G19-C23</f>
        <v>0</v>
      </c>
      <c r="D24" s="238">
        <f>'[2]P&amp;L'!H19-D23</f>
        <v>0</v>
      </c>
      <c r="E24" s="238">
        <f>'[2]P&amp;L'!I19-E23</f>
        <v>0</v>
      </c>
      <c r="F24" s="238"/>
      <c r="G24" s="238">
        <f>'[2]P&amp;L'!K19-G23</f>
        <v>0</v>
      </c>
      <c r="H24" s="238">
        <f>'[2]P&amp;L'!L19-H23</f>
        <v>0</v>
      </c>
      <c r="I24" s="238">
        <f>'[2]P&amp;L'!M19-I23</f>
        <v>0</v>
      </c>
      <c r="J24" s="238">
        <f>'[2]P&amp;L'!N19-J23</f>
        <v>0</v>
      </c>
      <c r="K24" s="238">
        <f>'[2]P&amp;L'!O19-K23</f>
        <v>0</v>
      </c>
      <c r="L24" s="238">
        <f>'[2]P&amp;L'!P19-L23</f>
        <v>0</v>
      </c>
      <c r="M24" s="238"/>
      <c r="N24" s="238"/>
      <c r="O24" s="238"/>
      <c r="P24" s="238"/>
      <c r="Q24" s="238"/>
    </row>
  </sheetData>
  <customSheetViews>
    <customSheetView guid="{25FAB884-5E17-4008-8139-33D910C7DEFE}">
      <pane xSplit="2" ySplit="2" topLeftCell="Q3" activePane="bottomRight" state="frozen"/>
      <selection pane="bottomRight" activeCell="X35" sqref="X35"/>
      <pageMargins left="0.7" right="0.7" top="0.75" bottom="0.75" header="0.3" footer="0.3"/>
      <pageSetup paperSize="9" orientation="portrait" horizontalDpi="1200" verticalDpi="1200" r:id="rId1"/>
    </customSheetView>
    <customSheetView guid="{687A4863-1825-4D63-B732-E76682E6DE4F}">
      <selection activeCell="N8" sqref="N8"/>
      <pageMargins left="0.7" right="0.7" top="0.75" bottom="0.75" header="0.3" footer="0.3"/>
      <pageSetup paperSize="9" orientation="portrait" r:id="rId2"/>
    </customSheetView>
    <customSheetView guid="{12F8D032-8143-430B-8DFF-852E8796C402}">
      <selection activeCell="H24" sqref="H24"/>
      <pageMargins left="0.7" right="0.7" top="0.75" bottom="0.75" header="0.3" footer="0.3"/>
    </customSheetView>
    <customSheetView guid="{8DA78CF1-615A-4626-9893-6751995631A4}">
      <selection activeCell="G27" sqref="G27"/>
      <pageMargins left="0.7" right="0.7" top="0.75" bottom="0.75" header="0.3" footer="0.3"/>
    </customSheetView>
    <customSheetView guid="{57267270-6A97-4850-9DB6-FE6B399379AA}">
      <selection activeCell="D10" sqref="D10"/>
      <pageMargins left="0.7" right="0.7" top="0.75" bottom="0.75" header="0.3" footer="0.3"/>
    </customSheetView>
    <customSheetView guid="{9AF4A83C-CF57-4B40-8A74-6A0EA6C2FE5C}">
      <pane xSplit="2" ySplit="2" topLeftCell="Q3" activePane="bottomRight" state="frozen"/>
      <selection pane="bottomRight" activeCell="X35" sqref="X35"/>
      <pageMargins left="0.7" right="0.7" top="0.75" bottom="0.75" header="0.3" footer="0.3"/>
      <pageSetup paperSize="9" orientation="portrait" horizontalDpi="1200" verticalDpi="1200" r:id="rId3"/>
    </customSheetView>
    <customSheetView guid="{22F3E99A-96C8-445F-81B2-67262F695A36}" topLeftCell="D1">
      <selection activeCell="Y21" sqref="Y21"/>
      <pageMargins left="0.7" right="0.7" top="0.75" bottom="0.75" header="0.3" footer="0.3"/>
      <pageSetup paperSize="9" orientation="portrait" horizontalDpi="1200" verticalDpi="1200" r:id="rId4"/>
    </customSheetView>
    <customSheetView guid="{899D69CD-4B7E-42BC-9944-5BD922EB798C}" topLeftCell="K1">
      <selection activeCell="Y14" sqref="Y14"/>
      <pageMargins left="0.7" right="0.7" top="0.75" bottom="0.75" header="0.3" footer="0.3"/>
      <pageSetup paperSize="9" orientation="portrait" horizontalDpi="1200" verticalDpi="1200" r:id="rId5"/>
    </customSheetView>
  </customSheetViews>
  <pageMargins left="0.7" right="0.7" top="0.75" bottom="0.75" header="0.3" footer="0.3"/>
  <pageSetup paperSize="9" orientation="portrait" horizontalDpi="1200" verticalDpi="12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7"/>
  <sheetViews>
    <sheetView workbookViewId="0">
      <pane xSplit="2" ySplit="2" topLeftCell="Y3" activePane="bottomRight" state="frozen"/>
      <selection pane="topRight" activeCell="C1" sqref="C1"/>
      <selection pane="bottomLeft" activeCell="A3" sqref="A3"/>
      <selection pane="bottomRight" activeCell="AA22" sqref="AA22"/>
    </sheetView>
  </sheetViews>
  <sheetFormatPr defaultColWidth="9.42578125" defaultRowHeight="15"/>
  <cols>
    <col min="1" max="2" width="46.5703125" style="19" customWidth="1"/>
    <col min="3" max="29" width="10.5703125" style="18" customWidth="1"/>
    <col min="30" max="30" width="11.5703125" style="18" customWidth="1"/>
    <col min="31" max="32" width="10.5703125" style="18" customWidth="1"/>
    <col min="33" max="16384" width="9.42578125" style="18"/>
  </cols>
  <sheetData>
    <row r="1" spans="1:34">
      <c r="M1" s="226"/>
    </row>
    <row r="2" spans="1:34" ht="15.75" thickBot="1">
      <c r="A2" s="28" t="s">
        <v>57</v>
      </c>
      <c r="B2" s="28" t="s">
        <v>11</v>
      </c>
      <c r="C2" s="32" t="s">
        <v>177</v>
      </c>
      <c r="D2" s="32" t="s">
        <v>178</v>
      </c>
      <c r="E2" s="32" t="s">
        <v>179</v>
      </c>
      <c r="F2" s="32" t="s">
        <v>180</v>
      </c>
      <c r="G2" s="32" t="s">
        <v>181</v>
      </c>
      <c r="H2" s="32" t="s">
        <v>182</v>
      </c>
      <c r="I2" s="32" t="s">
        <v>183</v>
      </c>
      <c r="J2" s="32" t="s">
        <v>184</v>
      </c>
      <c r="K2" s="32" t="s">
        <v>185</v>
      </c>
      <c r="L2" s="32" t="s">
        <v>186</v>
      </c>
      <c r="M2" s="32" t="s">
        <v>551</v>
      </c>
      <c r="N2" s="32" t="s">
        <v>559</v>
      </c>
      <c r="O2" s="32" t="s">
        <v>586</v>
      </c>
      <c r="P2" s="32" t="s">
        <v>590</v>
      </c>
      <c r="Q2" s="32" t="s">
        <v>597</v>
      </c>
      <c r="R2" s="32" t="s">
        <v>608</v>
      </c>
      <c r="S2" s="32" t="s">
        <v>612</v>
      </c>
      <c r="T2" s="32" t="s">
        <v>617</v>
      </c>
      <c r="U2" s="32" t="s">
        <v>620</v>
      </c>
      <c r="V2" s="32" t="s">
        <v>632</v>
      </c>
      <c r="W2" s="387" t="s">
        <v>661</v>
      </c>
      <c r="X2" s="387" t="s">
        <v>670</v>
      </c>
      <c r="Y2" s="387" t="s">
        <v>675</v>
      </c>
      <c r="Z2" s="387" t="s">
        <v>682</v>
      </c>
      <c r="AA2" s="387" t="s">
        <v>685</v>
      </c>
      <c r="AB2" s="387" t="s">
        <v>686</v>
      </c>
      <c r="AC2" s="387" t="s">
        <v>735</v>
      </c>
      <c r="AD2" s="387" t="s">
        <v>740</v>
      </c>
      <c r="AE2" s="387" t="s">
        <v>746</v>
      </c>
      <c r="AF2" s="387" t="s">
        <v>748</v>
      </c>
    </row>
    <row r="3" spans="1:34">
      <c r="A3" s="29" t="s">
        <v>649</v>
      </c>
      <c r="B3" s="29" t="s">
        <v>281</v>
      </c>
      <c r="C3" s="33">
        <v>-15749</v>
      </c>
      <c r="D3" s="33">
        <v>-267</v>
      </c>
      <c r="E3" s="33">
        <v>-29211</v>
      </c>
      <c r="F3" s="33">
        <v>-14313</v>
      </c>
      <c r="G3" s="33">
        <v>-9834</v>
      </c>
      <c r="H3" s="33">
        <v>-69924</v>
      </c>
      <c r="I3" s="33">
        <v>-19003</v>
      </c>
      <c r="J3" s="33">
        <v>-26552</v>
      </c>
      <c r="K3" s="34">
        <v>-13687</v>
      </c>
      <c r="L3" s="34">
        <v>-15704</v>
      </c>
      <c r="M3" s="34">
        <v>-13976</v>
      </c>
      <c r="N3" s="34">
        <v>-16105</v>
      </c>
      <c r="O3" s="34">
        <v>-21264</v>
      </c>
      <c r="P3" s="34">
        <v>-46747</v>
      </c>
      <c r="Q3" s="34">
        <v>-33361</v>
      </c>
      <c r="R3" s="34">
        <v>-220685</v>
      </c>
      <c r="S3" s="34">
        <v>-5996</v>
      </c>
      <c r="T3" s="34">
        <v>-8584</v>
      </c>
      <c r="U3" s="34">
        <v>-11260</v>
      </c>
      <c r="V3" s="34">
        <v>-36755</v>
      </c>
      <c r="W3" s="169">
        <v>-12739</v>
      </c>
      <c r="X3" s="169">
        <v>-6978</v>
      </c>
      <c r="Y3" s="169">
        <v>-21033</v>
      </c>
      <c r="Z3" s="169">
        <v>-22361</v>
      </c>
      <c r="AA3" s="169">
        <v>-9110</v>
      </c>
      <c r="AB3" s="169">
        <v>-21600</v>
      </c>
      <c r="AC3" s="169">
        <v>-31583</v>
      </c>
      <c r="AD3" s="169">
        <v>-1154</v>
      </c>
      <c r="AE3" s="169">
        <v>-12960</v>
      </c>
      <c r="AF3" s="169">
        <v>-19161</v>
      </c>
      <c r="AG3" s="169"/>
      <c r="AH3" s="169"/>
    </row>
    <row r="4" spans="1:34">
      <c r="A4" s="139" t="s">
        <v>634</v>
      </c>
      <c r="B4" s="139" t="s">
        <v>610</v>
      </c>
      <c r="C4" s="34">
        <v>0</v>
      </c>
      <c r="D4" s="34">
        <v>0</v>
      </c>
      <c r="E4" s="34">
        <v>0</v>
      </c>
      <c r="F4" s="34">
        <v>0</v>
      </c>
      <c r="G4" s="34">
        <v>0</v>
      </c>
      <c r="H4" s="34">
        <v>0</v>
      </c>
      <c r="I4" s="34">
        <v>0</v>
      </c>
      <c r="J4" s="34">
        <v>0</v>
      </c>
      <c r="K4" s="34">
        <v>0</v>
      </c>
      <c r="L4" s="34">
        <v>0</v>
      </c>
      <c r="M4" s="34">
        <v>-9954</v>
      </c>
      <c r="N4" s="34">
        <v>-256674</v>
      </c>
      <c r="O4" s="34">
        <v>-47105</v>
      </c>
      <c r="P4" s="34">
        <v>-63228</v>
      </c>
      <c r="Q4" s="34">
        <v>0</v>
      </c>
      <c r="R4" s="34">
        <v>-90860</v>
      </c>
      <c r="S4" s="34"/>
      <c r="T4" s="34"/>
      <c r="U4" s="34"/>
      <c r="V4" s="34"/>
      <c r="W4" s="169"/>
      <c r="X4" s="169">
        <v>0</v>
      </c>
      <c r="Y4" s="169"/>
      <c r="Z4" s="169"/>
      <c r="AA4" s="169"/>
      <c r="AB4" s="169"/>
      <c r="AC4" s="169"/>
      <c r="AD4" s="169"/>
      <c r="AE4" s="169"/>
      <c r="AF4" s="169"/>
      <c r="AG4" s="169"/>
      <c r="AH4" s="169"/>
    </row>
    <row r="5" spans="1:34" ht="38.25">
      <c r="A5" s="30" t="s">
        <v>635</v>
      </c>
      <c r="B5" s="30" t="s">
        <v>547</v>
      </c>
      <c r="C5" s="34">
        <v>0</v>
      </c>
      <c r="D5" s="34">
        <v>0</v>
      </c>
      <c r="E5" s="34">
        <v>0</v>
      </c>
      <c r="F5" s="34">
        <v>-8397</v>
      </c>
      <c r="G5" s="34">
        <v>0</v>
      </c>
      <c r="H5" s="34">
        <v>0</v>
      </c>
      <c r="I5" s="34">
        <v>0</v>
      </c>
      <c r="J5" s="34">
        <v>-13054</v>
      </c>
      <c r="K5" s="34">
        <v>0</v>
      </c>
      <c r="L5" s="34">
        <v>-17460</v>
      </c>
      <c r="M5" s="34">
        <v>-1097</v>
      </c>
      <c r="N5" s="34">
        <v>-15578</v>
      </c>
      <c r="O5" s="34">
        <v>-8687</v>
      </c>
      <c r="P5" s="34">
        <v>-23978</v>
      </c>
      <c r="Q5" s="34">
        <v>-3925</v>
      </c>
      <c r="R5" s="34">
        <v>-5815</v>
      </c>
      <c r="S5" s="34">
        <v>-8783</v>
      </c>
      <c r="T5" s="34">
        <v>-2909</v>
      </c>
      <c r="U5" s="34">
        <v>-15696</v>
      </c>
      <c r="V5" s="34">
        <v>-33554</v>
      </c>
      <c r="W5" s="169">
        <v>-2470</v>
      </c>
      <c r="X5" s="169">
        <v>-4186</v>
      </c>
      <c r="Y5" s="169">
        <v>-453</v>
      </c>
      <c r="Z5" s="169">
        <v>-5251</v>
      </c>
      <c r="AA5" s="169">
        <v>-1085</v>
      </c>
      <c r="AB5" s="169">
        <v>-2143</v>
      </c>
      <c r="AC5" s="169">
        <v>-455</v>
      </c>
      <c r="AD5" s="169">
        <v>-1747</v>
      </c>
      <c r="AE5" s="169">
        <v>-2064</v>
      </c>
      <c r="AF5" s="169">
        <v>-1285</v>
      </c>
      <c r="AG5" s="169"/>
      <c r="AH5" s="169"/>
    </row>
    <row r="6" spans="1:34" ht="15" customHeight="1">
      <c r="A6" s="30" t="s">
        <v>256</v>
      </c>
      <c r="B6" s="30" t="s">
        <v>282</v>
      </c>
      <c r="C6" s="34">
        <v>-1004</v>
      </c>
      <c r="D6" s="34">
        <v>-3826</v>
      </c>
      <c r="E6" s="34">
        <v>-1691</v>
      </c>
      <c r="F6" s="34">
        <v>-1656</v>
      </c>
      <c r="G6" s="34">
        <v>-5605</v>
      </c>
      <c r="H6" s="34">
        <v>-2342</v>
      </c>
      <c r="I6" s="34">
        <v>-2819</v>
      </c>
      <c r="J6" s="34">
        <v>-4031</v>
      </c>
      <c r="K6" s="34">
        <v>-498</v>
      </c>
      <c r="L6" s="34">
        <v>-718</v>
      </c>
      <c r="M6" s="34">
        <v>-1411</v>
      </c>
      <c r="N6" s="34">
        <v>-995</v>
      </c>
      <c r="O6" s="34">
        <v>-963</v>
      </c>
      <c r="P6" s="34">
        <v>-707</v>
      </c>
      <c r="Q6" s="34">
        <v>-786</v>
      </c>
      <c r="R6" s="34">
        <v>-3719</v>
      </c>
      <c r="S6" s="34">
        <v>-871</v>
      </c>
      <c r="T6" s="34">
        <v>-1113</v>
      </c>
      <c r="U6" s="34">
        <v>-953</v>
      </c>
      <c r="V6" s="34">
        <v>-7736</v>
      </c>
      <c r="W6" s="169">
        <v>-1067</v>
      </c>
      <c r="X6" s="169">
        <v>-4311</v>
      </c>
      <c r="Y6" s="169">
        <v>-8644</v>
      </c>
      <c r="Z6" s="169">
        <v>-1022</v>
      </c>
      <c r="AA6" s="169">
        <v>-763</v>
      </c>
      <c r="AB6" s="169">
        <v>-490</v>
      </c>
      <c r="AC6" s="169">
        <v>-13680</v>
      </c>
      <c r="AD6" s="169">
        <v>1293</v>
      </c>
      <c r="AE6" s="169">
        <v>-388</v>
      </c>
      <c r="AF6" s="169">
        <v>-729</v>
      </c>
      <c r="AG6" s="169"/>
      <c r="AH6" s="169"/>
    </row>
    <row r="7" spans="1:34" ht="15" customHeight="1">
      <c r="A7" s="30" t="s">
        <v>257</v>
      </c>
      <c r="B7" s="30" t="s">
        <v>283</v>
      </c>
      <c r="C7" s="34">
        <v>-190</v>
      </c>
      <c r="D7" s="34">
        <v>-197</v>
      </c>
      <c r="E7" s="34">
        <v>-407</v>
      </c>
      <c r="F7" s="34">
        <v>-198</v>
      </c>
      <c r="G7" s="34">
        <v>-181</v>
      </c>
      <c r="H7" s="34">
        <v>-353</v>
      </c>
      <c r="I7" s="34">
        <v>-221</v>
      </c>
      <c r="J7" s="34">
        <v>-228</v>
      </c>
      <c r="K7" s="34">
        <v>-182</v>
      </c>
      <c r="L7" s="34">
        <v>-367</v>
      </c>
      <c r="M7" s="34">
        <v>-340</v>
      </c>
      <c r="N7" s="34">
        <v>-177</v>
      </c>
      <c r="O7" s="34">
        <v>-188</v>
      </c>
      <c r="P7" s="34">
        <v>-432</v>
      </c>
      <c r="Q7" s="34">
        <v>-275</v>
      </c>
      <c r="R7" s="34">
        <v>-297</v>
      </c>
      <c r="S7" s="34">
        <v>-234</v>
      </c>
      <c r="T7" s="34">
        <v>-341</v>
      </c>
      <c r="U7" s="34">
        <v>-260</v>
      </c>
      <c r="V7" s="34">
        <v>-276</v>
      </c>
      <c r="W7" s="169">
        <v>-362</v>
      </c>
      <c r="X7" s="169">
        <v>-324</v>
      </c>
      <c r="Y7" s="169">
        <v>-311</v>
      </c>
      <c r="Z7" s="169">
        <v>-259</v>
      </c>
      <c r="AA7" s="169">
        <v>-291</v>
      </c>
      <c r="AB7" s="169">
        <v>-541</v>
      </c>
      <c r="AC7" s="169">
        <v>-325</v>
      </c>
      <c r="AD7" s="169">
        <v>-341</v>
      </c>
      <c r="AE7" s="169">
        <v>-430</v>
      </c>
      <c r="AF7" s="169">
        <v>-467</v>
      </c>
      <c r="AG7" s="169"/>
      <c r="AH7" s="169"/>
    </row>
    <row r="8" spans="1:34" ht="15" customHeight="1">
      <c r="A8" s="30" t="s">
        <v>258</v>
      </c>
      <c r="B8" s="30" t="s">
        <v>284</v>
      </c>
      <c r="C8" s="34">
        <v>-4725</v>
      </c>
      <c r="D8" s="34">
        <v>-3429</v>
      </c>
      <c r="E8" s="34">
        <v>-2465</v>
      </c>
      <c r="F8" s="34">
        <v>7528</v>
      </c>
      <c r="G8" s="34">
        <v>-3339</v>
      </c>
      <c r="H8" s="34">
        <v>-3568</v>
      </c>
      <c r="I8" s="34">
        <v>-3962</v>
      </c>
      <c r="J8" s="34">
        <v>9005</v>
      </c>
      <c r="K8" s="34">
        <v>-300</v>
      </c>
      <c r="L8" s="34">
        <v>-599</v>
      </c>
      <c r="M8" s="34">
        <v>-776</v>
      </c>
      <c r="N8" s="34">
        <v>-562</v>
      </c>
      <c r="O8" s="34">
        <v>-775</v>
      </c>
      <c r="P8" s="34">
        <v>-300</v>
      </c>
      <c r="Q8" s="34">
        <v>-280</v>
      </c>
      <c r="R8" s="34">
        <v>-740</v>
      </c>
      <c r="S8" s="34">
        <v>-724</v>
      </c>
      <c r="T8" s="34">
        <v>-168</v>
      </c>
      <c r="U8" s="34">
        <v>-447</v>
      </c>
      <c r="V8" s="34">
        <v>-514</v>
      </c>
      <c r="W8" s="169">
        <v>-354</v>
      </c>
      <c r="X8" s="169">
        <v>-249</v>
      </c>
      <c r="Y8" s="169">
        <v>-85</v>
      </c>
      <c r="Z8" s="169">
        <v>-376</v>
      </c>
      <c r="AA8" s="169">
        <v>-160</v>
      </c>
      <c r="AB8" s="169">
        <v>-101</v>
      </c>
      <c r="AC8" s="169">
        <v>-42</v>
      </c>
      <c r="AD8" s="169">
        <v>-123</v>
      </c>
      <c r="AE8" s="169">
        <v>-175</v>
      </c>
      <c r="AF8" s="169">
        <v>-233</v>
      </c>
      <c r="AG8" s="169"/>
      <c r="AH8" s="169"/>
    </row>
    <row r="9" spans="1:34" ht="15" customHeight="1">
      <c r="A9" s="30" t="s">
        <v>259</v>
      </c>
      <c r="B9" s="30" t="s">
        <v>285</v>
      </c>
      <c r="C9" s="34">
        <v>-1500</v>
      </c>
      <c r="D9" s="34">
        <v>-922</v>
      </c>
      <c r="E9" s="34">
        <v>-30</v>
      </c>
      <c r="F9" s="34">
        <v>-2424</v>
      </c>
      <c r="G9" s="34">
        <v>-39</v>
      </c>
      <c r="H9" s="34">
        <v>-2729</v>
      </c>
      <c r="I9" s="34">
        <v>-399</v>
      </c>
      <c r="J9" s="34">
        <v>-1568</v>
      </c>
      <c r="K9" s="34">
        <v>-2233</v>
      </c>
      <c r="L9" s="34">
        <v>-2229</v>
      </c>
      <c r="M9" s="34">
        <v>-107</v>
      </c>
      <c r="N9" s="34">
        <v>-446</v>
      </c>
      <c r="O9" s="34">
        <v>-2034</v>
      </c>
      <c r="P9" s="34">
        <v>-3945</v>
      </c>
      <c r="Q9" s="34">
        <v>-682</v>
      </c>
      <c r="R9" s="34">
        <v>-1794</v>
      </c>
      <c r="S9" s="34">
        <v>-26</v>
      </c>
      <c r="T9" s="34">
        <v>-5738</v>
      </c>
      <c r="U9" s="34">
        <v>-14</v>
      </c>
      <c r="V9" s="34">
        <v>-2632</v>
      </c>
      <c r="W9" s="169">
        <v>-655</v>
      </c>
      <c r="X9" s="169">
        <v>-2226</v>
      </c>
      <c r="Y9" s="169">
        <v>-1584</v>
      </c>
      <c r="Z9" s="169">
        <v>-3068</v>
      </c>
      <c r="AA9" s="169">
        <v>-14</v>
      </c>
      <c r="AB9" s="169">
        <v>-3797</v>
      </c>
      <c r="AC9" s="169">
        <v>-628</v>
      </c>
      <c r="AD9" s="169">
        <v>-4311</v>
      </c>
      <c r="AE9" s="169">
        <v>-197</v>
      </c>
      <c r="AF9" s="169">
        <v>-4035</v>
      </c>
      <c r="AG9" s="169"/>
      <c r="AH9" s="169"/>
    </row>
    <row r="10" spans="1:34" ht="25.5">
      <c r="A10" s="30" t="s">
        <v>253</v>
      </c>
      <c r="B10" s="30" t="s">
        <v>274</v>
      </c>
      <c r="C10" s="33"/>
      <c r="D10" s="33"/>
      <c r="E10" s="33"/>
      <c r="F10" s="33"/>
      <c r="G10" s="33"/>
      <c r="H10" s="33"/>
      <c r="I10" s="33"/>
      <c r="J10" s="33"/>
      <c r="K10" s="223"/>
      <c r="L10" s="223"/>
      <c r="M10" s="223"/>
      <c r="N10" s="34"/>
      <c r="O10" s="34">
        <v>0</v>
      </c>
      <c r="P10" s="34">
        <v>0</v>
      </c>
      <c r="Q10" s="34">
        <v>0</v>
      </c>
      <c r="R10" s="34">
        <v>0</v>
      </c>
      <c r="S10" s="34">
        <v>-2647</v>
      </c>
      <c r="T10" s="34">
        <v>3940</v>
      </c>
      <c r="U10" s="34">
        <v>-7080</v>
      </c>
      <c r="V10" s="34">
        <v>-9981</v>
      </c>
      <c r="W10" s="169">
        <v>0</v>
      </c>
      <c r="X10" s="169">
        <v>0</v>
      </c>
      <c r="Y10" s="169">
        <v>0</v>
      </c>
      <c r="Z10" s="169">
        <v>0</v>
      </c>
      <c r="AA10" s="169">
        <v>0</v>
      </c>
      <c r="AB10" s="169">
        <v>0</v>
      </c>
      <c r="AC10" s="169"/>
      <c r="AD10" s="169">
        <v>-8835</v>
      </c>
      <c r="AE10" s="169">
        <v>-3992</v>
      </c>
      <c r="AF10" s="169">
        <v>-3172</v>
      </c>
      <c r="AG10" s="169"/>
      <c r="AH10" s="169"/>
    </row>
    <row r="11" spans="1:34" ht="15" customHeight="1">
      <c r="A11" s="29" t="s">
        <v>255</v>
      </c>
      <c r="B11" s="29" t="s">
        <v>277</v>
      </c>
      <c r="C11" s="33">
        <v>-4825</v>
      </c>
      <c r="D11" s="33">
        <v>-8014</v>
      </c>
      <c r="E11" s="33">
        <v>-5357</v>
      </c>
      <c r="F11" s="33">
        <v>-10780</v>
      </c>
      <c r="G11" s="33">
        <v>-7163</v>
      </c>
      <c r="H11" s="33">
        <v>-5632</v>
      </c>
      <c r="I11" s="33">
        <v>-7677</v>
      </c>
      <c r="J11" s="33">
        <v>-11523</v>
      </c>
      <c r="K11" s="223">
        <v>-9892</v>
      </c>
      <c r="L11" s="223">
        <v>-8955</v>
      </c>
      <c r="M11" s="223">
        <v>-7758</v>
      </c>
      <c r="N11" s="34">
        <v>-13102</v>
      </c>
      <c r="O11" s="34">
        <v>-10324</v>
      </c>
      <c r="P11" s="34">
        <v>-10720</v>
      </c>
      <c r="Q11" s="34">
        <v>-15140</v>
      </c>
      <c r="R11" s="34">
        <v>-12093</v>
      </c>
      <c r="S11" s="34">
        <v>-13425</v>
      </c>
      <c r="T11" s="34">
        <v>-19904</v>
      </c>
      <c r="U11" s="34">
        <v>-10040</v>
      </c>
      <c r="V11" s="34">
        <v>-32438</v>
      </c>
      <c r="W11" s="169">
        <v>-23107</v>
      </c>
      <c r="X11" s="169">
        <v>-20095</v>
      </c>
      <c r="Y11" s="169">
        <v>-28208</v>
      </c>
      <c r="Z11" s="169">
        <v>-24861</v>
      </c>
      <c r="AA11" s="169">
        <v>-15481</v>
      </c>
      <c r="AB11" s="169">
        <v>-3580</v>
      </c>
      <c r="AC11" s="169">
        <v>-58536</v>
      </c>
      <c r="AD11" s="169">
        <v>-31071</v>
      </c>
      <c r="AE11" s="169">
        <v>-11626</v>
      </c>
      <c r="AF11" s="169">
        <v>-12442</v>
      </c>
      <c r="AG11" s="169"/>
      <c r="AH11" s="169"/>
    </row>
    <row r="12" spans="1:34" ht="15" customHeight="1">
      <c r="A12" s="31" t="s">
        <v>55</v>
      </c>
      <c r="B12" s="31" t="s">
        <v>41</v>
      </c>
      <c r="C12" s="35">
        <v>-27993</v>
      </c>
      <c r="D12" s="35">
        <v>-16655</v>
      </c>
      <c r="E12" s="35">
        <v>-39161</v>
      </c>
      <c r="F12" s="35">
        <v>-30240</v>
      </c>
      <c r="G12" s="35">
        <f>SUM(G3:G11)</f>
        <v>-26161</v>
      </c>
      <c r="H12" s="35">
        <v>-84548</v>
      </c>
      <c r="I12" s="35">
        <v>-34081</v>
      </c>
      <c r="J12" s="35">
        <v>-47951</v>
      </c>
      <c r="K12" s="35">
        <f t="shared" ref="K12:R12" si="0">SUM(K3:K11)</f>
        <v>-26792</v>
      </c>
      <c r="L12" s="35">
        <f t="shared" si="0"/>
        <v>-46032</v>
      </c>
      <c r="M12" s="35">
        <f t="shared" si="0"/>
        <v>-35419</v>
      </c>
      <c r="N12" s="35">
        <f t="shared" si="0"/>
        <v>-303639</v>
      </c>
      <c r="O12" s="35">
        <f t="shared" si="0"/>
        <v>-91340</v>
      </c>
      <c r="P12" s="35">
        <f t="shared" si="0"/>
        <v>-150057</v>
      </c>
      <c r="Q12" s="35">
        <f t="shared" si="0"/>
        <v>-54449</v>
      </c>
      <c r="R12" s="35">
        <f t="shared" si="0"/>
        <v>-336003</v>
      </c>
      <c r="S12" s="35">
        <f t="shared" ref="S12:T12" si="1">SUM(S3:S11)</f>
        <v>-32706</v>
      </c>
      <c r="T12" s="35">
        <f t="shared" si="1"/>
        <v>-34817</v>
      </c>
      <c r="U12" s="35">
        <f t="shared" ref="U12:V12" si="2">SUM(U3:U11)</f>
        <v>-45750</v>
      </c>
      <c r="V12" s="35">
        <f t="shared" si="2"/>
        <v>-123886</v>
      </c>
      <c r="W12" s="168">
        <f t="shared" ref="W12:AC12" si="3">SUM(W3:W11)</f>
        <v>-40754</v>
      </c>
      <c r="X12" s="168">
        <f t="shared" si="3"/>
        <v>-38369</v>
      </c>
      <c r="Y12" s="168">
        <f t="shared" si="3"/>
        <v>-60318</v>
      </c>
      <c r="Z12" s="168">
        <f t="shared" si="3"/>
        <v>-57198</v>
      </c>
      <c r="AA12" s="168">
        <f t="shared" si="3"/>
        <v>-26904</v>
      </c>
      <c r="AB12" s="168">
        <f t="shared" si="3"/>
        <v>-32252</v>
      </c>
      <c r="AC12" s="168">
        <f t="shared" si="3"/>
        <v>-105249</v>
      </c>
      <c r="AD12" s="168">
        <f>SUM(AD3:AD11)</f>
        <v>-46289</v>
      </c>
      <c r="AE12" s="168">
        <f t="shared" ref="AE12:AF12" si="4">SUM(AE3:AE11)</f>
        <v>-31832</v>
      </c>
      <c r="AF12" s="168">
        <f t="shared" si="4"/>
        <v>-41524</v>
      </c>
      <c r="AG12" s="169"/>
      <c r="AH12" s="169"/>
    </row>
    <row r="13" spans="1:34" s="205" customFormat="1">
      <c r="A13" s="204"/>
      <c r="B13" s="204"/>
      <c r="C13" s="464"/>
      <c r="D13" s="464"/>
      <c r="E13" s="464"/>
      <c r="F13" s="464"/>
      <c r="G13" s="464"/>
      <c r="H13" s="464"/>
      <c r="I13" s="464"/>
      <c r="J13" s="464"/>
      <c r="K13" s="464"/>
      <c r="L13" s="464"/>
      <c r="M13" s="464"/>
      <c r="N13" s="464"/>
      <c r="O13" s="464"/>
      <c r="P13" s="464"/>
      <c r="Q13" s="464"/>
      <c r="R13" s="464"/>
      <c r="S13" s="464">
        <f>S12-'P&amp;L'!S25</f>
        <v>0</v>
      </c>
      <c r="T13" s="464">
        <f>T12-'P&amp;L'!T25</f>
        <v>0</v>
      </c>
      <c r="U13" s="464">
        <f>U12-'P&amp;L'!U25</f>
        <v>0</v>
      </c>
      <c r="V13" s="464">
        <f>V12-'P&amp;L'!V25</f>
        <v>0</v>
      </c>
      <c r="W13" s="465">
        <f>W12-'P&amp;L'!W25</f>
        <v>0</v>
      </c>
      <c r="X13" s="465">
        <f>X12-'P&amp;L'!X25</f>
        <v>0</v>
      </c>
      <c r="Y13" s="465">
        <f>Y12-'P&amp;L'!Y25</f>
        <v>0</v>
      </c>
      <c r="Z13" s="465">
        <f>Z12-'P&amp;L'!Z25</f>
        <v>0</v>
      </c>
      <c r="AA13" s="465">
        <f>AA12-'P&amp;L'!AA25</f>
        <v>0</v>
      </c>
      <c r="AB13" s="465">
        <f>AB12-'P&amp;L'!AB25</f>
        <v>0</v>
      </c>
      <c r="AC13" s="465">
        <f>AC12-'P&amp;L'!AC25</f>
        <v>0</v>
      </c>
      <c r="AD13" s="465">
        <f>AD12-'P&amp;L'!AD25</f>
        <v>0</v>
      </c>
      <c r="AE13" s="465">
        <f>AE12-'P&amp;L'!AE25</f>
        <v>250</v>
      </c>
      <c r="AF13" s="465">
        <f>AF12-'P&amp;L'!AF25</f>
        <v>3850</v>
      </c>
    </row>
    <row r="14" spans="1:34">
      <c r="B14" s="204"/>
      <c r="C14" s="252"/>
      <c r="D14" s="252"/>
      <c r="E14" s="252"/>
      <c r="F14" s="253"/>
      <c r="G14" s="253"/>
      <c r="H14" s="253"/>
      <c r="I14" s="253"/>
      <c r="J14" s="253"/>
      <c r="K14" s="253"/>
      <c r="L14" s="253"/>
      <c r="M14" s="253"/>
      <c r="N14" s="253"/>
      <c r="O14" s="253"/>
      <c r="P14" s="253"/>
      <c r="Q14" s="253"/>
      <c r="R14" s="253"/>
      <c r="S14" s="253"/>
      <c r="T14" s="253"/>
      <c r="U14" s="253"/>
      <c r="V14" s="253"/>
      <c r="W14" s="253"/>
      <c r="X14" s="253"/>
      <c r="Y14" s="253"/>
      <c r="Z14" s="253"/>
    </row>
    <row r="15" spans="1:34">
      <c r="B15" s="204"/>
      <c r="C15" s="205"/>
      <c r="D15" s="205"/>
      <c r="E15" s="205"/>
      <c r="F15" s="205"/>
      <c r="G15" s="205"/>
      <c r="H15" s="205"/>
      <c r="I15" s="205"/>
      <c r="J15" s="205"/>
      <c r="K15" s="237"/>
      <c r="L15" s="237"/>
      <c r="M15" s="237"/>
      <c r="N15" s="237"/>
      <c r="O15" s="237"/>
      <c r="P15" s="237"/>
      <c r="Q15" s="237"/>
      <c r="R15" s="237"/>
      <c r="S15" s="237"/>
      <c r="T15" s="237"/>
      <c r="U15" s="237"/>
      <c r="V15" s="237"/>
      <c r="W15" s="237"/>
      <c r="X15" s="237"/>
      <c r="Y15" s="237"/>
      <c r="Z15" s="237"/>
    </row>
    <row r="16" spans="1:34">
      <c r="G16" s="226"/>
      <c r="K16" s="234"/>
    </row>
    <row r="17" spans="7:7">
      <c r="G17" s="226"/>
    </row>
    <row r="18" spans="7:7">
      <c r="G18" s="226"/>
    </row>
    <row r="19" spans="7:7">
      <c r="G19" s="226"/>
    </row>
    <row r="20" spans="7:7">
      <c r="G20" s="226"/>
    </row>
    <row r="21" spans="7:7">
      <c r="G21" s="226"/>
    </row>
    <row r="22" spans="7:7">
      <c r="G22" s="226"/>
    </row>
    <row r="23" spans="7:7">
      <c r="G23" s="226"/>
    </row>
    <row r="24" spans="7:7">
      <c r="G24" s="226"/>
    </row>
    <row r="25" spans="7:7">
      <c r="G25" s="226"/>
    </row>
    <row r="26" spans="7:7">
      <c r="G26" s="226"/>
    </row>
    <row r="27" spans="7:7">
      <c r="G27" s="226"/>
    </row>
  </sheetData>
  <customSheetViews>
    <customSheetView guid="{25FAB884-5E17-4008-8139-33D910C7DEFE}">
      <pane xSplit="2" ySplit="2" topLeftCell="Q3" activePane="bottomRight" state="frozen"/>
      <selection pane="bottomRight" activeCell="W25" sqref="W25"/>
      <pageMargins left="0.7" right="0.7" top="0.75" bottom="0.75" header="0.3" footer="0.3"/>
      <pageSetup paperSize="9" orientation="portrait" r:id="rId1"/>
    </customSheetView>
    <customSheetView guid="{687A4863-1825-4D63-B732-E76682E6DE4F}" topLeftCell="Q1">
      <selection activeCell="X10" sqref="X10"/>
      <pageMargins left="0.7" right="0.7" top="0.75" bottom="0.75" header="0.3" footer="0.3"/>
      <pageSetup paperSize="9" orientation="portrait" horizontalDpi="1200" verticalDpi="1200" r:id="rId2"/>
    </customSheetView>
    <customSheetView guid="{12F8D032-8143-430B-8DFF-852E8796C402}" showGridLines="0">
      <selection activeCell="A3" sqref="A3"/>
      <pageMargins left="0.7" right="0.7" top="0.75" bottom="0.75" header="0.3" footer="0.3"/>
    </customSheetView>
    <customSheetView guid="{8DA78CF1-615A-4626-9893-6751995631A4}" topLeftCell="E1">
      <selection activeCell="H23" sqref="H23"/>
      <pageMargins left="0.7" right="0.7" top="0.75" bottom="0.75" header="0.3" footer="0.3"/>
      <pageSetup paperSize="9" orientation="portrait" horizontalDpi="1200" verticalDpi="1200" r:id="rId3"/>
    </customSheetView>
    <customSheetView guid="{57267270-6A97-4850-9DB6-FE6B399379AA}" scale="110" topLeftCell="B3">
      <selection activeCell="F16" sqref="F16"/>
      <pageMargins left="0.7" right="0.7" top="0.75" bottom="0.75" header="0.3" footer="0.3"/>
      <pageSetup paperSize="9" orientation="portrait" horizontalDpi="1200" verticalDpi="1200" r:id="rId4"/>
    </customSheetView>
    <customSheetView guid="{9AF4A83C-CF57-4B40-8A74-6A0EA6C2FE5C}">
      <pane xSplit="2" ySplit="2" topLeftCell="Q3" activePane="bottomRight" state="frozen"/>
      <selection pane="bottomRight" activeCell="W25" sqref="W25"/>
      <pageMargins left="0.7" right="0.7" top="0.75" bottom="0.75" header="0.3" footer="0.3"/>
      <pageSetup paperSize="9" orientation="portrait" r:id="rId5"/>
    </customSheetView>
    <customSheetView guid="{22F3E99A-96C8-445F-81B2-67262F695A36}">
      <pane xSplit="2" ySplit="2" topLeftCell="V3" activePane="bottomRight" state="frozen"/>
      <selection pane="bottomRight" activeCell="AC14" sqref="AC14:AD14"/>
      <pageMargins left="0.7" right="0.7" top="0.75" bottom="0.75" header="0.3" footer="0.3"/>
      <pageSetup paperSize="9" orientation="portrait" r:id="rId6"/>
    </customSheetView>
    <customSheetView guid="{899D69CD-4B7E-42BC-9944-5BD922EB798C}" topLeftCell="R1">
      <selection activeCell="AB2" sqref="AB2"/>
      <pageMargins left="0.7" right="0.7" top="0.75" bottom="0.75" header="0.3" footer="0.3"/>
      <pageSetup paperSize="9" orientation="portrait" r:id="rId7"/>
    </customSheetView>
  </customSheetViews>
  <phoneticPr fontId="196" type="noConversion"/>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F38"/>
  <sheetViews>
    <sheetView workbookViewId="0">
      <pane xSplit="2" ySplit="2" topLeftCell="T3" activePane="bottomRight" state="frozen"/>
      <selection pane="topRight" activeCell="C1" sqref="C1"/>
      <selection pane="bottomLeft" activeCell="A3" sqref="A3"/>
      <selection pane="bottomRight" activeCell="U16" sqref="U16"/>
    </sheetView>
  </sheetViews>
  <sheetFormatPr defaultColWidth="9.42578125" defaultRowHeight="15"/>
  <cols>
    <col min="1" max="1" width="39.42578125" style="18" customWidth="1"/>
    <col min="2" max="2" width="40.5703125" style="18" customWidth="1"/>
    <col min="3" max="17" width="13.42578125" style="18" customWidth="1"/>
    <col min="18" max="18" width="10.42578125" style="18" customWidth="1"/>
    <col min="19" max="19" width="9.42578125" style="18" customWidth="1"/>
    <col min="20" max="21" width="10.42578125" style="18" customWidth="1"/>
    <col min="22" max="22" width="10.5703125" style="18" customWidth="1"/>
    <col min="23" max="16384" width="9.42578125" style="18"/>
  </cols>
  <sheetData>
    <row r="2" spans="1:32" ht="15.75" thickBot="1">
      <c r="A2" s="28" t="s">
        <v>91</v>
      </c>
      <c r="B2" s="28" t="s">
        <v>8</v>
      </c>
      <c r="C2" s="36" t="s">
        <v>177</v>
      </c>
      <c r="D2" s="36" t="s">
        <v>178</v>
      </c>
      <c r="E2" s="36" t="s">
        <v>179</v>
      </c>
      <c r="F2" s="36" t="s">
        <v>180</v>
      </c>
      <c r="G2" s="36" t="s">
        <v>181</v>
      </c>
      <c r="H2" s="36" t="s">
        <v>182</v>
      </c>
      <c r="I2" s="36" t="s">
        <v>183</v>
      </c>
      <c r="J2" s="36" t="s">
        <v>184</v>
      </c>
      <c r="K2" s="36" t="s">
        <v>185</v>
      </c>
      <c r="L2" s="36" t="s">
        <v>186</v>
      </c>
      <c r="M2" s="36" t="s">
        <v>551</v>
      </c>
      <c r="N2" s="36" t="s">
        <v>559</v>
      </c>
      <c r="O2" s="36" t="s">
        <v>586</v>
      </c>
      <c r="P2" s="36" t="s">
        <v>590</v>
      </c>
      <c r="Q2" s="36" t="s">
        <v>597</v>
      </c>
      <c r="R2" s="350" t="s">
        <v>608</v>
      </c>
      <c r="S2" s="350" t="s">
        <v>612</v>
      </c>
      <c r="T2" s="350" t="s">
        <v>617</v>
      </c>
      <c r="U2" s="350" t="s">
        <v>620</v>
      </c>
      <c r="V2" s="350" t="s">
        <v>632</v>
      </c>
      <c r="W2" s="350" t="s">
        <v>661</v>
      </c>
      <c r="X2" s="350" t="s">
        <v>670</v>
      </c>
      <c r="Y2" s="350" t="s">
        <v>675</v>
      </c>
      <c r="Z2" s="350" t="s">
        <v>680</v>
      </c>
      <c r="AA2" s="350" t="s">
        <v>685</v>
      </c>
      <c r="AB2" s="350" t="s">
        <v>686</v>
      </c>
      <c r="AC2" s="350" t="s">
        <v>735</v>
      </c>
      <c r="AD2" s="350" t="s">
        <v>740</v>
      </c>
      <c r="AE2" s="350" t="s">
        <v>746</v>
      </c>
      <c r="AF2" s="350" t="s">
        <v>748</v>
      </c>
    </row>
    <row r="3" spans="1:32" ht="15" customHeight="1">
      <c r="A3" s="29" t="s">
        <v>251</v>
      </c>
      <c r="B3" s="29" t="s">
        <v>647</v>
      </c>
      <c r="C3" s="37">
        <v>3376</v>
      </c>
      <c r="D3" s="37">
        <v>6938</v>
      </c>
      <c r="E3" s="37">
        <v>5170</v>
      </c>
      <c r="F3" s="37">
        <v>5051</v>
      </c>
      <c r="G3" s="37">
        <v>11115</v>
      </c>
      <c r="H3" s="37">
        <v>4672</v>
      </c>
      <c r="I3" s="37">
        <v>8655</v>
      </c>
      <c r="J3" s="37">
        <v>10293</v>
      </c>
      <c r="K3" s="38">
        <v>5655</v>
      </c>
      <c r="L3" s="38">
        <v>7518</v>
      </c>
      <c r="M3" s="38">
        <v>6875</v>
      </c>
      <c r="N3" s="38">
        <v>15169</v>
      </c>
      <c r="O3" s="38">
        <v>6021</v>
      </c>
      <c r="P3" s="38">
        <v>5449</v>
      </c>
      <c r="Q3" s="38">
        <v>6631</v>
      </c>
      <c r="R3" s="248">
        <v>12164</v>
      </c>
      <c r="S3" s="248">
        <v>5430</v>
      </c>
      <c r="T3" s="248">
        <v>5415</v>
      </c>
      <c r="U3" s="248">
        <v>4724</v>
      </c>
      <c r="V3" s="248">
        <v>13967</v>
      </c>
      <c r="W3" s="248">
        <v>9788</v>
      </c>
      <c r="X3" s="248">
        <v>8234</v>
      </c>
      <c r="Y3" s="248">
        <v>11883</v>
      </c>
      <c r="Z3" s="248">
        <v>5500</v>
      </c>
      <c r="AA3" s="248">
        <v>3744</v>
      </c>
      <c r="AB3" s="248">
        <v>4474</v>
      </c>
      <c r="AC3" s="248">
        <v>17851</v>
      </c>
      <c r="AD3" s="248">
        <v>12321</v>
      </c>
      <c r="AE3" s="248">
        <v>6590</v>
      </c>
      <c r="AF3" s="248">
        <v>4440</v>
      </c>
    </row>
    <row r="4" spans="1:32" ht="15" customHeight="1">
      <c r="A4" s="30" t="s">
        <v>260</v>
      </c>
      <c r="B4" s="30" t="s">
        <v>286</v>
      </c>
      <c r="C4" s="38">
        <v>433</v>
      </c>
      <c r="D4" s="38">
        <v>0</v>
      </c>
      <c r="E4" s="38">
        <v>0</v>
      </c>
      <c r="F4" s="38">
        <v>0</v>
      </c>
      <c r="G4" s="38">
        <v>0</v>
      </c>
      <c r="H4" s="38">
        <v>0</v>
      </c>
      <c r="I4" s="38">
        <v>0</v>
      </c>
      <c r="J4" s="38">
        <v>0</v>
      </c>
      <c r="K4" s="38">
        <v>0</v>
      </c>
      <c r="L4" s="38">
        <v>0</v>
      </c>
      <c r="M4" s="38">
        <v>0</v>
      </c>
      <c r="N4" s="38">
        <v>0</v>
      </c>
      <c r="O4" s="38">
        <v>0</v>
      </c>
      <c r="P4" s="38">
        <v>0</v>
      </c>
      <c r="Q4" s="38">
        <v>0</v>
      </c>
      <c r="R4" s="248">
        <v>0</v>
      </c>
      <c r="S4" s="248">
        <v>0</v>
      </c>
      <c r="T4" s="248">
        <v>0</v>
      </c>
      <c r="U4" s="248">
        <v>0</v>
      </c>
      <c r="V4" s="248">
        <v>0</v>
      </c>
      <c r="W4" s="248">
        <v>0</v>
      </c>
      <c r="X4" s="248">
        <v>0</v>
      </c>
      <c r="Y4" s="248"/>
      <c r="Z4" s="248"/>
      <c r="AA4" s="248"/>
      <c r="AB4" s="248"/>
      <c r="AC4" s="248"/>
      <c r="AD4" s="248"/>
      <c r="AE4" s="248"/>
      <c r="AF4" s="248"/>
    </row>
    <row r="5" spans="1:32" ht="30" customHeight="1">
      <c r="A5" s="30" t="s">
        <v>650</v>
      </c>
      <c r="B5" s="30" t="s">
        <v>278</v>
      </c>
      <c r="C5" s="38">
        <v>1429</v>
      </c>
      <c r="D5" s="38">
        <v>12355</v>
      </c>
      <c r="E5" s="38">
        <v>5764</v>
      </c>
      <c r="F5" s="38">
        <v>23749</v>
      </c>
      <c r="G5" s="38">
        <v>1922</v>
      </c>
      <c r="H5" s="38">
        <v>53205</v>
      </c>
      <c r="I5" s="38">
        <v>3706</v>
      </c>
      <c r="J5" s="38">
        <v>4638</v>
      </c>
      <c r="K5" s="38">
        <v>4329</v>
      </c>
      <c r="L5" s="38">
        <v>8543</v>
      </c>
      <c r="M5" s="38">
        <v>14266</v>
      </c>
      <c r="N5" s="38">
        <v>8457</v>
      </c>
      <c r="O5" s="38">
        <v>15211</v>
      </c>
      <c r="P5" s="38">
        <v>3143</v>
      </c>
      <c r="Q5" s="38">
        <v>3970</v>
      </c>
      <c r="R5" s="248">
        <v>21693</v>
      </c>
      <c r="S5" s="248">
        <f>15668-10065</f>
        <v>5603</v>
      </c>
      <c r="T5" s="248">
        <f>7077-2952</f>
        <v>4125</v>
      </c>
      <c r="U5" s="248">
        <f>23639-22240</f>
        <v>1399</v>
      </c>
      <c r="V5" s="248">
        <f>19266-11323</f>
        <v>7943</v>
      </c>
      <c r="W5" s="248">
        <v>5183</v>
      </c>
      <c r="X5" s="248">
        <v>4156</v>
      </c>
      <c r="Y5" s="248">
        <v>23585</v>
      </c>
      <c r="Z5" s="248">
        <v>22970</v>
      </c>
      <c r="AA5" s="248">
        <v>3916</v>
      </c>
      <c r="AB5" s="248">
        <v>6318</v>
      </c>
      <c r="AC5" s="248">
        <v>7819</v>
      </c>
      <c r="AD5" s="248">
        <v>12997</v>
      </c>
      <c r="AE5" s="248">
        <v>6011</v>
      </c>
      <c r="AF5" s="248">
        <v>19967</v>
      </c>
    </row>
    <row r="6" spans="1:32" ht="30" customHeight="1">
      <c r="A6" s="30" t="s">
        <v>627</v>
      </c>
      <c r="B6" s="30" t="s">
        <v>628</v>
      </c>
      <c r="C6" s="38"/>
      <c r="D6" s="38"/>
      <c r="E6" s="38"/>
      <c r="F6" s="38"/>
      <c r="G6" s="38"/>
      <c r="H6" s="38"/>
      <c r="I6" s="38"/>
      <c r="J6" s="38"/>
      <c r="K6" s="38"/>
      <c r="L6" s="38"/>
      <c r="M6" s="38"/>
      <c r="N6" s="38"/>
      <c r="O6" s="38"/>
      <c r="P6" s="38"/>
      <c r="Q6" s="38"/>
      <c r="R6" s="248"/>
      <c r="S6" s="248">
        <v>0</v>
      </c>
      <c r="T6" s="248">
        <v>0</v>
      </c>
      <c r="U6" s="248"/>
      <c r="V6" s="248">
        <v>0</v>
      </c>
      <c r="W6" s="248">
        <v>0</v>
      </c>
      <c r="X6" s="248">
        <v>0</v>
      </c>
      <c r="Y6" s="248">
        <v>0</v>
      </c>
      <c r="Z6" s="248">
        <v>0</v>
      </c>
      <c r="AA6" s="248">
        <v>0</v>
      </c>
      <c r="AB6" s="248">
        <v>0</v>
      </c>
      <c r="AC6" s="248">
        <v>0</v>
      </c>
      <c r="AD6" s="248">
        <v>0</v>
      </c>
      <c r="AE6" s="248">
        <v>0</v>
      </c>
      <c r="AF6" s="248">
        <v>0</v>
      </c>
    </row>
    <row r="7" spans="1:32" ht="31.5" customHeight="1">
      <c r="A7" s="30" t="s">
        <v>555</v>
      </c>
      <c r="B7" s="30" t="s">
        <v>646</v>
      </c>
      <c r="C7" s="38">
        <v>0</v>
      </c>
      <c r="D7" s="38">
        <v>0</v>
      </c>
      <c r="E7" s="38">
        <v>0</v>
      </c>
      <c r="F7" s="38">
        <v>0</v>
      </c>
      <c r="G7" s="38">
        <v>0</v>
      </c>
      <c r="H7" s="38">
        <v>0</v>
      </c>
      <c r="I7" s="38">
        <v>0</v>
      </c>
      <c r="J7" s="38">
        <v>0</v>
      </c>
      <c r="K7" s="38">
        <v>0</v>
      </c>
      <c r="L7" s="38">
        <v>0</v>
      </c>
      <c r="M7" s="38">
        <v>50000</v>
      </c>
      <c r="N7" s="38">
        <v>9079</v>
      </c>
      <c r="O7" s="38">
        <v>0</v>
      </c>
      <c r="P7" s="38">
        <v>0</v>
      </c>
      <c r="Q7" s="38">
        <v>0</v>
      </c>
      <c r="R7" s="248">
        <v>0</v>
      </c>
      <c r="S7" s="248">
        <v>0</v>
      </c>
      <c r="T7" s="248">
        <v>0</v>
      </c>
      <c r="U7" s="248">
        <v>0</v>
      </c>
      <c r="V7" s="248">
        <v>0</v>
      </c>
      <c r="W7" s="248">
        <v>0</v>
      </c>
      <c r="X7" s="248">
        <v>0</v>
      </c>
      <c r="Y7" s="248">
        <v>0</v>
      </c>
      <c r="Z7" s="248">
        <v>0</v>
      </c>
      <c r="AA7" s="248">
        <v>0</v>
      </c>
      <c r="AB7" s="248">
        <v>0</v>
      </c>
      <c r="AC7" s="248">
        <v>0</v>
      </c>
      <c r="AD7" s="248">
        <v>0</v>
      </c>
      <c r="AE7" s="248">
        <v>0</v>
      </c>
      <c r="AF7" s="248">
        <v>0</v>
      </c>
    </row>
    <row r="8" spans="1:32" ht="15" customHeight="1">
      <c r="A8" s="30" t="s">
        <v>672</v>
      </c>
      <c r="B8" s="30" t="s">
        <v>279</v>
      </c>
      <c r="C8" s="38">
        <v>952</v>
      </c>
      <c r="D8" s="38">
        <v>591</v>
      </c>
      <c r="E8" s="38">
        <v>447</v>
      </c>
      <c r="F8" s="38">
        <v>1276</v>
      </c>
      <c r="G8" s="38">
        <v>965</v>
      </c>
      <c r="H8" s="38">
        <v>588</v>
      </c>
      <c r="I8" s="38">
        <v>125</v>
      </c>
      <c r="J8" s="38">
        <v>1242</v>
      </c>
      <c r="K8" s="38">
        <v>958</v>
      </c>
      <c r="L8" s="38">
        <v>474</v>
      </c>
      <c r="M8" s="38">
        <v>741</v>
      </c>
      <c r="N8" s="38">
        <v>860</v>
      </c>
      <c r="O8" s="38">
        <v>1188</v>
      </c>
      <c r="P8" s="38">
        <v>727</v>
      </c>
      <c r="Q8" s="38">
        <v>848</v>
      </c>
      <c r="R8" s="248">
        <v>939</v>
      </c>
      <c r="S8" s="248">
        <v>1516</v>
      </c>
      <c r="T8" s="248">
        <v>893</v>
      </c>
      <c r="U8" s="248">
        <v>999</v>
      </c>
      <c r="V8" s="248">
        <v>1804</v>
      </c>
      <c r="W8" s="248">
        <v>0</v>
      </c>
      <c r="X8" s="248">
        <v>0</v>
      </c>
      <c r="Y8" s="248">
        <v>0</v>
      </c>
      <c r="Z8" s="248">
        <v>0</v>
      </c>
      <c r="AA8" s="248">
        <v>0</v>
      </c>
      <c r="AB8" s="248">
        <v>0</v>
      </c>
      <c r="AC8" s="248">
        <v>0</v>
      </c>
      <c r="AD8" s="248">
        <v>0</v>
      </c>
      <c r="AE8" s="248">
        <v>0</v>
      </c>
      <c r="AF8" s="248">
        <v>0</v>
      </c>
    </row>
    <row r="9" spans="1:32" ht="30" customHeight="1">
      <c r="A9" s="30" t="s">
        <v>252</v>
      </c>
      <c r="B9" s="30" t="s">
        <v>280</v>
      </c>
      <c r="C9" s="38">
        <v>1503</v>
      </c>
      <c r="D9" s="38">
        <v>1112</v>
      </c>
      <c r="E9" s="38">
        <v>1915</v>
      </c>
      <c r="F9" s="38">
        <v>1111</v>
      </c>
      <c r="G9" s="38">
        <v>2305</v>
      </c>
      <c r="H9" s="38">
        <v>1928</v>
      </c>
      <c r="I9" s="38">
        <v>1138</v>
      </c>
      <c r="J9" s="38">
        <v>1106</v>
      </c>
      <c r="K9" s="38">
        <v>788</v>
      </c>
      <c r="L9" s="38">
        <v>5068</v>
      </c>
      <c r="M9" s="38">
        <v>1179</v>
      </c>
      <c r="N9" s="38">
        <v>550</v>
      </c>
      <c r="O9" s="38">
        <v>202</v>
      </c>
      <c r="P9" s="38">
        <v>106</v>
      </c>
      <c r="Q9" s="38">
        <v>21</v>
      </c>
      <c r="R9" s="248">
        <v>102</v>
      </c>
      <c r="S9" s="248">
        <v>39</v>
      </c>
      <c r="T9" s="248">
        <v>33</v>
      </c>
      <c r="U9" s="248">
        <v>111</v>
      </c>
      <c r="V9" s="248">
        <v>253</v>
      </c>
      <c r="W9" s="248">
        <v>13</v>
      </c>
      <c r="X9" s="248">
        <v>28</v>
      </c>
      <c r="Y9" s="248">
        <v>16</v>
      </c>
      <c r="Z9" s="248">
        <v>22</v>
      </c>
      <c r="AA9" s="248">
        <v>19</v>
      </c>
      <c r="AB9" s="248">
        <v>98</v>
      </c>
      <c r="AC9" s="248">
        <v>63</v>
      </c>
      <c r="AD9" s="248">
        <v>14</v>
      </c>
      <c r="AE9" s="248">
        <v>9</v>
      </c>
      <c r="AF9" s="248">
        <v>9</v>
      </c>
    </row>
    <row r="10" spans="1:32" ht="30" customHeight="1">
      <c r="A10" s="30" t="s">
        <v>253</v>
      </c>
      <c r="B10" s="30" t="s">
        <v>648</v>
      </c>
      <c r="C10" s="38">
        <v>220</v>
      </c>
      <c r="D10" s="38">
        <v>-457</v>
      </c>
      <c r="E10" s="38">
        <v>1299</v>
      </c>
      <c r="F10" s="38">
        <v>10481</v>
      </c>
      <c r="G10" s="38">
        <v>44277</v>
      </c>
      <c r="H10" s="38">
        <v>-2797</v>
      </c>
      <c r="I10" s="38">
        <v>2648</v>
      </c>
      <c r="J10" s="38">
        <v>7246</v>
      </c>
      <c r="K10" s="38">
        <v>7036</v>
      </c>
      <c r="L10" s="38">
        <v>14134</v>
      </c>
      <c r="M10" s="38">
        <v>6303</v>
      </c>
      <c r="N10" s="38">
        <v>14252</v>
      </c>
      <c r="O10" s="38">
        <v>1116</v>
      </c>
      <c r="P10" s="38">
        <v>1093</v>
      </c>
      <c r="Q10" s="38">
        <v>5535</v>
      </c>
      <c r="R10" s="248">
        <v>546</v>
      </c>
      <c r="S10" s="248">
        <v>0</v>
      </c>
      <c r="T10" s="248">
        <v>0</v>
      </c>
      <c r="U10" s="248">
        <v>0</v>
      </c>
      <c r="V10" s="248">
        <v>0</v>
      </c>
      <c r="W10" s="169">
        <v>0</v>
      </c>
      <c r="X10" s="248">
        <v>0</v>
      </c>
      <c r="Y10" s="248">
        <v>0</v>
      </c>
      <c r="Z10" s="248">
        <v>0</v>
      </c>
      <c r="AA10" s="248">
        <v>0</v>
      </c>
      <c r="AB10" s="169">
        <v>2222</v>
      </c>
      <c r="AC10" s="169">
        <v>1714</v>
      </c>
      <c r="AD10" s="169">
        <v>-3936</v>
      </c>
      <c r="AE10" s="248">
        <v>0</v>
      </c>
      <c r="AF10" s="248">
        <v>0</v>
      </c>
    </row>
    <row r="11" spans="1:32" ht="15" customHeight="1">
      <c r="A11" s="30" t="s">
        <v>254</v>
      </c>
      <c r="B11" s="30" t="s">
        <v>275</v>
      </c>
      <c r="C11" s="38">
        <v>362</v>
      </c>
      <c r="D11" s="38">
        <v>175</v>
      </c>
      <c r="E11" s="38">
        <v>204</v>
      </c>
      <c r="F11" s="38">
        <v>298</v>
      </c>
      <c r="G11" s="38">
        <v>1413</v>
      </c>
      <c r="H11" s="38">
        <v>268</v>
      </c>
      <c r="I11" s="38">
        <v>398</v>
      </c>
      <c r="J11" s="38">
        <v>330</v>
      </c>
      <c r="K11" s="38">
        <v>395</v>
      </c>
      <c r="L11" s="38">
        <v>198</v>
      </c>
      <c r="M11" s="38">
        <v>224</v>
      </c>
      <c r="N11" s="38">
        <v>329</v>
      </c>
      <c r="O11" s="38">
        <v>245</v>
      </c>
      <c r="P11" s="38">
        <v>151</v>
      </c>
      <c r="Q11" s="38">
        <v>230</v>
      </c>
      <c r="R11" s="248">
        <v>258</v>
      </c>
      <c r="S11" s="248">
        <v>204</v>
      </c>
      <c r="T11" s="248">
        <v>288</v>
      </c>
      <c r="U11" s="248">
        <v>645</v>
      </c>
      <c r="V11" s="248">
        <v>499</v>
      </c>
      <c r="W11" s="248">
        <v>406</v>
      </c>
      <c r="X11" s="248">
        <v>438</v>
      </c>
      <c r="Y11" s="248">
        <v>683</v>
      </c>
      <c r="Z11" s="248">
        <v>643</v>
      </c>
      <c r="AA11" s="248">
        <v>748</v>
      </c>
      <c r="AB11" s="248">
        <v>590</v>
      </c>
      <c r="AC11" s="248">
        <v>4735</v>
      </c>
      <c r="AD11" s="248">
        <v>709</v>
      </c>
      <c r="AE11" s="248">
        <v>467</v>
      </c>
      <c r="AF11" s="248">
        <v>632</v>
      </c>
    </row>
    <row r="12" spans="1:32" ht="15" customHeight="1">
      <c r="A12" s="30" t="s">
        <v>673</v>
      </c>
      <c r="B12" s="30" t="s">
        <v>276</v>
      </c>
      <c r="C12" s="38">
        <v>24131</v>
      </c>
      <c r="D12" s="38">
        <v>31</v>
      </c>
      <c r="E12" s="38">
        <v>73</v>
      </c>
      <c r="F12" s="38">
        <v>3</v>
      </c>
      <c r="G12" s="38">
        <v>0</v>
      </c>
      <c r="H12" s="38">
        <v>0</v>
      </c>
      <c r="I12" s="38">
        <v>0</v>
      </c>
      <c r="J12" s="38">
        <v>0</v>
      </c>
      <c r="K12" s="224">
        <v>0</v>
      </c>
      <c r="L12" s="224">
        <v>3</v>
      </c>
      <c r="M12" s="224">
        <v>9962</v>
      </c>
      <c r="N12" s="38">
        <v>3073</v>
      </c>
      <c r="O12" s="38">
        <v>1055</v>
      </c>
      <c r="P12" s="38">
        <v>3677</v>
      </c>
      <c r="Q12" s="38">
        <v>2225</v>
      </c>
      <c r="R12" s="248">
        <v>7260</v>
      </c>
      <c r="S12" s="248">
        <v>1391</v>
      </c>
      <c r="T12" s="248">
        <v>10885</v>
      </c>
      <c r="U12" s="248">
        <v>10</v>
      </c>
      <c r="V12" s="248">
        <v>8997</v>
      </c>
      <c r="W12" s="248">
        <v>0</v>
      </c>
      <c r="X12" s="248">
        <v>1881</v>
      </c>
      <c r="Y12" s="248">
        <v>0</v>
      </c>
      <c r="Z12" s="248">
        <v>7322</v>
      </c>
      <c r="AA12" s="248"/>
      <c r="AB12" s="248"/>
      <c r="AC12" s="248"/>
      <c r="AD12" s="248"/>
      <c r="AE12" s="248"/>
      <c r="AF12" s="248">
        <v>0</v>
      </c>
    </row>
    <row r="13" spans="1:32" ht="38.25">
      <c r="A13" s="30" t="s">
        <v>689</v>
      </c>
      <c r="B13" s="29" t="s">
        <v>690</v>
      </c>
      <c r="C13" s="38"/>
      <c r="D13" s="38"/>
      <c r="E13" s="38"/>
      <c r="F13" s="38"/>
      <c r="G13" s="38"/>
      <c r="H13" s="38"/>
      <c r="I13" s="38"/>
      <c r="J13" s="38"/>
      <c r="K13" s="224"/>
      <c r="L13" s="224"/>
      <c r="M13" s="224"/>
      <c r="N13" s="38"/>
      <c r="O13" s="38"/>
      <c r="P13" s="38"/>
      <c r="Q13" s="38"/>
      <c r="R13" s="248"/>
      <c r="S13" s="248">
        <v>3125</v>
      </c>
      <c r="T13" s="248">
        <v>4151</v>
      </c>
      <c r="U13" s="248">
        <v>5836</v>
      </c>
      <c r="V13" s="248">
        <v>9487</v>
      </c>
      <c r="W13" s="248">
        <v>9965</v>
      </c>
      <c r="X13" s="248">
        <v>11812</v>
      </c>
      <c r="Y13" s="248">
        <v>11232</v>
      </c>
      <c r="Z13" s="248">
        <v>9066</v>
      </c>
      <c r="AA13" s="248">
        <v>3008</v>
      </c>
      <c r="AB13" s="248">
        <v>2703</v>
      </c>
      <c r="AC13" s="248">
        <v>3085</v>
      </c>
      <c r="AD13" s="248">
        <v>3074</v>
      </c>
      <c r="AE13" s="248">
        <v>3624</v>
      </c>
      <c r="AF13" s="248">
        <v>4449</v>
      </c>
    </row>
    <row r="14" spans="1:32" ht="15" customHeight="1">
      <c r="A14" s="29" t="s">
        <v>255</v>
      </c>
      <c r="B14" s="29" t="s">
        <v>277</v>
      </c>
      <c r="C14" s="38">
        <v>9934</v>
      </c>
      <c r="D14" s="38">
        <v>11459</v>
      </c>
      <c r="E14" s="38">
        <v>8799</v>
      </c>
      <c r="F14" s="38">
        <v>10403</v>
      </c>
      <c r="G14" s="38">
        <v>15451</v>
      </c>
      <c r="H14" s="38">
        <v>18557</v>
      </c>
      <c r="I14" s="38">
        <v>9144</v>
      </c>
      <c r="J14" s="38">
        <v>9304</v>
      </c>
      <c r="K14" s="223">
        <v>13109</v>
      </c>
      <c r="L14" s="223">
        <v>14664</v>
      </c>
      <c r="M14" s="223">
        <v>11241</v>
      </c>
      <c r="N14" s="38">
        <v>18063</v>
      </c>
      <c r="O14" s="38">
        <v>15778</v>
      </c>
      <c r="P14" s="38">
        <v>11378</v>
      </c>
      <c r="Q14" s="38">
        <v>21313</v>
      </c>
      <c r="R14" s="248">
        <v>25704</v>
      </c>
      <c r="S14" s="248">
        <f>15416+800-S13</f>
        <v>13091</v>
      </c>
      <c r="T14" s="248">
        <f>31748-T13</f>
        <v>27597</v>
      </c>
      <c r="U14" s="248">
        <f>17954-U13</f>
        <v>12118</v>
      </c>
      <c r="V14" s="248">
        <f>73237-V13</f>
        <v>63750</v>
      </c>
      <c r="W14" s="248">
        <v>12703</v>
      </c>
      <c r="X14" s="248">
        <v>21362</v>
      </c>
      <c r="Y14" s="248">
        <v>14943</v>
      </c>
      <c r="Z14" s="248">
        <v>23872</v>
      </c>
      <c r="AA14" s="248">
        <f>(15118)+914</f>
        <v>16032</v>
      </c>
      <c r="AB14" s="248">
        <f>(23177)+6024</f>
        <v>29201</v>
      </c>
      <c r="AC14" s="248">
        <f>(17384)+2277</f>
        <v>19661</v>
      </c>
      <c r="AD14" s="248">
        <f>(15768)+-47</f>
        <v>15721</v>
      </c>
      <c r="AE14" s="248">
        <f>(21257)+98</f>
        <v>21355</v>
      </c>
      <c r="AF14" s="248">
        <v>20081</v>
      </c>
    </row>
    <row r="15" spans="1:32" ht="15" customHeight="1">
      <c r="A15" s="31" t="s">
        <v>55</v>
      </c>
      <c r="B15" s="31" t="s">
        <v>41</v>
      </c>
      <c r="C15" s="39">
        <f t="shared" ref="C15:M15" si="0">SUM(C3:C14)</f>
        <v>42340</v>
      </c>
      <c r="D15" s="39">
        <f t="shared" si="0"/>
        <v>32204</v>
      </c>
      <c r="E15" s="39">
        <f t="shared" si="0"/>
        <v>23671</v>
      </c>
      <c r="F15" s="39">
        <f t="shared" si="0"/>
        <v>52372</v>
      </c>
      <c r="G15" s="39">
        <f t="shared" si="0"/>
        <v>77448</v>
      </c>
      <c r="H15" s="39">
        <f t="shared" si="0"/>
        <v>76421</v>
      </c>
      <c r="I15" s="39">
        <f t="shared" si="0"/>
        <v>25814</v>
      </c>
      <c r="J15" s="39">
        <f t="shared" si="0"/>
        <v>34159</v>
      </c>
      <c r="K15" s="39">
        <f t="shared" si="0"/>
        <v>32270</v>
      </c>
      <c r="L15" s="39">
        <f t="shared" si="0"/>
        <v>50602</v>
      </c>
      <c r="M15" s="39">
        <f t="shared" si="0"/>
        <v>100791</v>
      </c>
      <c r="N15" s="39">
        <f t="shared" ref="N15:S15" si="1">SUM(N3:N14)</f>
        <v>69832</v>
      </c>
      <c r="O15" s="39">
        <f t="shared" si="1"/>
        <v>40816</v>
      </c>
      <c r="P15" s="39">
        <f t="shared" si="1"/>
        <v>25724</v>
      </c>
      <c r="Q15" s="39">
        <f t="shared" si="1"/>
        <v>40773</v>
      </c>
      <c r="R15" s="351">
        <f t="shared" si="1"/>
        <v>68666</v>
      </c>
      <c r="S15" s="351">
        <f t="shared" si="1"/>
        <v>30399</v>
      </c>
      <c r="T15" s="351">
        <f t="shared" ref="T15:Y15" si="2">SUM(T3:T14)</f>
        <v>53387</v>
      </c>
      <c r="U15" s="351">
        <f t="shared" si="2"/>
        <v>25842</v>
      </c>
      <c r="V15" s="351">
        <f t="shared" si="2"/>
        <v>106700</v>
      </c>
      <c r="W15" s="351">
        <f t="shared" si="2"/>
        <v>38058</v>
      </c>
      <c r="X15" s="351">
        <f t="shared" si="2"/>
        <v>47911</v>
      </c>
      <c r="Y15" s="351">
        <f t="shared" si="2"/>
        <v>62342</v>
      </c>
      <c r="Z15" s="351">
        <f t="shared" ref="Z15:AA15" si="3">SUM(Z3:Z14)</f>
        <v>69395</v>
      </c>
      <c r="AA15" s="351">
        <f t="shared" si="3"/>
        <v>27467</v>
      </c>
      <c r="AB15" s="351">
        <f t="shared" ref="AB15:AC15" si="4">SUM(AB3:AB14)</f>
        <v>45606</v>
      </c>
      <c r="AC15" s="351">
        <f t="shared" si="4"/>
        <v>54928</v>
      </c>
      <c r="AD15" s="351">
        <f t="shared" ref="AD15:AF15" si="5">SUM(AD3:AD14)</f>
        <v>40900</v>
      </c>
      <c r="AE15" s="351">
        <f t="shared" si="5"/>
        <v>38056</v>
      </c>
      <c r="AF15" s="351">
        <f t="shared" si="5"/>
        <v>49578</v>
      </c>
    </row>
    <row r="16" spans="1:32" s="205" customFormat="1">
      <c r="S16" s="227">
        <f>S15-'P&amp;L'!S17</f>
        <v>0</v>
      </c>
      <c r="T16" s="227">
        <f>T15-'P&amp;L'!T17</f>
        <v>0</v>
      </c>
      <c r="U16" s="227">
        <f>U15-'P&amp;L'!U17</f>
        <v>0</v>
      </c>
      <c r="V16" s="227">
        <f>V15-'P&amp;L'!V17</f>
        <v>0</v>
      </c>
      <c r="W16" s="227">
        <f>W15-'P&amp;L'!W17</f>
        <v>0</v>
      </c>
      <c r="X16" s="227">
        <f>X15-'P&amp;L'!X17</f>
        <v>0</v>
      </c>
      <c r="Y16" s="227">
        <f>Y15-'P&amp;L'!Y17</f>
        <v>0</v>
      </c>
      <c r="Z16" s="260">
        <f>Z15-'P&amp;L'!Z17</f>
        <v>0</v>
      </c>
      <c r="AA16" s="260">
        <f>AA15-'P&amp;L'!AA17</f>
        <v>0</v>
      </c>
      <c r="AB16" s="260">
        <f>AB15-'P&amp;L'!AB17</f>
        <v>0</v>
      </c>
      <c r="AC16" s="260">
        <f>AC15-'P&amp;L'!AC17</f>
        <v>0</v>
      </c>
      <c r="AD16" s="260">
        <f>AD15-'P&amp;L'!AD17</f>
        <v>0</v>
      </c>
      <c r="AE16" s="260">
        <f>AE15-'P&amp;L'!AE17</f>
        <v>0</v>
      </c>
      <c r="AF16" s="260">
        <f>AF15-'P&amp;L'!AF17</f>
        <v>0</v>
      </c>
    </row>
    <row r="17" spans="1:13">
      <c r="A17" s="205"/>
      <c r="B17" s="205"/>
      <c r="C17" s="205"/>
      <c r="D17" s="205"/>
      <c r="E17" s="205"/>
      <c r="F17" s="205"/>
      <c r="G17" s="234"/>
      <c r="H17" s="234"/>
      <c r="I17" s="205"/>
      <c r="J17" s="205"/>
      <c r="K17" s="228"/>
      <c r="L17" s="228"/>
    </row>
    <row r="18" spans="1:13">
      <c r="A18" s="205"/>
      <c r="B18" s="205"/>
      <c r="C18" s="205"/>
      <c r="D18" s="205"/>
      <c r="E18" s="205"/>
      <c r="F18" s="205"/>
      <c r="G18" s="234"/>
      <c r="H18" s="234"/>
      <c r="I18" s="205"/>
      <c r="J18" s="205"/>
      <c r="K18" s="227"/>
      <c r="L18" s="227"/>
    </row>
    <row r="19" spans="1:13">
      <c r="A19" s="205"/>
      <c r="B19" s="205"/>
      <c r="C19" s="205"/>
      <c r="D19" s="205"/>
      <c r="E19" s="205"/>
      <c r="F19" s="205"/>
      <c r="G19" s="237"/>
      <c r="H19" s="234"/>
      <c r="I19" s="205"/>
      <c r="J19" s="205"/>
      <c r="K19" s="205"/>
      <c r="L19" s="205"/>
    </row>
    <row r="20" spans="1:13">
      <c r="G20" s="237"/>
      <c r="H20" s="234"/>
      <c r="M20" s="226"/>
    </row>
    <row r="21" spans="1:13">
      <c r="G21" s="237"/>
      <c r="H21" s="234"/>
    </row>
    <row r="22" spans="1:13">
      <c r="G22" s="237"/>
      <c r="H22" s="234"/>
    </row>
    <row r="23" spans="1:13">
      <c r="G23" s="237"/>
      <c r="H23" s="234"/>
    </row>
    <row r="24" spans="1:13">
      <c r="G24" s="237"/>
      <c r="H24" s="234"/>
    </row>
    <row r="25" spans="1:13">
      <c r="G25" s="237"/>
      <c r="H25" s="234"/>
    </row>
    <row r="26" spans="1:13">
      <c r="G26" s="237"/>
      <c r="H26" s="234"/>
    </row>
    <row r="27" spans="1:13">
      <c r="G27" s="237"/>
      <c r="H27" s="234"/>
    </row>
    <row r="28" spans="1:13">
      <c r="G28" s="237"/>
      <c r="H28" s="234"/>
    </row>
    <row r="29" spans="1:13">
      <c r="G29" s="234"/>
      <c r="H29" s="234"/>
    </row>
    <row r="30" spans="1:13">
      <c r="G30" s="234"/>
      <c r="H30" s="234"/>
    </row>
    <row r="31" spans="1:13">
      <c r="G31" s="234"/>
      <c r="H31" s="234"/>
    </row>
    <row r="32" spans="1:13">
      <c r="G32" s="234"/>
      <c r="H32" s="234"/>
    </row>
    <row r="33" spans="7:8">
      <c r="G33" s="234"/>
      <c r="H33" s="234"/>
    </row>
    <row r="34" spans="7:8">
      <c r="G34" s="234"/>
      <c r="H34" s="234"/>
    </row>
    <row r="35" spans="7:8">
      <c r="G35" s="234"/>
      <c r="H35" s="234"/>
    </row>
    <row r="36" spans="7:8">
      <c r="G36" s="234"/>
      <c r="H36" s="234"/>
    </row>
    <row r="37" spans="7:8">
      <c r="G37" s="234"/>
      <c r="H37" s="234"/>
    </row>
    <row r="38" spans="7:8">
      <c r="G38" s="234"/>
      <c r="H38" s="234"/>
    </row>
  </sheetData>
  <customSheetViews>
    <customSheetView guid="{25FAB884-5E17-4008-8139-33D910C7DEFE}">
      <pane xSplit="2" ySplit="2" topLeftCell="U3" activePane="bottomRight" state="frozen"/>
      <selection pane="bottomRight" activeCell="C3" sqref="C3"/>
      <pageMargins left="0.7" right="0.7" top="0.75" bottom="0.75" header="0.3" footer="0.3"/>
      <pageSetup paperSize="9" orientation="portrait" horizontalDpi="1200" verticalDpi="1200" r:id="rId1"/>
    </customSheetView>
    <customSheetView guid="{687A4863-1825-4D63-B732-E76682E6DE4F}" hiddenColumns="1" topLeftCell="A7">
      <selection activeCell="B13" sqref="B13"/>
      <pageMargins left="0.7" right="0.7" top="0.75" bottom="0.75" header="0.3" footer="0.3"/>
      <pageSetup paperSize="9" orientation="portrait" horizontalDpi="1200" verticalDpi="1200" r:id="rId2"/>
    </customSheetView>
    <customSheetView guid="{12F8D032-8143-430B-8DFF-852E8796C402}" showGridLines="0">
      <selection activeCell="A34" sqref="A34"/>
      <pageMargins left="0.7" right="0.7" top="0.75" bottom="0.75" header="0.3" footer="0.3"/>
      <pageSetup paperSize="9" orientation="portrait" horizontalDpi="1200" verticalDpi="1200" r:id="rId3"/>
    </customSheetView>
    <customSheetView guid="{8DA78CF1-615A-4626-9893-6751995631A4}" topLeftCell="J1">
      <selection activeCell="R6" sqref="R6"/>
      <pageMargins left="0.7" right="0.7" top="0.75" bottom="0.75" header="0.3" footer="0.3"/>
    </customSheetView>
    <customSheetView guid="{57267270-6A97-4850-9DB6-FE6B399379AA}" scale="110">
      <selection activeCell="H12" sqref="H12"/>
      <pageMargins left="0.7" right="0.7" top="0.75" bottom="0.75" header="0.3" footer="0.3"/>
    </customSheetView>
    <customSheetView guid="{9AF4A83C-CF57-4B40-8A74-6A0EA6C2FE5C}">
      <pane xSplit="2" ySplit="2" topLeftCell="U3" activePane="bottomRight" state="frozen"/>
      <selection pane="bottomRight" activeCell="C3" sqref="C3"/>
      <pageMargins left="0.7" right="0.7" top="0.75" bottom="0.75" header="0.3" footer="0.3"/>
      <pageSetup paperSize="9" orientation="portrait" horizontalDpi="1200" verticalDpi="1200" r:id="rId4"/>
    </customSheetView>
    <customSheetView guid="{22F3E99A-96C8-445F-81B2-67262F695A36}" scale="90">
      <pane xSplit="2" ySplit="2" topLeftCell="S3" activePane="bottomRight" state="frozen"/>
      <selection pane="bottomRight" activeCell="AD15" sqref="AD15"/>
      <pageMargins left="0.7" right="0.7" top="0.75" bottom="0.75" header="0.3" footer="0.3"/>
      <pageSetup paperSize="9" orientation="portrait" horizontalDpi="1200" verticalDpi="1200" r:id="rId5"/>
    </customSheetView>
    <customSheetView guid="{899D69CD-4B7E-42BC-9944-5BD922EB798C}" topLeftCell="L1">
      <selection activeCell="A18" sqref="A18"/>
      <pageMargins left="0.7" right="0.7" top="0.75" bottom="0.75" header="0.3" footer="0.3"/>
      <pageSetup paperSize="9" orientation="portrait" horizontalDpi="1200" verticalDpi="1200" r:id="rId6"/>
    </customSheetView>
  </customSheetViews>
  <pageMargins left="0.7" right="0.7" top="0.75" bottom="0.75" header="0.3" footer="0.3"/>
  <pageSetup paperSize="9" orientation="portrait" horizontalDpi="1200" verticalDpi="1200"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F25"/>
  <sheetViews>
    <sheetView workbookViewId="0">
      <pane xSplit="2" ySplit="2" topLeftCell="Z3" activePane="bottomRight" state="frozen"/>
      <selection pane="topRight" activeCell="C1" sqref="C1"/>
      <selection pane="bottomLeft" activeCell="A3" sqref="A3"/>
      <selection pane="bottomRight" activeCell="C3" sqref="C3"/>
    </sheetView>
  </sheetViews>
  <sheetFormatPr defaultRowHeight="15"/>
  <cols>
    <col min="1" max="2" width="50.5703125" customWidth="1"/>
    <col min="3" max="26" width="13.42578125" customWidth="1"/>
    <col min="27" max="32" width="12.85546875" customWidth="1"/>
  </cols>
  <sheetData>
    <row r="2" spans="1:32" ht="15" customHeight="1" thickBot="1">
      <c r="A2" s="58" t="s">
        <v>70</v>
      </c>
      <c r="B2" s="58" t="s">
        <v>27</v>
      </c>
      <c r="C2" s="65" t="s">
        <v>154</v>
      </c>
      <c r="D2" s="65" t="s">
        <v>155</v>
      </c>
      <c r="E2" s="65" t="s">
        <v>156</v>
      </c>
      <c r="F2" s="65" t="s">
        <v>157</v>
      </c>
      <c r="G2" s="65" t="s">
        <v>158</v>
      </c>
      <c r="H2" s="65" t="s">
        <v>159</v>
      </c>
      <c r="I2" s="65" t="s">
        <v>160</v>
      </c>
      <c r="J2" s="65" t="s">
        <v>161</v>
      </c>
      <c r="K2" s="65">
        <v>43555</v>
      </c>
      <c r="L2" s="65">
        <v>43646</v>
      </c>
      <c r="M2" s="65">
        <v>43738</v>
      </c>
      <c r="N2" s="65">
        <v>43830</v>
      </c>
      <c r="O2" s="65">
        <v>43921</v>
      </c>
      <c r="P2" s="65">
        <v>44012</v>
      </c>
      <c r="Q2" s="65">
        <v>44104</v>
      </c>
      <c r="R2" s="65">
        <v>44196</v>
      </c>
      <c r="S2" s="65">
        <v>44286</v>
      </c>
      <c r="T2" s="65">
        <v>44377</v>
      </c>
      <c r="U2" s="65">
        <v>44469</v>
      </c>
      <c r="V2" s="65">
        <v>44561</v>
      </c>
      <c r="W2" s="65">
        <v>44651</v>
      </c>
      <c r="X2" s="65">
        <v>44742</v>
      </c>
      <c r="Y2" s="65">
        <v>44834</v>
      </c>
      <c r="Z2" s="65">
        <v>44926</v>
      </c>
      <c r="AA2" s="65">
        <v>45016</v>
      </c>
      <c r="AB2" s="65">
        <v>45107</v>
      </c>
      <c r="AC2" s="65">
        <v>45199</v>
      </c>
      <c r="AD2" s="65">
        <v>45291</v>
      </c>
      <c r="AE2" s="65">
        <v>45382</v>
      </c>
      <c r="AF2" s="65">
        <v>45473</v>
      </c>
    </row>
    <row r="3" spans="1:32" s="2" customFormat="1" ht="15" customHeight="1">
      <c r="A3" s="43" t="s">
        <v>268</v>
      </c>
      <c r="B3" s="43" t="s">
        <v>169</v>
      </c>
      <c r="C3" s="172">
        <f t="shared" ref="C3:K3" si="0">SUM(C4:C6)</f>
        <v>64290407</v>
      </c>
      <c r="D3" s="172">
        <f t="shared" si="0"/>
        <v>64704439</v>
      </c>
      <c r="E3" s="172">
        <f t="shared" si="0"/>
        <v>64467644</v>
      </c>
      <c r="F3" s="172">
        <f t="shared" si="0"/>
        <v>64987719</v>
      </c>
      <c r="G3" s="172">
        <f t="shared" si="0"/>
        <v>66073674</v>
      </c>
      <c r="H3" s="172">
        <f t="shared" si="0"/>
        <v>70021925</v>
      </c>
      <c r="I3" s="172">
        <f t="shared" si="0"/>
        <v>72689830</v>
      </c>
      <c r="J3" s="172">
        <f t="shared" si="0"/>
        <v>88211366</v>
      </c>
      <c r="K3" s="172">
        <f t="shared" si="0"/>
        <v>89183307</v>
      </c>
      <c r="L3" s="172">
        <f>SUM(L4:L6)</f>
        <v>90496886</v>
      </c>
      <c r="M3" s="172">
        <f>SUM(M4:M6)</f>
        <v>90362151</v>
      </c>
      <c r="N3" s="172">
        <f>N4+N5+N6</f>
        <v>91716261</v>
      </c>
      <c r="O3" s="172">
        <f t="shared" ref="O3:Q3" si="1">O4+O5+O6</f>
        <v>95861240</v>
      </c>
      <c r="P3" s="172">
        <f t="shared" si="1"/>
        <v>96477026</v>
      </c>
      <c r="Q3" s="172">
        <f t="shared" si="1"/>
        <v>96204771</v>
      </c>
      <c r="R3" s="172">
        <f t="shared" ref="R3:S3" si="2">R4+R5+R6</f>
        <v>98213401</v>
      </c>
      <c r="S3" s="172">
        <f t="shared" si="2"/>
        <v>100452994</v>
      </c>
      <c r="T3" s="172">
        <f t="shared" ref="T3:V3" si="3">T4+T5+T6</f>
        <v>100772283</v>
      </c>
      <c r="U3" s="172">
        <f t="shared" si="3"/>
        <v>102072645</v>
      </c>
      <c r="V3" s="172">
        <f t="shared" si="3"/>
        <v>106267792</v>
      </c>
      <c r="W3" s="172">
        <f>W4+W5+W6</f>
        <v>106739087</v>
      </c>
      <c r="X3" s="172">
        <v>105055858</v>
      </c>
      <c r="Y3" s="172">
        <f t="shared" ref="Y3:AD3" si="4">Y4+Y5+Y6</f>
        <v>104601595</v>
      </c>
      <c r="Z3" s="172">
        <f t="shared" si="4"/>
        <v>107927297</v>
      </c>
      <c r="AA3" s="172">
        <f t="shared" si="4"/>
        <v>107914237</v>
      </c>
      <c r="AB3" s="172">
        <f t="shared" si="4"/>
        <v>111517606</v>
      </c>
      <c r="AC3" s="172">
        <f t="shared" si="4"/>
        <v>114442830</v>
      </c>
      <c r="AD3" s="172">
        <f t="shared" si="4"/>
        <v>115261179</v>
      </c>
      <c r="AE3" s="172">
        <f t="shared" ref="AE3:AF3" si="5">AE4+AE5+AE6</f>
        <v>119637288</v>
      </c>
      <c r="AF3" s="172">
        <f t="shared" si="5"/>
        <v>123986221</v>
      </c>
    </row>
    <row r="4" spans="1:32" ht="15" customHeight="1">
      <c r="A4" s="60" t="s">
        <v>269</v>
      </c>
      <c r="B4" s="60" t="s">
        <v>170</v>
      </c>
      <c r="C4" s="64">
        <v>24166929</v>
      </c>
      <c r="D4" s="64">
        <v>23302583</v>
      </c>
      <c r="E4" s="64">
        <v>22826976</v>
      </c>
      <c r="F4" s="64">
        <v>21911544</v>
      </c>
      <c r="G4" s="64">
        <v>22422629</v>
      </c>
      <c r="H4" s="64">
        <v>25414208</v>
      </c>
      <c r="I4" s="64">
        <v>27585917</v>
      </c>
      <c r="J4" s="64">
        <v>32715078</v>
      </c>
      <c r="K4" s="64">
        <v>31969865</v>
      </c>
      <c r="L4" s="64">
        <v>31668319</v>
      </c>
      <c r="M4" s="64">
        <v>31030213</v>
      </c>
      <c r="N4" s="64">
        <v>29984379</v>
      </c>
      <c r="O4" s="64">
        <v>29208714</v>
      </c>
      <c r="P4" s="64">
        <v>24591366</v>
      </c>
      <c r="Q4" s="64">
        <v>21218059</v>
      </c>
      <c r="R4" s="64">
        <v>18443221</v>
      </c>
      <c r="S4" s="64">
        <v>15940497</v>
      </c>
      <c r="T4" s="64">
        <v>14303714</v>
      </c>
      <c r="U4" s="64">
        <v>13668912</v>
      </c>
      <c r="V4" s="64">
        <v>14078671</v>
      </c>
      <c r="W4" s="64">
        <v>17702555</v>
      </c>
      <c r="X4" s="64">
        <v>20417003</v>
      </c>
      <c r="Y4" s="64">
        <v>25232138</v>
      </c>
      <c r="Z4" s="64">
        <v>34841903</v>
      </c>
      <c r="AA4" s="64">
        <v>35306120</v>
      </c>
      <c r="AB4" s="64">
        <v>37520313</v>
      </c>
      <c r="AC4" s="64">
        <v>43222203</v>
      </c>
      <c r="AD4" s="64">
        <v>41847879</v>
      </c>
      <c r="AE4" s="64">
        <v>44969949</v>
      </c>
      <c r="AF4" s="64">
        <v>43147627</v>
      </c>
    </row>
    <row r="5" spans="1:32" ht="15" customHeight="1">
      <c r="A5" s="60" t="s">
        <v>270</v>
      </c>
      <c r="B5" s="60" t="s">
        <v>171</v>
      </c>
      <c r="C5" s="64">
        <v>39939251</v>
      </c>
      <c r="D5" s="64">
        <v>41246523</v>
      </c>
      <c r="E5" s="64">
        <v>41468506</v>
      </c>
      <c r="F5" s="64">
        <v>42948226</v>
      </c>
      <c r="G5" s="64">
        <v>43484513</v>
      </c>
      <c r="H5" s="64">
        <v>44418447</v>
      </c>
      <c r="I5" s="64">
        <v>44943839</v>
      </c>
      <c r="J5" s="64">
        <v>55308995</v>
      </c>
      <c r="K5" s="64">
        <v>57018431</v>
      </c>
      <c r="L5" s="64">
        <v>58652428</v>
      </c>
      <c r="M5" s="64">
        <v>59144293</v>
      </c>
      <c r="N5" s="64">
        <v>61519766</v>
      </c>
      <c r="O5" s="64">
        <v>66424191</v>
      </c>
      <c r="P5" s="64">
        <v>71624997</v>
      </c>
      <c r="Q5" s="64">
        <v>74734896</v>
      </c>
      <c r="R5" s="64">
        <v>79562177</v>
      </c>
      <c r="S5" s="64">
        <v>84305696</v>
      </c>
      <c r="T5" s="64">
        <v>86249937</v>
      </c>
      <c r="U5" s="64">
        <v>88216603</v>
      </c>
      <c r="V5" s="64">
        <v>91990149</v>
      </c>
      <c r="W5" s="64">
        <v>88832652</v>
      </c>
      <c r="X5" s="64">
        <v>84425223</v>
      </c>
      <c r="Y5" s="64">
        <v>79089520</v>
      </c>
      <c r="Z5" s="64">
        <v>72816188</v>
      </c>
      <c r="AA5" s="64">
        <v>72326510</v>
      </c>
      <c r="AB5" s="64">
        <v>73716214</v>
      </c>
      <c r="AC5" s="64">
        <v>70947663</v>
      </c>
      <c r="AD5" s="64">
        <v>73159663</v>
      </c>
      <c r="AE5" s="64">
        <v>74412638</v>
      </c>
      <c r="AF5" s="64">
        <v>80574085</v>
      </c>
    </row>
    <row r="6" spans="1:32" ht="15" customHeight="1">
      <c r="A6" s="60" t="s">
        <v>225</v>
      </c>
      <c r="B6" s="60" t="s">
        <v>173</v>
      </c>
      <c r="C6" s="64">
        <v>184227</v>
      </c>
      <c r="D6" s="64">
        <v>155333</v>
      </c>
      <c r="E6" s="64">
        <v>172162</v>
      </c>
      <c r="F6" s="64">
        <v>127949</v>
      </c>
      <c r="G6" s="64">
        <v>166532</v>
      </c>
      <c r="H6" s="64">
        <v>189270</v>
      </c>
      <c r="I6" s="64">
        <v>160074</v>
      </c>
      <c r="J6" s="64">
        <v>187293</v>
      </c>
      <c r="K6" s="64">
        <v>195011</v>
      </c>
      <c r="L6" s="64">
        <v>176139</v>
      </c>
      <c r="M6" s="64">
        <v>187645</v>
      </c>
      <c r="N6" s="64">
        <v>212116</v>
      </c>
      <c r="O6" s="64">
        <v>228335</v>
      </c>
      <c r="P6" s="64">
        <v>260663</v>
      </c>
      <c r="Q6" s="64">
        <v>251816</v>
      </c>
      <c r="R6" s="64">
        <v>208003</v>
      </c>
      <c r="S6" s="64">
        <v>206801</v>
      </c>
      <c r="T6" s="64">
        <v>218632</v>
      </c>
      <c r="U6" s="64">
        <v>187130</v>
      </c>
      <c r="V6" s="64">
        <v>198972</v>
      </c>
      <c r="W6" s="64">
        <v>203880</v>
      </c>
      <c r="X6" s="64">
        <v>213632</v>
      </c>
      <c r="Y6" s="64">
        <v>279937</v>
      </c>
      <c r="Z6" s="64">
        <v>269206</v>
      </c>
      <c r="AA6" s="64">
        <v>281607</v>
      </c>
      <c r="AB6" s="64">
        <v>281079</v>
      </c>
      <c r="AC6" s="64">
        <v>272964</v>
      </c>
      <c r="AD6" s="64">
        <v>253637</v>
      </c>
      <c r="AE6" s="64">
        <v>254701</v>
      </c>
      <c r="AF6" s="64">
        <v>264509</v>
      </c>
    </row>
    <row r="7" spans="1:32" ht="15" customHeight="1">
      <c r="A7" s="59" t="s">
        <v>271</v>
      </c>
      <c r="B7" s="59" t="s">
        <v>174</v>
      </c>
      <c r="C7" s="63">
        <f t="shared" ref="C7:V7" si="6">SUM(C8:C12)</f>
        <v>40057684</v>
      </c>
      <c r="D7" s="63">
        <f t="shared" si="6"/>
        <v>39623549</v>
      </c>
      <c r="E7" s="63">
        <f t="shared" si="6"/>
        <v>41377787</v>
      </c>
      <c r="F7" s="63">
        <f t="shared" si="6"/>
        <v>42170092</v>
      </c>
      <c r="G7" s="63">
        <f t="shared" si="6"/>
        <v>42883938</v>
      </c>
      <c r="H7" s="63">
        <f t="shared" si="6"/>
        <v>46928557</v>
      </c>
      <c r="I7" s="63">
        <f t="shared" si="6"/>
        <v>47487051</v>
      </c>
      <c r="J7" s="63">
        <f t="shared" si="6"/>
        <v>57493542</v>
      </c>
      <c r="K7" s="63">
        <f t="shared" si="6"/>
        <v>54023921</v>
      </c>
      <c r="L7" s="63">
        <f t="shared" si="6"/>
        <v>54682108</v>
      </c>
      <c r="M7" s="63">
        <f t="shared" si="6"/>
        <v>55600095</v>
      </c>
      <c r="N7" s="63">
        <f t="shared" si="6"/>
        <v>60281335</v>
      </c>
      <c r="O7" s="63">
        <f t="shared" si="6"/>
        <v>57701617</v>
      </c>
      <c r="P7" s="63">
        <f t="shared" si="6"/>
        <v>64697579</v>
      </c>
      <c r="Q7" s="63">
        <f t="shared" si="6"/>
        <v>65273187</v>
      </c>
      <c r="R7" s="63">
        <f t="shared" si="6"/>
        <v>67954371</v>
      </c>
      <c r="S7" s="63">
        <f t="shared" si="6"/>
        <v>72799580</v>
      </c>
      <c r="T7" s="63">
        <f t="shared" si="6"/>
        <v>65359308</v>
      </c>
      <c r="U7" s="63">
        <f t="shared" si="6"/>
        <v>67148269</v>
      </c>
      <c r="V7" s="63">
        <f t="shared" si="6"/>
        <v>71375840</v>
      </c>
      <c r="W7" s="63">
        <f t="shared" ref="W7" si="7">SUM(W8:W12)</f>
        <v>72279083</v>
      </c>
      <c r="X7" s="63">
        <v>70870458</v>
      </c>
      <c r="Y7" s="63">
        <f t="shared" ref="Y7:AD7" si="8">Y8+Y9+Y10+Y12</f>
        <v>77500915</v>
      </c>
      <c r="Z7" s="63">
        <f t="shared" si="8"/>
        <v>79548735</v>
      </c>
      <c r="AA7" s="63">
        <f t="shared" si="8"/>
        <v>80632772</v>
      </c>
      <c r="AB7" s="63">
        <f t="shared" si="8"/>
        <v>80308585</v>
      </c>
      <c r="AC7" s="63">
        <f t="shared" si="8"/>
        <v>86215497</v>
      </c>
      <c r="AD7" s="63">
        <f t="shared" si="8"/>
        <v>85194159</v>
      </c>
      <c r="AE7" s="63">
        <f t="shared" ref="AE7:AF7" si="9">AE8+AE9+AE10+AE12</f>
        <v>81459342</v>
      </c>
      <c r="AF7" s="63">
        <f t="shared" si="9"/>
        <v>81628691</v>
      </c>
    </row>
    <row r="8" spans="1:32" ht="15" customHeight="1">
      <c r="A8" s="60" t="s">
        <v>269</v>
      </c>
      <c r="B8" s="60" t="s">
        <v>170</v>
      </c>
      <c r="C8" s="64">
        <v>19197466</v>
      </c>
      <c r="D8" s="64">
        <v>18941033</v>
      </c>
      <c r="E8" s="64">
        <v>19519392</v>
      </c>
      <c r="F8" s="64">
        <v>17486056</v>
      </c>
      <c r="G8" s="64">
        <v>19366894</v>
      </c>
      <c r="H8" s="64">
        <v>22805832</v>
      </c>
      <c r="I8" s="64">
        <v>23023715</v>
      </c>
      <c r="J8" s="64">
        <v>24690631</v>
      </c>
      <c r="K8" s="64">
        <v>22830997</v>
      </c>
      <c r="L8" s="64">
        <v>23503813</v>
      </c>
      <c r="M8" s="64">
        <v>23627913</v>
      </c>
      <c r="N8" s="64">
        <v>23656190</v>
      </c>
      <c r="O8" s="64">
        <v>19365716</v>
      </c>
      <c r="P8" s="64">
        <v>14986243</v>
      </c>
      <c r="Q8" s="64">
        <v>11443284</v>
      </c>
      <c r="R8" s="64">
        <v>7393581</v>
      </c>
      <c r="S8" s="64">
        <v>6079526</v>
      </c>
      <c r="T8" s="64">
        <v>6033398</v>
      </c>
      <c r="U8" s="64">
        <v>6142182</v>
      </c>
      <c r="V8" s="64">
        <v>9951599</v>
      </c>
      <c r="W8" s="64">
        <v>10631984</v>
      </c>
      <c r="X8" s="64">
        <v>11549165</v>
      </c>
      <c r="Y8" s="64">
        <v>17609098</v>
      </c>
      <c r="Z8" s="64">
        <v>20614957</v>
      </c>
      <c r="AA8" s="64">
        <v>22528810</v>
      </c>
      <c r="AB8" s="64">
        <v>22505682</v>
      </c>
      <c r="AC8" s="64">
        <v>25490828</v>
      </c>
      <c r="AD8" s="64">
        <v>21619410</v>
      </c>
      <c r="AE8" s="64">
        <v>22314389</v>
      </c>
      <c r="AF8" s="64">
        <v>22237983</v>
      </c>
    </row>
    <row r="9" spans="1:32" ht="15" customHeight="1">
      <c r="A9" s="60" t="s">
        <v>270</v>
      </c>
      <c r="B9" s="60" t="s">
        <v>171</v>
      </c>
      <c r="C9" s="64">
        <v>16291067</v>
      </c>
      <c r="D9" s="64">
        <v>16351904</v>
      </c>
      <c r="E9" s="64">
        <v>17380088</v>
      </c>
      <c r="F9" s="64">
        <v>20481778</v>
      </c>
      <c r="G9" s="64">
        <v>18959388</v>
      </c>
      <c r="H9" s="64">
        <v>19066669</v>
      </c>
      <c r="I9" s="64">
        <v>19886405</v>
      </c>
      <c r="J9" s="64">
        <v>27274603</v>
      </c>
      <c r="K9" s="64">
        <v>25645926</v>
      </c>
      <c r="L9" s="64">
        <v>25428773</v>
      </c>
      <c r="M9" s="64">
        <v>26388650</v>
      </c>
      <c r="N9" s="64">
        <v>32054525</v>
      </c>
      <c r="O9" s="64">
        <v>33447919</v>
      </c>
      <c r="P9" s="64">
        <v>45388053</v>
      </c>
      <c r="Q9" s="64">
        <v>49450871</v>
      </c>
      <c r="R9" s="64">
        <v>56745875</v>
      </c>
      <c r="S9" s="64">
        <v>63087736</v>
      </c>
      <c r="T9" s="64">
        <v>56532492</v>
      </c>
      <c r="U9" s="64">
        <v>58358858</v>
      </c>
      <c r="V9" s="64">
        <v>58318901</v>
      </c>
      <c r="W9" s="64">
        <v>57632903</v>
      </c>
      <c r="X9" s="64">
        <v>54696221</v>
      </c>
      <c r="Y9" s="64">
        <v>55116962</v>
      </c>
      <c r="Z9" s="64">
        <v>54874341</v>
      </c>
      <c r="AA9" s="64">
        <v>54697026</v>
      </c>
      <c r="AB9" s="64">
        <v>54266545</v>
      </c>
      <c r="AC9" s="64">
        <v>56490847</v>
      </c>
      <c r="AD9" s="64">
        <v>59695630</v>
      </c>
      <c r="AE9" s="64">
        <v>55239992</v>
      </c>
      <c r="AF9" s="64">
        <v>55469898</v>
      </c>
    </row>
    <row r="10" spans="1:32" ht="15" customHeight="1">
      <c r="A10" s="60" t="s">
        <v>609</v>
      </c>
      <c r="B10" s="370" t="s">
        <v>618</v>
      </c>
      <c r="C10" s="64">
        <v>3891725</v>
      </c>
      <c r="D10" s="64">
        <v>3576636</v>
      </c>
      <c r="E10" s="64">
        <v>3723683</v>
      </c>
      <c r="F10" s="64">
        <v>3552388</v>
      </c>
      <c r="G10" s="64">
        <v>3736007</v>
      </c>
      <c r="H10" s="64">
        <v>4122912</v>
      </c>
      <c r="I10" s="64">
        <v>3800738</v>
      </c>
      <c r="J10" s="64">
        <v>4751949</v>
      </c>
      <c r="K10" s="64">
        <v>4693277</v>
      </c>
      <c r="L10" s="64">
        <v>4739342</v>
      </c>
      <c r="M10" s="64">
        <v>4550174</v>
      </c>
      <c r="N10" s="64">
        <v>3536953</v>
      </c>
      <c r="O10" s="64">
        <v>3658748</v>
      </c>
      <c r="P10" s="64">
        <v>3439191</v>
      </c>
      <c r="Q10" s="64">
        <v>3186110</v>
      </c>
      <c r="R10" s="64">
        <v>3013707</v>
      </c>
      <c r="S10" s="64">
        <v>2452297</v>
      </c>
      <c r="T10" s="64">
        <v>1691362</v>
      </c>
      <c r="U10" s="64">
        <v>1504341</v>
      </c>
      <c r="V10" s="64">
        <v>1403413</v>
      </c>
      <c r="W10" s="64">
        <v>1601885</v>
      </c>
      <c r="X10" s="64">
        <v>1266468</v>
      </c>
      <c r="Y10" s="64">
        <v>1412540</v>
      </c>
      <c r="Z10" s="64">
        <v>1316684</v>
      </c>
      <c r="AA10" s="64">
        <v>1271925</v>
      </c>
      <c r="AB10" s="64">
        <v>1172534</v>
      </c>
      <c r="AC10" s="64">
        <v>1059336</v>
      </c>
      <c r="AD10" s="64">
        <v>950381</v>
      </c>
      <c r="AE10" s="64">
        <v>863010</v>
      </c>
      <c r="AF10" s="64">
        <v>773206</v>
      </c>
    </row>
    <row r="11" spans="1:32" ht="15" customHeight="1">
      <c r="A11" s="60" t="s">
        <v>272</v>
      </c>
      <c r="B11" s="60" t="s">
        <v>172</v>
      </c>
      <c r="C11" s="64">
        <v>0</v>
      </c>
      <c r="D11" s="64">
        <v>0</v>
      </c>
      <c r="E11" s="64">
        <v>0</v>
      </c>
      <c r="F11" s="64">
        <v>0</v>
      </c>
      <c r="G11" s="64">
        <v>0</v>
      </c>
      <c r="H11" s="64">
        <v>0</v>
      </c>
      <c r="I11" s="64">
        <v>0</v>
      </c>
      <c r="J11" s="64">
        <v>0</v>
      </c>
      <c r="K11" s="64">
        <v>0</v>
      </c>
      <c r="L11" s="64">
        <v>0</v>
      </c>
      <c r="M11" s="64">
        <v>0</v>
      </c>
      <c r="N11" s="64">
        <v>0</v>
      </c>
      <c r="O11" s="64">
        <v>0</v>
      </c>
      <c r="P11" s="64">
        <v>0</v>
      </c>
      <c r="Q11" s="64">
        <v>0</v>
      </c>
      <c r="R11" s="64">
        <v>0</v>
      </c>
      <c r="S11" s="64">
        <v>0</v>
      </c>
      <c r="T11" s="64">
        <v>0</v>
      </c>
      <c r="U11" s="64">
        <v>0</v>
      </c>
      <c r="V11" s="64">
        <v>0</v>
      </c>
      <c r="W11" s="64">
        <v>0</v>
      </c>
      <c r="X11" s="64">
        <v>0</v>
      </c>
      <c r="Y11" s="64">
        <v>0</v>
      </c>
      <c r="Z11" s="64">
        <v>0</v>
      </c>
      <c r="AA11" s="64">
        <v>0</v>
      </c>
      <c r="AB11" s="64">
        <v>0</v>
      </c>
      <c r="AC11" s="64">
        <v>0</v>
      </c>
      <c r="AD11" s="64">
        <v>0</v>
      </c>
      <c r="AE11" s="64">
        <v>0</v>
      </c>
      <c r="AF11" s="64">
        <v>0</v>
      </c>
    </row>
    <row r="12" spans="1:32" ht="15" customHeight="1">
      <c r="A12" s="60" t="s">
        <v>225</v>
      </c>
      <c r="B12" s="60" t="s">
        <v>173</v>
      </c>
      <c r="C12" s="64">
        <v>677426</v>
      </c>
      <c r="D12" s="64">
        <v>753976</v>
      </c>
      <c r="E12" s="64">
        <v>754624</v>
      </c>
      <c r="F12" s="64">
        <v>649870</v>
      </c>
      <c r="G12" s="64">
        <v>821649</v>
      </c>
      <c r="H12" s="64">
        <v>933144</v>
      </c>
      <c r="I12" s="64">
        <v>776193</v>
      </c>
      <c r="J12" s="64">
        <v>776359</v>
      </c>
      <c r="K12" s="64">
        <v>853721</v>
      </c>
      <c r="L12" s="64">
        <v>1010180</v>
      </c>
      <c r="M12" s="64">
        <v>1033358</v>
      </c>
      <c r="N12" s="64">
        <v>1033667</v>
      </c>
      <c r="O12" s="64">
        <v>1229234</v>
      </c>
      <c r="P12" s="64">
        <v>884092</v>
      </c>
      <c r="Q12" s="64">
        <v>1192922</v>
      </c>
      <c r="R12" s="64">
        <v>801208</v>
      </c>
      <c r="S12" s="64">
        <v>1180021</v>
      </c>
      <c r="T12" s="64">
        <v>1102056</v>
      </c>
      <c r="U12" s="64">
        <v>1142888</v>
      </c>
      <c r="V12" s="64">
        <v>1701927</v>
      </c>
      <c r="W12" s="64">
        <v>2412311</v>
      </c>
      <c r="X12" s="64">
        <v>3358604</v>
      </c>
      <c r="Y12" s="64">
        <v>3362315</v>
      </c>
      <c r="Z12" s="64">
        <v>2742753</v>
      </c>
      <c r="AA12" s="64">
        <v>2135011</v>
      </c>
      <c r="AB12" s="64">
        <v>2363824</v>
      </c>
      <c r="AC12" s="64">
        <v>3174486</v>
      </c>
      <c r="AD12" s="64">
        <v>2928738</v>
      </c>
      <c r="AE12" s="64">
        <v>3041951</v>
      </c>
      <c r="AF12" s="64">
        <v>3147604</v>
      </c>
    </row>
    <row r="13" spans="1:32" ht="15" customHeight="1">
      <c r="A13" s="59" t="s">
        <v>273</v>
      </c>
      <c r="B13" s="59" t="s">
        <v>175</v>
      </c>
      <c r="C13" s="63">
        <f t="shared" ref="C13:V13" si="10">SUM(C14:C16)</f>
        <v>4104350</v>
      </c>
      <c r="D13" s="63">
        <f t="shared" si="10"/>
        <v>4783171</v>
      </c>
      <c r="E13" s="63">
        <f t="shared" si="10"/>
        <v>5177348</v>
      </c>
      <c r="F13" s="63">
        <f t="shared" si="10"/>
        <v>4323324</v>
      </c>
      <c r="G13" s="63">
        <f t="shared" si="10"/>
        <v>4618970</v>
      </c>
      <c r="H13" s="63">
        <f t="shared" si="10"/>
        <v>5073833</v>
      </c>
      <c r="I13" s="63">
        <f t="shared" si="10"/>
        <v>4452307</v>
      </c>
      <c r="J13" s="63">
        <f t="shared" si="10"/>
        <v>3911750</v>
      </c>
      <c r="K13" s="63">
        <f t="shared" si="10"/>
        <v>4538626</v>
      </c>
      <c r="L13" s="63">
        <f t="shared" si="10"/>
        <v>4496454</v>
      </c>
      <c r="M13" s="63">
        <f t="shared" si="10"/>
        <v>5064431</v>
      </c>
      <c r="N13" s="63">
        <f t="shared" si="10"/>
        <v>4482747</v>
      </c>
      <c r="O13" s="63">
        <f t="shared" si="10"/>
        <v>4193922</v>
      </c>
      <c r="P13" s="63">
        <f t="shared" si="10"/>
        <v>4714942</v>
      </c>
      <c r="Q13" s="63">
        <f t="shared" si="10"/>
        <v>5248446</v>
      </c>
      <c r="R13" s="63">
        <f t="shared" si="10"/>
        <v>5354483</v>
      </c>
      <c r="S13" s="63">
        <f t="shared" si="10"/>
        <v>6232071</v>
      </c>
      <c r="T13" s="63">
        <f t="shared" si="10"/>
        <v>7048557</v>
      </c>
      <c r="U13" s="63">
        <f t="shared" si="10"/>
        <v>8099580</v>
      </c>
      <c r="V13" s="63">
        <f t="shared" si="10"/>
        <v>7729811</v>
      </c>
      <c r="W13" s="63">
        <f t="shared" ref="W13" si="11">SUM(W14:W16)</f>
        <v>8301996</v>
      </c>
      <c r="X13" s="63">
        <v>7609986</v>
      </c>
      <c r="Y13" s="63">
        <f t="shared" ref="Y13:AD13" si="12">Y14+Y15+Y16</f>
        <v>7398465</v>
      </c>
      <c r="Z13" s="63">
        <f t="shared" si="12"/>
        <v>9020774</v>
      </c>
      <c r="AA13" s="63">
        <f t="shared" si="12"/>
        <v>8625154</v>
      </c>
      <c r="AB13" s="63">
        <f t="shared" si="12"/>
        <v>8829430</v>
      </c>
      <c r="AC13" s="63">
        <f t="shared" si="12"/>
        <v>9379988</v>
      </c>
      <c r="AD13" s="63">
        <f t="shared" si="12"/>
        <v>8822018</v>
      </c>
      <c r="AE13" s="63">
        <f t="shared" ref="AE13:AF13" si="13">AE14+AE15+AE16</f>
        <v>9211523</v>
      </c>
      <c r="AF13" s="63">
        <f t="shared" si="13"/>
        <v>9619753</v>
      </c>
    </row>
    <row r="14" spans="1:32" ht="15" customHeight="1">
      <c r="A14" s="41" t="s">
        <v>269</v>
      </c>
      <c r="B14" s="41" t="s">
        <v>170</v>
      </c>
      <c r="C14" s="233">
        <v>2354035</v>
      </c>
      <c r="D14" s="233">
        <v>2888521</v>
      </c>
      <c r="E14" s="233">
        <v>3006372</v>
      </c>
      <c r="F14" s="233">
        <v>2085917</v>
      </c>
      <c r="G14" s="233">
        <v>2616059</v>
      </c>
      <c r="H14" s="233">
        <v>2981535</v>
      </c>
      <c r="I14" s="233">
        <v>2202288</v>
      </c>
      <c r="J14" s="233">
        <v>1290086</v>
      </c>
      <c r="K14" s="233">
        <v>1255923</v>
      </c>
      <c r="L14" s="233">
        <v>1065014</v>
      </c>
      <c r="M14" s="233">
        <v>1504155</v>
      </c>
      <c r="N14" s="233">
        <v>750095</v>
      </c>
      <c r="O14" s="233">
        <v>966507</v>
      </c>
      <c r="P14" s="233">
        <v>1053224</v>
      </c>
      <c r="Q14" s="233">
        <v>1110789</v>
      </c>
      <c r="R14" s="233">
        <v>281162</v>
      </c>
      <c r="S14" s="233">
        <v>350058</v>
      </c>
      <c r="T14" s="233">
        <v>319371</v>
      </c>
      <c r="U14" s="233">
        <v>871865</v>
      </c>
      <c r="V14" s="233">
        <v>558431</v>
      </c>
      <c r="W14" s="233">
        <v>836315</v>
      </c>
      <c r="X14" s="233">
        <v>1356374</v>
      </c>
      <c r="Y14" s="233">
        <v>1654630</v>
      </c>
      <c r="Z14" s="233">
        <v>990676</v>
      </c>
      <c r="AA14" s="233">
        <v>1415667</v>
      </c>
      <c r="AB14" s="233">
        <v>1748317</v>
      </c>
      <c r="AC14" s="233">
        <v>1772066</v>
      </c>
      <c r="AD14" s="233">
        <v>849436</v>
      </c>
      <c r="AE14" s="233">
        <v>1603936</v>
      </c>
      <c r="AF14" s="233">
        <v>1743583</v>
      </c>
    </row>
    <row r="15" spans="1:32" ht="15" customHeight="1">
      <c r="A15" s="60" t="s">
        <v>270</v>
      </c>
      <c r="B15" s="60" t="s">
        <v>171</v>
      </c>
      <c r="C15" s="64">
        <v>1746282</v>
      </c>
      <c r="D15" s="64">
        <v>1865859</v>
      </c>
      <c r="E15" s="64">
        <v>2166942</v>
      </c>
      <c r="F15" s="64">
        <v>2233410</v>
      </c>
      <c r="G15" s="64">
        <v>1998912</v>
      </c>
      <c r="H15" s="64">
        <v>2088270</v>
      </c>
      <c r="I15" s="64">
        <v>2246004</v>
      </c>
      <c r="J15" s="64">
        <v>2617635</v>
      </c>
      <c r="K15" s="64">
        <v>3282514</v>
      </c>
      <c r="L15" s="64">
        <v>3431396</v>
      </c>
      <c r="M15" s="64">
        <v>3560198</v>
      </c>
      <c r="N15" s="64">
        <v>3732587</v>
      </c>
      <c r="O15" s="64">
        <v>3227355</v>
      </c>
      <c r="P15" s="64">
        <v>3661692</v>
      </c>
      <c r="Q15" s="64">
        <v>4137611</v>
      </c>
      <c r="R15" s="64">
        <v>5073320</v>
      </c>
      <c r="S15" s="64">
        <v>5882012</v>
      </c>
      <c r="T15" s="64">
        <v>6729078</v>
      </c>
      <c r="U15" s="64">
        <v>7227601</v>
      </c>
      <c r="V15" s="64">
        <v>7171126</v>
      </c>
      <c r="W15" s="64">
        <v>7459745</v>
      </c>
      <c r="X15" s="64">
        <v>6247353</v>
      </c>
      <c r="Y15" s="64">
        <v>5736932</v>
      </c>
      <c r="Z15" s="64">
        <v>8021258</v>
      </c>
      <c r="AA15" s="64">
        <v>7205120</v>
      </c>
      <c r="AB15" s="64">
        <v>7072629</v>
      </c>
      <c r="AC15" s="64">
        <v>7598081</v>
      </c>
      <c r="AD15" s="64">
        <v>7836387</v>
      </c>
      <c r="AE15" s="64">
        <v>7571370</v>
      </c>
      <c r="AF15" s="64">
        <v>7858821</v>
      </c>
    </row>
    <row r="16" spans="1:32" ht="15" customHeight="1">
      <c r="A16" s="60" t="s">
        <v>225</v>
      </c>
      <c r="B16" s="60" t="s">
        <v>173</v>
      </c>
      <c r="C16" s="64">
        <v>4033</v>
      </c>
      <c r="D16" s="64">
        <v>28791</v>
      </c>
      <c r="E16" s="64">
        <v>4034</v>
      </c>
      <c r="F16" s="64">
        <v>3997</v>
      </c>
      <c r="G16" s="64">
        <v>3999</v>
      </c>
      <c r="H16" s="64">
        <v>4028</v>
      </c>
      <c r="I16" s="64">
        <v>4015</v>
      </c>
      <c r="J16" s="64">
        <v>4029</v>
      </c>
      <c r="K16" s="64">
        <v>189</v>
      </c>
      <c r="L16" s="64">
        <v>44</v>
      </c>
      <c r="M16" s="64">
        <v>78</v>
      </c>
      <c r="N16" s="64">
        <v>65</v>
      </c>
      <c r="O16" s="64">
        <v>60</v>
      </c>
      <c r="P16" s="64">
        <v>26</v>
      </c>
      <c r="Q16" s="64">
        <f>47-1</f>
        <v>46</v>
      </c>
      <c r="R16" s="64">
        <v>1</v>
      </c>
      <c r="S16" s="64">
        <v>1</v>
      </c>
      <c r="T16" s="64">
        <v>108</v>
      </c>
      <c r="U16" s="64">
        <v>114</v>
      </c>
      <c r="V16" s="64">
        <v>254</v>
      </c>
      <c r="W16" s="64">
        <v>5936</v>
      </c>
      <c r="X16" s="64">
        <v>6259</v>
      </c>
      <c r="Y16" s="64">
        <v>6903</v>
      </c>
      <c r="Z16" s="64">
        <v>8840</v>
      </c>
      <c r="AA16" s="64">
        <v>4367</v>
      </c>
      <c r="AB16" s="64">
        <v>8484</v>
      </c>
      <c r="AC16" s="64">
        <v>9841</v>
      </c>
      <c r="AD16" s="64">
        <v>136195</v>
      </c>
      <c r="AE16" s="64">
        <v>36217</v>
      </c>
      <c r="AF16" s="64">
        <v>17349</v>
      </c>
    </row>
    <row r="17" spans="1:32" ht="15" customHeight="1">
      <c r="A17" s="61" t="s">
        <v>55</v>
      </c>
      <c r="B17" s="61" t="s">
        <v>176</v>
      </c>
      <c r="C17" s="62">
        <f t="shared" ref="C17:M17" si="14">C3+C7+C13</f>
        <v>108452441</v>
      </c>
      <c r="D17" s="62">
        <f t="shared" si="14"/>
        <v>109111159</v>
      </c>
      <c r="E17" s="62">
        <f t="shared" si="14"/>
        <v>111022779</v>
      </c>
      <c r="F17" s="62">
        <f t="shared" si="14"/>
        <v>111481135</v>
      </c>
      <c r="G17" s="62">
        <f t="shared" si="14"/>
        <v>113576582</v>
      </c>
      <c r="H17" s="62">
        <f t="shared" si="14"/>
        <v>122024315</v>
      </c>
      <c r="I17" s="62">
        <f t="shared" si="14"/>
        <v>124629188</v>
      </c>
      <c r="J17" s="62">
        <f t="shared" si="14"/>
        <v>149616658</v>
      </c>
      <c r="K17" s="62">
        <f t="shared" si="14"/>
        <v>147745854</v>
      </c>
      <c r="L17" s="62">
        <f t="shared" si="14"/>
        <v>149675448</v>
      </c>
      <c r="M17" s="62">
        <f t="shared" si="14"/>
        <v>151026677</v>
      </c>
      <c r="N17" s="62">
        <f t="shared" ref="N17:V17" si="15">N13+N7+N3</f>
        <v>156480343</v>
      </c>
      <c r="O17" s="62">
        <f t="shared" si="15"/>
        <v>157756779</v>
      </c>
      <c r="P17" s="62">
        <f t="shared" si="15"/>
        <v>165889547</v>
      </c>
      <c r="Q17" s="62">
        <f t="shared" si="15"/>
        <v>166726404</v>
      </c>
      <c r="R17" s="62">
        <f t="shared" si="15"/>
        <v>171522255</v>
      </c>
      <c r="S17" s="62">
        <f t="shared" si="15"/>
        <v>179484645</v>
      </c>
      <c r="T17" s="62">
        <f t="shared" si="15"/>
        <v>173180148</v>
      </c>
      <c r="U17" s="62">
        <f t="shared" si="15"/>
        <v>177320494</v>
      </c>
      <c r="V17" s="62">
        <f t="shared" si="15"/>
        <v>185373443</v>
      </c>
      <c r="W17" s="62">
        <f>W13+W7+W3</f>
        <v>187320166</v>
      </c>
      <c r="X17" s="62">
        <v>183536302</v>
      </c>
      <c r="Y17" s="62">
        <f t="shared" ref="Y17:AD17" si="16">Y3+Y7+Y13</f>
        <v>189500975</v>
      </c>
      <c r="Z17" s="62">
        <f t="shared" si="16"/>
        <v>196496806</v>
      </c>
      <c r="AA17" s="62">
        <f t="shared" si="16"/>
        <v>197172163</v>
      </c>
      <c r="AB17" s="62">
        <f t="shared" si="16"/>
        <v>200655621</v>
      </c>
      <c r="AC17" s="62">
        <f t="shared" si="16"/>
        <v>210038315</v>
      </c>
      <c r="AD17" s="62">
        <f t="shared" si="16"/>
        <v>209277356</v>
      </c>
      <c r="AE17" s="62">
        <f t="shared" ref="AE17:AF17" si="17">AE3+AE7+AE13</f>
        <v>210308153</v>
      </c>
      <c r="AF17" s="62">
        <f t="shared" si="17"/>
        <v>215234665</v>
      </c>
    </row>
    <row r="19" spans="1:32">
      <c r="B19" s="231"/>
      <c r="C19" s="229"/>
      <c r="D19" s="229"/>
      <c r="E19" s="229"/>
      <c r="F19" s="229"/>
      <c r="G19" s="229"/>
      <c r="H19" s="229"/>
      <c r="I19" s="229"/>
      <c r="J19" s="229"/>
      <c r="K19" s="229"/>
      <c r="L19" s="229"/>
      <c r="N19" s="229"/>
      <c r="O19" s="229"/>
      <c r="P19" s="229"/>
      <c r="Q19" s="229"/>
      <c r="R19" s="229"/>
      <c r="S19" s="229"/>
      <c r="T19" s="229"/>
      <c r="U19" s="229"/>
      <c r="V19" s="229"/>
      <c r="W19" s="229"/>
      <c r="X19" s="229"/>
      <c r="Y19" s="229"/>
      <c r="Z19" s="229"/>
    </row>
    <row r="20" spans="1:32">
      <c r="C20" s="230"/>
      <c r="D20" s="230"/>
      <c r="E20" s="230"/>
      <c r="F20" s="230"/>
      <c r="G20" s="230"/>
      <c r="H20" s="230"/>
      <c r="I20" s="230"/>
      <c r="J20" s="230"/>
      <c r="K20" s="230"/>
      <c r="L20" s="230"/>
      <c r="N20" s="230"/>
      <c r="O20" s="230"/>
      <c r="P20" s="230"/>
      <c r="Q20" s="230"/>
      <c r="R20" s="230"/>
      <c r="S20" s="230"/>
      <c r="T20" s="230"/>
      <c r="U20" s="230"/>
      <c r="V20" s="230"/>
      <c r="W20" s="230"/>
      <c r="X20" s="230"/>
      <c r="Y20" s="230"/>
      <c r="Z20" s="230"/>
    </row>
    <row r="23" spans="1:32">
      <c r="N23" s="230"/>
      <c r="O23" s="230"/>
      <c r="P23" s="230"/>
      <c r="Q23" s="230"/>
      <c r="R23" s="230"/>
      <c r="S23" s="230"/>
      <c r="T23" s="230"/>
      <c r="U23" s="230"/>
      <c r="V23" s="230"/>
      <c r="W23" s="230"/>
      <c r="X23" s="230"/>
      <c r="Y23" s="230"/>
      <c r="Z23" s="230"/>
    </row>
    <row r="24" spans="1:32">
      <c r="N24" s="230"/>
      <c r="O24" s="230"/>
      <c r="P24" s="230"/>
      <c r="Q24" s="230"/>
      <c r="R24" s="230"/>
      <c r="S24" s="230"/>
      <c r="T24" s="230"/>
      <c r="U24" s="230"/>
      <c r="V24" s="230"/>
      <c r="W24" s="230"/>
      <c r="X24" s="230"/>
      <c r="Y24" s="230"/>
      <c r="Z24" s="230"/>
    </row>
    <row r="25" spans="1:32">
      <c r="N25" s="230"/>
      <c r="O25" s="230"/>
      <c r="P25" s="230"/>
      <c r="Q25" s="230"/>
      <c r="R25" s="230"/>
      <c r="S25" s="230"/>
      <c r="T25" s="230"/>
      <c r="U25" s="230"/>
      <c r="V25" s="230"/>
      <c r="W25" s="230"/>
      <c r="X25" s="230"/>
      <c r="Y25" s="230"/>
      <c r="Z25" s="230"/>
    </row>
  </sheetData>
  <customSheetViews>
    <customSheetView guid="{25FAB884-5E17-4008-8139-33D910C7DEFE}">
      <pane xSplit="2" ySplit="2" topLeftCell="V3" activePane="bottomRight" state="frozen"/>
      <selection pane="bottomRight" activeCell="AD1" sqref="AD1:AD1048576"/>
      <pageMargins left="0.7" right="0.7" top="0.75" bottom="0.75" header="0.3" footer="0.3"/>
      <pageSetup paperSize="9" orientation="portrait" r:id="rId1"/>
    </customSheetView>
    <customSheetView guid="{687A4863-1825-4D63-B732-E76682E6DE4F}" hiddenColumns="1">
      <selection activeCell="A16" sqref="A16:XFD16"/>
      <pageMargins left="0.7" right="0.7" top="0.75" bottom="0.75" header="0.3" footer="0.3"/>
      <pageSetup paperSize="9" orientation="portrait" r:id="rId2"/>
    </customSheetView>
    <customSheetView guid="{12F8D032-8143-430B-8DFF-852E8796C402}" showGridLines="0" topLeftCell="B1">
      <selection activeCell="G22" sqref="G22"/>
      <pageMargins left="0.7" right="0.7" top="0.75" bottom="0.75" header="0.3" footer="0.3"/>
      <pageSetup paperSize="9" orientation="portrait" r:id="rId3"/>
    </customSheetView>
    <customSheetView guid="{8DA78CF1-615A-4626-9893-6751995631A4}" topLeftCell="H1">
      <selection activeCell="P22" sqref="P22"/>
      <pageMargins left="0.7" right="0.7" top="0.75" bottom="0.75" header="0.3" footer="0.3"/>
    </customSheetView>
    <customSheetView guid="{57267270-6A97-4850-9DB6-FE6B399379AA}" topLeftCell="B1">
      <selection activeCell="O15" sqref="O15"/>
      <pageMargins left="0.7" right="0.7" top="0.75" bottom="0.75" header="0.3" footer="0.3"/>
    </customSheetView>
    <customSheetView guid="{9AF4A83C-CF57-4B40-8A74-6A0EA6C2FE5C}">
      <pane xSplit="2" ySplit="2" topLeftCell="V3" activePane="bottomRight" state="frozen"/>
      <selection pane="bottomRight" activeCell="AD7" sqref="AD7"/>
      <pageMargins left="0.7" right="0.7" top="0.75" bottom="0.75" header="0.3" footer="0.3"/>
      <pageSetup paperSize="9" orientation="portrait" r:id="rId4"/>
    </customSheetView>
    <customSheetView guid="{22F3E99A-96C8-445F-81B2-67262F695A36}" topLeftCell="Q1">
      <selection activeCell="AC5" sqref="AC5"/>
      <pageMargins left="0.7" right="0.7" top="0.75" bottom="0.75" header="0.3" footer="0.3"/>
      <pageSetup paperSize="9" orientation="portrait" r:id="rId5"/>
    </customSheetView>
    <customSheetView guid="{899D69CD-4B7E-42BC-9944-5BD922EB798C}" topLeftCell="R1">
      <selection activeCell="AD5" sqref="AD5"/>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3"/>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9.42578125" defaultRowHeight="12.75"/>
  <cols>
    <col min="1" max="1" width="30.5703125" style="80" customWidth="1"/>
    <col min="2" max="2" width="30.140625" style="80" customWidth="1"/>
    <col min="3" max="27" width="11.42578125" style="80" customWidth="1"/>
    <col min="28" max="28" width="11.85546875" style="80" customWidth="1"/>
    <col min="29" max="29" width="11.140625" style="80" customWidth="1"/>
    <col min="30" max="31" width="9.42578125" style="80"/>
    <col min="32" max="32" width="12.140625" style="80" customWidth="1"/>
    <col min="33" max="16384" width="9.42578125" style="80"/>
  </cols>
  <sheetData>
    <row r="1" spans="1:32" ht="36.6" customHeight="1" thickBot="1">
      <c r="A1" s="58" t="s">
        <v>59</v>
      </c>
      <c r="B1" s="58" t="s">
        <v>16</v>
      </c>
      <c r="C1" s="127">
        <v>42825</v>
      </c>
      <c r="D1" s="127">
        <v>42916</v>
      </c>
      <c r="E1" s="127">
        <v>43008</v>
      </c>
      <c r="F1" s="127">
        <v>43100</v>
      </c>
      <c r="G1" s="127">
        <v>43190</v>
      </c>
      <c r="H1" s="127">
        <v>43281</v>
      </c>
      <c r="I1" s="127">
        <v>43373</v>
      </c>
      <c r="J1" s="127">
        <v>43465</v>
      </c>
      <c r="K1" s="127">
        <v>43555</v>
      </c>
      <c r="L1" s="127">
        <v>43646</v>
      </c>
      <c r="M1" s="127">
        <v>43738</v>
      </c>
      <c r="N1" s="127">
        <v>43830</v>
      </c>
      <c r="O1" s="127">
        <v>43921</v>
      </c>
      <c r="P1" s="127">
        <v>44012</v>
      </c>
      <c r="Q1" s="127">
        <v>44104</v>
      </c>
      <c r="R1" s="127">
        <v>44196</v>
      </c>
      <c r="S1" s="127">
        <v>44286</v>
      </c>
      <c r="T1" s="127">
        <v>44377</v>
      </c>
      <c r="U1" s="127">
        <v>44469</v>
      </c>
      <c r="V1" s="127">
        <v>44561</v>
      </c>
      <c r="W1" s="127">
        <v>44651</v>
      </c>
      <c r="X1" s="127">
        <v>44742</v>
      </c>
      <c r="Y1" s="127">
        <v>44834</v>
      </c>
      <c r="Z1" s="127">
        <v>44926</v>
      </c>
      <c r="AA1" s="127">
        <v>45016</v>
      </c>
      <c r="AB1" s="127">
        <v>45107</v>
      </c>
      <c r="AC1" s="127">
        <v>45199</v>
      </c>
      <c r="AD1" s="127">
        <v>45291</v>
      </c>
      <c r="AE1" s="127">
        <v>45382</v>
      </c>
      <c r="AF1" s="127">
        <v>45473</v>
      </c>
    </row>
    <row r="2" spans="1:32" ht="15" customHeight="1">
      <c r="A2" s="128" t="s">
        <v>368</v>
      </c>
      <c r="B2" s="129" t="s">
        <v>371</v>
      </c>
      <c r="C2" s="130">
        <v>619378</v>
      </c>
      <c r="D2" s="130">
        <v>7534</v>
      </c>
      <c r="E2" s="130">
        <v>504264</v>
      </c>
      <c r="F2" s="130">
        <v>850541</v>
      </c>
      <c r="G2" s="130">
        <v>356604</v>
      </c>
      <c r="H2" s="130">
        <v>10134</v>
      </c>
      <c r="I2" s="130">
        <v>138554</v>
      </c>
      <c r="J2" s="130">
        <v>1159923</v>
      </c>
      <c r="K2" s="130">
        <v>107319</v>
      </c>
      <c r="L2" s="233">
        <v>322868</v>
      </c>
      <c r="M2" s="233">
        <v>284342</v>
      </c>
      <c r="N2" s="233">
        <v>2115445</v>
      </c>
      <c r="O2" s="233">
        <f>1957501-1</f>
        <v>1957500</v>
      </c>
      <c r="P2" s="233">
        <v>1272904</v>
      </c>
      <c r="Q2" s="339">
        <v>334447</v>
      </c>
      <c r="R2" s="339">
        <v>87351</v>
      </c>
      <c r="S2" s="339">
        <v>749254</v>
      </c>
      <c r="T2" s="339">
        <v>484674</v>
      </c>
      <c r="U2" s="339">
        <v>13926</v>
      </c>
      <c r="V2" s="339">
        <v>98232</v>
      </c>
      <c r="W2" s="339">
        <v>2394648</v>
      </c>
      <c r="X2" s="400">
        <v>1534850</v>
      </c>
      <c r="Y2" s="400">
        <v>3654661</v>
      </c>
      <c r="Z2" s="400">
        <v>6290099</v>
      </c>
      <c r="AA2" s="400">
        <v>7425896</v>
      </c>
      <c r="AB2" s="400">
        <v>6789533</v>
      </c>
      <c r="AC2" s="400">
        <v>6912874</v>
      </c>
      <c r="AD2" s="457">
        <v>6298372</v>
      </c>
      <c r="AE2" s="457">
        <v>7329800</v>
      </c>
      <c r="AF2" s="457">
        <v>3571975</v>
      </c>
    </row>
    <row r="3" spans="1:32" ht="15" customHeight="1">
      <c r="A3" s="128" t="s">
        <v>369</v>
      </c>
      <c r="B3" s="129" t="s">
        <v>372</v>
      </c>
      <c r="C3" s="130">
        <v>1998736</v>
      </c>
      <c r="D3" s="130">
        <v>1863219</v>
      </c>
      <c r="E3" s="130">
        <v>1674779</v>
      </c>
      <c r="F3" s="130">
        <v>1285933</v>
      </c>
      <c r="G3" s="130">
        <v>1453995</v>
      </c>
      <c r="H3" s="130">
        <v>1694468</v>
      </c>
      <c r="I3" s="130">
        <v>1605492</v>
      </c>
      <c r="J3" s="130">
        <v>1776358</v>
      </c>
      <c r="K3" s="130">
        <v>1593325</v>
      </c>
      <c r="L3" s="233">
        <v>1988052</v>
      </c>
      <c r="M3" s="233">
        <v>2481925</v>
      </c>
      <c r="N3" s="233">
        <v>1601232</v>
      </c>
      <c r="O3" s="233">
        <v>3595029</v>
      </c>
      <c r="P3" s="233">
        <v>2714773</v>
      </c>
      <c r="Q3" s="339">
        <v>2636965</v>
      </c>
      <c r="R3" s="339">
        <v>2839277</v>
      </c>
      <c r="S3" s="339">
        <v>2821652</v>
      </c>
      <c r="T3" s="339">
        <v>2450911</v>
      </c>
      <c r="U3" s="339">
        <v>3126081</v>
      </c>
      <c r="V3" s="339">
        <v>2592126</v>
      </c>
      <c r="W3" s="339">
        <v>3209455</v>
      </c>
      <c r="X3" s="400">
        <v>3674255</v>
      </c>
      <c r="Y3" s="400">
        <v>4350948</v>
      </c>
      <c r="Z3" s="400">
        <v>3287543</v>
      </c>
      <c r="AA3" s="400">
        <v>2891115</v>
      </c>
      <c r="AB3" s="400">
        <v>2941731</v>
      </c>
      <c r="AC3" s="400">
        <v>3236793</v>
      </c>
      <c r="AD3" s="457">
        <v>3235871</v>
      </c>
      <c r="AE3" s="457">
        <v>2174874</v>
      </c>
      <c r="AF3" s="457">
        <v>2236283</v>
      </c>
    </row>
    <row r="4" spans="1:32" s="1" customFormat="1" ht="15" customHeight="1">
      <c r="A4" s="131" t="s">
        <v>266</v>
      </c>
      <c r="B4" s="132" t="s">
        <v>167</v>
      </c>
      <c r="C4" s="133">
        <f>SUM(C2:C3)</f>
        <v>2618114</v>
      </c>
      <c r="D4" s="133">
        <f t="shared" ref="D4:L4" si="0">SUM(D2:D3)</f>
        <v>1870753</v>
      </c>
      <c r="E4" s="133">
        <f t="shared" si="0"/>
        <v>2179043</v>
      </c>
      <c r="F4" s="133">
        <f t="shared" si="0"/>
        <v>2136474</v>
      </c>
      <c r="G4" s="133">
        <f t="shared" si="0"/>
        <v>1810599</v>
      </c>
      <c r="H4" s="133">
        <f t="shared" si="0"/>
        <v>1704602</v>
      </c>
      <c r="I4" s="133">
        <f t="shared" si="0"/>
        <v>1744046</v>
      </c>
      <c r="J4" s="133">
        <f t="shared" si="0"/>
        <v>2936281</v>
      </c>
      <c r="K4" s="133">
        <f t="shared" si="0"/>
        <v>1700644</v>
      </c>
      <c r="L4" s="172">
        <f t="shared" si="0"/>
        <v>2310920</v>
      </c>
      <c r="M4" s="172">
        <f t="shared" ref="M4:R4" si="1">SUM(M2:M3)</f>
        <v>2766267</v>
      </c>
      <c r="N4" s="172">
        <f t="shared" si="1"/>
        <v>3716677</v>
      </c>
      <c r="O4" s="172">
        <f t="shared" si="1"/>
        <v>5552529</v>
      </c>
      <c r="P4" s="172">
        <f t="shared" si="1"/>
        <v>3987677</v>
      </c>
      <c r="Q4" s="340">
        <f t="shared" si="1"/>
        <v>2971412</v>
      </c>
      <c r="R4" s="340">
        <f t="shared" si="1"/>
        <v>2926628</v>
      </c>
      <c r="S4" s="340">
        <f t="shared" ref="S4:X4" si="2">SUM(S2:S3)</f>
        <v>3570906</v>
      </c>
      <c r="T4" s="340">
        <f t="shared" si="2"/>
        <v>2935585</v>
      </c>
      <c r="U4" s="340">
        <f t="shared" si="2"/>
        <v>3140007</v>
      </c>
      <c r="V4" s="340">
        <f t="shared" si="2"/>
        <v>2690358</v>
      </c>
      <c r="W4" s="340">
        <f t="shared" si="2"/>
        <v>5604103</v>
      </c>
      <c r="X4" s="401">
        <f t="shared" si="2"/>
        <v>5209105</v>
      </c>
      <c r="Y4" s="401">
        <f t="shared" ref="Y4:AB4" si="3">SUM(Y2:Y3)</f>
        <v>8005609</v>
      </c>
      <c r="Z4" s="401">
        <f t="shared" si="3"/>
        <v>9577642</v>
      </c>
      <c r="AA4" s="401">
        <f t="shared" si="3"/>
        <v>10317011</v>
      </c>
      <c r="AB4" s="401">
        <f t="shared" si="3"/>
        <v>9731264</v>
      </c>
      <c r="AC4" s="401">
        <f t="shared" ref="AC4" si="4">SUM(AC2:AC3)</f>
        <v>10149667</v>
      </c>
      <c r="AD4" s="458">
        <f>SUM(AD2:AD3)</f>
        <v>9534243</v>
      </c>
      <c r="AE4" s="458">
        <f>SUM(AE2:AE3)</f>
        <v>9504674</v>
      </c>
      <c r="AF4" s="458">
        <f>SUM(AF2:AF3)</f>
        <v>5808258</v>
      </c>
    </row>
    <row r="5" spans="1:32" ht="15" customHeight="1">
      <c r="A5" s="128" t="s">
        <v>370</v>
      </c>
      <c r="B5" s="129" t="s">
        <v>373</v>
      </c>
      <c r="C5" s="130">
        <v>0</v>
      </c>
      <c r="D5" s="130">
        <v>0</v>
      </c>
      <c r="E5" s="130">
        <v>0</v>
      </c>
      <c r="F5" s="130">
        <v>0</v>
      </c>
      <c r="G5" s="130">
        <v>0</v>
      </c>
      <c r="H5" s="130">
        <v>-67</v>
      </c>
      <c r="I5" s="130">
        <v>-71</v>
      </c>
      <c r="J5" s="130">
        <v>-67</v>
      </c>
      <c r="K5" s="130">
        <v>-67</v>
      </c>
      <c r="L5" s="233">
        <v>-84</v>
      </c>
      <c r="M5" s="233">
        <v>-86</v>
      </c>
      <c r="N5" s="233">
        <v>-95</v>
      </c>
      <c r="O5" s="233">
        <v>-102</v>
      </c>
      <c r="P5" s="233">
        <v>-102</v>
      </c>
      <c r="Q5" s="339">
        <v>-100</v>
      </c>
      <c r="R5" s="339">
        <v>-106</v>
      </c>
      <c r="S5" s="339">
        <v>-37</v>
      </c>
      <c r="T5" s="339">
        <v>-91</v>
      </c>
      <c r="U5" s="339">
        <v>-94</v>
      </c>
      <c r="V5" s="339">
        <v>-106</v>
      </c>
      <c r="W5" s="339">
        <v>-126</v>
      </c>
      <c r="X5" s="400">
        <v>-122</v>
      </c>
      <c r="Y5" s="400">
        <v>-130</v>
      </c>
      <c r="Z5" s="400">
        <v>-143</v>
      </c>
      <c r="AA5" s="400">
        <v>-111</v>
      </c>
      <c r="AB5" s="400">
        <v>-1638</v>
      </c>
      <c r="AC5" s="400">
        <v>-171</v>
      </c>
      <c r="AD5" s="457">
        <v>-403</v>
      </c>
      <c r="AE5" s="457">
        <v>-238</v>
      </c>
      <c r="AF5" s="457">
        <v>-219</v>
      </c>
    </row>
    <row r="6" spans="1:32" s="1" customFormat="1" ht="15" customHeight="1">
      <c r="A6" s="77" t="s">
        <v>55</v>
      </c>
      <c r="B6" s="77" t="s">
        <v>41</v>
      </c>
      <c r="C6" s="47">
        <f>SUM(C4:C5)</f>
        <v>2618114</v>
      </c>
      <c r="D6" s="47">
        <f t="shared" ref="D6:L6" si="5">SUM(D4:D5)</f>
        <v>1870753</v>
      </c>
      <c r="E6" s="47">
        <f t="shared" si="5"/>
        <v>2179043</v>
      </c>
      <c r="F6" s="47">
        <f t="shared" si="5"/>
        <v>2136474</v>
      </c>
      <c r="G6" s="47">
        <f t="shared" si="5"/>
        <v>1810599</v>
      </c>
      <c r="H6" s="47">
        <f t="shared" si="5"/>
        <v>1704535</v>
      </c>
      <c r="I6" s="47">
        <f t="shared" si="5"/>
        <v>1743975</v>
      </c>
      <c r="J6" s="47">
        <f t="shared" si="5"/>
        <v>2936214</v>
      </c>
      <c r="K6" s="47">
        <f t="shared" si="5"/>
        <v>1700577</v>
      </c>
      <c r="L6" s="47">
        <f t="shared" si="5"/>
        <v>2310836</v>
      </c>
      <c r="M6" s="47">
        <f t="shared" ref="M6:R6" si="6">SUM(M4:M5)</f>
        <v>2766181</v>
      </c>
      <c r="N6" s="47">
        <f t="shared" si="6"/>
        <v>3716582</v>
      </c>
      <c r="O6" s="47">
        <f t="shared" si="6"/>
        <v>5552427</v>
      </c>
      <c r="P6" s="47">
        <f t="shared" si="6"/>
        <v>3987575</v>
      </c>
      <c r="Q6" s="341">
        <f t="shared" si="6"/>
        <v>2971312</v>
      </c>
      <c r="R6" s="341">
        <f t="shared" si="6"/>
        <v>2926522</v>
      </c>
      <c r="S6" s="341">
        <f t="shared" ref="S6:T6" si="7">SUM(S4:S5)</f>
        <v>3570869</v>
      </c>
      <c r="T6" s="341">
        <f t="shared" si="7"/>
        <v>2935494</v>
      </c>
      <c r="U6" s="341">
        <f t="shared" ref="U6:V6" si="8">SUM(U4:U5)</f>
        <v>3139913</v>
      </c>
      <c r="V6" s="341">
        <f t="shared" si="8"/>
        <v>2690252</v>
      </c>
      <c r="W6" s="341">
        <f t="shared" ref="W6" si="9">SUM(W4:W5)</f>
        <v>5603977</v>
      </c>
      <c r="X6" s="402">
        <f t="shared" ref="X6:AC6" si="10">SUM(X4:X5)</f>
        <v>5208983</v>
      </c>
      <c r="Y6" s="402">
        <f t="shared" si="10"/>
        <v>8005479</v>
      </c>
      <c r="Z6" s="402">
        <f t="shared" si="10"/>
        <v>9577499</v>
      </c>
      <c r="AA6" s="402">
        <f t="shared" si="10"/>
        <v>10316900</v>
      </c>
      <c r="AB6" s="402">
        <f t="shared" si="10"/>
        <v>9729626</v>
      </c>
      <c r="AC6" s="402">
        <f t="shared" si="10"/>
        <v>10149496</v>
      </c>
      <c r="AD6" s="459">
        <f>SUM(AD4:AD5)</f>
        <v>9533840</v>
      </c>
      <c r="AE6" s="459">
        <f>SUM(AE4:AE5)</f>
        <v>9504436</v>
      </c>
      <c r="AF6" s="459">
        <f>SUM(AF4:AF5)</f>
        <v>5808039</v>
      </c>
    </row>
    <row r="7" spans="1:32" ht="15" customHeight="1">
      <c r="A7" s="134"/>
      <c r="B7" s="135"/>
      <c r="C7" s="136"/>
      <c r="D7" s="136"/>
      <c r="E7" s="136"/>
      <c r="F7" s="136"/>
      <c r="G7" s="136"/>
      <c r="H7" s="136"/>
      <c r="I7" s="136"/>
      <c r="J7" s="136"/>
      <c r="K7" s="136"/>
      <c r="L7" s="136"/>
      <c r="M7" s="136"/>
      <c r="N7" s="294"/>
      <c r="O7" s="294"/>
      <c r="P7" s="294"/>
      <c r="Q7" s="342"/>
      <c r="R7" s="342"/>
      <c r="S7" s="342"/>
      <c r="T7" s="342"/>
      <c r="U7" s="342"/>
      <c r="V7" s="342"/>
      <c r="W7" s="342"/>
      <c r="X7" s="403"/>
      <c r="Y7" s="403"/>
      <c r="Z7" s="403"/>
      <c r="AA7" s="403"/>
      <c r="AB7" s="403"/>
      <c r="AC7" s="403"/>
      <c r="AD7" s="460"/>
      <c r="AE7" s="460"/>
      <c r="AF7" s="460"/>
    </row>
    <row r="8" spans="1:32" ht="15" customHeight="1" thickBot="1">
      <c r="A8" s="58" t="s">
        <v>69</v>
      </c>
      <c r="B8" s="58" t="s">
        <v>25</v>
      </c>
      <c r="C8" s="127">
        <f>C1</f>
        <v>42825</v>
      </c>
      <c r="D8" s="127">
        <f t="shared" ref="D8:L8" si="11">D1</f>
        <v>42916</v>
      </c>
      <c r="E8" s="127">
        <f t="shared" si="11"/>
        <v>43008</v>
      </c>
      <c r="F8" s="127">
        <f t="shared" si="11"/>
        <v>43100</v>
      </c>
      <c r="G8" s="127">
        <f t="shared" si="11"/>
        <v>43190</v>
      </c>
      <c r="H8" s="127">
        <f t="shared" si="11"/>
        <v>43281</v>
      </c>
      <c r="I8" s="127">
        <f t="shared" si="11"/>
        <v>43373</v>
      </c>
      <c r="J8" s="127">
        <f t="shared" si="11"/>
        <v>43465</v>
      </c>
      <c r="K8" s="127">
        <f t="shared" si="11"/>
        <v>43555</v>
      </c>
      <c r="L8" s="127">
        <f t="shared" si="11"/>
        <v>43646</v>
      </c>
      <c r="M8" s="127">
        <f t="shared" ref="M8:R8" si="12">M1</f>
        <v>43738</v>
      </c>
      <c r="N8" s="127">
        <f t="shared" si="12"/>
        <v>43830</v>
      </c>
      <c r="O8" s="127">
        <f t="shared" si="12"/>
        <v>43921</v>
      </c>
      <c r="P8" s="127">
        <f t="shared" si="12"/>
        <v>44012</v>
      </c>
      <c r="Q8" s="338">
        <f t="shared" si="12"/>
        <v>44104</v>
      </c>
      <c r="R8" s="338">
        <f t="shared" si="12"/>
        <v>44196</v>
      </c>
      <c r="S8" s="338">
        <f t="shared" ref="S8:T8" si="13">S1</f>
        <v>44286</v>
      </c>
      <c r="T8" s="338">
        <f t="shared" si="13"/>
        <v>44377</v>
      </c>
      <c r="U8" s="338">
        <f t="shared" ref="U8:V8" si="14">U1</f>
        <v>44469</v>
      </c>
      <c r="V8" s="338">
        <f t="shared" si="14"/>
        <v>44561</v>
      </c>
      <c r="W8" s="338">
        <f t="shared" ref="W8" si="15">W1</f>
        <v>44651</v>
      </c>
      <c r="X8" s="399">
        <f t="shared" ref="X8:AC8" si="16">X1</f>
        <v>44742</v>
      </c>
      <c r="Y8" s="399">
        <f t="shared" si="16"/>
        <v>44834</v>
      </c>
      <c r="Z8" s="399">
        <f t="shared" si="16"/>
        <v>44926</v>
      </c>
      <c r="AA8" s="399">
        <f t="shared" si="16"/>
        <v>45016</v>
      </c>
      <c r="AB8" s="399">
        <f t="shared" si="16"/>
        <v>45107</v>
      </c>
      <c r="AC8" s="399">
        <f t="shared" si="16"/>
        <v>45199</v>
      </c>
      <c r="AD8" s="456">
        <f>AD1</f>
        <v>45291</v>
      </c>
      <c r="AE8" s="456">
        <f>AE1</f>
        <v>45382</v>
      </c>
      <c r="AF8" s="456">
        <f>AF1</f>
        <v>45473</v>
      </c>
    </row>
    <row r="9" spans="1:32" ht="15" customHeight="1">
      <c r="A9" s="128" t="s">
        <v>374</v>
      </c>
      <c r="B9" s="129" t="s">
        <v>376</v>
      </c>
      <c r="C9" s="130">
        <v>48352</v>
      </c>
      <c r="D9" s="130">
        <v>85606</v>
      </c>
      <c r="E9" s="130">
        <v>83774</v>
      </c>
      <c r="F9" s="130">
        <v>64023</v>
      </c>
      <c r="G9" s="130">
        <v>646732</v>
      </c>
      <c r="H9" s="130">
        <v>203110</v>
      </c>
      <c r="I9" s="130">
        <v>162144</v>
      </c>
      <c r="J9" s="130">
        <v>144906</v>
      </c>
      <c r="K9" s="130">
        <v>173553</v>
      </c>
      <c r="L9" s="233">
        <v>459178</v>
      </c>
      <c r="M9" s="233">
        <v>422961</v>
      </c>
      <c r="N9" s="233">
        <v>468294</v>
      </c>
      <c r="O9" s="233">
        <v>738535</v>
      </c>
      <c r="P9" s="233">
        <v>272615</v>
      </c>
      <c r="Q9" s="339">
        <v>971036</v>
      </c>
      <c r="R9" s="339">
        <v>433629</v>
      </c>
      <c r="S9" s="339">
        <v>50213</v>
      </c>
      <c r="T9" s="339">
        <v>8655</v>
      </c>
      <c r="U9" s="339">
        <v>461096</v>
      </c>
      <c r="V9" s="339">
        <v>123051</v>
      </c>
      <c r="W9" s="339">
        <v>526667</v>
      </c>
      <c r="X9" s="400">
        <v>478693</v>
      </c>
      <c r="Y9" s="400">
        <v>1693313</v>
      </c>
      <c r="Z9" s="400">
        <v>162325</v>
      </c>
      <c r="AA9" s="400">
        <v>199350</v>
      </c>
      <c r="AB9" s="400">
        <v>46668</v>
      </c>
      <c r="AC9" s="400">
        <v>431543</v>
      </c>
      <c r="AD9" s="457">
        <v>553858</v>
      </c>
      <c r="AE9" s="457">
        <v>447258</v>
      </c>
      <c r="AF9" s="457">
        <v>350222</v>
      </c>
    </row>
    <row r="10" spans="1:32" ht="15" customHeight="1">
      <c r="A10" s="128" t="s">
        <v>375</v>
      </c>
      <c r="B10" s="129" t="s">
        <v>377</v>
      </c>
      <c r="C10" s="130">
        <v>2015734</v>
      </c>
      <c r="D10" s="130">
        <v>1899123</v>
      </c>
      <c r="E10" s="130">
        <v>2003051</v>
      </c>
      <c r="F10" s="130">
        <v>1994759</v>
      </c>
      <c r="G10" s="130">
        <v>1778399</v>
      </c>
      <c r="H10" s="130">
        <v>1946265</v>
      </c>
      <c r="I10" s="130">
        <v>2322750</v>
      </c>
      <c r="J10" s="130">
        <v>1733724</v>
      </c>
      <c r="K10" s="130">
        <v>1743771</v>
      </c>
      <c r="L10" s="233">
        <v>2003749</v>
      </c>
      <c r="M10" s="233">
        <v>2264498</v>
      </c>
      <c r="N10" s="233">
        <v>3213874</v>
      </c>
      <c r="O10" s="233">
        <v>2984844</v>
      </c>
      <c r="P10" s="233">
        <v>3003980</v>
      </c>
      <c r="Q10" s="339">
        <v>1945051</v>
      </c>
      <c r="R10" s="339">
        <v>2302496</v>
      </c>
      <c r="S10" s="339">
        <v>2934282</v>
      </c>
      <c r="T10" s="339">
        <v>2618024</v>
      </c>
      <c r="U10" s="339">
        <v>1889823</v>
      </c>
      <c r="V10" s="339">
        <v>2974651</v>
      </c>
      <c r="W10" s="339">
        <v>2456199</v>
      </c>
      <c r="X10" s="400">
        <v>2810955</v>
      </c>
      <c r="Y10" s="400">
        <v>2970564</v>
      </c>
      <c r="Z10" s="400">
        <v>1747378</v>
      </c>
      <c r="AA10" s="400">
        <v>1488931</v>
      </c>
      <c r="AB10" s="400">
        <v>2080751</v>
      </c>
      <c r="AC10" s="400">
        <v>1201474</v>
      </c>
      <c r="AD10" s="457">
        <v>1377271</v>
      </c>
      <c r="AE10" s="457">
        <v>1272841</v>
      </c>
      <c r="AF10" s="457">
        <v>1443370</v>
      </c>
    </row>
    <row r="11" spans="1:32" ht="15" customHeight="1">
      <c r="A11" s="128" t="s">
        <v>369</v>
      </c>
      <c r="B11" s="129" t="s">
        <v>372</v>
      </c>
      <c r="C11" s="130">
        <v>571522</v>
      </c>
      <c r="D11" s="130">
        <v>606878</v>
      </c>
      <c r="E11" s="130">
        <v>643656</v>
      </c>
      <c r="F11" s="130">
        <v>724301</v>
      </c>
      <c r="G11" s="130">
        <v>1412959</v>
      </c>
      <c r="H11" s="130">
        <v>1103211</v>
      </c>
      <c r="I11" s="130">
        <v>1161139</v>
      </c>
      <c r="J11" s="130">
        <v>954298</v>
      </c>
      <c r="K11" s="130">
        <v>1082645</v>
      </c>
      <c r="L11" s="233">
        <v>993407</v>
      </c>
      <c r="M11" s="233">
        <v>1309735</v>
      </c>
      <c r="N11" s="233">
        <v>1349576</v>
      </c>
      <c r="O11" s="233">
        <v>1669133</v>
      </c>
      <c r="P11" s="233">
        <v>2094055</v>
      </c>
      <c r="Q11" s="339">
        <v>2272766</v>
      </c>
      <c r="R11" s="339">
        <v>2637187</v>
      </c>
      <c r="S11" s="339">
        <v>2402610</v>
      </c>
      <c r="T11" s="339">
        <v>1586315</v>
      </c>
      <c r="U11" s="339">
        <v>1321005</v>
      </c>
      <c r="V11" s="339">
        <v>1302436</v>
      </c>
      <c r="W11" s="339">
        <v>1560673</v>
      </c>
      <c r="X11" s="400">
        <v>1575375</v>
      </c>
      <c r="Y11" s="400">
        <v>1727600</v>
      </c>
      <c r="Z11" s="400">
        <v>2121549</v>
      </c>
      <c r="AA11" s="400">
        <v>2162098</v>
      </c>
      <c r="AB11" s="400">
        <v>2292136</v>
      </c>
      <c r="AC11" s="400">
        <v>2155292</v>
      </c>
      <c r="AD11" s="457">
        <v>2225324</v>
      </c>
      <c r="AE11" s="457">
        <v>2496771</v>
      </c>
      <c r="AF11" s="457">
        <v>2405658</v>
      </c>
    </row>
    <row r="12" spans="1:32" s="1" customFormat="1" ht="15" customHeight="1">
      <c r="A12" s="77" t="s">
        <v>55</v>
      </c>
      <c r="B12" s="77" t="s">
        <v>41</v>
      </c>
      <c r="C12" s="47">
        <f>SUM(C9:C11)</f>
        <v>2635608</v>
      </c>
      <c r="D12" s="47">
        <f t="shared" ref="D12:L12" si="17">SUM(D9:D11)</f>
        <v>2591607</v>
      </c>
      <c r="E12" s="47">
        <f t="shared" si="17"/>
        <v>2730481</v>
      </c>
      <c r="F12" s="47">
        <f t="shared" si="17"/>
        <v>2783083</v>
      </c>
      <c r="G12" s="47">
        <f t="shared" si="17"/>
        <v>3838090</v>
      </c>
      <c r="H12" s="47">
        <f t="shared" si="17"/>
        <v>3252586</v>
      </c>
      <c r="I12" s="47">
        <f t="shared" si="17"/>
        <v>3646033</v>
      </c>
      <c r="J12" s="47">
        <f t="shared" si="17"/>
        <v>2832928</v>
      </c>
      <c r="K12" s="47">
        <f t="shared" si="17"/>
        <v>2999969</v>
      </c>
      <c r="L12" s="47">
        <f t="shared" si="17"/>
        <v>3456334</v>
      </c>
      <c r="M12" s="47">
        <f t="shared" ref="M12:R12" si="18">SUM(M9:M11)</f>
        <v>3997194</v>
      </c>
      <c r="N12" s="47">
        <f t="shared" si="18"/>
        <v>5031744</v>
      </c>
      <c r="O12" s="47">
        <f t="shared" si="18"/>
        <v>5392512</v>
      </c>
      <c r="P12" s="47">
        <f t="shared" si="18"/>
        <v>5370650</v>
      </c>
      <c r="Q12" s="341">
        <f t="shared" si="18"/>
        <v>5188853</v>
      </c>
      <c r="R12" s="341">
        <f t="shared" si="18"/>
        <v>5373312</v>
      </c>
      <c r="S12" s="341">
        <f t="shared" ref="S12:T12" si="19">SUM(S9:S11)</f>
        <v>5387105</v>
      </c>
      <c r="T12" s="341">
        <f t="shared" si="19"/>
        <v>4212994</v>
      </c>
      <c r="U12" s="341">
        <f t="shared" ref="U12:V12" si="20">SUM(U9:U11)</f>
        <v>3671924</v>
      </c>
      <c r="V12" s="341">
        <f t="shared" si="20"/>
        <v>4400138</v>
      </c>
      <c r="W12" s="341">
        <f t="shared" ref="W12" si="21">SUM(W9:W11)</f>
        <v>4543539</v>
      </c>
      <c r="X12" s="402">
        <f t="shared" ref="X12:AC12" si="22">SUM(X9:X11)</f>
        <v>4865023</v>
      </c>
      <c r="Y12" s="402">
        <f t="shared" si="22"/>
        <v>6391477</v>
      </c>
      <c r="Z12" s="402">
        <f t="shared" si="22"/>
        <v>4031252</v>
      </c>
      <c r="AA12" s="402">
        <f t="shared" si="22"/>
        <v>3850379</v>
      </c>
      <c r="AB12" s="402">
        <f t="shared" si="22"/>
        <v>4419555</v>
      </c>
      <c r="AC12" s="402">
        <f t="shared" si="22"/>
        <v>3788309</v>
      </c>
      <c r="AD12" s="459">
        <f>SUM(AD9:AD11)</f>
        <v>4156453</v>
      </c>
      <c r="AE12" s="459">
        <f>SUM(AE9:AE11)</f>
        <v>4216870</v>
      </c>
      <c r="AF12" s="459">
        <f>SUM(AF9:AF11)</f>
        <v>4199250</v>
      </c>
    </row>
    <row r="13" spans="1:32">
      <c r="R13" s="352"/>
      <c r="S13" s="352"/>
      <c r="T13" s="352"/>
      <c r="U13" s="352"/>
      <c r="V13" s="352"/>
      <c r="W13" s="352"/>
      <c r="X13" s="352"/>
      <c r="Y13" s="352"/>
      <c r="Z13" s="352"/>
    </row>
  </sheetData>
  <customSheetViews>
    <customSheetView guid="{25FAB884-5E17-4008-8139-33D910C7DEFE}">
      <pane xSplit="2" ySplit="1" topLeftCell="U2" activePane="bottomRight" state="frozen"/>
      <selection pane="bottomRight" activeCell="AA22" sqref="AA22"/>
      <pageMargins left="0.7" right="0.7" top="0.75" bottom="0.75" header="0.3" footer="0.3"/>
      <pageSetup paperSize="9" orientation="portrait" r:id="rId1"/>
    </customSheetView>
    <customSheetView guid="{687A4863-1825-4D63-B732-E76682E6DE4F}">
      <selection activeCell="B20" sqref="B20"/>
      <pageMargins left="0.7" right="0.7" top="0.75" bottom="0.75" header="0.3" footer="0.3"/>
      <pageSetup paperSize="9" orientation="portrait" r:id="rId2"/>
    </customSheetView>
    <customSheetView guid="{12F8D032-8143-430B-8DFF-852E8796C402}" showGridLines="0">
      <pane xSplit="2" ySplit="1" topLeftCell="C2" activePane="bottomRight" state="frozen"/>
      <selection pane="bottomRight" activeCell="D26" sqref="D26"/>
      <pageMargins left="0.7" right="0.7" top="0.75" bottom="0.75" header="0.3" footer="0.3"/>
    </customSheetView>
    <customSheetView guid="{8DA78CF1-615A-4626-9893-6751995631A4}" showGridLines="0">
      <pane xSplit="2" ySplit="1" topLeftCell="R2" activePane="bottomRight" state="frozen"/>
      <selection pane="bottomRight" activeCell="S4" sqref="S4"/>
      <pageMargins left="0.7" right="0.7" top="0.75" bottom="0.75" header="0.3" footer="0.3"/>
      <pageSetup paperSize="9" orientation="portrait" horizontalDpi="1200" verticalDpi="1200" r:id="rId3"/>
    </customSheetView>
    <customSheetView guid="{57267270-6A97-4850-9DB6-FE6B399379AA}" showGridLines="0" hiddenColumns="1">
      <pane xSplit="2" ySplit="1" topLeftCell="C2" activePane="bottomRight" state="frozen"/>
      <selection pane="bottomRight" activeCell="J20" sqref="J20"/>
      <pageMargins left="0.7" right="0.7" top="0.75" bottom="0.75" header="0.3" footer="0.3"/>
      <pageSetup paperSize="9" orientation="portrait" horizontalDpi="1200" verticalDpi="1200" r:id="rId4"/>
    </customSheetView>
    <customSheetView guid="{9AF4A83C-CF57-4B40-8A74-6A0EA6C2FE5C}">
      <pane xSplit="2" ySplit="1" topLeftCell="U2" activePane="bottomRight" state="frozen"/>
      <selection pane="bottomRight" activeCell="AA22" sqref="AA22"/>
      <pageMargins left="0.7" right="0.7" top="0.75" bottom="0.75" header="0.3" footer="0.3"/>
      <pageSetup paperSize="9" orientation="portrait" r:id="rId5"/>
    </customSheetView>
    <customSheetView guid="{22F3E99A-96C8-445F-81B2-67262F695A36}" topLeftCell="H1">
      <selection activeCell="AC3" sqref="AC3"/>
      <pageMargins left="0.7" right="0.7" top="0.75" bottom="0.75" header="0.3" footer="0.3"/>
      <pageSetup paperSize="9" orientation="portrait" r:id="rId6"/>
    </customSheetView>
    <customSheetView guid="{899D69CD-4B7E-42BC-9944-5BD922EB798C}" topLeftCell="O1">
      <selection activeCell="AD5" sqref="AD5"/>
      <pageMargins left="0.7" right="0.7" top="0.75" bottom="0.75" header="0.3" footer="0.3"/>
      <pageSetup paperSize="9" orientation="portrait" r:id="rId7"/>
    </customSheetView>
  </customSheetViews>
  <pageMargins left="0.7" right="0.7" top="0.75" bottom="0.75" header="0.3" footer="0.3"/>
  <pageSetup paperSize="9" orientation="portrait" r:id="rId8"/>
  <ignoredErrors>
    <ignoredError sqref="C4:N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34"/>
  <sheetViews>
    <sheetView workbookViewId="0">
      <pane xSplit="1" topLeftCell="U1" activePane="topRight" state="frozen"/>
      <selection pane="topRight" activeCell="AH30" sqref="AH30"/>
    </sheetView>
  </sheetViews>
  <sheetFormatPr defaultColWidth="9.42578125" defaultRowHeight="12.75"/>
  <cols>
    <col min="1" max="2" width="35.5703125" style="80" customWidth="1"/>
    <col min="3" max="30" width="10" style="80" customWidth="1"/>
    <col min="31" max="31" width="9.42578125" style="80"/>
    <col min="32" max="32" width="0" style="80" hidden="1" customWidth="1"/>
    <col min="33" max="16384" width="9.42578125" style="80"/>
  </cols>
  <sheetData>
    <row r="1" spans="1:33" ht="13.5" thickBot="1">
      <c r="A1" s="28" t="s">
        <v>467</v>
      </c>
      <c r="B1" s="28" t="s">
        <v>471</v>
      </c>
      <c r="C1" s="127">
        <v>42825</v>
      </c>
      <c r="D1" s="127">
        <v>42916</v>
      </c>
      <c r="E1" s="127">
        <v>43008</v>
      </c>
      <c r="F1" s="127">
        <v>43100</v>
      </c>
      <c r="G1" s="127">
        <v>43101</v>
      </c>
      <c r="H1" s="127">
        <v>43190</v>
      </c>
      <c r="I1" s="127">
        <v>43281</v>
      </c>
      <c r="J1" s="127">
        <v>43373</v>
      </c>
      <c r="K1" s="127">
        <v>43465</v>
      </c>
      <c r="L1" s="127">
        <v>43555</v>
      </c>
      <c r="M1" s="127">
        <v>43646</v>
      </c>
      <c r="N1" s="127">
        <v>43738</v>
      </c>
      <c r="O1" s="127">
        <v>43830</v>
      </c>
      <c r="P1" s="127">
        <v>43921</v>
      </c>
      <c r="Q1" s="127">
        <v>44012</v>
      </c>
      <c r="R1" s="127">
        <v>44104</v>
      </c>
      <c r="S1" s="127">
        <v>44196</v>
      </c>
      <c r="T1" s="127">
        <v>44286</v>
      </c>
      <c r="U1" s="127">
        <v>44377</v>
      </c>
      <c r="V1" s="127">
        <v>44469</v>
      </c>
      <c r="W1" s="127">
        <v>44561</v>
      </c>
      <c r="X1" s="385">
        <v>44651</v>
      </c>
      <c r="Y1" s="399">
        <v>44742</v>
      </c>
      <c r="Z1" s="399">
        <v>44834</v>
      </c>
      <c r="AA1" s="399">
        <v>44926</v>
      </c>
      <c r="AB1" s="399">
        <v>45016</v>
      </c>
      <c r="AC1" s="399">
        <v>45107</v>
      </c>
      <c r="AD1" s="444">
        <v>45199</v>
      </c>
      <c r="AE1" s="444">
        <v>45291</v>
      </c>
      <c r="AF1" s="444">
        <v>45382</v>
      </c>
      <c r="AG1" s="444">
        <v>45473</v>
      </c>
    </row>
    <row r="2" spans="1:33" ht="25.5">
      <c r="A2" s="138" t="s">
        <v>451</v>
      </c>
      <c r="B2" s="138" t="s">
        <v>459</v>
      </c>
      <c r="C2" s="149">
        <f>SUM(C3:C5)</f>
        <v>1742397</v>
      </c>
      <c r="D2" s="149">
        <f>SUM(D3:D5)</f>
        <v>1604253</v>
      </c>
      <c r="E2" s="149">
        <f>SUM(E3:E5)</f>
        <v>1644383</v>
      </c>
      <c r="F2" s="149">
        <f t="shared" ref="F2:K2" si="0">SUM(F3:F5)</f>
        <v>1226551</v>
      </c>
      <c r="G2" s="149">
        <f>SUM(G3:G5)</f>
        <v>1226551</v>
      </c>
      <c r="H2" s="149">
        <f t="shared" si="0"/>
        <v>1089139</v>
      </c>
      <c r="I2" s="149">
        <f t="shared" si="0"/>
        <v>1500306</v>
      </c>
      <c r="J2" s="149">
        <f t="shared" si="0"/>
        <v>941677</v>
      </c>
      <c r="K2" s="149">
        <f t="shared" si="0"/>
        <v>1081227</v>
      </c>
      <c r="L2" s="149">
        <f t="shared" ref="L2:Q2" si="1">SUM(L3:L5)</f>
        <v>1249671</v>
      </c>
      <c r="M2" s="149">
        <f t="shared" si="1"/>
        <v>1336714</v>
      </c>
      <c r="N2" s="149">
        <f t="shared" si="1"/>
        <v>1761397</v>
      </c>
      <c r="O2" s="247">
        <f t="shared" si="1"/>
        <v>1474161</v>
      </c>
      <c r="P2" s="247">
        <f t="shared" si="1"/>
        <v>3673575</v>
      </c>
      <c r="Q2" s="247">
        <f t="shared" si="1"/>
        <v>2634383</v>
      </c>
      <c r="R2" s="247">
        <f t="shared" ref="R2" si="2">SUM(R3:R5)</f>
        <v>2721848</v>
      </c>
      <c r="S2" s="247">
        <f t="shared" ref="S2" si="3">SUM(S3:S5)</f>
        <v>3003970</v>
      </c>
      <c r="T2" s="353">
        <f t="shared" ref="T2:Y2" si="4">SUM(T3:T5)</f>
        <v>2922529</v>
      </c>
      <c r="U2" s="353">
        <f t="shared" si="4"/>
        <v>1933823</v>
      </c>
      <c r="V2" s="353">
        <f t="shared" si="4"/>
        <v>2319324</v>
      </c>
      <c r="W2" s="353">
        <f t="shared" si="4"/>
        <v>3658438</v>
      </c>
      <c r="X2" s="247">
        <f t="shared" si="4"/>
        <v>5766040</v>
      </c>
      <c r="Y2" s="404">
        <f t="shared" si="4"/>
        <v>7998283</v>
      </c>
      <c r="Z2" s="404">
        <f t="shared" ref="Z2:AA2" si="5">SUM(Z3:Z5)</f>
        <v>9029945</v>
      </c>
      <c r="AA2" s="404">
        <f t="shared" si="5"/>
        <v>6639069</v>
      </c>
      <c r="AB2" s="404">
        <f t="shared" ref="AB2:AC2" si="6">SUM(AB3:AB5)</f>
        <v>6349888</v>
      </c>
      <c r="AC2" s="404">
        <f t="shared" si="6"/>
        <v>7010257</v>
      </c>
      <c r="AD2" s="445">
        <f>SUM(AD3:AD5)</f>
        <v>7269117</v>
      </c>
      <c r="AE2" s="445">
        <f>SUM(AE3:AE5)</f>
        <v>7391237</v>
      </c>
      <c r="AF2" s="445">
        <f>SUM(AF3:AF5)</f>
        <v>6458222</v>
      </c>
      <c r="AG2" s="445">
        <f>SUM(AG3:AG5)</f>
        <v>6238728</v>
      </c>
    </row>
    <row r="3" spans="1:33">
      <c r="A3" s="139" t="s">
        <v>452</v>
      </c>
      <c r="B3" s="139" t="s">
        <v>460</v>
      </c>
      <c r="C3" s="146">
        <v>966161</v>
      </c>
      <c r="D3" s="146">
        <v>811218</v>
      </c>
      <c r="E3" s="146">
        <v>801463</v>
      </c>
      <c r="F3" s="146">
        <v>307344</v>
      </c>
      <c r="G3" s="146">
        <v>307344</v>
      </c>
      <c r="H3" s="150">
        <v>359621</v>
      </c>
      <c r="I3" s="150">
        <v>378575</v>
      </c>
      <c r="J3" s="150">
        <v>339111</v>
      </c>
      <c r="K3" s="38">
        <v>553999</v>
      </c>
      <c r="L3" s="38">
        <v>661157</v>
      </c>
      <c r="M3" s="38">
        <v>723495</v>
      </c>
      <c r="N3" s="38">
        <v>875693</v>
      </c>
      <c r="O3" s="248">
        <v>719181</v>
      </c>
      <c r="P3" s="248">
        <v>1508980</v>
      </c>
      <c r="Q3" s="248">
        <v>1754874</v>
      </c>
      <c r="R3" s="248">
        <v>1704589</v>
      </c>
      <c r="S3" s="248">
        <v>1526067</v>
      </c>
      <c r="T3" s="354">
        <v>1220504</v>
      </c>
      <c r="U3" s="354">
        <v>1064053</v>
      </c>
      <c r="V3" s="354">
        <v>959510</v>
      </c>
      <c r="W3" s="354">
        <v>2273851</v>
      </c>
      <c r="X3" s="248">
        <v>3777432</v>
      </c>
      <c r="Y3" s="405">
        <v>5603932</v>
      </c>
      <c r="Z3" s="405">
        <v>5532138</v>
      </c>
      <c r="AA3" s="405">
        <v>4675518</v>
      </c>
      <c r="AB3" s="405">
        <v>4549032</v>
      </c>
      <c r="AC3" s="405">
        <v>4333141</v>
      </c>
      <c r="AD3" s="446">
        <v>4609421</v>
      </c>
      <c r="AE3" s="446">
        <v>4041517</v>
      </c>
      <c r="AF3" s="446">
        <v>4251640</v>
      </c>
      <c r="AG3" s="446">
        <v>4243478</v>
      </c>
    </row>
    <row r="4" spans="1:33" ht="25.5">
      <c r="A4" s="140" t="s">
        <v>453</v>
      </c>
      <c r="B4" s="140" t="s">
        <v>461</v>
      </c>
      <c r="C4" s="322">
        <v>13079</v>
      </c>
      <c r="D4" s="322">
        <v>12382</v>
      </c>
      <c r="E4" s="321">
        <v>8268</v>
      </c>
      <c r="F4" s="146">
        <v>6053</v>
      </c>
      <c r="G4" s="146">
        <v>6053</v>
      </c>
      <c r="H4" s="150">
        <v>6880</v>
      </c>
      <c r="I4" s="150">
        <v>6394</v>
      </c>
      <c r="J4" s="150">
        <v>6282</v>
      </c>
      <c r="K4" s="38">
        <v>3279</v>
      </c>
      <c r="L4" s="38">
        <v>2844</v>
      </c>
      <c r="M4" s="38">
        <v>3148</v>
      </c>
      <c r="N4" s="38">
        <v>1916</v>
      </c>
      <c r="O4" s="248">
        <v>1450</v>
      </c>
      <c r="P4" s="248">
        <v>85</v>
      </c>
      <c r="Q4" s="248">
        <v>0</v>
      </c>
      <c r="R4" s="248">
        <v>0</v>
      </c>
      <c r="S4" s="248">
        <v>0</v>
      </c>
      <c r="T4" s="354">
        <v>0</v>
      </c>
      <c r="U4" s="354">
        <v>0</v>
      </c>
      <c r="V4" s="354">
        <v>0</v>
      </c>
      <c r="W4" s="354">
        <v>0</v>
      </c>
      <c r="X4" s="248">
        <v>0</v>
      </c>
      <c r="Y4" s="405">
        <v>0</v>
      </c>
      <c r="Z4" s="405">
        <v>0</v>
      </c>
      <c r="AA4" s="405">
        <v>0</v>
      </c>
      <c r="AB4" s="405">
        <v>0</v>
      </c>
      <c r="AC4" s="405">
        <v>0</v>
      </c>
      <c r="AD4" s="446">
        <v>0</v>
      </c>
      <c r="AE4" s="446">
        <v>0</v>
      </c>
      <c r="AF4" s="446">
        <v>0</v>
      </c>
      <c r="AG4" s="446">
        <v>0</v>
      </c>
    </row>
    <row r="5" spans="1:33">
      <c r="A5" s="139" t="s">
        <v>454</v>
      </c>
      <c r="B5" s="139" t="s">
        <v>462</v>
      </c>
      <c r="C5" s="146">
        <v>763157</v>
      </c>
      <c r="D5" s="146">
        <v>780653</v>
      </c>
      <c r="E5" s="146">
        <v>834652</v>
      </c>
      <c r="F5" s="146">
        <v>913154</v>
      </c>
      <c r="G5" s="146">
        <v>913154</v>
      </c>
      <c r="H5" s="150">
        <v>722638</v>
      </c>
      <c r="I5" s="150">
        <v>1115337</v>
      </c>
      <c r="J5" s="150">
        <v>596284</v>
      </c>
      <c r="K5" s="38">
        <v>523949</v>
      </c>
      <c r="L5" s="38">
        <v>585670</v>
      </c>
      <c r="M5" s="38">
        <v>610071</v>
      </c>
      <c r="N5" s="38">
        <v>883788</v>
      </c>
      <c r="O5" s="248">
        <v>753530</v>
      </c>
      <c r="P5" s="248">
        <v>2164510</v>
      </c>
      <c r="Q5" s="248">
        <v>879509</v>
      </c>
      <c r="R5" s="248">
        <v>1017259</v>
      </c>
      <c r="S5" s="248">
        <v>1477903</v>
      </c>
      <c r="T5" s="354">
        <v>1702025</v>
      </c>
      <c r="U5" s="354">
        <v>869770</v>
      </c>
      <c r="V5" s="354">
        <v>1359814</v>
      </c>
      <c r="W5" s="354">
        <v>1384587</v>
      </c>
      <c r="X5" s="248">
        <v>1988608</v>
      </c>
      <c r="Y5" s="405">
        <v>2394351</v>
      </c>
      <c r="Z5" s="405">
        <v>3497807</v>
      </c>
      <c r="AA5" s="405">
        <v>1963551</v>
      </c>
      <c r="AB5" s="405">
        <v>1800856</v>
      </c>
      <c r="AC5" s="405">
        <v>2677116</v>
      </c>
      <c r="AD5" s="446">
        <v>2659696</v>
      </c>
      <c r="AE5" s="446">
        <v>3349720</v>
      </c>
      <c r="AF5" s="446">
        <v>2206582</v>
      </c>
      <c r="AG5" s="446">
        <v>1995250</v>
      </c>
    </row>
    <row r="6" spans="1:33">
      <c r="A6" s="141" t="s">
        <v>455</v>
      </c>
      <c r="B6" s="141" t="s">
        <v>463</v>
      </c>
      <c r="C6" s="151">
        <f>C7+C14</f>
        <v>745727</v>
      </c>
      <c r="D6" s="151">
        <f>D7+D14</f>
        <v>234987</v>
      </c>
      <c r="E6" s="151">
        <f t="shared" ref="E6:K6" si="7">E7+E14</f>
        <v>482164</v>
      </c>
      <c r="F6" s="149">
        <f t="shared" si="7"/>
        <v>203211</v>
      </c>
      <c r="G6" s="149">
        <f>G7+G14</f>
        <v>203211</v>
      </c>
      <c r="H6" s="149">
        <f t="shared" si="7"/>
        <v>139534</v>
      </c>
      <c r="I6" s="149">
        <f t="shared" si="7"/>
        <v>126703</v>
      </c>
      <c r="J6" s="149">
        <f t="shared" si="7"/>
        <v>242267</v>
      </c>
      <c r="K6" s="149">
        <f t="shared" si="7"/>
        <v>105636</v>
      </c>
      <c r="L6" s="149">
        <f>L7+L14</f>
        <v>157815</v>
      </c>
      <c r="M6" s="149">
        <f>M7+M14</f>
        <v>183443</v>
      </c>
      <c r="N6" s="149">
        <f>N7+N14</f>
        <v>999378</v>
      </c>
      <c r="O6" s="247">
        <f>O7+O14</f>
        <v>584347</v>
      </c>
      <c r="P6" s="247">
        <f t="shared" ref="P6:Q6" si="8">P7+P14</f>
        <v>228800</v>
      </c>
      <c r="Q6" s="247">
        <f t="shared" si="8"/>
        <v>86001</v>
      </c>
      <c r="R6" s="247">
        <f t="shared" ref="R6" si="9">R7+R14</f>
        <v>1975833</v>
      </c>
      <c r="S6" s="247">
        <f t="shared" ref="S6" si="10">S7+S14</f>
        <v>178799</v>
      </c>
      <c r="T6" s="353">
        <f t="shared" ref="T6:Y6" si="11">T7+T14</f>
        <v>199461</v>
      </c>
      <c r="U6" s="353">
        <f t="shared" si="11"/>
        <v>928247</v>
      </c>
      <c r="V6" s="353">
        <f t="shared" si="11"/>
        <v>853786</v>
      </c>
      <c r="W6" s="353">
        <f t="shared" si="11"/>
        <v>361679</v>
      </c>
      <c r="X6" s="247">
        <f t="shared" si="11"/>
        <v>498027</v>
      </c>
      <c r="Y6" s="404">
        <f t="shared" si="11"/>
        <v>772461</v>
      </c>
      <c r="Z6" s="404">
        <f t="shared" ref="Z6:AA6" si="12">Z7+Z14</f>
        <v>797641</v>
      </c>
      <c r="AA6" s="404">
        <f t="shared" si="12"/>
        <v>244547</v>
      </c>
      <c r="AB6" s="404">
        <f t="shared" ref="AB6:AC6" si="13">AB7+AB14</f>
        <v>996309</v>
      </c>
      <c r="AC6" s="404">
        <f t="shared" si="13"/>
        <v>1463443</v>
      </c>
      <c r="AD6" s="445">
        <f>AD7+AD14</f>
        <v>1234628</v>
      </c>
      <c r="AE6" s="445">
        <f>AE7+AE14</f>
        <v>1548123</v>
      </c>
      <c r="AF6" s="445">
        <f>AF7+AF14</f>
        <v>1669417</v>
      </c>
      <c r="AG6" s="445">
        <v>597684</v>
      </c>
    </row>
    <row r="7" spans="1:33">
      <c r="A7" s="142" t="s">
        <v>456</v>
      </c>
      <c r="B7" s="142" t="s">
        <v>464</v>
      </c>
      <c r="C7" s="149">
        <f>C8+C10+C12</f>
        <v>716181</v>
      </c>
      <c r="D7" s="149">
        <f t="shared" ref="D7:N7" si="14">D8+D10+D12</f>
        <v>203709</v>
      </c>
      <c r="E7" s="149">
        <f t="shared" si="14"/>
        <v>421096</v>
      </c>
      <c r="F7" s="149">
        <f t="shared" si="14"/>
        <v>187750</v>
      </c>
      <c r="G7" s="149">
        <f>G8+G10+G12</f>
        <v>187750</v>
      </c>
      <c r="H7" s="149">
        <f t="shared" si="14"/>
        <v>113823</v>
      </c>
      <c r="I7" s="149">
        <f t="shared" si="14"/>
        <v>100986</v>
      </c>
      <c r="J7" s="149">
        <f t="shared" si="14"/>
        <v>224861</v>
      </c>
      <c r="K7" s="149">
        <f t="shared" si="14"/>
        <v>88735</v>
      </c>
      <c r="L7" s="149">
        <f t="shared" si="14"/>
        <v>136366</v>
      </c>
      <c r="M7" s="149">
        <f t="shared" si="14"/>
        <v>152273</v>
      </c>
      <c r="N7" s="149">
        <f t="shared" si="14"/>
        <v>981011</v>
      </c>
      <c r="O7" s="247">
        <f>O8+O10+O12</f>
        <v>546607</v>
      </c>
      <c r="P7" s="247">
        <f t="shared" ref="P7:Q7" si="15">P8+P10+P12</f>
        <v>224172</v>
      </c>
      <c r="Q7" s="247">
        <f t="shared" si="15"/>
        <v>72346</v>
      </c>
      <c r="R7" s="247">
        <f t="shared" ref="R7" si="16">R8+R10+R12</f>
        <v>1943664</v>
      </c>
      <c r="S7" s="247">
        <f t="shared" ref="S7" si="17">S8+S10+S12</f>
        <v>147405</v>
      </c>
      <c r="T7" s="353">
        <f t="shared" ref="T7:Y7" si="18">T8+T10+T12</f>
        <v>169483</v>
      </c>
      <c r="U7" s="353">
        <f t="shared" si="18"/>
        <v>906535</v>
      </c>
      <c r="V7" s="353">
        <f t="shared" si="18"/>
        <v>823089</v>
      </c>
      <c r="W7" s="353">
        <f t="shared" si="18"/>
        <v>313350</v>
      </c>
      <c r="X7" s="247">
        <f t="shared" si="18"/>
        <v>462258</v>
      </c>
      <c r="Y7" s="404">
        <f t="shared" si="18"/>
        <v>749383</v>
      </c>
      <c r="Z7" s="404">
        <f t="shared" ref="Z7:AA7" si="19">Z8+Z10+Z12</f>
        <v>780425</v>
      </c>
      <c r="AA7" s="404">
        <f t="shared" si="19"/>
        <v>229290</v>
      </c>
      <c r="AB7" s="404">
        <f t="shared" ref="AB7:AC7" si="20">AB8+AB10+AB12</f>
        <v>969476</v>
      </c>
      <c r="AC7" s="404">
        <f t="shared" si="20"/>
        <v>1434941</v>
      </c>
      <c r="AD7" s="445">
        <f>AD8+AD10+AD12</f>
        <v>1192967</v>
      </c>
      <c r="AE7" s="445">
        <f>AE8+AE10+AE12</f>
        <v>1519191</v>
      </c>
      <c r="AF7" s="445">
        <f>AF8+AF10+AF12</f>
        <v>1620936</v>
      </c>
      <c r="AG7" s="445">
        <f>AG8+AG10+AG12</f>
        <v>522951</v>
      </c>
    </row>
    <row r="8" spans="1:33">
      <c r="A8" s="139" t="s">
        <v>315</v>
      </c>
      <c r="B8" s="139" t="s">
        <v>325</v>
      </c>
      <c r="C8" s="38">
        <f t="shared" ref="C8:K8" si="21">C9</f>
        <v>715689</v>
      </c>
      <c r="D8" s="38">
        <f t="shared" si="21"/>
        <v>202369</v>
      </c>
      <c r="E8" s="38">
        <f t="shared" si="21"/>
        <v>419329</v>
      </c>
      <c r="F8" s="38">
        <f t="shared" si="21"/>
        <v>183702</v>
      </c>
      <c r="G8" s="38">
        <f t="shared" si="21"/>
        <v>183702</v>
      </c>
      <c r="H8" s="38">
        <f t="shared" si="21"/>
        <v>110112</v>
      </c>
      <c r="I8" s="38">
        <f t="shared" si="21"/>
        <v>95922</v>
      </c>
      <c r="J8" s="38">
        <f t="shared" si="21"/>
        <v>220292</v>
      </c>
      <c r="K8" s="38">
        <f t="shared" si="21"/>
        <v>84552</v>
      </c>
      <c r="L8" s="38">
        <f t="shared" ref="L8:S8" si="22">L9</f>
        <v>131731</v>
      </c>
      <c r="M8" s="38">
        <f t="shared" si="22"/>
        <v>147485</v>
      </c>
      <c r="N8" s="38">
        <f t="shared" si="22"/>
        <v>236425</v>
      </c>
      <c r="O8" s="248">
        <f t="shared" si="22"/>
        <v>391616</v>
      </c>
      <c r="P8" s="248">
        <f t="shared" si="22"/>
        <v>215475</v>
      </c>
      <c r="Q8" s="248">
        <f t="shared" si="22"/>
        <v>59240</v>
      </c>
      <c r="R8" s="248">
        <f t="shared" si="22"/>
        <v>185724</v>
      </c>
      <c r="S8" s="248">
        <f t="shared" si="22"/>
        <v>132109</v>
      </c>
      <c r="T8" s="354">
        <f t="shared" ref="T8:AC8" si="23">T9</f>
        <v>150641</v>
      </c>
      <c r="U8" s="354">
        <f t="shared" si="23"/>
        <v>889485</v>
      </c>
      <c r="V8" s="354">
        <f t="shared" si="23"/>
        <v>808055</v>
      </c>
      <c r="W8" s="354">
        <f t="shared" si="23"/>
        <v>299046</v>
      </c>
      <c r="X8" s="248">
        <f t="shared" si="23"/>
        <v>447681</v>
      </c>
      <c r="Y8" s="405">
        <f t="shared" si="23"/>
        <v>735451</v>
      </c>
      <c r="Z8" s="405">
        <f t="shared" si="23"/>
        <v>764758</v>
      </c>
      <c r="AA8" s="405">
        <f t="shared" si="23"/>
        <v>213206</v>
      </c>
      <c r="AB8" s="405">
        <f t="shared" si="23"/>
        <v>953798</v>
      </c>
      <c r="AC8" s="405">
        <f t="shared" si="23"/>
        <v>1420944</v>
      </c>
      <c r="AD8" s="446">
        <f>AD9</f>
        <v>1180435</v>
      </c>
      <c r="AE8" s="446">
        <f>AE9</f>
        <v>1508969</v>
      </c>
      <c r="AF8" s="446">
        <f>AF9</f>
        <v>1608001</v>
      </c>
      <c r="AG8" s="446">
        <f>AG9</f>
        <v>508732</v>
      </c>
    </row>
    <row r="9" spans="1:33" ht="12.75" customHeight="1">
      <c r="A9" s="139" t="s">
        <v>316</v>
      </c>
      <c r="B9" s="139" t="s">
        <v>326</v>
      </c>
      <c r="C9" s="38">
        <v>715689</v>
      </c>
      <c r="D9" s="38">
        <v>202369</v>
      </c>
      <c r="E9" s="38">
        <v>419329</v>
      </c>
      <c r="F9" s="146">
        <v>183702</v>
      </c>
      <c r="G9" s="146">
        <v>183702</v>
      </c>
      <c r="H9" s="150">
        <v>110112</v>
      </c>
      <c r="I9" s="150">
        <v>95922</v>
      </c>
      <c r="J9" s="150">
        <v>220292</v>
      </c>
      <c r="K9" s="38">
        <v>84552</v>
      </c>
      <c r="L9" s="38">
        <v>131731</v>
      </c>
      <c r="M9" s="38">
        <v>147485</v>
      </c>
      <c r="N9" s="38">
        <v>236425</v>
      </c>
      <c r="O9" s="248">
        <v>391616</v>
      </c>
      <c r="P9" s="248">
        <v>215475</v>
      </c>
      <c r="Q9" s="248">
        <v>59240</v>
      </c>
      <c r="R9" s="248">
        <v>185724</v>
      </c>
      <c r="S9" s="248">
        <v>132109</v>
      </c>
      <c r="T9" s="354">
        <v>150641</v>
      </c>
      <c r="U9" s="354">
        <v>889485</v>
      </c>
      <c r="V9" s="354">
        <v>808055</v>
      </c>
      <c r="W9" s="354">
        <v>299046</v>
      </c>
      <c r="X9" s="248">
        <v>447681</v>
      </c>
      <c r="Y9" s="405">
        <v>735451</v>
      </c>
      <c r="Z9" s="405">
        <v>764758</v>
      </c>
      <c r="AA9" s="405">
        <v>213206</v>
      </c>
      <c r="AB9" s="405">
        <v>953798</v>
      </c>
      <c r="AC9" s="405">
        <v>1420944</v>
      </c>
      <c r="AD9" s="446">
        <v>1180435</v>
      </c>
      <c r="AE9" s="446">
        <v>1508969</v>
      </c>
      <c r="AF9" s="446">
        <v>1608001</v>
      </c>
      <c r="AG9" s="446">
        <v>508732</v>
      </c>
    </row>
    <row r="10" spans="1:33">
      <c r="A10" s="139" t="s">
        <v>317</v>
      </c>
      <c r="B10" s="139" t="s">
        <v>327</v>
      </c>
      <c r="C10" s="38">
        <f>C11</f>
        <v>0</v>
      </c>
      <c r="D10" s="38">
        <f t="shared" ref="D10:N10" si="24">D11</f>
        <v>0</v>
      </c>
      <c r="E10" s="38">
        <f t="shared" si="24"/>
        <v>0</v>
      </c>
      <c r="F10" s="38">
        <f t="shared" si="24"/>
        <v>0</v>
      </c>
      <c r="G10" s="38">
        <f t="shared" si="24"/>
        <v>0</v>
      </c>
      <c r="H10" s="38">
        <f t="shared" si="24"/>
        <v>0</v>
      </c>
      <c r="I10" s="38">
        <f t="shared" si="24"/>
        <v>0</v>
      </c>
      <c r="J10" s="38">
        <f t="shared" si="24"/>
        <v>0</v>
      </c>
      <c r="K10" s="38">
        <f t="shared" si="24"/>
        <v>0</v>
      </c>
      <c r="L10" s="38">
        <f t="shared" si="24"/>
        <v>0</v>
      </c>
      <c r="M10" s="38">
        <f t="shared" si="24"/>
        <v>0</v>
      </c>
      <c r="N10" s="38">
        <f t="shared" si="24"/>
        <v>739907</v>
      </c>
      <c r="O10" s="248">
        <f t="shared" ref="O10:W10" si="25">O11</f>
        <v>149987</v>
      </c>
      <c r="P10" s="248">
        <f t="shared" si="25"/>
        <v>0</v>
      </c>
      <c r="Q10" s="248">
        <f t="shared" si="25"/>
        <v>0</v>
      </c>
      <c r="R10" s="248">
        <f t="shared" si="25"/>
        <v>0</v>
      </c>
      <c r="S10" s="248">
        <f t="shared" si="25"/>
        <v>0</v>
      </c>
      <c r="T10" s="354">
        <f t="shared" si="25"/>
        <v>0</v>
      </c>
      <c r="U10" s="354">
        <f t="shared" si="25"/>
        <v>0</v>
      </c>
      <c r="V10" s="354">
        <f t="shared" si="25"/>
        <v>0</v>
      </c>
      <c r="W10" s="354">
        <f t="shared" si="25"/>
        <v>0</v>
      </c>
      <c r="X10" s="248">
        <f>X11</f>
        <v>0</v>
      </c>
      <c r="Y10" s="405">
        <v>0</v>
      </c>
      <c r="Z10" s="405">
        <v>0</v>
      </c>
      <c r="AA10" s="405">
        <v>0</v>
      </c>
      <c r="AB10" s="405">
        <v>0</v>
      </c>
      <c r="AC10" s="405">
        <v>0</v>
      </c>
      <c r="AD10" s="446">
        <v>0</v>
      </c>
      <c r="AE10" s="446">
        <v>0</v>
      </c>
      <c r="AF10" s="446">
        <v>0</v>
      </c>
      <c r="AG10" s="446">
        <v>0</v>
      </c>
    </row>
    <row r="11" spans="1:33">
      <c r="A11" s="139" t="s">
        <v>318</v>
      </c>
      <c r="B11" s="139" t="s">
        <v>328</v>
      </c>
      <c r="C11" s="38">
        <v>0</v>
      </c>
      <c r="D11" s="38">
        <v>0</v>
      </c>
      <c r="E11" s="38">
        <v>0</v>
      </c>
      <c r="F11" s="38">
        <v>0</v>
      </c>
      <c r="G11" s="38">
        <v>0</v>
      </c>
      <c r="H11" s="38">
        <v>0</v>
      </c>
      <c r="I11" s="38">
        <v>0</v>
      </c>
      <c r="J11" s="38">
        <v>0</v>
      </c>
      <c r="K11" s="38">
        <v>0</v>
      </c>
      <c r="L11" s="38">
        <v>0</v>
      </c>
      <c r="M11" s="38">
        <v>0</v>
      </c>
      <c r="N11" s="38">
        <v>739907</v>
      </c>
      <c r="O11" s="248">
        <v>149987</v>
      </c>
      <c r="P11" s="248">
        <v>0</v>
      </c>
      <c r="Q11" s="248">
        <v>0</v>
      </c>
      <c r="R11" s="248">
        <v>0</v>
      </c>
      <c r="S11" s="248">
        <v>0</v>
      </c>
      <c r="T11" s="354">
        <v>0</v>
      </c>
      <c r="U11" s="354">
        <v>0</v>
      </c>
      <c r="V11" s="354">
        <v>0</v>
      </c>
      <c r="W11" s="354">
        <v>0</v>
      </c>
      <c r="X11" s="248">
        <v>0</v>
      </c>
      <c r="Y11" s="405">
        <v>0</v>
      </c>
      <c r="Z11" s="405">
        <v>0</v>
      </c>
      <c r="AA11" s="405">
        <v>0</v>
      </c>
      <c r="AB11" s="405">
        <v>0</v>
      </c>
      <c r="AC11" s="405">
        <v>0</v>
      </c>
      <c r="AD11" s="446">
        <v>0</v>
      </c>
      <c r="AE11" s="446">
        <v>0</v>
      </c>
      <c r="AF11" s="446">
        <v>0</v>
      </c>
      <c r="AG11" s="446">
        <v>0</v>
      </c>
    </row>
    <row r="12" spans="1:33">
      <c r="A12" s="139" t="s">
        <v>319</v>
      </c>
      <c r="B12" s="139" t="s">
        <v>329</v>
      </c>
      <c r="C12" s="38">
        <f t="shared" ref="C12:K12" si="26">C13</f>
        <v>492</v>
      </c>
      <c r="D12" s="38">
        <f t="shared" si="26"/>
        <v>1340</v>
      </c>
      <c r="E12" s="38">
        <f t="shared" si="26"/>
        <v>1767</v>
      </c>
      <c r="F12" s="38">
        <f t="shared" si="26"/>
        <v>4048</v>
      </c>
      <c r="G12" s="38">
        <f t="shared" si="26"/>
        <v>4048</v>
      </c>
      <c r="H12" s="38">
        <f t="shared" si="26"/>
        <v>3711</v>
      </c>
      <c r="I12" s="38">
        <f t="shared" si="26"/>
        <v>5064</v>
      </c>
      <c r="J12" s="38">
        <f t="shared" si="26"/>
        <v>4569</v>
      </c>
      <c r="K12" s="38">
        <f t="shared" si="26"/>
        <v>4183</v>
      </c>
      <c r="L12" s="38">
        <f t="shared" ref="L12:S12" si="27">L13</f>
        <v>4635</v>
      </c>
      <c r="M12" s="38">
        <f t="shared" si="27"/>
        <v>4788</v>
      </c>
      <c r="N12" s="38">
        <f t="shared" si="27"/>
        <v>4679</v>
      </c>
      <c r="O12" s="248">
        <f t="shared" si="27"/>
        <v>5004</v>
      </c>
      <c r="P12" s="248">
        <f t="shared" si="27"/>
        <v>8697</v>
      </c>
      <c r="Q12" s="248">
        <f t="shared" si="27"/>
        <v>13106</v>
      </c>
      <c r="R12" s="248">
        <f t="shared" si="27"/>
        <v>1757940</v>
      </c>
      <c r="S12" s="248">
        <f t="shared" si="27"/>
        <v>15296</v>
      </c>
      <c r="T12" s="354">
        <f t="shared" ref="T12:AC12" si="28">T13</f>
        <v>18842</v>
      </c>
      <c r="U12" s="354">
        <f t="shared" si="28"/>
        <v>17050</v>
      </c>
      <c r="V12" s="354">
        <f t="shared" si="28"/>
        <v>15034</v>
      </c>
      <c r="W12" s="354">
        <f t="shared" si="28"/>
        <v>14304</v>
      </c>
      <c r="X12" s="248">
        <f t="shared" si="28"/>
        <v>14577</v>
      </c>
      <c r="Y12" s="405">
        <f t="shared" si="28"/>
        <v>13932</v>
      </c>
      <c r="Z12" s="405">
        <f t="shared" si="28"/>
        <v>15667</v>
      </c>
      <c r="AA12" s="405">
        <f t="shared" si="28"/>
        <v>16084</v>
      </c>
      <c r="AB12" s="405">
        <f t="shared" si="28"/>
        <v>15678</v>
      </c>
      <c r="AC12" s="405">
        <f t="shared" si="28"/>
        <v>13997</v>
      </c>
      <c r="AD12" s="446">
        <f>AD13</f>
        <v>12532</v>
      </c>
      <c r="AE12" s="446">
        <f>AE13</f>
        <v>10222</v>
      </c>
      <c r="AF12" s="446">
        <f>AF13</f>
        <v>12935</v>
      </c>
      <c r="AG12" s="446">
        <f>AG13</f>
        <v>14219</v>
      </c>
    </row>
    <row r="13" spans="1:33">
      <c r="A13" s="139" t="s">
        <v>316</v>
      </c>
      <c r="B13" s="139" t="s">
        <v>326</v>
      </c>
      <c r="C13" s="38">
        <v>492</v>
      </c>
      <c r="D13" s="38">
        <v>1340</v>
      </c>
      <c r="E13" s="38">
        <v>1767</v>
      </c>
      <c r="F13" s="146">
        <v>4048</v>
      </c>
      <c r="G13" s="146">
        <v>4048</v>
      </c>
      <c r="H13" s="150">
        <v>3711</v>
      </c>
      <c r="I13" s="150">
        <v>5064</v>
      </c>
      <c r="J13" s="150">
        <v>4569</v>
      </c>
      <c r="K13" s="38">
        <v>4183</v>
      </c>
      <c r="L13" s="38">
        <v>4635</v>
      </c>
      <c r="M13" s="38">
        <v>4788</v>
      </c>
      <c r="N13" s="38">
        <v>4679</v>
      </c>
      <c r="O13" s="248">
        <v>5004</v>
      </c>
      <c r="P13" s="248">
        <v>8697</v>
      </c>
      <c r="Q13" s="248">
        <v>13106</v>
      </c>
      <c r="R13" s="248">
        <v>1757940</v>
      </c>
      <c r="S13" s="248">
        <v>15296</v>
      </c>
      <c r="T13" s="354">
        <v>18842</v>
      </c>
      <c r="U13" s="354">
        <v>17050</v>
      </c>
      <c r="V13" s="354">
        <v>15034</v>
      </c>
      <c r="W13" s="354">
        <v>14304</v>
      </c>
      <c r="X13" s="248">
        <v>14577</v>
      </c>
      <c r="Y13" s="405">
        <v>13932</v>
      </c>
      <c r="Z13" s="405">
        <v>15667</v>
      </c>
      <c r="AA13" s="405">
        <v>16084</v>
      </c>
      <c r="AB13" s="405">
        <v>15678</v>
      </c>
      <c r="AC13" s="405">
        <v>13997</v>
      </c>
      <c r="AD13" s="446">
        <v>12532</v>
      </c>
      <c r="AE13" s="446">
        <v>10222</v>
      </c>
      <c r="AF13" s="446">
        <v>12935</v>
      </c>
      <c r="AG13" s="446">
        <v>14219</v>
      </c>
    </row>
    <row r="14" spans="1:33">
      <c r="A14" s="142" t="s">
        <v>457</v>
      </c>
      <c r="B14" s="142" t="s">
        <v>465</v>
      </c>
      <c r="C14" s="149">
        <v>29546</v>
      </c>
      <c r="D14" s="149">
        <v>31278</v>
      </c>
      <c r="E14" s="149">
        <v>61068</v>
      </c>
      <c r="F14" s="147">
        <v>15461</v>
      </c>
      <c r="G14" s="147">
        <v>15461</v>
      </c>
      <c r="H14" s="152">
        <v>25711</v>
      </c>
      <c r="I14" s="152">
        <v>25717</v>
      </c>
      <c r="J14" s="152">
        <v>17406</v>
      </c>
      <c r="K14" s="149">
        <v>16901</v>
      </c>
      <c r="L14" s="149">
        <v>21449</v>
      </c>
      <c r="M14" s="149">
        <v>31170</v>
      </c>
      <c r="N14" s="149">
        <v>18367</v>
      </c>
      <c r="O14" s="247">
        <v>37740</v>
      </c>
      <c r="P14" s="247">
        <v>4628</v>
      </c>
      <c r="Q14" s="247">
        <v>13655</v>
      </c>
      <c r="R14" s="247">
        <v>32169</v>
      </c>
      <c r="S14" s="247">
        <v>31394</v>
      </c>
      <c r="T14" s="353">
        <v>29978</v>
      </c>
      <c r="U14" s="353">
        <v>21712</v>
      </c>
      <c r="V14" s="353">
        <v>30697</v>
      </c>
      <c r="W14" s="353">
        <v>48329</v>
      </c>
      <c r="X14" s="247">
        <v>35769</v>
      </c>
      <c r="Y14" s="404">
        <v>23078</v>
      </c>
      <c r="Z14" s="404">
        <v>17216</v>
      </c>
      <c r="AA14" s="404">
        <v>15257</v>
      </c>
      <c r="AB14" s="404">
        <v>26833</v>
      </c>
      <c r="AC14" s="404">
        <v>28502</v>
      </c>
      <c r="AD14" s="445">
        <v>41661</v>
      </c>
      <c r="AE14" s="445">
        <v>28932</v>
      </c>
      <c r="AF14" s="445">
        <v>48481</v>
      </c>
      <c r="AG14" s="445">
        <v>74733</v>
      </c>
    </row>
    <row r="15" spans="1:33">
      <c r="A15" s="144" t="s">
        <v>468</v>
      </c>
      <c r="B15" s="144" t="s">
        <v>472</v>
      </c>
      <c r="C15" s="145">
        <f>C2+C6</f>
        <v>2488124</v>
      </c>
      <c r="D15" s="145">
        <f t="shared" ref="D15:L15" si="29">D2+D6</f>
        <v>1839240</v>
      </c>
      <c r="E15" s="145">
        <f t="shared" si="29"/>
        <v>2126547</v>
      </c>
      <c r="F15" s="145">
        <f t="shared" si="29"/>
        <v>1429762</v>
      </c>
      <c r="G15" s="145">
        <f>G2+G6</f>
        <v>1429762</v>
      </c>
      <c r="H15" s="145">
        <f t="shared" si="29"/>
        <v>1228673</v>
      </c>
      <c r="I15" s="145">
        <f t="shared" si="29"/>
        <v>1627009</v>
      </c>
      <c r="J15" s="145">
        <f t="shared" si="29"/>
        <v>1183944</v>
      </c>
      <c r="K15" s="145">
        <f t="shared" si="29"/>
        <v>1186863</v>
      </c>
      <c r="L15" s="145">
        <f t="shared" si="29"/>
        <v>1407486</v>
      </c>
      <c r="M15" s="145">
        <f t="shared" ref="M15:R15" si="30">M2+M6</f>
        <v>1520157</v>
      </c>
      <c r="N15" s="145">
        <f t="shared" si="30"/>
        <v>2760775</v>
      </c>
      <c r="O15" s="249">
        <f t="shared" si="30"/>
        <v>2058508</v>
      </c>
      <c r="P15" s="249">
        <f t="shared" si="30"/>
        <v>3902375</v>
      </c>
      <c r="Q15" s="249">
        <f t="shared" si="30"/>
        <v>2720384</v>
      </c>
      <c r="R15" s="249">
        <f t="shared" si="30"/>
        <v>4697681</v>
      </c>
      <c r="S15" s="249">
        <f t="shared" ref="S15" si="31">S2+S6</f>
        <v>3182769</v>
      </c>
      <c r="T15" s="355">
        <f t="shared" ref="T15:Y15" si="32">T2+T6</f>
        <v>3121990</v>
      </c>
      <c r="U15" s="355">
        <f t="shared" si="32"/>
        <v>2862070</v>
      </c>
      <c r="V15" s="355">
        <f t="shared" si="32"/>
        <v>3173110</v>
      </c>
      <c r="W15" s="355">
        <f>W2+W6</f>
        <v>4020117</v>
      </c>
      <c r="X15" s="249">
        <f t="shared" si="32"/>
        <v>6264067</v>
      </c>
      <c r="Y15" s="406">
        <f t="shared" si="32"/>
        <v>8770744</v>
      </c>
      <c r="Z15" s="406">
        <f t="shared" ref="Z15" si="33">Z2+Z6</f>
        <v>9827586</v>
      </c>
      <c r="AA15" s="406">
        <f t="shared" ref="AA15:AF15" si="34">AA2+AA6</f>
        <v>6883616</v>
      </c>
      <c r="AB15" s="406">
        <f t="shared" si="34"/>
        <v>7346197</v>
      </c>
      <c r="AC15" s="406">
        <f t="shared" si="34"/>
        <v>8473700</v>
      </c>
      <c r="AD15" s="447">
        <f t="shared" si="34"/>
        <v>8503745</v>
      </c>
      <c r="AE15" s="447">
        <f t="shared" si="34"/>
        <v>8939360</v>
      </c>
      <c r="AF15" s="447">
        <f t="shared" si="34"/>
        <v>8127639</v>
      </c>
      <c r="AG15" s="447">
        <f t="shared" ref="AG15" si="35">AG2+AG6</f>
        <v>6836412</v>
      </c>
    </row>
    <row r="16" spans="1:33">
      <c r="A16" s="155"/>
      <c r="B16" s="155"/>
      <c r="C16" s="158"/>
      <c r="D16" s="158"/>
      <c r="E16" s="158"/>
      <c r="F16" s="158"/>
      <c r="G16" s="158"/>
      <c r="H16" s="158"/>
      <c r="I16" s="158"/>
      <c r="J16" s="158"/>
      <c r="K16" s="158"/>
      <c r="L16" s="158"/>
      <c r="M16" s="158"/>
      <c r="N16" s="158"/>
      <c r="O16" s="158"/>
      <c r="P16" s="158"/>
      <c r="Q16" s="345"/>
      <c r="R16" s="345"/>
      <c r="S16" s="345"/>
      <c r="T16" s="356"/>
      <c r="U16" s="356"/>
      <c r="V16" s="374"/>
      <c r="W16" s="374"/>
      <c r="X16" s="374"/>
      <c r="Y16" s="407"/>
      <c r="Z16" s="407"/>
      <c r="AA16" s="407"/>
      <c r="AB16" s="407"/>
      <c r="AC16" s="407"/>
      <c r="AD16" s="448"/>
      <c r="AE16" s="448"/>
      <c r="AF16" s="448"/>
      <c r="AG16" s="448"/>
    </row>
    <row r="17" spans="1:33">
      <c r="A17" s="155"/>
      <c r="B17" s="155"/>
      <c r="C17" s="156"/>
      <c r="D17" s="156"/>
      <c r="E17" s="156"/>
      <c r="F17" s="156"/>
      <c r="G17" s="156"/>
      <c r="H17" s="156"/>
      <c r="I17" s="156"/>
      <c r="J17" s="156"/>
      <c r="K17" s="156"/>
      <c r="L17" s="156"/>
    </row>
    <row r="18" spans="1:33" ht="26.25" thickBot="1">
      <c r="A18" s="28" t="s">
        <v>479</v>
      </c>
      <c r="B18" s="28" t="s">
        <v>484</v>
      </c>
      <c r="C18" s="127">
        <v>42825</v>
      </c>
      <c r="D18" s="127">
        <v>42916</v>
      </c>
      <c r="E18" s="127">
        <v>43008</v>
      </c>
      <c r="F18" s="127">
        <v>43100</v>
      </c>
      <c r="G18" s="127">
        <v>43101</v>
      </c>
      <c r="H18" s="127">
        <v>43190</v>
      </c>
      <c r="I18" s="127">
        <v>43281</v>
      </c>
      <c r="J18" s="127">
        <v>43373</v>
      </c>
      <c r="K18" s="127">
        <v>43465</v>
      </c>
      <c r="L18" s="127">
        <v>43555</v>
      </c>
      <c r="M18" s="127">
        <f t="shared" ref="M18:R18" si="36">M1</f>
        <v>43646</v>
      </c>
      <c r="N18" s="127">
        <f t="shared" si="36"/>
        <v>43738</v>
      </c>
      <c r="O18" s="127">
        <f t="shared" si="36"/>
        <v>43830</v>
      </c>
      <c r="P18" s="127">
        <f t="shared" si="36"/>
        <v>43921</v>
      </c>
      <c r="Q18" s="127">
        <f t="shared" si="36"/>
        <v>44012</v>
      </c>
      <c r="R18" s="127">
        <f t="shared" si="36"/>
        <v>44104</v>
      </c>
      <c r="S18" s="127">
        <f t="shared" ref="S18" si="37">S1</f>
        <v>44196</v>
      </c>
      <c r="T18" s="371">
        <f t="shared" ref="T18:Y18" si="38">T1</f>
        <v>44286</v>
      </c>
      <c r="U18" s="371">
        <f t="shared" si="38"/>
        <v>44377</v>
      </c>
      <c r="V18" s="371">
        <f t="shared" si="38"/>
        <v>44469</v>
      </c>
      <c r="W18" s="371">
        <f t="shared" si="38"/>
        <v>44561</v>
      </c>
      <c r="X18" s="127">
        <f t="shared" si="38"/>
        <v>44651</v>
      </c>
      <c r="Y18" s="451">
        <f t="shared" si="38"/>
        <v>44742</v>
      </c>
      <c r="Z18" s="451">
        <f t="shared" ref="Z18:AA18" si="39">Z1</f>
        <v>44834</v>
      </c>
      <c r="AA18" s="371">
        <f t="shared" si="39"/>
        <v>44926</v>
      </c>
      <c r="AB18" s="371">
        <f t="shared" ref="AB18:AC18" si="40">AB1</f>
        <v>45016</v>
      </c>
      <c r="AC18" s="371">
        <f t="shared" si="40"/>
        <v>45107</v>
      </c>
      <c r="AD18" s="452">
        <f>AD1</f>
        <v>45199</v>
      </c>
      <c r="AE18" s="452">
        <f>AE1</f>
        <v>45291</v>
      </c>
      <c r="AF18" s="452">
        <f>AF1</f>
        <v>45382</v>
      </c>
      <c r="AG18" s="452">
        <v>45473</v>
      </c>
    </row>
    <row r="19" spans="1:33" ht="25.5">
      <c r="A19" s="140" t="s">
        <v>475</v>
      </c>
      <c r="B19" s="139" t="s">
        <v>481</v>
      </c>
      <c r="C19" s="150">
        <v>1254</v>
      </c>
      <c r="D19" s="150">
        <v>1031</v>
      </c>
      <c r="E19" s="150">
        <v>2356</v>
      </c>
      <c r="F19" s="150">
        <v>2283</v>
      </c>
      <c r="G19" s="150">
        <v>2283</v>
      </c>
      <c r="H19" s="150">
        <v>281</v>
      </c>
      <c r="I19" s="150">
        <v>277</v>
      </c>
      <c r="J19" s="150">
        <v>1084</v>
      </c>
      <c r="K19" s="150">
        <v>312</v>
      </c>
      <c r="L19" s="150">
        <v>139</v>
      </c>
      <c r="M19" s="150">
        <v>1241</v>
      </c>
      <c r="N19" s="150">
        <v>8</v>
      </c>
      <c r="O19" s="248">
        <v>2880</v>
      </c>
      <c r="P19" s="248">
        <v>0</v>
      </c>
      <c r="Q19" s="248">
        <v>0</v>
      </c>
      <c r="R19" s="248">
        <v>1064</v>
      </c>
      <c r="S19" s="248">
        <v>754</v>
      </c>
      <c r="T19" s="354">
        <v>1381</v>
      </c>
      <c r="U19" s="354">
        <v>351</v>
      </c>
      <c r="V19" s="354">
        <v>3546</v>
      </c>
      <c r="W19" s="354">
        <v>163177</v>
      </c>
      <c r="X19" s="248">
        <v>318123</v>
      </c>
      <c r="Y19" s="405">
        <v>736713</v>
      </c>
      <c r="Z19" s="405">
        <v>656890</v>
      </c>
      <c r="AA19" s="405">
        <v>487292</v>
      </c>
      <c r="AB19" s="405">
        <v>420748</v>
      </c>
      <c r="AC19" s="405">
        <v>396931</v>
      </c>
      <c r="AD19" s="446">
        <v>302227</v>
      </c>
      <c r="AE19" s="446">
        <v>228401</v>
      </c>
      <c r="AF19" s="446">
        <v>253945</v>
      </c>
      <c r="AG19" s="446">
        <v>258405</v>
      </c>
    </row>
    <row r="20" spans="1:33" ht="25.5">
      <c r="A20" s="140" t="s">
        <v>476</v>
      </c>
      <c r="B20" s="140" t="s">
        <v>482</v>
      </c>
      <c r="C20" s="157">
        <v>109535</v>
      </c>
      <c r="D20" s="157">
        <v>88080</v>
      </c>
      <c r="E20" s="157">
        <v>112787</v>
      </c>
      <c r="F20" s="157">
        <v>215778</v>
      </c>
      <c r="G20" s="157">
        <v>215778</v>
      </c>
      <c r="H20" s="157">
        <v>186168</v>
      </c>
      <c r="I20" s="157">
        <v>90344</v>
      </c>
      <c r="J20" s="157">
        <v>110016</v>
      </c>
      <c r="K20" s="157">
        <v>72909</v>
      </c>
      <c r="L20" s="157">
        <v>76243</v>
      </c>
      <c r="M20" s="157">
        <v>94165</v>
      </c>
      <c r="N20" s="157">
        <v>38952</v>
      </c>
      <c r="O20" s="250">
        <v>41093</v>
      </c>
      <c r="P20" s="250">
        <v>22023</v>
      </c>
      <c r="Q20" s="250">
        <v>30546</v>
      </c>
      <c r="R20" s="250">
        <v>31570</v>
      </c>
      <c r="S20" s="250">
        <v>6900</v>
      </c>
      <c r="T20" s="357">
        <v>5055</v>
      </c>
      <c r="U20" s="357">
        <v>12284</v>
      </c>
      <c r="V20" s="357">
        <v>3743</v>
      </c>
      <c r="W20" s="357">
        <v>0</v>
      </c>
      <c r="X20" s="250">
        <v>0</v>
      </c>
      <c r="Y20" s="408">
        <v>24845</v>
      </c>
      <c r="Z20" s="408">
        <v>266173</v>
      </c>
      <c r="AA20" s="408">
        <v>61885</v>
      </c>
      <c r="AB20" s="408">
        <v>117906</v>
      </c>
      <c r="AC20" s="408">
        <v>457013</v>
      </c>
      <c r="AD20" s="449">
        <v>876467</v>
      </c>
      <c r="AE20" s="449">
        <v>1346655</v>
      </c>
      <c r="AF20" s="449">
        <v>835881</v>
      </c>
      <c r="AG20" s="449">
        <v>865559</v>
      </c>
    </row>
    <row r="21" spans="1:33">
      <c r="A21" s="144" t="s">
        <v>477</v>
      </c>
      <c r="B21" s="144" t="s">
        <v>478</v>
      </c>
      <c r="C21" s="145">
        <f>C19+C20</f>
        <v>110789</v>
      </c>
      <c r="D21" s="145">
        <f t="shared" ref="D21:L21" si="41">D19+D20</f>
        <v>89111</v>
      </c>
      <c r="E21" s="145">
        <f t="shared" si="41"/>
        <v>115143</v>
      </c>
      <c r="F21" s="145">
        <f t="shared" si="41"/>
        <v>218061</v>
      </c>
      <c r="G21" s="145">
        <f>G19+G20</f>
        <v>218061</v>
      </c>
      <c r="H21" s="145">
        <f t="shared" si="41"/>
        <v>186449</v>
      </c>
      <c r="I21" s="145">
        <f t="shared" si="41"/>
        <v>90621</v>
      </c>
      <c r="J21" s="145">
        <f t="shared" si="41"/>
        <v>111100</v>
      </c>
      <c r="K21" s="145">
        <f t="shared" si="41"/>
        <v>73221</v>
      </c>
      <c r="L21" s="145">
        <f t="shared" si="41"/>
        <v>76382</v>
      </c>
      <c r="M21" s="145">
        <f t="shared" ref="M21:R21" si="42">M19+M20</f>
        <v>95406</v>
      </c>
      <c r="N21" s="145">
        <f t="shared" si="42"/>
        <v>38960</v>
      </c>
      <c r="O21" s="145">
        <f t="shared" si="42"/>
        <v>43973</v>
      </c>
      <c r="P21" s="145">
        <f t="shared" si="42"/>
        <v>22023</v>
      </c>
      <c r="Q21" s="145">
        <f t="shared" si="42"/>
        <v>30546</v>
      </c>
      <c r="R21" s="145">
        <f t="shared" si="42"/>
        <v>32634</v>
      </c>
      <c r="S21" s="145">
        <f t="shared" ref="S21" si="43">S19+S20</f>
        <v>7654</v>
      </c>
      <c r="T21" s="355">
        <f t="shared" ref="T21:Y21" si="44">T19+T20</f>
        <v>6436</v>
      </c>
      <c r="U21" s="355">
        <f t="shared" si="44"/>
        <v>12635</v>
      </c>
      <c r="V21" s="355">
        <f t="shared" si="44"/>
        <v>7289</v>
      </c>
      <c r="W21" s="355">
        <f t="shared" si="44"/>
        <v>163177</v>
      </c>
      <c r="X21" s="249">
        <f t="shared" si="44"/>
        <v>318123</v>
      </c>
      <c r="Y21" s="406">
        <f t="shared" si="44"/>
        <v>761558</v>
      </c>
      <c r="Z21" s="406">
        <f t="shared" ref="Z21:AA21" si="45">Z19+Z20</f>
        <v>923063</v>
      </c>
      <c r="AA21" s="406">
        <f t="shared" si="45"/>
        <v>549177</v>
      </c>
      <c r="AB21" s="406">
        <f t="shared" ref="AB21:AC21" si="46">AB19+AB20</f>
        <v>538654</v>
      </c>
      <c r="AC21" s="406">
        <f t="shared" si="46"/>
        <v>853944</v>
      </c>
      <c r="AD21" s="447">
        <f>AD19+AD20</f>
        <v>1178694</v>
      </c>
      <c r="AE21" s="447">
        <f>AE19+AE20</f>
        <v>1575056</v>
      </c>
      <c r="AF21" s="447">
        <f>AF19+AF20</f>
        <v>1089826</v>
      </c>
      <c r="AG21" s="447">
        <f>AG19+AG20</f>
        <v>1123964</v>
      </c>
    </row>
    <row r="22" spans="1:33">
      <c r="A22" s="155"/>
      <c r="B22" s="155"/>
      <c r="C22" s="268">
        <f>C15+C21-BS!E5</f>
        <v>0</v>
      </c>
      <c r="D22" s="268">
        <f>D15+D21-BS!F5</f>
        <v>0</v>
      </c>
      <c r="E22" s="268">
        <f>E15+E21-BS!G5</f>
        <v>0</v>
      </c>
      <c r="F22" s="268">
        <f>F15+F21-BS!H5</f>
        <v>0</v>
      </c>
      <c r="G22" s="268"/>
      <c r="H22" s="268">
        <f>H15+H21-BS!J5</f>
        <v>0</v>
      </c>
      <c r="I22" s="268">
        <f>I15+I21-BS!K5</f>
        <v>0</v>
      </c>
      <c r="J22" s="268">
        <f>J15+J21-BS!L5</f>
        <v>0</v>
      </c>
      <c r="K22" s="268">
        <f>K15+K21-BS!M5</f>
        <v>0</v>
      </c>
      <c r="L22" s="268">
        <f>L15+L21-BS!N5</f>
        <v>0</v>
      </c>
      <c r="M22" s="268">
        <f>M15+M21-BS!O5</f>
        <v>0</v>
      </c>
      <c r="N22" s="268">
        <f>N15+N21-BS!P5</f>
        <v>0</v>
      </c>
      <c r="O22" s="268">
        <f>O15+O21-BS!Q5</f>
        <v>0</v>
      </c>
      <c r="P22" s="268">
        <f>P15+P21-BS!R5</f>
        <v>0</v>
      </c>
      <c r="Q22" s="268">
        <f>Q15+Q21-BS!S5</f>
        <v>0</v>
      </c>
      <c r="R22" s="268">
        <f>R15+R21-BS!T5</f>
        <v>0</v>
      </c>
      <c r="S22" s="362">
        <f>S15+S21-BS!U5</f>
        <v>0</v>
      </c>
      <c r="T22" s="363">
        <f>T15+T21-BS!V5</f>
        <v>0</v>
      </c>
      <c r="U22" s="372">
        <f>U15+U21-BS!W5</f>
        <v>0</v>
      </c>
      <c r="V22" s="372">
        <f>V15+V21-BS!X5</f>
        <v>0</v>
      </c>
      <c r="W22" s="372">
        <f>W15+W21-BS!Y5</f>
        <v>0</v>
      </c>
      <c r="X22" s="372">
        <f>X15+X21-BS!Z5</f>
        <v>0</v>
      </c>
      <c r="Y22" s="372">
        <f>Y15+Y21-BS!AA5</f>
        <v>0</v>
      </c>
      <c r="Z22" s="372">
        <f>Z15+Z21-BS!AB5</f>
        <v>0</v>
      </c>
      <c r="AA22" s="372">
        <f>AA15+AA21-BS!AC5</f>
        <v>0</v>
      </c>
      <c r="AB22" s="372">
        <f>AB15+AB21-BS!AD5</f>
        <v>0</v>
      </c>
      <c r="AC22" s="372">
        <f>AC15+AC21-BS!AE5</f>
        <v>0</v>
      </c>
      <c r="AD22" s="372">
        <f>AD15+AD21-BS!AF5</f>
        <v>0</v>
      </c>
      <c r="AE22" s="372">
        <f>AE15+AE21-BS!AG5</f>
        <v>0</v>
      </c>
      <c r="AF22" s="372">
        <f>AF15+AF21-BS!AH5</f>
        <v>0</v>
      </c>
      <c r="AG22" s="372">
        <f>AG15+AG21-BS!AI5</f>
        <v>0</v>
      </c>
    </row>
    <row r="23" spans="1:33" ht="15" customHeight="1">
      <c r="C23" s="258"/>
      <c r="D23" s="258"/>
      <c r="E23" s="258"/>
      <c r="F23" s="258"/>
      <c r="G23" s="258"/>
      <c r="H23" s="258"/>
      <c r="I23" s="258"/>
      <c r="J23" s="258"/>
      <c r="K23" s="258"/>
      <c r="L23" s="258"/>
      <c r="M23" s="258"/>
      <c r="N23" s="258"/>
      <c r="O23" s="258"/>
      <c r="P23" s="258"/>
      <c r="Q23" s="258"/>
      <c r="R23" s="258"/>
      <c r="S23" s="258"/>
      <c r="T23" s="358"/>
      <c r="U23" s="358"/>
      <c r="V23" s="358"/>
      <c r="W23" s="358"/>
      <c r="X23" s="258"/>
      <c r="Y23" s="409"/>
      <c r="Z23" s="409"/>
      <c r="AA23" s="409"/>
      <c r="AB23" s="409"/>
      <c r="AC23" s="409"/>
    </row>
    <row r="24" spans="1:33">
      <c r="C24" s="258"/>
      <c r="D24" s="258"/>
      <c r="E24" s="258"/>
      <c r="F24" s="258"/>
      <c r="G24" s="258"/>
      <c r="H24" s="258"/>
      <c r="I24" s="258"/>
      <c r="J24" s="258"/>
      <c r="K24" s="258"/>
      <c r="L24" s="258"/>
      <c r="M24" s="258"/>
      <c r="N24" s="258"/>
      <c r="O24" s="258"/>
      <c r="P24" s="258"/>
      <c r="Q24" s="258"/>
      <c r="R24" s="258"/>
      <c r="S24" s="258"/>
      <c r="T24" s="358"/>
      <c r="U24" s="358"/>
      <c r="V24" s="358"/>
      <c r="W24" s="358"/>
      <c r="X24" s="258"/>
      <c r="Y24" s="409"/>
      <c r="Z24" s="409"/>
      <c r="AA24" s="409"/>
      <c r="AB24" s="409"/>
      <c r="AC24" s="409"/>
    </row>
    <row r="25" spans="1:33">
      <c r="C25" s="255"/>
      <c r="D25" s="255"/>
      <c r="E25" s="255"/>
      <c r="F25" s="255"/>
      <c r="G25" s="255"/>
      <c r="H25" s="255"/>
      <c r="I25" s="255"/>
      <c r="J25" s="255"/>
      <c r="K25" s="255"/>
      <c r="L25" s="255"/>
      <c r="M25" s="255"/>
      <c r="N25" s="255"/>
      <c r="O25" s="255"/>
      <c r="P25" s="255"/>
      <c r="Q25" s="255"/>
      <c r="R25" s="255"/>
      <c r="S25" s="255"/>
      <c r="T25" s="359"/>
      <c r="U25" s="359"/>
      <c r="V25" s="359"/>
      <c r="W25" s="359"/>
      <c r="X25" s="255"/>
      <c r="Y25" s="410"/>
      <c r="Z25" s="410"/>
      <c r="AA25" s="410"/>
      <c r="AB25" s="410"/>
      <c r="AC25" s="410"/>
    </row>
    <row r="26" spans="1:33" ht="26.25" thickBot="1">
      <c r="A26" s="256" t="s">
        <v>469</v>
      </c>
      <c r="B26" s="256" t="s">
        <v>473</v>
      </c>
      <c r="C26" s="127">
        <v>42825</v>
      </c>
      <c r="D26" s="127">
        <v>42916</v>
      </c>
      <c r="E26" s="127">
        <v>43008</v>
      </c>
      <c r="F26" s="127">
        <v>43100</v>
      </c>
      <c r="G26" s="127">
        <v>43101</v>
      </c>
      <c r="H26" s="127">
        <v>43190</v>
      </c>
      <c r="I26" s="127">
        <v>43281</v>
      </c>
      <c r="J26" s="127">
        <v>43373</v>
      </c>
      <c r="K26" s="127">
        <v>43465</v>
      </c>
      <c r="L26" s="127">
        <v>43555</v>
      </c>
      <c r="M26" s="127">
        <f t="shared" ref="M26:AC26" si="47">M18</f>
        <v>43646</v>
      </c>
      <c r="N26" s="127">
        <f t="shared" si="47"/>
        <v>43738</v>
      </c>
      <c r="O26" s="127">
        <f t="shared" si="47"/>
        <v>43830</v>
      </c>
      <c r="P26" s="127">
        <f t="shared" si="47"/>
        <v>43921</v>
      </c>
      <c r="Q26" s="127">
        <f t="shared" si="47"/>
        <v>44012</v>
      </c>
      <c r="R26" s="127">
        <f t="shared" si="47"/>
        <v>44104</v>
      </c>
      <c r="S26" s="127">
        <f t="shared" si="47"/>
        <v>44196</v>
      </c>
      <c r="T26" s="371">
        <f t="shared" si="47"/>
        <v>44286</v>
      </c>
      <c r="U26" s="371">
        <f t="shared" si="47"/>
        <v>44377</v>
      </c>
      <c r="V26" s="371">
        <f t="shared" si="47"/>
        <v>44469</v>
      </c>
      <c r="W26" s="371">
        <f t="shared" si="47"/>
        <v>44561</v>
      </c>
      <c r="X26" s="371">
        <f t="shared" si="47"/>
        <v>44651</v>
      </c>
      <c r="Y26" s="371">
        <f t="shared" si="47"/>
        <v>44742</v>
      </c>
      <c r="Z26" s="371">
        <f t="shared" si="47"/>
        <v>44834</v>
      </c>
      <c r="AA26" s="371">
        <v>44926</v>
      </c>
      <c r="AB26" s="371">
        <f t="shared" si="47"/>
        <v>45016</v>
      </c>
      <c r="AC26" s="371">
        <f t="shared" si="47"/>
        <v>45107</v>
      </c>
      <c r="AD26" s="371">
        <v>45199</v>
      </c>
      <c r="AE26" s="371">
        <v>45291</v>
      </c>
      <c r="AF26" s="371">
        <v>45382</v>
      </c>
      <c r="AG26" s="371">
        <f>AG18</f>
        <v>45473</v>
      </c>
    </row>
    <row r="27" spans="1:33" ht="25.5">
      <c r="A27" s="138" t="s">
        <v>451</v>
      </c>
      <c r="B27" s="138" t="s">
        <v>459</v>
      </c>
      <c r="C27" s="149">
        <f>SUM(C28:C30)</f>
        <v>1590912</v>
      </c>
      <c r="D27" s="149">
        <f>SUM(D28:D30)</f>
        <v>1502171</v>
      </c>
      <c r="E27" s="149">
        <f>SUM(E28:E30)</f>
        <v>1487405</v>
      </c>
      <c r="F27" s="149">
        <f>SUM(F28:F30)</f>
        <v>1237704</v>
      </c>
      <c r="G27" s="149">
        <f>SUM(G28:G30)</f>
        <v>1237704</v>
      </c>
      <c r="H27" s="149">
        <v>954909</v>
      </c>
      <c r="I27" s="149">
        <f t="shared" ref="I27:P27" si="48">SUM(I28:I30)</f>
        <v>1194616</v>
      </c>
      <c r="J27" s="149">
        <f t="shared" si="48"/>
        <v>891658</v>
      </c>
      <c r="K27" s="149">
        <f t="shared" si="48"/>
        <v>1058024</v>
      </c>
      <c r="L27" s="149">
        <f t="shared" si="48"/>
        <v>1166394</v>
      </c>
      <c r="M27" s="149">
        <f t="shared" si="48"/>
        <v>1401461</v>
      </c>
      <c r="N27" s="149">
        <f t="shared" si="48"/>
        <v>1793215</v>
      </c>
      <c r="O27" s="247">
        <f t="shared" si="48"/>
        <v>1524250</v>
      </c>
      <c r="P27" s="247">
        <f t="shared" si="48"/>
        <v>3339834</v>
      </c>
      <c r="Q27" s="247">
        <f t="shared" ref="Q27:R27" si="49">SUM(Q28:Q30)</f>
        <v>2656612</v>
      </c>
      <c r="R27" s="247">
        <f t="shared" si="49"/>
        <v>2754926</v>
      </c>
      <c r="S27" s="247">
        <f t="shared" ref="S27" si="50">SUM(S28:S30)</f>
        <v>2963339</v>
      </c>
      <c r="T27" s="353">
        <f>SUM(T28:T30)</f>
        <v>2587221</v>
      </c>
      <c r="U27" s="353">
        <f>SUM(U28:U30)</f>
        <v>1758281</v>
      </c>
      <c r="V27" s="353">
        <f>SUM(V28:V30)</f>
        <v>2206685</v>
      </c>
      <c r="W27" s="353">
        <f>SUM(W28:W30)</f>
        <v>3492496</v>
      </c>
      <c r="X27" s="247">
        <f>SUM(X28:X30)</f>
        <v>5844095</v>
      </c>
      <c r="Y27" s="247">
        <f t="shared" ref="Y27:Z27" si="51">SUM(Y28:Y30)</f>
        <v>7634520</v>
      </c>
      <c r="Z27" s="247">
        <f t="shared" si="51"/>
        <v>8989993</v>
      </c>
      <c r="AA27" s="247">
        <f t="shared" ref="AA27" si="52">SUM(AA28:AA30)</f>
        <v>6913266</v>
      </c>
      <c r="AB27" s="247">
        <f t="shared" ref="AB27:AC27" si="53">SUM(AB28:AB30)</f>
        <v>6328883</v>
      </c>
      <c r="AC27" s="247">
        <f t="shared" si="53"/>
        <v>7205131</v>
      </c>
      <c r="AD27" s="247">
        <f t="shared" ref="AD27:AE27" si="54">SUM(AD28:AD30)</f>
        <v>7431883</v>
      </c>
      <c r="AE27" s="247">
        <f t="shared" si="54"/>
        <v>7994372</v>
      </c>
      <c r="AF27" s="247">
        <f t="shared" ref="AF27:AG27" si="55">SUM(AF28:AF30)</f>
        <v>6682254</v>
      </c>
      <c r="AG27" s="247">
        <f t="shared" si="55"/>
        <v>6038951</v>
      </c>
    </row>
    <row r="28" spans="1:33">
      <c r="A28" s="139" t="s">
        <v>452</v>
      </c>
      <c r="B28" s="139" t="s">
        <v>460</v>
      </c>
      <c r="C28" s="150">
        <v>875142</v>
      </c>
      <c r="D28" s="150">
        <v>719949</v>
      </c>
      <c r="E28" s="150">
        <v>745857</v>
      </c>
      <c r="F28" s="150">
        <v>275046</v>
      </c>
      <c r="G28" s="150">
        <v>275046</v>
      </c>
      <c r="H28" s="148">
        <v>268605</v>
      </c>
      <c r="I28" s="150">
        <v>257153</v>
      </c>
      <c r="J28" s="150">
        <v>281004</v>
      </c>
      <c r="K28" s="38">
        <v>545393</v>
      </c>
      <c r="L28" s="38">
        <v>620795</v>
      </c>
      <c r="M28" s="38">
        <v>695089</v>
      </c>
      <c r="N28" s="38">
        <v>958617</v>
      </c>
      <c r="O28" s="248">
        <v>766820</v>
      </c>
      <c r="P28" s="248">
        <v>1505261</v>
      </c>
      <c r="Q28" s="248">
        <v>1736358</v>
      </c>
      <c r="R28" s="248">
        <v>1797322</v>
      </c>
      <c r="S28" s="248">
        <v>1593606</v>
      </c>
      <c r="T28" s="354">
        <v>1243703</v>
      </c>
      <c r="U28" s="354">
        <v>1042341</v>
      </c>
      <c r="V28" s="354">
        <v>1010443</v>
      </c>
      <c r="W28" s="354">
        <v>2266649</v>
      </c>
      <c r="X28" s="248">
        <v>3735299</v>
      </c>
      <c r="Y28" s="405">
        <v>5459142</v>
      </c>
      <c r="Z28" s="405">
        <v>5485021</v>
      </c>
      <c r="AA28" s="405">
        <v>4624966</v>
      </c>
      <c r="AB28" s="405">
        <v>4484374</v>
      </c>
      <c r="AC28" s="405">
        <v>4396593</v>
      </c>
      <c r="AD28" s="405">
        <v>4661955</v>
      </c>
      <c r="AE28" s="405">
        <v>4310003</v>
      </c>
      <c r="AF28" s="405">
        <v>4190972</v>
      </c>
      <c r="AG28" s="405">
        <v>3829464</v>
      </c>
    </row>
    <row r="29" spans="1:33" ht="25.5">
      <c r="A29" s="140" t="s">
        <v>453</v>
      </c>
      <c r="B29" s="140" t="s">
        <v>461</v>
      </c>
      <c r="C29" s="150">
        <v>13079</v>
      </c>
      <c r="D29" s="150">
        <v>12382</v>
      </c>
      <c r="E29" s="150">
        <v>8268</v>
      </c>
      <c r="F29" s="150">
        <v>6053</v>
      </c>
      <c r="G29" s="150">
        <v>6053</v>
      </c>
      <c r="H29" s="150">
        <v>6880</v>
      </c>
      <c r="I29" s="150">
        <v>6394</v>
      </c>
      <c r="J29" s="150">
        <v>6282</v>
      </c>
      <c r="K29" s="38">
        <v>3279</v>
      </c>
      <c r="L29" s="38">
        <v>2844</v>
      </c>
      <c r="M29" s="38">
        <v>3148</v>
      </c>
      <c r="N29" s="38">
        <v>1916</v>
      </c>
      <c r="O29" s="248">
        <v>1450</v>
      </c>
      <c r="P29" s="248">
        <v>85</v>
      </c>
      <c r="Q29" s="248">
        <v>0</v>
      </c>
      <c r="R29" s="248">
        <v>0</v>
      </c>
      <c r="S29" s="248">
        <v>0</v>
      </c>
      <c r="T29" s="354">
        <v>0</v>
      </c>
      <c r="U29" s="354">
        <v>0</v>
      </c>
      <c r="V29" s="354">
        <v>0</v>
      </c>
      <c r="W29" s="354">
        <v>0</v>
      </c>
      <c r="X29" s="248">
        <v>0</v>
      </c>
      <c r="Y29" s="405">
        <v>0</v>
      </c>
      <c r="Z29" s="405">
        <v>0</v>
      </c>
      <c r="AA29" s="405">
        <v>0</v>
      </c>
      <c r="AB29" s="405">
        <v>0</v>
      </c>
      <c r="AC29" s="405">
        <v>0</v>
      </c>
      <c r="AD29" s="405">
        <v>0</v>
      </c>
      <c r="AE29" s="405">
        <v>0</v>
      </c>
      <c r="AF29" s="405">
        <v>0</v>
      </c>
      <c r="AG29" s="405">
        <v>0</v>
      </c>
    </row>
    <row r="30" spans="1:33">
      <c r="A30" s="139" t="s">
        <v>454</v>
      </c>
      <c r="B30" s="139" t="s">
        <v>462</v>
      </c>
      <c r="C30" s="150">
        <v>702691</v>
      </c>
      <c r="D30" s="150">
        <v>769840</v>
      </c>
      <c r="E30" s="150">
        <v>733280</v>
      </c>
      <c r="F30" s="150">
        <v>956605</v>
      </c>
      <c r="G30" s="150">
        <v>956605</v>
      </c>
      <c r="H30" s="150">
        <v>679424</v>
      </c>
      <c r="I30" s="150">
        <v>931069</v>
      </c>
      <c r="J30" s="150">
        <v>604372</v>
      </c>
      <c r="K30" s="150">
        <v>509352</v>
      </c>
      <c r="L30" s="150">
        <v>542755</v>
      </c>
      <c r="M30" s="150">
        <v>703224</v>
      </c>
      <c r="N30" s="150">
        <v>832682</v>
      </c>
      <c r="O30" s="248">
        <v>755980</v>
      </c>
      <c r="P30" s="248">
        <v>1834488</v>
      </c>
      <c r="Q30" s="248">
        <v>920254</v>
      </c>
      <c r="R30" s="248">
        <v>957604</v>
      </c>
      <c r="S30" s="248">
        <v>1369733</v>
      </c>
      <c r="T30" s="354">
        <v>1343518</v>
      </c>
      <c r="U30" s="354">
        <v>715940</v>
      </c>
      <c r="V30" s="354">
        <v>1196242</v>
      </c>
      <c r="W30" s="354">
        <v>1225847</v>
      </c>
      <c r="X30" s="248">
        <v>2108796</v>
      </c>
      <c r="Y30" s="405">
        <v>2175378</v>
      </c>
      <c r="Z30" s="405">
        <v>3504972</v>
      </c>
      <c r="AA30" s="405">
        <v>2288300</v>
      </c>
      <c r="AB30" s="405">
        <v>1844509</v>
      </c>
      <c r="AC30" s="405">
        <v>2808538</v>
      </c>
      <c r="AD30" s="405">
        <v>2769928</v>
      </c>
      <c r="AE30" s="405">
        <v>3684369</v>
      </c>
      <c r="AF30" s="405">
        <v>2491282</v>
      </c>
      <c r="AG30" s="405">
        <v>2209487</v>
      </c>
    </row>
    <row r="31" spans="1:33">
      <c r="A31" s="143" t="s">
        <v>458</v>
      </c>
      <c r="B31" s="143" t="s">
        <v>466</v>
      </c>
      <c r="C31" s="152">
        <f>176936+580131</f>
        <v>757067</v>
      </c>
      <c r="D31" s="152">
        <f>182684</f>
        <v>182684</v>
      </c>
      <c r="E31" s="152">
        <f>375319</f>
        <v>375319</v>
      </c>
      <c r="F31" s="153">
        <f>230895</f>
        <v>230895</v>
      </c>
      <c r="G31" s="153">
        <f>230895</f>
        <v>230895</v>
      </c>
      <c r="H31" s="152">
        <f>622545</f>
        <v>622545</v>
      </c>
      <c r="I31" s="153">
        <f>105024</f>
        <v>105024</v>
      </c>
      <c r="J31" s="153">
        <f>675323</f>
        <v>675323</v>
      </c>
      <c r="K31" s="154">
        <f>423377</f>
        <v>423377</v>
      </c>
      <c r="L31" s="154">
        <f>722673</f>
        <v>722673</v>
      </c>
      <c r="M31" s="154">
        <f>394767</f>
        <v>394767</v>
      </c>
      <c r="N31" s="154">
        <v>220460</v>
      </c>
      <c r="O31" s="251">
        <v>332563</v>
      </c>
      <c r="P31" s="251">
        <v>143000</v>
      </c>
      <c r="Q31" s="251">
        <v>210553</v>
      </c>
      <c r="R31" s="251">
        <v>114331</v>
      </c>
      <c r="S31" s="251">
        <v>67001</v>
      </c>
      <c r="T31" s="360">
        <v>101202</v>
      </c>
      <c r="U31" s="360">
        <v>356492</v>
      </c>
      <c r="V31" s="360">
        <v>286721</v>
      </c>
      <c r="W31" s="360">
        <v>385585</v>
      </c>
      <c r="X31" s="251">
        <v>456800</v>
      </c>
      <c r="Y31" s="251">
        <v>456800</v>
      </c>
      <c r="Z31" s="251">
        <v>321857</v>
      </c>
      <c r="AA31" s="251">
        <v>195560</v>
      </c>
      <c r="AB31" s="251">
        <v>969822</v>
      </c>
      <c r="AC31" s="251">
        <v>435533</v>
      </c>
      <c r="AD31" s="251">
        <v>1217314</v>
      </c>
      <c r="AE31" s="251">
        <v>824121</v>
      </c>
      <c r="AF31" s="251">
        <v>745144</v>
      </c>
      <c r="AG31" s="251">
        <v>1031484</v>
      </c>
    </row>
    <row r="32" spans="1:33">
      <c r="A32" s="144" t="s">
        <v>470</v>
      </c>
      <c r="B32" s="144" t="s">
        <v>474</v>
      </c>
      <c r="C32" s="145">
        <f t="shared" ref="C32:L32" si="56">C27+C31</f>
        <v>2347979</v>
      </c>
      <c r="D32" s="145">
        <f t="shared" si="56"/>
        <v>1684855</v>
      </c>
      <c r="E32" s="145">
        <f t="shared" si="56"/>
        <v>1862724</v>
      </c>
      <c r="F32" s="145">
        <f t="shared" si="56"/>
        <v>1468599</v>
      </c>
      <c r="G32" s="145">
        <f>G27+G31</f>
        <v>1468599</v>
      </c>
      <c r="H32" s="145">
        <f t="shared" si="56"/>
        <v>1577454</v>
      </c>
      <c r="I32" s="145">
        <f t="shared" si="56"/>
        <v>1299640</v>
      </c>
      <c r="J32" s="145">
        <f t="shared" si="56"/>
        <v>1566981</v>
      </c>
      <c r="K32" s="145">
        <f t="shared" si="56"/>
        <v>1481401</v>
      </c>
      <c r="L32" s="145">
        <f t="shared" si="56"/>
        <v>1889067</v>
      </c>
      <c r="M32" s="145">
        <f t="shared" ref="M32:R32" si="57">M27+M31</f>
        <v>1796228</v>
      </c>
      <c r="N32" s="145">
        <f t="shared" si="57"/>
        <v>2013675</v>
      </c>
      <c r="O32" s="249">
        <f t="shared" si="57"/>
        <v>1856813</v>
      </c>
      <c r="P32" s="249">
        <f t="shared" si="57"/>
        <v>3482834</v>
      </c>
      <c r="Q32" s="249">
        <f t="shared" si="57"/>
        <v>2867165</v>
      </c>
      <c r="R32" s="249">
        <f t="shared" si="57"/>
        <v>2869257</v>
      </c>
      <c r="S32" s="249">
        <f t="shared" ref="S32" si="58">S27+S31</f>
        <v>3030340</v>
      </c>
      <c r="T32" s="355">
        <f t="shared" ref="T32:Y32" si="59">T27+T31</f>
        <v>2688423</v>
      </c>
      <c r="U32" s="355">
        <f t="shared" si="59"/>
        <v>2114773</v>
      </c>
      <c r="V32" s="355">
        <f t="shared" si="59"/>
        <v>2493406</v>
      </c>
      <c r="W32" s="355">
        <f t="shared" si="59"/>
        <v>3878081</v>
      </c>
      <c r="X32" s="249">
        <f t="shared" si="59"/>
        <v>6300895</v>
      </c>
      <c r="Y32" s="406">
        <f t="shared" si="59"/>
        <v>8091320</v>
      </c>
      <c r="Z32" s="406">
        <f t="shared" ref="Z32:AA32" si="60">Z27+Z31</f>
        <v>9311850</v>
      </c>
      <c r="AA32" s="406">
        <f t="shared" si="60"/>
        <v>7108826</v>
      </c>
      <c r="AB32" s="406">
        <f t="shared" ref="AB32:AC32" si="61">AB27+AB31</f>
        <v>7298705</v>
      </c>
      <c r="AC32" s="406">
        <f t="shared" si="61"/>
        <v>7640664</v>
      </c>
      <c r="AD32" s="406">
        <f t="shared" ref="AD32:AE32" si="62">AD27+AD31</f>
        <v>8649197</v>
      </c>
      <c r="AE32" s="406">
        <f t="shared" si="62"/>
        <v>8818493</v>
      </c>
      <c r="AF32" s="406">
        <f t="shared" ref="AF32:AG32" si="63">AF27+AF31</f>
        <v>7427398</v>
      </c>
      <c r="AG32" s="406">
        <f t="shared" si="63"/>
        <v>7070435</v>
      </c>
    </row>
    <row r="35" spans="1:33" ht="30" customHeight="1" thickBot="1">
      <c r="A35" s="137" t="s">
        <v>480</v>
      </c>
      <c r="B35" s="28" t="s">
        <v>483</v>
      </c>
      <c r="C35" s="127">
        <f>C26</f>
        <v>42825</v>
      </c>
      <c r="D35" s="127">
        <v>42916</v>
      </c>
      <c r="E35" s="127">
        <v>43008</v>
      </c>
      <c r="F35" s="127">
        <v>43100</v>
      </c>
      <c r="G35" s="127">
        <v>43100</v>
      </c>
      <c r="H35" s="127">
        <v>43190</v>
      </c>
      <c r="I35" s="127">
        <v>43281</v>
      </c>
      <c r="J35" s="127">
        <v>43373</v>
      </c>
      <c r="K35" s="127">
        <v>43465</v>
      </c>
      <c r="L35" s="127">
        <v>43555</v>
      </c>
      <c r="M35" s="127">
        <f t="shared" ref="M35:R35" si="64">M26</f>
        <v>43646</v>
      </c>
      <c r="N35" s="127">
        <f t="shared" si="64"/>
        <v>43738</v>
      </c>
      <c r="O35" s="127">
        <f t="shared" si="64"/>
        <v>43830</v>
      </c>
      <c r="P35" s="127">
        <f t="shared" si="64"/>
        <v>43921</v>
      </c>
      <c r="Q35" s="127">
        <f t="shared" si="64"/>
        <v>44012</v>
      </c>
      <c r="R35" s="127">
        <f t="shared" si="64"/>
        <v>44104</v>
      </c>
      <c r="S35" s="127">
        <f t="shared" ref="S35" si="65">S26</f>
        <v>44196</v>
      </c>
      <c r="T35" s="371">
        <f t="shared" ref="T35:Y35" si="66">T26</f>
        <v>44286</v>
      </c>
      <c r="U35" s="371">
        <f t="shared" si="66"/>
        <v>44377</v>
      </c>
      <c r="V35" s="371">
        <f t="shared" si="66"/>
        <v>44469</v>
      </c>
      <c r="W35" s="371">
        <f t="shared" si="66"/>
        <v>44561</v>
      </c>
      <c r="X35" s="371">
        <f t="shared" si="66"/>
        <v>44651</v>
      </c>
      <c r="Y35" s="371">
        <f t="shared" si="66"/>
        <v>44742</v>
      </c>
      <c r="Z35" s="371">
        <f t="shared" ref="Z35" si="67">Z26</f>
        <v>44834</v>
      </c>
      <c r="AA35" s="371">
        <v>44926</v>
      </c>
      <c r="AB35" s="371">
        <f t="shared" ref="AB35:AC35" si="68">AB26</f>
        <v>45016</v>
      </c>
      <c r="AC35" s="371">
        <f t="shared" si="68"/>
        <v>45107</v>
      </c>
      <c r="AD35" s="371">
        <f t="shared" ref="AD35" si="69">AD26</f>
        <v>45199</v>
      </c>
      <c r="AE35" s="371">
        <v>45291</v>
      </c>
      <c r="AF35" s="371">
        <v>45382</v>
      </c>
      <c r="AG35" s="371">
        <f>AG26</f>
        <v>45473</v>
      </c>
    </row>
    <row r="36" spans="1:33" ht="25.5">
      <c r="A36" s="140" t="s">
        <v>475</v>
      </c>
      <c r="B36" s="139" t="s">
        <v>481</v>
      </c>
      <c r="C36" s="150">
        <v>147946</v>
      </c>
      <c r="D36" s="150">
        <v>162373</v>
      </c>
      <c r="E36" s="150">
        <v>153669</v>
      </c>
      <c r="F36" s="150">
        <v>115496</v>
      </c>
      <c r="G36" s="150">
        <v>115496</v>
      </c>
      <c r="H36" s="150">
        <v>135615</v>
      </c>
      <c r="I36" s="150">
        <v>146817</v>
      </c>
      <c r="J36" s="150">
        <v>140155</v>
      </c>
      <c r="K36" s="150">
        <v>129205</v>
      </c>
      <c r="L36" s="150">
        <v>143828</v>
      </c>
      <c r="M36" s="150">
        <v>172234</v>
      </c>
      <c r="N36" s="150">
        <v>221774</v>
      </c>
      <c r="O36" s="248">
        <v>156700</v>
      </c>
      <c r="P36" s="248">
        <v>348701</v>
      </c>
      <c r="Q36" s="248">
        <v>409101</v>
      </c>
      <c r="R36" s="248">
        <v>407133</v>
      </c>
      <c r="S36" s="248">
        <v>344311</v>
      </c>
      <c r="T36" s="354">
        <v>248563</v>
      </c>
      <c r="U36" s="354">
        <v>210700</v>
      </c>
      <c r="V36" s="354">
        <v>145457</v>
      </c>
      <c r="W36" s="354">
        <v>29105</v>
      </c>
      <c r="X36" s="248">
        <v>17951</v>
      </c>
      <c r="Y36" s="405">
        <v>13094</v>
      </c>
      <c r="Z36" s="405">
        <v>20477</v>
      </c>
      <c r="AA36" s="405">
        <v>25508</v>
      </c>
      <c r="AB36" s="405">
        <v>55979</v>
      </c>
      <c r="AC36" s="405">
        <v>87485</v>
      </c>
      <c r="AD36" s="405">
        <v>229610</v>
      </c>
      <c r="AE36" s="405">
        <v>157437</v>
      </c>
      <c r="AF36" s="405">
        <v>39328</v>
      </c>
      <c r="AG36" s="405">
        <v>14221</v>
      </c>
    </row>
    <row r="37" spans="1:33" ht="25.5">
      <c r="A37" s="140" t="s">
        <v>476</v>
      </c>
      <c r="B37" s="140" t="s">
        <v>482</v>
      </c>
      <c r="C37" s="157">
        <v>1211577</v>
      </c>
      <c r="D37" s="157">
        <v>1023635</v>
      </c>
      <c r="E37" s="157">
        <v>838637</v>
      </c>
      <c r="F37" s="157">
        <v>463302</v>
      </c>
      <c r="G37" s="157">
        <v>463302</v>
      </c>
      <c r="H37" s="157">
        <v>506696</v>
      </c>
      <c r="I37" s="157">
        <v>804390</v>
      </c>
      <c r="J37" s="157">
        <v>707934</v>
      </c>
      <c r="K37" s="157">
        <v>783277</v>
      </c>
      <c r="L37" s="157">
        <v>766606</v>
      </c>
      <c r="M37" s="157">
        <v>710560</v>
      </c>
      <c r="N37" s="157">
        <v>1059213</v>
      </c>
      <c r="O37" s="250">
        <v>838927</v>
      </c>
      <c r="P37" s="250">
        <v>1514772</v>
      </c>
      <c r="Q37" s="250">
        <v>1233706</v>
      </c>
      <c r="R37" s="250">
        <v>1292157</v>
      </c>
      <c r="S37" s="250">
        <v>1430787</v>
      </c>
      <c r="T37" s="357">
        <v>1339369</v>
      </c>
      <c r="U37" s="357">
        <v>1139089</v>
      </c>
      <c r="V37" s="357">
        <v>1378839</v>
      </c>
      <c r="W37" s="357">
        <v>1733229</v>
      </c>
      <c r="X37" s="250">
        <v>1738937</v>
      </c>
      <c r="Y37" s="408">
        <v>2090637</v>
      </c>
      <c r="Z37" s="408">
        <v>2457792</v>
      </c>
      <c r="AA37" s="408">
        <v>1953581</v>
      </c>
      <c r="AB37" s="408">
        <v>1583184</v>
      </c>
      <c r="AC37" s="408">
        <v>1133773</v>
      </c>
      <c r="AD37" s="408">
        <v>1126782</v>
      </c>
      <c r="AE37" s="408">
        <v>723101</v>
      </c>
      <c r="AF37" s="408">
        <v>668570</v>
      </c>
      <c r="AG37" s="408">
        <v>602259</v>
      </c>
    </row>
    <row r="38" spans="1:33">
      <c r="A38" s="144" t="s">
        <v>477</v>
      </c>
      <c r="B38" s="144" t="s">
        <v>478</v>
      </c>
      <c r="C38" s="145">
        <f t="shared" ref="C38:P38" si="70">C36+C37</f>
        <v>1359523</v>
      </c>
      <c r="D38" s="145">
        <f t="shared" si="70"/>
        <v>1186008</v>
      </c>
      <c r="E38" s="145">
        <f t="shared" si="70"/>
        <v>992306</v>
      </c>
      <c r="F38" s="145">
        <f t="shared" si="70"/>
        <v>578798</v>
      </c>
      <c r="G38" s="145">
        <f t="shared" si="70"/>
        <v>578798</v>
      </c>
      <c r="H38" s="145">
        <f t="shared" si="70"/>
        <v>642311</v>
      </c>
      <c r="I38" s="145">
        <f t="shared" si="70"/>
        <v>951207</v>
      </c>
      <c r="J38" s="145">
        <f t="shared" si="70"/>
        <v>848089</v>
      </c>
      <c r="K38" s="145">
        <f t="shared" si="70"/>
        <v>912482</v>
      </c>
      <c r="L38" s="145">
        <f t="shared" si="70"/>
        <v>910434</v>
      </c>
      <c r="M38" s="145">
        <f t="shared" si="70"/>
        <v>882794</v>
      </c>
      <c r="N38" s="145">
        <f t="shared" si="70"/>
        <v>1280987</v>
      </c>
      <c r="O38" s="249">
        <f t="shared" si="70"/>
        <v>995627</v>
      </c>
      <c r="P38" s="249">
        <f t="shared" si="70"/>
        <v>1863473</v>
      </c>
      <c r="Q38" s="249">
        <f t="shared" ref="Q38:R38" si="71">Q36+Q37</f>
        <v>1642807</v>
      </c>
      <c r="R38" s="249">
        <f t="shared" si="71"/>
        <v>1699290</v>
      </c>
      <c r="S38" s="249">
        <f t="shared" ref="S38" si="72">S36+S37</f>
        <v>1775098</v>
      </c>
      <c r="T38" s="355">
        <f t="shared" ref="T38:Y38" si="73">T36+T37</f>
        <v>1587932</v>
      </c>
      <c r="U38" s="355">
        <f t="shared" si="73"/>
        <v>1349789</v>
      </c>
      <c r="V38" s="355">
        <f t="shared" si="73"/>
        <v>1524296</v>
      </c>
      <c r="W38" s="355">
        <f t="shared" si="73"/>
        <v>1762334</v>
      </c>
      <c r="X38" s="249">
        <f t="shared" si="73"/>
        <v>1756888</v>
      </c>
      <c r="Y38" s="406">
        <f t="shared" si="73"/>
        <v>2103731</v>
      </c>
      <c r="Z38" s="406">
        <f t="shared" ref="Z38" si="74">Z36+Z37</f>
        <v>2478269</v>
      </c>
      <c r="AA38" s="406">
        <f t="shared" ref="AA38:AF38" si="75">AA36+AA37</f>
        <v>1979089</v>
      </c>
      <c r="AB38" s="406">
        <f t="shared" si="75"/>
        <v>1639163</v>
      </c>
      <c r="AC38" s="406">
        <f t="shared" si="75"/>
        <v>1221258</v>
      </c>
      <c r="AD38" s="406">
        <f t="shared" si="75"/>
        <v>1356392</v>
      </c>
      <c r="AE38" s="406">
        <f t="shared" si="75"/>
        <v>880538</v>
      </c>
      <c r="AF38" s="406">
        <f t="shared" si="75"/>
        <v>707898</v>
      </c>
      <c r="AG38" s="406">
        <f t="shared" ref="AG38" si="76">AG36+AG37</f>
        <v>616480</v>
      </c>
    </row>
    <row r="39" spans="1:33">
      <c r="A39" s="239"/>
      <c r="B39" s="239"/>
      <c r="C39" s="260">
        <f>C32+C38-BS!E32</f>
        <v>0</v>
      </c>
      <c r="D39" s="260">
        <f>D32+D38-BS!F32</f>
        <v>0</v>
      </c>
      <c r="E39" s="260">
        <f>E32+E38-BS!G32</f>
        <v>0</v>
      </c>
      <c r="F39" s="260">
        <f>F32+F38-BS!H32</f>
        <v>0</v>
      </c>
      <c r="G39" s="260">
        <f>G32+G38-BS!I32</f>
        <v>0</v>
      </c>
      <c r="H39" s="260">
        <f>H32+H38-BS!J32</f>
        <v>0</v>
      </c>
      <c r="I39" s="260">
        <f>I32+I38-BS!K32</f>
        <v>0</v>
      </c>
      <c r="J39" s="260">
        <f>J32+J38-BS!L32</f>
        <v>0</v>
      </c>
      <c r="K39" s="260">
        <f>K32+K38-BS!M32</f>
        <v>0</v>
      </c>
      <c r="L39" s="260">
        <f>L32+L38-BS!N32</f>
        <v>0</v>
      </c>
      <c r="M39" s="260">
        <f>M32+M38-BS!O32</f>
        <v>0</v>
      </c>
      <c r="N39" s="260">
        <f>N32+N38-BS!P32</f>
        <v>0</v>
      </c>
      <c r="O39" s="260">
        <f>O32+O38-BS!Q32</f>
        <v>0</v>
      </c>
      <c r="P39" s="260">
        <f>P32+P38-BS!R32</f>
        <v>0</v>
      </c>
      <c r="Q39" s="260">
        <f>Q32+Q38-BS!S32</f>
        <v>0</v>
      </c>
      <c r="R39" s="260">
        <f>R32+R38-BS!T32</f>
        <v>0</v>
      </c>
      <c r="S39" s="260">
        <f>S32+S38-BS!U32</f>
        <v>0</v>
      </c>
      <c r="T39" s="361">
        <f>T32+T38-BS!V32</f>
        <v>0</v>
      </c>
      <c r="U39" s="260">
        <f>U32+U38-BS!W32</f>
        <v>0</v>
      </c>
      <c r="V39" s="260">
        <f>V32+V38-BS!X32</f>
        <v>0</v>
      </c>
      <c r="W39" s="260">
        <f>W32+W38-BS!Y32</f>
        <v>0</v>
      </c>
      <c r="X39" s="260">
        <f>X32+X38-BS!Z32</f>
        <v>0</v>
      </c>
      <c r="Y39" s="260">
        <f>Y32+Y38-BS!AA32</f>
        <v>-216507</v>
      </c>
      <c r="Z39" s="260">
        <f>Z32+Z38-BS!AB32</f>
        <v>0</v>
      </c>
      <c r="AA39" s="260">
        <f>AA32+AA38-BS!AC32</f>
        <v>0</v>
      </c>
      <c r="AB39" s="260">
        <f>AB32+AB38-BS!AD32</f>
        <v>0</v>
      </c>
      <c r="AC39" s="260" t="s">
        <v>743</v>
      </c>
      <c r="AD39" s="260">
        <f>AD32+AD38-BS!AF32</f>
        <v>0</v>
      </c>
      <c r="AE39" s="260">
        <f>AE32+AE38-BS!AG32</f>
        <v>0</v>
      </c>
      <c r="AF39" s="260">
        <f>AF32+AF38-BS!AH32</f>
        <v>0</v>
      </c>
      <c r="AG39" s="260">
        <f>AG32+AG38-BS!AI32</f>
        <v>0</v>
      </c>
    </row>
    <row r="40" spans="1:33">
      <c r="A40" s="239"/>
      <c r="B40" s="259" t="s">
        <v>575</v>
      </c>
      <c r="C40" s="255"/>
      <c r="D40" s="255"/>
      <c r="E40" s="255"/>
      <c r="F40" s="255"/>
      <c r="G40" s="255"/>
      <c r="H40" s="255"/>
      <c r="I40" s="255"/>
      <c r="J40" s="255"/>
      <c r="K40" s="255"/>
      <c r="L40" s="255"/>
      <c r="M40" s="255"/>
      <c r="N40" s="255"/>
      <c r="O40" s="255"/>
      <c r="P40" s="239"/>
      <c r="Q40" s="239"/>
    </row>
    <row r="41" spans="1:33">
      <c r="A41" s="263"/>
      <c r="B41" s="262" t="s">
        <v>574</v>
      </c>
      <c r="C41" s="264"/>
      <c r="D41" s="264"/>
      <c r="E41" s="264"/>
      <c r="F41" s="264"/>
      <c r="G41" s="264"/>
      <c r="H41" s="264"/>
      <c r="I41" s="264"/>
      <c r="J41" s="264"/>
      <c r="K41" s="264"/>
      <c r="L41" s="264"/>
      <c r="M41" s="264"/>
      <c r="N41" s="264"/>
      <c r="O41" s="264"/>
      <c r="P41" s="239"/>
      <c r="Q41" s="239"/>
    </row>
    <row r="42" spans="1:33">
      <c r="A42" s="263"/>
      <c r="B42" s="263"/>
      <c r="C42" s="264"/>
      <c r="D42" s="264"/>
      <c r="E42" s="264"/>
      <c r="F42" s="264"/>
      <c r="G42" s="264"/>
      <c r="H42" s="264"/>
      <c r="I42" s="264"/>
      <c r="J42" s="264"/>
      <c r="K42" s="264"/>
      <c r="L42" s="264"/>
      <c r="M42" s="264"/>
      <c r="N42" s="264"/>
      <c r="O42" s="264"/>
      <c r="P42" s="239"/>
      <c r="Q42" s="239"/>
    </row>
    <row r="43" spans="1:33">
      <c r="A43" s="264"/>
      <c r="B43" s="264"/>
      <c r="C43" s="264"/>
      <c r="D43" s="264"/>
      <c r="E43" s="264"/>
      <c r="F43" s="264"/>
      <c r="G43" s="264"/>
      <c r="H43" s="264"/>
      <c r="I43" s="264"/>
      <c r="J43" s="264"/>
      <c r="K43" s="264"/>
      <c r="L43" s="264"/>
      <c r="M43" s="264"/>
      <c r="N43" s="264"/>
      <c r="O43" s="264"/>
      <c r="P43" s="266"/>
      <c r="Q43" s="266"/>
    </row>
    <row r="44" spans="1:33" ht="14.25">
      <c r="A44" s="267"/>
      <c r="B44" s="267"/>
      <c r="C44" s="265"/>
      <c r="D44" s="265"/>
      <c r="E44" s="265"/>
      <c r="F44" s="265"/>
      <c r="G44" s="265"/>
      <c r="H44" s="265"/>
      <c r="I44" s="265"/>
      <c r="J44" s="265"/>
      <c r="K44" s="265"/>
      <c r="L44" s="265"/>
      <c r="M44" s="265"/>
      <c r="N44" s="265"/>
      <c r="O44" s="265"/>
      <c r="P44" s="266"/>
      <c r="Q44" s="266"/>
    </row>
    <row r="45" spans="1:33">
      <c r="A45" s="264"/>
      <c r="B45" s="264"/>
      <c r="C45" s="264"/>
      <c r="D45" s="264"/>
      <c r="E45" s="264"/>
      <c r="F45" s="264"/>
      <c r="G45" s="264"/>
      <c r="H45" s="264"/>
      <c r="I45" s="264"/>
      <c r="J45" s="264"/>
      <c r="K45" s="264"/>
      <c r="L45" s="264"/>
      <c r="M45" s="264"/>
      <c r="N45" s="264"/>
      <c r="O45" s="264"/>
      <c r="P45" s="266"/>
      <c r="Q45" s="266"/>
    </row>
    <row r="46" spans="1:33">
      <c r="A46" s="266"/>
      <c r="B46" s="266"/>
      <c r="C46" s="266"/>
      <c r="D46" s="266"/>
      <c r="E46" s="266"/>
      <c r="F46" s="266"/>
      <c r="G46" s="266"/>
      <c r="H46" s="266"/>
      <c r="I46" s="266"/>
      <c r="J46" s="266"/>
      <c r="K46" s="266"/>
      <c r="L46" s="266"/>
      <c r="M46" s="266"/>
      <c r="N46" s="266"/>
      <c r="O46" s="266"/>
      <c r="P46" s="266"/>
      <c r="Q46" s="266"/>
    </row>
    <row r="47" spans="1:33">
      <c r="A47" s="266"/>
      <c r="B47" s="266"/>
      <c r="C47" s="266"/>
      <c r="D47" s="266"/>
      <c r="E47" s="266"/>
      <c r="F47" s="266"/>
      <c r="G47" s="266"/>
      <c r="H47" s="266"/>
      <c r="I47" s="266"/>
      <c r="J47" s="266"/>
      <c r="K47" s="266"/>
      <c r="L47" s="266"/>
      <c r="M47" s="266"/>
      <c r="N47" s="266"/>
      <c r="O47" s="266"/>
      <c r="P47" s="266"/>
      <c r="Q47" s="266"/>
    </row>
    <row r="48" spans="1:33">
      <c r="A48" s="266"/>
      <c r="B48" s="266"/>
      <c r="C48" s="266"/>
      <c r="D48" s="266"/>
      <c r="E48" s="266"/>
      <c r="F48" s="266"/>
      <c r="G48" s="266"/>
      <c r="H48" s="266"/>
      <c r="I48" s="266"/>
      <c r="J48" s="266"/>
      <c r="K48" s="266"/>
      <c r="L48" s="266"/>
      <c r="M48" s="266"/>
      <c r="N48" s="266"/>
      <c r="O48" s="266"/>
      <c r="P48" s="266"/>
      <c r="Q48" s="266"/>
    </row>
    <row r="49" spans="1:28">
      <c r="A49" s="266"/>
      <c r="B49" s="266"/>
      <c r="C49" s="266"/>
      <c r="D49" s="266"/>
      <c r="E49" s="266"/>
      <c r="F49" s="266"/>
      <c r="G49" s="266"/>
      <c r="H49" s="266"/>
      <c r="I49" s="266"/>
      <c r="J49" s="266"/>
      <c r="K49" s="266"/>
      <c r="L49" s="266"/>
      <c r="M49" s="266"/>
      <c r="N49" s="266"/>
      <c r="O49" s="266"/>
      <c r="P49" s="266"/>
      <c r="Q49" s="266"/>
    </row>
    <row r="50" spans="1:28">
      <c r="A50" s="266"/>
      <c r="B50" s="266"/>
      <c r="C50" s="266"/>
      <c r="D50" s="266"/>
      <c r="E50" s="266"/>
      <c r="F50" s="266"/>
      <c r="G50" s="266"/>
      <c r="H50" s="266"/>
      <c r="I50" s="266"/>
      <c r="J50" s="266"/>
      <c r="K50" s="266"/>
      <c r="L50" s="266"/>
      <c r="M50" s="266"/>
      <c r="N50" s="266"/>
      <c r="O50" s="266"/>
      <c r="P50" s="266"/>
      <c r="Q50" s="266"/>
      <c r="AB50" s="80" t="s">
        <v>744</v>
      </c>
    </row>
    <row r="51" spans="1:28">
      <c r="A51" s="266"/>
      <c r="B51" s="266"/>
      <c r="C51" s="266"/>
      <c r="D51" s="266"/>
      <c r="E51" s="266"/>
      <c r="F51" s="266"/>
      <c r="G51" s="266"/>
      <c r="H51" s="266"/>
      <c r="I51" s="266"/>
      <c r="J51" s="266"/>
      <c r="K51" s="266"/>
      <c r="L51" s="266"/>
      <c r="M51" s="266"/>
      <c r="N51" s="266"/>
      <c r="O51" s="266"/>
      <c r="P51" s="266"/>
      <c r="Q51" s="266"/>
    </row>
    <row r="52" spans="1:28">
      <c r="A52" s="266"/>
      <c r="B52" s="266"/>
      <c r="C52" s="266"/>
      <c r="D52" s="266"/>
      <c r="E52" s="266"/>
      <c r="F52" s="266"/>
      <c r="G52" s="266"/>
      <c r="H52" s="266"/>
      <c r="I52" s="266"/>
      <c r="J52" s="266"/>
      <c r="K52" s="266"/>
      <c r="L52" s="266"/>
      <c r="M52" s="266"/>
      <c r="N52" s="266"/>
      <c r="O52" s="266"/>
      <c r="P52" s="266"/>
      <c r="Q52" s="266"/>
    </row>
    <row r="53" spans="1:28">
      <c r="A53" s="266"/>
      <c r="B53" s="266"/>
      <c r="C53" s="266"/>
      <c r="D53" s="266"/>
      <c r="E53" s="266"/>
      <c r="F53" s="266"/>
      <c r="G53" s="266"/>
      <c r="H53" s="266"/>
      <c r="I53" s="266"/>
      <c r="J53" s="266"/>
      <c r="K53" s="266"/>
      <c r="L53" s="266"/>
      <c r="M53" s="266"/>
      <c r="N53" s="266"/>
      <c r="O53" s="266"/>
      <c r="P53" s="266"/>
      <c r="Q53" s="266"/>
    </row>
    <row r="54" spans="1:28">
      <c r="A54" s="266"/>
      <c r="B54" s="266"/>
      <c r="C54" s="266"/>
      <c r="D54" s="266"/>
      <c r="E54" s="266"/>
      <c r="F54" s="266"/>
      <c r="G54" s="266"/>
      <c r="H54" s="266"/>
      <c r="I54" s="266"/>
      <c r="J54" s="266"/>
      <c r="K54" s="266"/>
      <c r="L54" s="266"/>
      <c r="M54" s="266"/>
      <c r="N54" s="266"/>
      <c r="O54" s="266"/>
      <c r="P54" s="266"/>
      <c r="Q54" s="266"/>
    </row>
    <row r="55" spans="1:28">
      <c r="A55" s="266"/>
      <c r="B55" s="266"/>
      <c r="C55" s="266"/>
      <c r="D55" s="266"/>
      <c r="E55" s="266"/>
      <c r="F55" s="266"/>
      <c r="G55" s="266"/>
      <c r="H55" s="266"/>
      <c r="I55" s="266"/>
      <c r="J55" s="266"/>
      <c r="K55" s="266"/>
      <c r="L55" s="266"/>
      <c r="M55" s="266"/>
      <c r="N55" s="266"/>
      <c r="O55" s="266"/>
      <c r="P55" s="266"/>
      <c r="Q55" s="266"/>
    </row>
    <row r="56" spans="1:28">
      <c r="A56" s="266"/>
      <c r="B56" s="266"/>
      <c r="C56" s="266"/>
      <c r="D56" s="266"/>
      <c r="E56" s="266"/>
      <c r="F56" s="266"/>
      <c r="G56" s="266"/>
      <c r="H56" s="266"/>
      <c r="I56" s="266"/>
      <c r="J56" s="266"/>
      <c r="K56" s="266"/>
      <c r="L56" s="266"/>
      <c r="M56" s="266"/>
      <c r="N56" s="266"/>
      <c r="O56" s="266"/>
      <c r="P56" s="266"/>
      <c r="Q56" s="266"/>
    </row>
    <row r="57" spans="1:28">
      <c r="A57" s="266"/>
      <c r="B57" s="266"/>
      <c r="C57" s="266"/>
      <c r="D57" s="266"/>
      <c r="E57" s="266"/>
      <c r="F57" s="266"/>
      <c r="G57" s="266"/>
      <c r="H57" s="266"/>
      <c r="I57" s="266"/>
      <c r="J57" s="266"/>
      <c r="K57" s="266"/>
      <c r="L57" s="266"/>
      <c r="M57" s="266"/>
      <c r="N57" s="266"/>
      <c r="O57" s="266"/>
      <c r="P57" s="266"/>
      <c r="Q57" s="266"/>
    </row>
    <row r="58" spans="1:28">
      <c r="A58" s="266"/>
      <c r="B58" s="266"/>
      <c r="C58" s="266"/>
      <c r="D58" s="266"/>
      <c r="E58" s="266"/>
      <c r="F58" s="266"/>
      <c r="G58" s="266"/>
      <c r="H58" s="266"/>
      <c r="I58" s="266"/>
      <c r="J58" s="266"/>
      <c r="K58" s="266"/>
      <c r="L58" s="266"/>
      <c r="M58" s="266"/>
      <c r="N58" s="266"/>
      <c r="O58" s="266"/>
      <c r="P58" s="266"/>
      <c r="Q58" s="266"/>
    </row>
    <row r="59" spans="1:28">
      <c r="A59" s="266"/>
      <c r="B59" s="266"/>
      <c r="C59" s="266"/>
      <c r="D59" s="266"/>
      <c r="E59" s="266"/>
      <c r="F59" s="266"/>
      <c r="G59" s="266"/>
      <c r="H59" s="266"/>
      <c r="I59" s="266"/>
      <c r="J59" s="266"/>
      <c r="K59" s="266"/>
      <c r="L59" s="266"/>
      <c r="M59" s="266"/>
      <c r="N59" s="266"/>
      <c r="O59" s="266"/>
      <c r="P59" s="266"/>
      <c r="Q59" s="266"/>
    </row>
    <row r="60" spans="1:28">
      <c r="A60" s="266"/>
      <c r="B60" s="266"/>
      <c r="C60" s="266"/>
      <c r="D60" s="266"/>
      <c r="E60" s="266"/>
      <c r="F60" s="266"/>
      <c r="G60" s="266"/>
      <c r="H60" s="266"/>
      <c r="I60" s="266"/>
      <c r="J60" s="266"/>
      <c r="K60" s="266"/>
      <c r="L60" s="266"/>
      <c r="M60" s="266"/>
      <c r="N60" s="266"/>
      <c r="O60" s="266"/>
      <c r="P60" s="266"/>
      <c r="Q60" s="266"/>
    </row>
    <row r="61" spans="1:28">
      <c r="A61" s="266"/>
      <c r="B61" s="266"/>
      <c r="C61" s="266"/>
      <c r="D61" s="266"/>
      <c r="E61" s="266"/>
      <c r="F61" s="266"/>
      <c r="G61" s="266"/>
      <c r="H61" s="266"/>
      <c r="I61" s="266"/>
      <c r="J61" s="266"/>
      <c r="K61" s="266"/>
      <c r="L61" s="266"/>
      <c r="M61" s="266"/>
      <c r="N61" s="266"/>
      <c r="O61" s="266"/>
      <c r="P61" s="266"/>
      <c r="Q61" s="266"/>
    </row>
    <row r="62" spans="1:28">
      <c r="A62" s="266"/>
      <c r="B62" s="266"/>
      <c r="C62" s="266"/>
      <c r="D62" s="266"/>
      <c r="E62" s="266"/>
      <c r="F62" s="266"/>
      <c r="G62" s="266"/>
      <c r="H62" s="266"/>
      <c r="I62" s="266"/>
      <c r="J62" s="266"/>
      <c r="K62" s="266"/>
      <c r="L62" s="266"/>
      <c r="M62" s="266"/>
      <c r="N62" s="266"/>
      <c r="O62" s="266"/>
      <c r="P62" s="266"/>
      <c r="Q62" s="266"/>
    </row>
    <row r="63" spans="1:28">
      <c r="A63" s="266"/>
      <c r="B63" s="266"/>
      <c r="C63" s="266"/>
      <c r="D63" s="266"/>
      <c r="E63" s="266"/>
      <c r="F63" s="266"/>
      <c r="G63" s="266"/>
      <c r="H63" s="266"/>
      <c r="I63" s="266"/>
      <c r="J63" s="266"/>
      <c r="K63" s="266"/>
      <c r="L63" s="266"/>
      <c r="M63" s="266"/>
      <c r="N63" s="266"/>
      <c r="O63" s="266"/>
      <c r="P63" s="266"/>
      <c r="Q63" s="266"/>
    </row>
    <row r="64" spans="1:28">
      <c r="A64" s="266"/>
      <c r="B64" s="266"/>
      <c r="C64" s="266"/>
      <c r="D64" s="266"/>
      <c r="E64" s="266"/>
      <c r="F64" s="266"/>
      <c r="G64" s="266"/>
      <c r="H64" s="266"/>
      <c r="I64" s="266"/>
      <c r="J64" s="266"/>
      <c r="K64" s="266"/>
      <c r="L64" s="266"/>
      <c r="M64" s="266"/>
      <c r="N64" s="266"/>
      <c r="O64" s="266"/>
      <c r="P64" s="266"/>
      <c r="Q64" s="266"/>
    </row>
    <row r="65" spans="1:17">
      <c r="A65" s="266"/>
      <c r="B65" s="266"/>
      <c r="C65" s="266"/>
      <c r="D65" s="266"/>
      <c r="E65" s="266"/>
      <c r="F65" s="266"/>
      <c r="G65" s="266"/>
      <c r="H65" s="266"/>
      <c r="I65" s="266"/>
      <c r="J65" s="266"/>
      <c r="K65" s="266"/>
      <c r="L65" s="266"/>
      <c r="M65" s="266"/>
      <c r="N65" s="266"/>
      <c r="O65" s="266"/>
      <c r="P65" s="266"/>
      <c r="Q65" s="266"/>
    </row>
    <row r="66" spans="1:17">
      <c r="A66" s="266"/>
      <c r="B66" s="266"/>
      <c r="C66" s="266"/>
      <c r="D66" s="266"/>
      <c r="E66" s="266"/>
      <c r="F66" s="266"/>
      <c r="G66" s="266"/>
      <c r="H66" s="266"/>
      <c r="I66" s="266"/>
      <c r="J66" s="266"/>
      <c r="K66" s="266"/>
      <c r="L66" s="266"/>
      <c r="M66" s="266"/>
      <c r="N66" s="266"/>
      <c r="O66" s="266"/>
      <c r="P66" s="266"/>
      <c r="Q66" s="266"/>
    </row>
    <row r="67" spans="1:17">
      <c r="A67" s="266"/>
      <c r="B67" s="266"/>
      <c r="C67" s="266"/>
      <c r="D67" s="266"/>
      <c r="E67" s="266"/>
      <c r="F67" s="266"/>
      <c r="G67" s="266"/>
      <c r="H67" s="266"/>
      <c r="I67" s="266"/>
      <c r="J67" s="266"/>
      <c r="K67" s="266"/>
      <c r="L67" s="266"/>
      <c r="M67" s="266"/>
      <c r="N67" s="266"/>
      <c r="O67" s="266"/>
      <c r="P67" s="266"/>
      <c r="Q67" s="266"/>
    </row>
    <row r="68" spans="1:17">
      <c r="A68" s="266"/>
      <c r="B68" s="266"/>
      <c r="C68" s="266"/>
      <c r="D68" s="266"/>
      <c r="E68" s="266"/>
      <c r="F68" s="266"/>
      <c r="G68" s="266"/>
      <c r="H68" s="266"/>
      <c r="I68" s="266"/>
      <c r="J68" s="266"/>
      <c r="K68" s="266"/>
      <c r="L68" s="266"/>
      <c r="M68" s="266"/>
      <c r="N68" s="266"/>
      <c r="O68" s="266"/>
      <c r="P68" s="266"/>
      <c r="Q68" s="266"/>
    </row>
    <row r="69" spans="1:17">
      <c r="A69" s="266"/>
      <c r="B69" s="266"/>
      <c r="C69" s="266"/>
      <c r="D69" s="266"/>
      <c r="E69" s="266"/>
      <c r="F69" s="266"/>
      <c r="G69" s="266"/>
      <c r="H69" s="266"/>
      <c r="I69" s="266"/>
      <c r="J69" s="266"/>
      <c r="K69" s="266"/>
      <c r="L69" s="266"/>
      <c r="M69" s="266"/>
      <c r="N69" s="266"/>
      <c r="O69" s="266"/>
      <c r="P69" s="266"/>
      <c r="Q69" s="266"/>
    </row>
    <row r="70" spans="1:17">
      <c r="A70" s="266"/>
      <c r="B70" s="266"/>
      <c r="C70" s="266"/>
      <c r="D70" s="266"/>
      <c r="E70" s="266"/>
      <c r="F70" s="266"/>
      <c r="G70" s="266"/>
      <c r="H70" s="266"/>
      <c r="I70" s="266"/>
      <c r="J70" s="266"/>
      <c r="K70" s="266"/>
      <c r="L70" s="266"/>
      <c r="M70" s="266"/>
      <c r="N70" s="266"/>
      <c r="O70" s="266"/>
      <c r="P70" s="266"/>
      <c r="Q70" s="266"/>
    </row>
    <row r="71" spans="1:17">
      <c r="A71" s="266"/>
      <c r="B71" s="266"/>
      <c r="C71" s="266"/>
      <c r="D71" s="266"/>
      <c r="E71" s="266"/>
      <c r="F71" s="266"/>
      <c r="G71" s="266"/>
      <c r="H71" s="266"/>
      <c r="I71" s="266"/>
      <c r="J71" s="266"/>
      <c r="K71" s="266"/>
      <c r="L71" s="266"/>
      <c r="M71" s="266"/>
      <c r="N71" s="266"/>
      <c r="O71" s="266"/>
      <c r="P71" s="266"/>
      <c r="Q71" s="266"/>
    </row>
    <row r="72" spans="1:17">
      <c r="A72" s="266"/>
      <c r="B72" s="266"/>
      <c r="C72" s="266"/>
      <c r="D72" s="266"/>
      <c r="E72" s="266"/>
      <c r="F72" s="266"/>
      <c r="G72" s="266"/>
      <c r="H72" s="266"/>
      <c r="I72" s="266"/>
      <c r="J72" s="266"/>
      <c r="K72" s="266"/>
      <c r="L72" s="266"/>
      <c r="M72" s="266"/>
      <c r="N72" s="266"/>
      <c r="O72" s="266"/>
      <c r="P72" s="266"/>
      <c r="Q72" s="266"/>
    </row>
    <row r="73" spans="1:17">
      <c r="A73" s="266"/>
      <c r="B73" s="266"/>
      <c r="C73" s="266"/>
      <c r="D73" s="266"/>
      <c r="E73" s="266"/>
      <c r="F73" s="266"/>
      <c r="G73" s="266"/>
      <c r="H73" s="266"/>
      <c r="I73" s="266"/>
      <c r="J73" s="266"/>
      <c r="K73" s="266"/>
      <c r="L73" s="266"/>
      <c r="M73" s="266"/>
      <c r="N73" s="266"/>
      <c r="O73" s="266"/>
      <c r="P73" s="266"/>
      <c r="Q73" s="266"/>
    </row>
    <row r="74" spans="1:17">
      <c r="A74" s="266"/>
      <c r="B74" s="266"/>
      <c r="C74" s="266"/>
      <c r="D74" s="266"/>
      <c r="E74" s="266"/>
      <c r="F74" s="266"/>
      <c r="G74" s="266"/>
      <c r="H74" s="266"/>
      <c r="I74" s="266"/>
      <c r="J74" s="266"/>
      <c r="K74" s="266"/>
      <c r="L74" s="266"/>
      <c r="M74" s="266"/>
      <c r="N74" s="266"/>
      <c r="O74" s="266"/>
      <c r="P74" s="266"/>
      <c r="Q74" s="266"/>
    </row>
    <row r="75" spans="1:17">
      <c r="A75" s="266"/>
      <c r="B75" s="266"/>
      <c r="C75" s="266"/>
      <c r="D75" s="266"/>
      <c r="E75" s="266"/>
      <c r="F75" s="266"/>
      <c r="G75" s="266"/>
      <c r="H75" s="266"/>
      <c r="I75" s="266"/>
      <c r="J75" s="266"/>
      <c r="K75" s="266"/>
      <c r="L75" s="266"/>
      <c r="M75" s="266"/>
      <c r="N75" s="266"/>
      <c r="O75" s="266"/>
      <c r="P75" s="266"/>
      <c r="Q75" s="266"/>
    </row>
    <row r="76" spans="1:17">
      <c r="A76" s="266"/>
      <c r="B76" s="266"/>
      <c r="C76" s="266"/>
      <c r="D76" s="266"/>
      <c r="E76" s="266"/>
      <c r="F76" s="266"/>
      <c r="G76" s="266"/>
      <c r="H76" s="266"/>
      <c r="I76" s="266"/>
      <c r="J76" s="266"/>
      <c r="K76" s="266"/>
      <c r="L76" s="266"/>
      <c r="M76" s="266"/>
      <c r="N76" s="266"/>
      <c r="O76" s="266"/>
      <c r="P76" s="266"/>
      <c r="Q76" s="266"/>
    </row>
    <row r="77" spans="1:17">
      <c r="A77" s="266"/>
      <c r="B77" s="266"/>
      <c r="C77" s="266"/>
      <c r="D77" s="266"/>
      <c r="E77" s="266"/>
      <c r="F77" s="266"/>
      <c r="G77" s="266"/>
      <c r="H77" s="266"/>
      <c r="I77" s="266"/>
      <c r="J77" s="266"/>
      <c r="K77" s="266"/>
      <c r="L77" s="266"/>
      <c r="M77" s="266"/>
      <c r="N77" s="266"/>
      <c r="O77" s="266"/>
      <c r="P77" s="266"/>
      <c r="Q77" s="266"/>
    </row>
    <row r="78" spans="1:17">
      <c r="A78" s="266"/>
      <c r="B78" s="266"/>
      <c r="C78" s="266"/>
      <c r="D78" s="266"/>
      <c r="E78" s="266"/>
      <c r="F78" s="266"/>
      <c r="G78" s="266"/>
      <c r="H78" s="266"/>
      <c r="I78" s="266"/>
      <c r="J78" s="266"/>
      <c r="K78" s="266"/>
      <c r="L78" s="266"/>
      <c r="M78" s="266"/>
      <c r="N78" s="266"/>
      <c r="O78" s="266"/>
      <c r="P78" s="266"/>
      <c r="Q78" s="266"/>
    </row>
    <row r="79" spans="1:17">
      <c r="A79" s="266"/>
      <c r="B79" s="266"/>
      <c r="C79" s="266"/>
      <c r="D79" s="266"/>
      <c r="E79" s="266"/>
      <c r="F79" s="266"/>
      <c r="G79" s="266"/>
      <c r="H79" s="266"/>
      <c r="I79" s="266"/>
      <c r="J79" s="266"/>
      <c r="K79" s="266"/>
      <c r="L79" s="266"/>
      <c r="M79" s="266"/>
      <c r="N79" s="266"/>
      <c r="O79" s="266"/>
      <c r="P79" s="266"/>
      <c r="Q79" s="266"/>
    </row>
    <row r="80" spans="1:17">
      <c r="A80" s="266"/>
      <c r="B80" s="266"/>
      <c r="C80" s="266"/>
      <c r="D80" s="266"/>
      <c r="E80" s="266"/>
      <c r="F80" s="266"/>
      <c r="G80" s="266"/>
      <c r="H80" s="266"/>
      <c r="I80" s="266"/>
      <c r="J80" s="266"/>
      <c r="K80" s="266"/>
      <c r="L80" s="266"/>
      <c r="M80" s="266"/>
      <c r="N80" s="266"/>
      <c r="O80" s="266"/>
      <c r="P80" s="266"/>
      <c r="Q80" s="266"/>
    </row>
    <row r="81" spans="1:17">
      <c r="A81" s="266"/>
      <c r="B81" s="266"/>
      <c r="C81" s="266"/>
      <c r="D81" s="266"/>
      <c r="E81" s="266"/>
      <c r="F81" s="266"/>
      <c r="G81" s="266"/>
      <c r="H81" s="266"/>
      <c r="I81" s="266"/>
      <c r="J81" s="266"/>
      <c r="K81" s="266"/>
      <c r="L81" s="266"/>
      <c r="M81" s="266"/>
      <c r="N81" s="266"/>
      <c r="O81" s="266"/>
      <c r="P81" s="266"/>
      <c r="Q81" s="266"/>
    </row>
    <row r="82" spans="1:17">
      <c r="A82" s="266"/>
      <c r="B82" s="266"/>
      <c r="C82" s="266"/>
      <c r="D82" s="266"/>
      <c r="E82" s="266"/>
      <c r="F82" s="266"/>
      <c r="G82" s="266"/>
      <c r="H82" s="266"/>
      <c r="I82" s="266"/>
      <c r="J82" s="266"/>
      <c r="K82" s="266"/>
      <c r="L82" s="266"/>
      <c r="M82" s="266"/>
      <c r="N82" s="266"/>
      <c r="O82" s="266"/>
      <c r="P82" s="266"/>
      <c r="Q82" s="266"/>
    </row>
    <row r="83" spans="1:17">
      <c r="A83" s="266"/>
      <c r="B83" s="266"/>
      <c r="C83" s="266"/>
      <c r="D83" s="266"/>
      <c r="E83" s="266"/>
      <c r="F83" s="266"/>
      <c r="G83" s="266"/>
      <c r="H83" s="266"/>
      <c r="I83" s="266"/>
      <c r="J83" s="266"/>
      <c r="K83" s="266"/>
      <c r="L83" s="266"/>
      <c r="M83" s="266"/>
      <c r="N83" s="266"/>
      <c r="O83" s="266"/>
      <c r="P83" s="266"/>
      <c r="Q83" s="266"/>
    </row>
    <row r="84" spans="1:17">
      <c r="A84" s="266"/>
      <c r="B84" s="266"/>
      <c r="C84" s="266"/>
      <c r="D84" s="266"/>
      <c r="E84" s="266"/>
      <c r="F84" s="266"/>
      <c r="G84" s="266"/>
      <c r="H84" s="266"/>
      <c r="I84" s="266"/>
      <c r="J84" s="266"/>
      <c r="K84" s="266"/>
      <c r="L84" s="266"/>
      <c r="M84" s="266"/>
      <c r="N84" s="266"/>
      <c r="O84" s="266"/>
      <c r="P84" s="266"/>
      <c r="Q84" s="266"/>
    </row>
    <row r="85" spans="1:17">
      <c r="A85" s="266"/>
      <c r="B85" s="266"/>
      <c r="C85" s="266"/>
      <c r="D85" s="266"/>
      <c r="E85" s="266"/>
      <c r="F85" s="266"/>
      <c r="G85" s="266"/>
      <c r="H85" s="266"/>
      <c r="I85" s="266"/>
      <c r="J85" s="266"/>
      <c r="K85" s="266"/>
      <c r="L85" s="266"/>
      <c r="M85" s="266"/>
      <c r="N85" s="266"/>
      <c r="O85" s="266"/>
      <c r="P85" s="266"/>
      <c r="Q85" s="266"/>
    </row>
    <row r="86" spans="1:17">
      <c r="A86" s="266"/>
      <c r="B86" s="266"/>
      <c r="C86" s="266"/>
      <c r="D86" s="266"/>
      <c r="E86" s="266"/>
      <c r="F86" s="266"/>
      <c r="G86" s="266"/>
      <c r="H86" s="266"/>
      <c r="I86" s="266"/>
      <c r="J86" s="266"/>
      <c r="K86" s="266"/>
      <c r="L86" s="266"/>
      <c r="M86" s="266"/>
      <c r="N86" s="266"/>
      <c r="O86" s="266"/>
      <c r="P86" s="266"/>
      <c r="Q86" s="266"/>
    </row>
    <row r="87" spans="1:17">
      <c r="A87" s="266"/>
      <c r="B87" s="266"/>
      <c r="C87" s="266"/>
      <c r="D87" s="266"/>
      <c r="E87" s="266"/>
      <c r="F87" s="266"/>
      <c r="G87" s="266"/>
      <c r="H87" s="266"/>
      <c r="I87" s="266"/>
      <c r="J87" s="266"/>
      <c r="K87" s="266"/>
      <c r="L87" s="266"/>
      <c r="M87" s="266"/>
      <c r="N87" s="266"/>
      <c r="O87" s="266"/>
      <c r="P87" s="266"/>
      <c r="Q87" s="266"/>
    </row>
    <row r="88" spans="1:17">
      <c r="A88" s="266"/>
      <c r="B88" s="266"/>
      <c r="C88" s="266"/>
      <c r="D88" s="266"/>
      <c r="E88" s="266"/>
      <c r="F88" s="266"/>
      <c r="G88" s="266"/>
      <c r="H88" s="266"/>
      <c r="I88" s="266"/>
      <c r="J88" s="266"/>
      <c r="K88" s="266"/>
      <c r="L88" s="266"/>
      <c r="M88" s="266"/>
      <c r="N88" s="266"/>
      <c r="O88" s="266"/>
      <c r="P88" s="266"/>
      <c r="Q88" s="266"/>
    </row>
    <row r="89" spans="1:17">
      <c r="A89" s="266"/>
      <c r="B89" s="266"/>
      <c r="C89" s="266"/>
      <c r="D89" s="266"/>
      <c r="E89" s="266"/>
      <c r="F89" s="266"/>
      <c r="G89" s="266"/>
      <c r="H89" s="266"/>
      <c r="I89" s="266"/>
      <c r="J89" s="266"/>
      <c r="K89" s="266"/>
      <c r="L89" s="266"/>
      <c r="M89" s="266"/>
      <c r="N89" s="266"/>
      <c r="O89" s="266"/>
      <c r="P89" s="266"/>
      <c r="Q89" s="266"/>
    </row>
    <row r="90" spans="1:17">
      <c r="A90" s="266"/>
      <c r="B90" s="266"/>
      <c r="C90" s="266"/>
      <c r="D90" s="266"/>
      <c r="E90" s="266"/>
      <c r="F90" s="266"/>
      <c r="G90" s="266"/>
      <c r="H90" s="266"/>
      <c r="I90" s="266"/>
      <c r="J90" s="266"/>
      <c r="K90" s="266"/>
      <c r="L90" s="266"/>
      <c r="M90" s="266"/>
      <c r="N90" s="266"/>
      <c r="O90" s="266"/>
      <c r="P90" s="266"/>
      <c r="Q90" s="266"/>
    </row>
    <row r="91" spans="1:17">
      <c r="A91" s="266"/>
      <c r="B91" s="266"/>
      <c r="C91" s="266"/>
      <c r="D91" s="266"/>
      <c r="E91" s="266"/>
      <c r="F91" s="266"/>
      <c r="G91" s="266"/>
      <c r="H91" s="266"/>
      <c r="I91" s="266"/>
      <c r="J91" s="266"/>
      <c r="K91" s="266"/>
      <c r="L91" s="266"/>
      <c r="M91" s="266"/>
      <c r="N91" s="266"/>
      <c r="O91" s="266"/>
      <c r="P91" s="266"/>
      <c r="Q91" s="266"/>
    </row>
    <row r="92" spans="1:17">
      <c r="A92" s="266"/>
      <c r="B92" s="266"/>
      <c r="C92" s="266"/>
      <c r="D92" s="266"/>
      <c r="E92" s="266"/>
      <c r="F92" s="266"/>
      <c r="G92" s="266"/>
      <c r="H92" s="266"/>
      <c r="I92" s="266"/>
      <c r="J92" s="266"/>
      <c r="K92" s="266"/>
      <c r="L92" s="266"/>
      <c r="M92" s="266"/>
      <c r="N92" s="266"/>
      <c r="O92" s="266"/>
      <c r="P92" s="266"/>
      <c r="Q92" s="266"/>
    </row>
    <row r="93" spans="1:17">
      <c r="A93" s="266"/>
      <c r="B93" s="266"/>
      <c r="C93" s="266"/>
      <c r="D93" s="266"/>
      <c r="E93" s="266"/>
      <c r="F93" s="266"/>
      <c r="G93" s="266"/>
      <c r="H93" s="266"/>
      <c r="I93" s="266"/>
      <c r="J93" s="266"/>
      <c r="K93" s="266"/>
      <c r="L93" s="266"/>
      <c r="M93" s="266"/>
      <c r="N93" s="266"/>
      <c r="O93" s="266"/>
      <c r="P93" s="266"/>
      <c r="Q93" s="266"/>
    </row>
    <row r="94" spans="1:17">
      <c r="A94" s="266"/>
      <c r="B94" s="266"/>
      <c r="C94" s="266"/>
      <c r="D94" s="266"/>
      <c r="E94" s="266"/>
      <c r="F94" s="266"/>
      <c r="G94" s="266"/>
      <c r="H94" s="266"/>
      <c r="I94" s="266"/>
      <c r="J94" s="266"/>
      <c r="K94" s="266"/>
      <c r="L94" s="266"/>
      <c r="M94" s="266"/>
      <c r="N94" s="266"/>
      <c r="O94" s="266"/>
      <c r="P94" s="266"/>
      <c r="Q94" s="266"/>
    </row>
    <row r="95" spans="1:17">
      <c r="A95" s="266"/>
      <c r="B95" s="266"/>
      <c r="C95" s="266"/>
      <c r="D95" s="266"/>
      <c r="E95" s="266"/>
      <c r="F95" s="266"/>
      <c r="G95" s="266"/>
      <c r="H95" s="266"/>
      <c r="I95" s="266"/>
      <c r="J95" s="266"/>
      <c r="K95" s="266"/>
      <c r="L95" s="266"/>
      <c r="M95" s="266"/>
      <c r="N95" s="266"/>
      <c r="O95" s="266"/>
      <c r="P95" s="266"/>
      <c r="Q95" s="266"/>
    </row>
    <row r="96" spans="1:17">
      <c r="A96" s="266"/>
      <c r="B96" s="266"/>
      <c r="C96" s="266"/>
      <c r="D96" s="266"/>
      <c r="E96" s="266"/>
      <c r="F96" s="266"/>
      <c r="G96" s="266"/>
      <c r="H96" s="266"/>
      <c r="I96" s="266"/>
      <c r="J96" s="266"/>
      <c r="K96" s="266"/>
      <c r="L96" s="266"/>
      <c r="M96" s="266"/>
      <c r="N96" s="266"/>
      <c r="O96" s="266"/>
      <c r="P96" s="266"/>
      <c r="Q96" s="266"/>
    </row>
    <row r="97" spans="1:17">
      <c r="A97" s="266"/>
      <c r="B97" s="266"/>
      <c r="C97" s="266"/>
      <c r="D97" s="266"/>
      <c r="E97" s="266"/>
      <c r="F97" s="266"/>
      <c r="G97" s="266"/>
      <c r="H97" s="266"/>
      <c r="I97" s="266"/>
      <c r="J97" s="266"/>
      <c r="K97" s="266"/>
      <c r="L97" s="266"/>
      <c r="M97" s="266"/>
      <c r="N97" s="266"/>
      <c r="O97" s="266"/>
      <c r="P97" s="266"/>
      <c r="Q97" s="266"/>
    </row>
    <row r="98" spans="1:17">
      <c r="A98" s="266"/>
      <c r="B98" s="266"/>
      <c r="C98" s="266"/>
      <c r="D98" s="266"/>
      <c r="E98" s="266"/>
      <c r="F98" s="266"/>
      <c r="G98" s="266"/>
      <c r="H98" s="266"/>
      <c r="I98" s="266"/>
      <c r="J98" s="266"/>
      <c r="K98" s="266"/>
      <c r="L98" s="266"/>
      <c r="M98" s="266"/>
      <c r="N98" s="266"/>
      <c r="O98" s="266"/>
      <c r="P98" s="266"/>
      <c r="Q98" s="266"/>
    </row>
    <row r="99" spans="1:17">
      <c r="A99" s="266"/>
      <c r="B99" s="266"/>
      <c r="C99" s="266"/>
      <c r="D99" s="266"/>
      <c r="E99" s="266"/>
      <c r="F99" s="266"/>
      <c r="G99" s="266"/>
      <c r="H99" s="266"/>
      <c r="I99" s="266"/>
      <c r="J99" s="266"/>
      <c r="K99" s="266"/>
      <c r="L99" s="266"/>
      <c r="M99" s="266"/>
      <c r="N99" s="266"/>
      <c r="O99" s="266"/>
      <c r="P99" s="266"/>
      <c r="Q99" s="266"/>
    </row>
    <row r="100" spans="1:17">
      <c r="A100" s="266"/>
      <c r="B100" s="266"/>
      <c r="C100" s="266"/>
      <c r="D100" s="266"/>
      <c r="E100" s="266"/>
      <c r="F100" s="266"/>
      <c r="G100" s="266"/>
      <c r="H100" s="266"/>
      <c r="I100" s="266"/>
      <c r="J100" s="266"/>
      <c r="K100" s="266"/>
      <c r="L100" s="266"/>
      <c r="M100" s="266"/>
      <c r="N100" s="266"/>
      <c r="O100" s="266"/>
      <c r="P100" s="266"/>
      <c r="Q100" s="266"/>
    </row>
    <row r="101" spans="1:17">
      <c r="A101" s="266"/>
      <c r="B101" s="266"/>
      <c r="C101" s="266"/>
      <c r="D101" s="266"/>
      <c r="E101" s="266"/>
      <c r="F101" s="266"/>
      <c r="G101" s="266"/>
      <c r="H101" s="266"/>
      <c r="I101" s="266"/>
      <c r="J101" s="266"/>
      <c r="K101" s="266"/>
      <c r="L101" s="266"/>
      <c r="M101" s="266"/>
      <c r="N101" s="266"/>
      <c r="O101" s="266"/>
      <c r="P101" s="266"/>
      <c r="Q101" s="266"/>
    </row>
    <row r="102" spans="1:17">
      <c r="A102" s="266"/>
      <c r="B102" s="266"/>
      <c r="C102" s="266"/>
      <c r="D102" s="266"/>
      <c r="E102" s="266"/>
      <c r="F102" s="266"/>
      <c r="G102" s="266"/>
      <c r="H102" s="266"/>
      <c r="I102" s="266"/>
      <c r="J102" s="266"/>
      <c r="K102" s="266"/>
      <c r="L102" s="266"/>
      <c r="M102" s="266"/>
      <c r="N102" s="266"/>
      <c r="O102" s="266"/>
      <c r="P102" s="266"/>
      <c r="Q102" s="266"/>
    </row>
    <row r="103" spans="1:17">
      <c r="A103" s="266"/>
      <c r="B103" s="266"/>
      <c r="C103" s="266"/>
      <c r="D103" s="266"/>
      <c r="E103" s="266"/>
      <c r="F103" s="266"/>
      <c r="G103" s="266"/>
      <c r="H103" s="266"/>
      <c r="I103" s="266"/>
      <c r="J103" s="266"/>
      <c r="K103" s="266"/>
      <c r="L103" s="266"/>
      <c r="M103" s="266"/>
      <c r="N103" s="266"/>
      <c r="O103" s="266"/>
      <c r="P103" s="266"/>
      <c r="Q103" s="266"/>
    </row>
    <row r="104" spans="1:17">
      <c r="A104" s="266"/>
      <c r="B104" s="266"/>
      <c r="C104" s="266"/>
      <c r="D104" s="266"/>
      <c r="E104" s="266"/>
      <c r="F104" s="266"/>
      <c r="G104" s="266"/>
      <c r="H104" s="266"/>
      <c r="I104" s="266"/>
      <c r="J104" s="266"/>
      <c r="K104" s="266"/>
      <c r="L104" s="266"/>
      <c r="M104" s="266"/>
      <c r="N104" s="266"/>
      <c r="O104" s="266"/>
      <c r="P104" s="266"/>
      <c r="Q104" s="266"/>
    </row>
    <row r="105" spans="1:17">
      <c r="A105" s="266"/>
      <c r="B105" s="266"/>
      <c r="C105" s="266"/>
      <c r="D105" s="266"/>
      <c r="E105" s="266"/>
      <c r="F105" s="266"/>
      <c r="G105" s="266"/>
      <c r="H105" s="266"/>
      <c r="I105" s="266"/>
      <c r="J105" s="266"/>
      <c r="K105" s="266"/>
      <c r="L105" s="266"/>
      <c r="M105" s="266"/>
      <c r="N105" s="266"/>
      <c r="O105" s="266"/>
      <c r="P105" s="266"/>
      <c r="Q105" s="266"/>
    </row>
    <row r="106" spans="1:17">
      <c r="A106" s="266"/>
      <c r="B106" s="266"/>
      <c r="C106" s="266"/>
      <c r="D106" s="266"/>
      <c r="E106" s="266"/>
      <c r="F106" s="266"/>
      <c r="G106" s="266"/>
      <c r="H106" s="266"/>
      <c r="I106" s="266"/>
      <c r="J106" s="266"/>
      <c r="K106" s="266"/>
      <c r="L106" s="266"/>
      <c r="M106" s="266"/>
      <c r="N106" s="266"/>
      <c r="O106" s="266"/>
      <c r="P106" s="266"/>
      <c r="Q106" s="266"/>
    </row>
    <row r="107" spans="1:17">
      <c r="A107" s="266"/>
      <c r="B107" s="266"/>
      <c r="C107" s="266"/>
      <c r="D107" s="266"/>
      <c r="E107" s="266"/>
      <c r="F107" s="266"/>
      <c r="G107" s="266"/>
      <c r="H107" s="266"/>
      <c r="I107" s="266"/>
      <c r="J107" s="266"/>
      <c r="K107" s="266"/>
      <c r="L107" s="266"/>
      <c r="M107" s="266"/>
      <c r="N107" s="266"/>
      <c r="O107" s="266"/>
      <c r="P107" s="266"/>
      <c r="Q107" s="266"/>
    </row>
    <row r="108" spans="1:17">
      <c r="A108" s="266"/>
      <c r="B108" s="266"/>
      <c r="C108" s="266"/>
      <c r="D108" s="266"/>
      <c r="E108" s="266"/>
      <c r="F108" s="266"/>
      <c r="G108" s="266"/>
      <c r="H108" s="266"/>
      <c r="I108" s="266"/>
      <c r="J108" s="266"/>
      <c r="K108" s="266"/>
      <c r="L108" s="266"/>
      <c r="M108" s="266"/>
      <c r="N108" s="266"/>
      <c r="O108" s="266"/>
      <c r="P108" s="266"/>
      <c r="Q108" s="266"/>
    </row>
    <row r="109" spans="1:17">
      <c r="A109" s="266"/>
      <c r="B109" s="266"/>
      <c r="C109" s="266"/>
      <c r="D109" s="266"/>
      <c r="E109" s="266"/>
      <c r="F109" s="266"/>
      <c r="G109" s="266"/>
      <c r="H109" s="266"/>
      <c r="I109" s="266"/>
      <c r="J109" s="266"/>
      <c r="K109" s="266"/>
      <c r="L109" s="266"/>
      <c r="M109" s="266"/>
      <c r="N109" s="266"/>
      <c r="O109" s="266"/>
      <c r="P109" s="266"/>
      <c r="Q109" s="266"/>
    </row>
    <row r="110" spans="1:17">
      <c r="A110" s="266"/>
      <c r="B110" s="266"/>
      <c r="C110" s="266"/>
      <c r="D110" s="266"/>
      <c r="E110" s="266"/>
      <c r="F110" s="266"/>
      <c r="G110" s="266"/>
      <c r="H110" s="266"/>
      <c r="I110" s="266"/>
      <c r="J110" s="266"/>
      <c r="K110" s="266"/>
      <c r="L110" s="266"/>
      <c r="M110" s="266"/>
      <c r="N110" s="266"/>
      <c r="O110" s="266"/>
      <c r="P110" s="266"/>
      <c r="Q110" s="266"/>
    </row>
    <row r="111" spans="1:17">
      <c r="A111" s="266"/>
      <c r="B111" s="266"/>
      <c r="C111" s="266"/>
      <c r="D111" s="266"/>
      <c r="E111" s="266"/>
      <c r="F111" s="266"/>
      <c r="G111" s="266"/>
      <c r="H111" s="266"/>
      <c r="I111" s="266"/>
      <c r="J111" s="266"/>
      <c r="K111" s="266"/>
      <c r="L111" s="266"/>
      <c r="M111" s="266"/>
      <c r="N111" s="266"/>
      <c r="O111" s="266"/>
      <c r="P111" s="266"/>
      <c r="Q111" s="266"/>
    </row>
    <row r="112" spans="1:17">
      <c r="A112" s="266"/>
      <c r="B112" s="266"/>
      <c r="C112" s="266"/>
      <c r="D112" s="266"/>
      <c r="E112" s="266"/>
      <c r="F112" s="266"/>
      <c r="G112" s="266"/>
      <c r="H112" s="266"/>
      <c r="I112" s="266"/>
      <c r="J112" s="266"/>
      <c r="K112" s="266"/>
      <c r="L112" s="266"/>
      <c r="M112" s="266"/>
      <c r="N112" s="266"/>
      <c r="O112" s="266"/>
      <c r="P112" s="266"/>
      <c r="Q112" s="266"/>
    </row>
    <row r="113" spans="1:17">
      <c r="A113" s="266"/>
      <c r="B113" s="266"/>
      <c r="C113" s="266"/>
      <c r="D113" s="266"/>
      <c r="E113" s="266"/>
      <c r="F113" s="266"/>
      <c r="G113" s="266"/>
      <c r="H113" s="266"/>
      <c r="I113" s="266"/>
      <c r="J113" s="266"/>
      <c r="K113" s="266"/>
      <c r="L113" s="266"/>
      <c r="M113" s="266"/>
      <c r="N113" s="266"/>
      <c r="O113" s="266"/>
      <c r="P113" s="266"/>
      <c r="Q113" s="266"/>
    </row>
    <row r="114" spans="1:17">
      <c r="A114" s="266"/>
      <c r="B114" s="266"/>
      <c r="C114" s="266"/>
      <c r="D114" s="266"/>
      <c r="E114" s="266"/>
      <c r="F114" s="266"/>
      <c r="G114" s="266"/>
      <c r="H114" s="266"/>
      <c r="I114" s="266"/>
      <c r="J114" s="266"/>
      <c r="K114" s="266"/>
      <c r="L114" s="266"/>
      <c r="M114" s="266"/>
      <c r="N114" s="266"/>
      <c r="O114" s="266"/>
      <c r="P114" s="266"/>
      <c r="Q114" s="266"/>
    </row>
    <row r="115" spans="1:17">
      <c r="A115" s="266"/>
      <c r="B115" s="266"/>
      <c r="C115" s="266"/>
      <c r="D115" s="266"/>
      <c r="E115" s="266"/>
      <c r="F115" s="266"/>
      <c r="G115" s="266"/>
      <c r="H115" s="266"/>
      <c r="I115" s="266"/>
      <c r="J115" s="266"/>
      <c r="K115" s="266"/>
      <c r="L115" s="266"/>
      <c r="M115" s="266"/>
      <c r="N115" s="266"/>
      <c r="O115" s="266"/>
      <c r="P115" s="266"/>
      <c r="Q115" s="266"/>
    </row>
    <row r="116" spans="1:17">
      <c r="A116" s="266"/>
      <c r="B116" s="266"/>
      <c r="C116" s="266"/>
      <c r="D116" s="266"/>
      <c r="E116" s="266"/>
      <c r="F116" s="266"/>
      <c r="G116" s="266"/>
      <c r="H116" s="266"/>
      <c r="I116" s="266"/>
      <c r="J116" s="266"/>
      <c r="K116" s="266"/>
      <c r="L116" s="266"/>
      <c r="M116" s="266"/>
      <c r="N116" s="266"/>
      <c r="O116" s="266"/>
      <c r="P116" s="266"/>
      <c r="Q116" s="266"/>
    </row>
    <row r="117" spans="1:17">
      <c r="A117" s="266"/>
      <c r="B117" s="266"/>
      <c r="C117" s="266"/>
      <c r="D117" s="266"/>
      <c r="E117" s="266"/>
      <c r="F117" s="266"/>
      <c r="G117" s="266"/>
      <c r="H117" s="266"/>
      <c r="I117" s="266"/>
      <c r="J117" s="266"/>
      <c r="K117" s="266"/>
      <c r="L117" s="266"/>
      <c r="M117" s="266"/>
      <c r="N117" s="266"/>
      <c r="O117" s="266"/>
      <c r="P117" s="266"/>
      <c r="Q117" s="266"/>
    </row>
    <row r="118" spans="1:17">
      <c r="A118" s="266"/>
      <c r="B118" s="266"/>
      <c r="C118" s="266"/>
      <c r="D118" s="266"/>
      <c r="E118" s="266"/>
      <c r="F118" s="266"/>
      <c r="G118" s="266"/>
      <c r="H118" s="266"/>
      <c r="I118" s="266"/>
      <c r="J118" s="266"/>
      <c r="K118" s="266"/>
      <c r="L118" s="266"/>
      <c r="M118" s="266"/>
      <c r="N118" s="266"/>
      <c r="O118" s="266"/>
      <c r="P118" s="266"/>
      <c r="Q118" s="266"/>
    </row>
    <row r="119" spans="1:17">
      <c r="A119" s="266"/>
      <c r="B119" s="266"/>
      <c r="C119" s="266"/>
      <c r="D119" s="266"/>
      <c r="E119" s="266"/>
      <c r="F119" s="266"/>
      <c r="G119" s="266"/>
      <c r="H119" s="266"/>
      <c r="I119" s="266"/>
      <c r="J119" s="266"/>
      <c r="K119" s="266"/>
      <c r="L119" s="266"/>
      <c r="M119" s="266"/>
      <c r="N119" s="266"/>
      <c r="O119" s="266"/>
      <c r="P119" s="266"/>
      <c r="Q119" s="266"/>
    </row>
    <row r="120" spans="1:17">
      <c r="A120" s="266"/>
      <c r="B120" s="266"/>
      <c r="C120" s="266"/>
      <c r="D120" s="266"/>
      <c r="E120" s="266"/>
      <c r="F120" s="266"/>
      <c r="G120" s="266"/>
      <c r="H120" s="266"/>
      <c r="I120" s="266"/>
      <c r="J120" s="266"/>
      <c r="K120" s="266"/>
      <c r="L120" s="266"/>
      <c r="M120" s="266"/>
      <c r="N120" s="266"/>
      <c r="O120" s="266"/>
      <c r="P120" s="266"/>
      <c r="Q120" s="266"/>
    </row>
    <row r="121" spans="1:17">
      <c r="A121" s="266"/>
      <c r="B121" s="266"/>
      <c r="C121" s="266"/>
      <c r="D121" s="266"/>
      <c r="E121" s="266"/>
      <c r="F121" s="266"/>
      <c r="G121" s="266"/>
      <c r="H121" s="266"/>
      <c r="I121" s="266"/>
      <c r="J121" s="266"/>
      <c r="K121" s="266"/>
      <c r="L121" s="266"/>
      <c r="M121" s="266"/>
      <c r="N121" s="266"/>
      <c r="O121" s="266"/>
      <c r="P121" s="266"/>
      <c r="Q121" s="266"/>
    </row>
    <row r="122" spans="1:17">
      <c r="A122" s="266"/>
      <c r="B122" s="266"/>
      <c r="C122" s="266"/>
      <c r="D122" s="266"/>
      <c r="E122" s="266"/>
      <c r="F122" s="266"/>
      <c r="G122" s="266"/>
      <c r="H122" s="266"/>
      <c r="I122" s="266"/>
      <c r="J122" s="266"/>
      <c r="K122" s="266"/>
      <c r="L122" s="266"/>
      <c r="M122" s="266"/>
      <c r="N122" s="266"/>
      <c r="O122" s="266"/>
      <c r="P122" s="266"/>
      <c r="Q122" s="266"/>
    </row>
    <row r="123" spans="1:17">
      <c r="A123" s="266"/>
      <c r="B123" s="266"/>
      <c r="C123" s="266"/>
      <c r="D123" s="266"/>
      <c r="E123" s="266"/>
      <c r="F123" s="266"/>
      <c r="G123" s="266"/>
      <c r="H123" s="266"/>
      <c r="I123" s="266"/>
      <c r="J123" s="266"/>
      <c r="K123" s="266"/>
      <c r="L123" s="266"/>
      <c r="M123" s="266"/>
      <c r="N123" s="266"/>
      <c r="O123" s="266"/>
      <c r="P123" s="266"/>
      <c r="Q123" s="266"/>
    </row>
    <row r="124" spans="1:17">
      <c r="A124" s="266"/>
      <c r="B124" s="266"/>
      <c r="C124" s="266"/>
      <c r="D124" s="266"/>
      <c r="E124" s="266"/>
      <c r="F124" s="266"/>
      <c r="G124" s="266"/>
      <c r="H124" s="266"/>
      <c r="I124" s="266"/>
      <c r="J124" s="266"/>
      <c r="K124" s="266"/>
      <c r="L124" s="266"/>
      <c r="M124" s="266"/>
      <c r="N124" s="266"/>
      <c r="O124" s="266"/>
      <c r="P124" s="266"/>
      <c r="Q124" s="266"/>
    </row>
    <row r="125" spans="1:17">
      <c r="A125" s="266"/>
      <c r="B125" s="266"/>
      <c r="C125" s="266"/>
      <c r="D125" s="266"/>
      <c r="E125" s="266"/>
      <c r="F125" s="266"/>
      <c r="G125" s="266"/>
      <c r="H125" s="266"/>
      <c r="I125" s="266"/>
      <c r="J125" s="266"/>
      <c r="K125" s="266"/>
      <c r="L125" s="266"/>
      <c r="M125" s="266"/>
      <c r="N125" s="266"/>
      <c r="O125" s="266"/>
      <c r="P125" s="266"/>
      <c r="Q125" s="266"/>
    </row>
    <row r="126" spans="1:17">
      <c r="A126" s="266"/>
      <c r="B126" s="266"/>
      <c r="C126" s="266"/>
      <c r="D126" s="266"/>
      <c r="E126" s="266"/>
      <c r="F126" s="266"/>
      <c r="G126" s="266"/>
      <c r="H126" s="266"/>
      <c r="I126" s="266"/>
      <c r="J126" s="266"/>
      <c r="K126" s="266"/>
      <c r="L126" s="266"/>
      <c r="M126" s="266"/>
      <c r="N126" s="266"/>
      <c r="O126" s="266"/>
      <c r="P126" s="266"/>
      <c r="Q126" s="266"/>
    </row>
    <row r="127" spans="1:17">
      <c r="A127" s="266"/>
      <c r="B127" s="266"/>
      <c r="C127" s="266"/>
      <c r="D127" s="266"/>
      <c r="E127" s="266"/>
      <c r="F127" s="266"/>
      <c r="G127" s="266"/>
      <c r="H127" s="266"/>
      <c r="I127" s="266"/>
      <c r="J127" s="266"/>
      <c r="K127" s="266"/>
      <c r="L127" s="266"/>
      <c r="M127" s="266"/>
      <c r="N127" s="266"/>
      <c r="O127" s="266"/>
      <c r="P127" s="266"/>
      <c r="Q127" s="266"/>
    </row>
    <row r="128" spans="1:17">
      <c r="A128" s="266"/>
      <c r="B128" s="266"/>
      <c r="C128" s="266"/>
      <c r="D128" s="266"/>
      <c r="E128" s="266"/>
      <c r="F128" s="266"/>
      <c r="G128" s="266"/>
      <c r="H128" s="266"/>
      <c r="I128" s="266"/>
      <c r="J128" s="266"/>
      <c r="K128" s="266"/>
      <c r="L128" s="266"/>
      <c r="M128" s="266"/>
      <c r="N128" s="266"/>
      <c r="O128" s="266"/>
      <c r="P128" s="266"/>
      <c r="Q128" s="266"/>
    </row>
    <row r="129" spans="1:17">
      <c r="A129" s="266"/>
      <c r="B129" s="266"/>
      <c r="C129" s="266"/>
      <c r="D129" s="266"/>
      <c r="E129" s="266"/>
      <c r="F129" s="266"/>
      <c r="G129" s="266"/>
      <c r="H129" s="266"/>
      <c r="I129" s="266"/>
      <c r="J129" s="266"/>
      <c r="K129" s="266"/>
      <c r="L129" s="266"/>
      <c r="M129" s="266"/>
      <c r="N129" s="266"/>
      <c r="O129" s="266"/>
      <c r="P129" s="266"/>
      <c r="Q129" s="266"/>
    </row>
    <row r="130" spans="1:17">
      <c r="A130" s="266"/>
      <c r="B130" s="266"/>
      <c r="C130" s="266"/>
      <c r="D130" s="266"/>
      <c r="E130" s="266"/>
      <c r="F130" s="266"/>
      <c r="G130" s="266"/>
      <c r="H130" s="266"/>
      <c r="I130" s="266"/>
      <c r="J130" s="266"/>
      <c r="K130" s="266"/>
      <c r="L130" s="266"/>
      <c r="M130" s="266"/>
      <c r="N130" s="266"/>
      <c r="O130" s="266"/>
      <c r="P130" s="266"/>
      <c r="Q130" s="266"/>
    </row>
    <row r="131" spans="1:17">
      <c r="A131" s="266"/>
      <c r="B131" s="266"/>
      <c r="C131" s="266"/>
      <c r="D131" s="266"/>
      <c r="E131" s="266"/>
      <c r="F131" s="266"/>
      <c r="G131" s="266"/>
      <c r="H131" s="266"/>
      <c r="I131" s="266"/>
      <c r="J131" s="266"/>
      <c r="K131" s="266"/>
      <c r="L131" s="266"/>
      <c r="M131" s="266"/>
      <c r="N131" s="266"/>
      <c r="O131" s="266"/>
      <c r="P131" s="266"/>
      <c r="Q131" s="266"/>
    </row>
    <row r="132" spans="1:17">
      <c r="A132" s="266"/>
      <c r="B132" s="266"/>
      <c r="C132" s="266"/>
      <c r="D132" s="266"/>
      <c r="E132" s="266"/>
      <c r="F132" s="266"/>
      <c r="G132" s="266"/>
      <c r="H132" s="266"/>
      <c r="I132" s="266"/>
      <c r="J132" s="266"/>
      <c r="K132" s="266"/>
      <c r="L132" s="266"/>
      <c r="M132" s="266"/>
      <c r="N132" s="266"/>
      <c r="O132" s="266"/>
      <c r="P132" s="266"/>
      <c r="Q132" s="266"/>
    </row>
    <row r="133" spans="1:17">
      <c r="A133" s="266"/>
      <c r="B133" s="266"/>
      <c r="C133" s="266"/>
      <c r="D133" s="266"/>
      <c r="E133" s="266"/>
      <c r="F133" s="266"/>
      <c r="G133" s="266"/>
      <c r="H133" s="266"/>
      <c r="I133" s="266"/>
      <c r="J133" s="266"/>
      <c r="K133" s="266"/>
      <c r="L133" s="266"/>
      <c r="M133" s="266"/>
      <c r="N133" s="266"/>
      <c r="O133" s="266"/>
      <c r="P133" s="266"/>
      <c r="Q133" s="266"/>
    </row>
    <row r="134" spans="1:17">
      <c r="A134" s="266"/>
      <c r="B134" s="266"/>
      <c r="C134" s="266"/>
      <c r="D134" s="266"/>
      <c r="E134" s="266"/>
      <c r="F134" s="266"/>
      <c r="G134" s="266"/>
      <c r="H134" s="266"/>
      <c r="I134" s="266"/>
      <c r="J134" s="266"/>
      <c r="K134" s="266"/>
      <c r="L134" s="266"/>
      <c r="M134" s="266"/>
      <c r="N134" s="266"/>
      <c r="O134" s="266"/>
      <c r="P134" s="266"/>
      <c r="Q134" s="266"/>
    </row>
  </sheetData>
  <customSheetViews>
    <customSheetView guid="{25FAB884-5E17-4008-8139-33D910C7DEFE}" topLeftCell="A22">
      <pane xSplit="2" ySplit="5" topLeftCell="C27" activePane="bottomRight" state="frozen"/>
      <selection pane="bottomRight" activeCell="I23" sqref="I23"/>
      <pageMargins left="0.7" right="0.7" top="0.75" bottom="0.75" header="0.3" footer="0.3"/>
      <pageSetup paperSize="9" orientation="portrait" r:id="rId1"/>
    </customSheetView>
    <customSheetView guid="{687A4863-1825-4D63-B732-E76682E6DE4F}" hiddenColumns="1">
      <selection activeCell="Y45" sqref="Y45"/>
      <pageMargins left="0.7" right="0.7" top="0.75" bottom="0.75" header="0.3" footer="0.3"/>
      <pageSetup paperSize="9" orientation="portrait" r:id="rId2"/>
    </customSheetView>
    <customSheetView guid="{12F8D032-8143-430B-8DFF-852E8796C402}" hiddenColumns="1">
      <selection activeCell="V9" sqref="V9:V10"/>
      <pageMargins left="0.7" right="0.7" top="0.75" bottom="0.75" header="0.3" footer="0.3"/>
      <pageSetup paperSize="9" orientation="portrait" r:id="rId3"/>
    </customSheetView>
    <customSheetView guid="{8DA78CF1-615A-4626-9893-6751995631A4}" hiddenColumns="1" topLeftCell="B1">
      <selection activeCell="S12" sqref="S12"/>
      <pageMargins left="0.7" right="0.7" top="0.75" bottom="0.75" header="0.3" footer="0.3"/>
      <pageSetup paperSize="9" orientation="portrait" r:id="rId4"/>
    </customSheetView>
    <customSheetView guid="{57267270-6A97-4850-9DB6-FE6B399379AA}">
      <selection activeCell="M28" sqref="M28"/>
      <pageMargins left="0.7" right="0.7" top="0.75" bottom="0.75" header="0.3" footer="0.3"/>
      <pageSetup paperSize="9" orientation="portrait" r:id="rId5"/>
    </customSheetView>
    <customSheetView guid="{9AF4A83C-CF57-4B40-8A74-6A0EA6C2FE5C}" scale="110" showPageBreaks="1" printArea="1" hiddenColumns="1">
      <selection activeCell="B6" sqref="B6"/>
      <pageMargins left="0.7" right="0.7" top="0.75" bottom="0.75" header="0.3" footer="0.3"/>
      <pageSetup paperSize="9" orientation="portrait" r:id="rId6"/>
    </customSheetView>
    <customSheetView guid="{22F3E99A-96C8-445F-81B2-67262F695A36}" topLeftCell="E22">
      <selection activeCell="O60" sqref="O60"/>
      <pageMargins left="0.7" right="0.7" top="0.75" bottom="0.75" header="0.3" footer="0.3"/>
      <pageSetup paperSize="9" orientation="portrait" r:id="rId7"/>
    </customSheetView>
    <customSheetView guid="{899D69CD-4B7E-42BC-9944-5BD922EB798C}" topLeftCell="L1">
      <selection activeCell="U22" sqref="U22"/>
      <pageMargins left="0.7" right="0.7" top="0.75" bottom="0.75" header="0.3" footer="0.3"/>
      <pageSetup paperSize="9" orientation="portrait" r:id="rId8"/>
    </customSheetView>
  </customSheetViews>
  <pageMargins left="0.7" right="0.7" top="0.75" bottom="0.75" header="0.3" footer="0.3"/>
  <pageSetup paperSize="9" orientation="portrait" r:id="rId9"/>
  <ignoredErrors>
    <ignoredError sqref="L27 I27:K27 E27:F27 C27:D27 M27:P27 Q27:U27 V27:AF2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workbookViewId="0">
      <selection activeCell="C59" sqref="C59"/>
    </sheetView>
  </sheetViews>
  <sheetFormatPr defaultColWidth="9.42578125" defaultRowHeight="12.75"/>
  <cols>
    <col min="1" max="1" width="33.42578125" style="80" customWidth="1"/>
    <col min="2" max="2" width="35.5703125" style="80" customWidth="1"/>
    <col min="3" max="4" width="11.42578125" style="80" bestFit="1" customWidth="1"/>
    <col min="5" max="6" width="10.5703125" style="80" bestFit="1" customWidth="1"/>
    <col min="7" max="7" width="11" style="80" bestFit="1" customWidth="1"/>
    <col min="8" max="10" width="10" style="80" customWidth="1"/>
    <col min="11" max="11" width="11" style="80" bestFit="1" customWidth="1"/>
    <col min="12" max="16384" width="9.42578125" style="80"/>
  </cols>
  <sheetData>
    <row r="1" spans="1:11">
      <c r="A1" s="79" t="s">
        <v>290</v>
      </c>
      <c r="B1" s="79" t="s">
        <v>291</v>
      </c>
    </row>
    <row r="2" spans="1:11" ht="43.5" customHeight="1" thickBot="1">
      <c r="A2" s="81" t="s">
        <v>304</v>
      </c>
      <c r="B2" s="81" t="s">
        <v>305</v>
      </c>
      <c r="C2" s="82" t="s">
        <v>109</v>
      </c>
      <c r="D2" s="82" t="s">
        <v>105</v>
      </c>
      <c r="E2" s="82" t="s">
        <v>110</v>
      </c>
      <c r="F2" s="82" t="s">
        <v>111</v>
      </c>
      <c r="G2" s="82" t="s">
        <v>112</v>
      </c>
      <c r="H2" s="82" t="s">
        <v>129</v>
      </c>
      <c r="I2" s="82" t="s">
        <v>130</v>
      </c>
      <c r="J2" s="82" t="s">
        <v>136</v>
      </c>
      <c r="K2" s="82" t="s">
        <v>144</v>
      </c>
    </row>
    <row r="3" spans="1:11">
      <c r="A3" s="83" t="s">
        <v>292</v>
      </c>
      <c r="B3" s="83" t="s">
        <v>293</v>
      </c>
      <c r="C3" s="84">
        <v>0</v>
      </c>
      <c r="D3" s="84">
        <v>0</v>
      </c>
      <c r="E3" s="84">
        <v>0</v>
      </c>
      <c r="F3" s="84">
        <v>0</v>
      </c>
      <c r="G3" s="84">
        <f>SUM(G4:G7)</f>
        <v>0</v>
      </c>
      <c r="H3" s="84">
        <f>SUM(H4:H7)</f>
        <v>0</v>
      </c>
      <c r="I3" s="84">
        <f>SUM(I4:I7)</f>
        <v>0</v>
      </c>
      <c r="J3" s="84">
        <f>SUM(J4:J7)</f>
        <v>0</v>
      </c>
      <c r="K3" s="84">
        <f>SUM(K4:K7)</f>
        <v>0</v>
      </c>
    </row>
    <row r="4" spans="1:11">
      <c r="A4" s="85" t="s">
        <v>306</v>
      </c>
      <c r="B4" s="85" t="s">
        <v>300</v>
      </c>
      <c r="C4" s="84"/>
      <c r="D4" s="84"/>
      <c r="E4" s="84"/>
      <c r="F4" s="84"/>
      <c r="G4" s="84">
        <v>0</v>
      </c>
      <c r="H4" s="84"/>
      <c r="I4" s="86"/>
      <c r="J4" s="84"/>
      <c r="K4" s="84">
        <v>0</v>
      </c>
    </row>
    <row r="5" spans="1:11">
      <c r="A5" s="85" t="s">
        <v>307</v>
      </c>
      <c r="B5" s="85" t="s">
        <v>301</v>
      </c>
      <c r="C5" s="84"/>
      <c r="D5" s="84"/>
      <c r="E5" s="84"/>
      <c r="F5" s="84"/>
      <c r="G5" s="84">
        <v>0</v>
      </c>
      <c r="H5" s="84"/>
      <c r="I5" s="84"/>
      <c r="J5" s="84"/>
      <c r="K5" s="84">
        <v>0</v>
      </c>
    </row>
    <row r="6" spans="1:11">
      <c r="A6" s="85" t="s">
        <v>308</v>
      </c>
      <c r="B6" s="85" t="s">
        <v>302</v>
      </c>
      <c r="C6" s="84"/>
      <c r="D6" s="84"/>
      <c r="E6" s="84"/>
      <c r="F6" s="84"/>
      <c r="G6" s="84">
        <v>0</v>
      </c>
      <c r="H6" s="84"/>
      <c r="I6" s="84"/>
      <c r="J6" s="84"/>
      <c r="K6" s="84">
        <v>0</v>
      </c>
    </row>
    <row r="7" spans="1:11">
      <c r="A7" s="85" t="s">
        <v>303</v>
      </c>
      <c r="B7" s="85" t="s">
        <v>303</v>
      </c>
      <c r="C7" s="84"/>
      <c r="D7" s="84"/>
      <c r="E7" s="84"/>
      <c r="F7" s="84"/>
      <c r="G7" s="84">
        <v>0</v>
      </c>
      <c r="H7" s="84"/>
      <c r="I7" s="84"/>
      <c r="J7" s="84"/>
      <c r="K7" s="84">
        <v>0</v>
      </c>
    </row>
    <row r="8" spans="1:11">
      <c r="A8" s="83" t="s">
        <v>294</v>
      </c>
      <c r="B8" s="83" t="s">
        <v>297</v>
      </c>
      <c r="C8" s="84">
        <v>-175632</v>
      </c>
      <c r="D8" s="84">
        <v>-118342</v>
      </c>
      <c r="E8" s="84">
        <v>-225510</v>
      </c>
      <c r="F8" s="84">
        <v>-214100</v>
      </c>
      <c r="G8" s="84">
        <f>SUM(G9:G12)</f>
        <v>-218758</v>
      </c>
      <c r="H8" s="84">
        <f>SUM(H9:H12)</f>
        <v>0</v>
      </c>
      <c r="I8" s="84">
        <f>SUM(I9:I12)</f>
        <v>0</v>
      </c>
      <c r="J8" s="84">
        <f>SUM(J9:J12)</f>
        <v>0</v>
      </c>
      <c r="K8" s="84">
        <f>SUM(K9:K12)</f>
        <v>-280118</v>
      </c>
    </row>
    <row r="9" spans="1:11" s="87" customFormat="1">
      <c r="A9" s="85" t="s">
        <v>306</v>
      </c>
      <c r="B9" s="85" t="s">
        <v>300</v>
      </c>
      <c r="C9" s="86"/>
      <c r="D9" s="86"/>
      <c r="E9" s="86"/>
      <c r="F9" s="86"/>
      <c r="G9" s="86">
        <v>-3021</v>
      </c>
      <c r="H9" s="86"/>
      <c r="I9" s="86"/>
      <c r="J9" s="86"/>
      <c r="K9" s="86">
        <v>-16561</v>
      </c>
    </row>
    <row r="10" spans="1:11" s="87" customFormat="1">
      <c r="A10" s="85" t="s">
        <v>307</v>
      </c>
      <c r="B10" s="85" t="s">
        <v>301</v>
      </c>
      <c r="C10" s="86"/>
      <c r="D10" s="86"/>
      <c r="E10" s="86"/>
      <c r="F10" s="86"/>
      <c r="G10" s="86">
        <v>26764</v>
      </c>
      <c r="H10" s="86"/>
      <c r="I10" s="86"/>
      <c r="J10" s="86"/>
      <c r="K10" s="86">
        <v>-47557</v>
      </c>
    </row>
    <row r="11" spans="1:11" s="87" customFormat="1">
      <c r="A11" s="85" t="s">
        <v>308</v>
      </c>
      <c r="B11" s="85" t="s">
        <v>302</v>
      </c>
      <c r="C11" s="86"/>
      <c r="D11" s="86"/>
      <c r="E11" s="86"/>
      <c r="F11" s="86"/>
      <c r="G11" s="86">
        <v>-252063</v>
      </c>
      <c r="H11" s="86"/>
      <c r="I11" s="86"/>
      <c r="J11" s="86"/>
      <c r="K11" s="86">
        <v>-244530</v>
      </c>
    </row>
    <row r="12" spans="1:11" s="87" customFormat="1">
      <c r="A12" s="85" t="s">
        <v>303</v>
      </c>
      <c r="B12" s="85" t="s">
        <v>303</v>
      </c>
      <c r="C12" s="86"/>
      <c r="D12" s="86"/>
      <c r="E12" s="86"/>
      <c r="F12" s="86"/>
      <c r="G12" s="86">
        <v>9562</v>
      </c>
      <c r="H12" s="86"/>
      <c r="I12" s="86"/>
      <c r="J12" s="86"/>
      <c r="K12" s="86">
        <v>28530</v>
      </c>
    </row>
    <row r="13" spans="1:11">
      <c r="A13" s="83" t="s">
        <v>295</v>
      </c>
      <c r="B13" s="83" t="s">
        <v>298</v>
      </c>
      <c r="C13" s="84">
        <v>31262</v>
      </c>
      <c r="D13" s="84">
        <v>15694</v>
      </c>
      <c r="E13" s="84">
        <v>-5906</v>
      </c>
      <c r="F13" s="84">
        <v>2484</v>
      </c>
      <c r="G13" s="84">
        <f>SUM(G14:G17)</f>
        <v>17680</v>
      </c>
      <c r="H13" s="84">
        <f>SUM(H14:H17)</f>
        <v>0</v>
      </c>
      <c r="I13" s="84">
        <f>SUM(I14:I17)</f>
        <v>0</v>
      </c>
      <c r="J13" s="84">
        <f>SUM(J14:J17)</f>
        <v>0</v>
      </c>
      <c r="K13" s="84">
        <f>SUM(K14:K17)</f>
        <v>7442</v>
      </c>
    </row>
    <row r="14" spans="1:11" s="87" customFormat="1">
      <c r="A14" s="85" t="s">
        <v>306</v>
      </c>
      <c r="B14" s="85" t="s">
        <v>300</v>
      </c>
      <c r="C14" s="86"/>
      <c r="D14" s="86"/>
      <c r="E14" s="86"/>
      <c r="F14" s="86"/>
      <c r="G14" s="86">
        <v>0</v>
      </c>
      <c r="H14" s="86"/>
      <c r="I14" s="86"/>
      <c r="J14" s="86"/>
      <c r="K14" s="86">
        <v>0</v>
      </c>
    </row>
    <row r="15" spans="1:11" s="87" customFormat="1">
      <c r="A15" s="85" t="s">
        <v>307</v>
      </c>
      <c r="B15" s="85" t="s">
        <v>301</v>
      </c>
      <c r="C15" s="86"/>
      <c r="D15" s="86"/>
      <c r="E15" s="86"/>
      <c r="F15" s="86"/>
      <c r="G15" s="86">
        <v>0</v>
      </c>
      <c r="H15" s="86"/>
      <c r="I15" s="86"/>
      <c r="J15" s="86"/>
      <c r="K15" s="86">
        <v>0</v>
      </c>
    </row>
    <row r="16" spans="1:11" s="87" customFormat="1">
      <c r="A16" s="85" t="s">
        <v>308</v>
      </c>
      <c r="B16" s="85" t="s">
        <v>302</v>
      </c>
      <c r="C16" s="86"/>
      <c r="D16" s="86"/>
      <c r="E16" s="86"/>
      <c r="F16" s="86"/>
      <c r="G16" s="86">
        <v>17680</v>
      </c>
      <c r="H16" s="86"/>
      <c r="I16" s="86"/>
      <c r="J16" s="86"/>
      <c r="K16" s="86">
        <v>7442</v>
      </c>
    </row>
    <row r="17" spans="1:11" s="87" customFormat="1">
      <c r="A17" s="85" t="s">
        <v>303</v>
      </c>
      <c r="B17" s="85" t="s">
        <v>303</v>
      </c>
      <c r="C17" s="86"/>
      <c r="D17" s="86"/>
      <c r="E17" s="86"/>
      <c r="F17" s="86"/>
      <c r="G17" s="86">
        <v>0</v>
      </c>
      <c r="H17" s="86"/>
      <c r="I17" s="86"/>
      <c r="J17" s="86"/>
      <c r="K17" s="86">
        <v>0</v>
      </c>
    </row>
    <row r="18" spans="1:11" ht="25.5">
      <c r="A18" s="88" t="s">
        <v>296</v>
      </c>
      <c r="B18" s="83" t="s">
        <v>299</v>
      </c>
      <c r="C18" s="84">
        <v>-1142</v>
      </c>
      <c r="D18" s="84">
        <v>2282</v>
      </c>
      <c r="E18" s="84">
        <v>-237</v>
      </c>
      <c r="F18" s="84">
        <v>-1326</v>
      </c>
      <c r="G18" s="84">
        <f>SUM(G19:G22)</f>
        <v>-2286</v>
      </c>
      <c r="H18" s="84">
        <f>SUM(H19:H22)</f>
        <v>0</v>
      </c>
      <c r="I18" s="84">
        <f>SUM(I19:I22)</f>
        <v>0</v>
      </c>
      <c r="J18" s="84">
        <f>SUM(J19:J22)</f>
        <v>0</v>
      </c>
      <c r="K18" s="84">
        <f>SUM(K19:K22)</f>
        <v>9988</v>
      </c>
    </row>
    <row r="19" spans="1:11" s="87" customFormat="1">
      <c r="A19" s="85" t="s">
        <v>306</v>
      </c>
      <c r="B19" s="85" t="s">
        <v>300</v>
      </c>
      <c r="C19" s="86"/>
      <c r="D19" s="86"/>
      <c r="E19" s="86"/>
      <c r="F19" s="86"/>
      <c r="G19" s="86">
        <v>-2540</v>
      </c>
      <c r="H19" s="86"/>
      <c r="I19" s="86"/>
      <c r="J19" s="86"/>
      <c r="K19" s="86">
        <v>2495</v>
      </c>
    </row>
    <row r="20" spans="1:11" s="87" customFormat="1">
      <c r="A20" s="85" t="s">
        <v>307</v>
      </c>
      <c r="B20" s="85" t="s">
        <v>301</v>
      </c>
      <c r="C20" s="86"/>
      <c r="D20" s="86"/>
      <c r="E20" s="86"/>
      <c r="F20" s="86"/>
      <c r="G20" s="86">
        <v>2111</v>
      </c>
      <c r="H20" s="86"/>
      <c r="I20" s="86"/>
      <c r="J20" s="86"/>
      <c r="K20" s="86">
        <v>2942</v>
      </c>
    </row>
    <row r="21" spans="1:11" s="87" customFormat="1">
      <c r="A21" s="85" t="s">
        <v>308</v>
      </c>
      <c r="B21" s="85" t="s">
        <v>302</v>
      </c>
      <c r="C21" s="86"/>
      <c r="D21" s="86"/>
      <c r="E21" s="86"/>
      <c r="F21" s="86"/>
      <c r="G21" s="86">
        <v>-1857</v>
      </c>
      <c r="H21" s="86"/>
      <c r="I21" s="86"/>
      <c r="J21" s="86"/>
      <c r="K21" s="86">
        <v>4551</v>
      </c>
    </row>
    <row r="22" spans="1:11" s="87" customFormat="1">
      <c r="A22" s="89" t="s">
        <v>303</v>
      </c>
      <c r="B22" s="89" t="s">
        <v>303</v>
      </c>
      <c r="C22" s="90"/>
      <c r="D22" s="90"/>
      <c r="E22" s="90"/>
      <c r="F22" s="90"/>
      <c r="G22" s="90">
        <v>0</v>
      </c>
      <c r="H22" s="90"/>
      <c r="I22" s="90"/>
      <c r="J22" s="90"/>
      <c r="K22" s="90">
        <v>0</v>
      </c>
    </row>
    <row r="23" spans="1:11" s="93" customFormat="1" ht="16.5" customHeight="1">
      <c r="A23" s="91" t="s">
        <v>55</v>
      </c>
      <c r="B23" s="91" t="s">
        <v>41</v>
      </c>
      <c r="C23" s="92">
        <f t="shared" ref="C23:K23" si="0">SUM(C3,C8,C13,C18)</f>
        <v>-145512</v>
      </c>
      <c r="D23" s="92">
        <f t="shared" si="0"/>
        <v>-100366</v>
      </c>
      <c r="E23" s="92">
        <f t="shared" si="0"/>
        <v>-231653</v>
      </c>
      <c r="F23" s="92">
        <f t="shared" si="0"/>
        <v>-212942</v>
      </c>
      <c r="G23" s="92">
        <f t="shared" si="0"/>
        <v>-203364</v>
      </c>
      <c r="H23" s="92">
        <f t="shared" si="0"/>
        <v>0</v>
      </c>
      <c r="I23" s="92">
        <f t="shared" si="0"/>
        <v>0</v>
      </c>
      <c r="J23" s="92">
        <f t="shared" si="0"/>
        <v>0</v>
      </c>
      <c r="K23" s="92">
        <f t="shared" si="0"/>
        <v>-262688</v>
      </c>
    </row>
    <row r="24" spans="1:11">
      <c r="C24" s="80" t="e">
        <f>#REF!-C23</f>
        <v>#REF!</v>
      </c>
      <c r="D24" s="80" t="e">
        <f>#REF!-D23</f>
        <v>#REF!</v>
      </c>
      <c r="E24" s="80" t="e">
        <f>#REF!-E23</f>
        <v>#REF!</v>
      </c>
      <c r="F24" s="80" t="e">
        <f>#REF!-F23</f>
        <v>#REF!</v>
      </c>
      <c r="G24" s="80" t="e">
        <f>#REF!-G23</f>
        <v>#REF!</v>
      </c>
      <c r="H24" s="80" t="e">
        <f>#REF!-H23</f>
        <v>#REF!</v>
      </c>
      <c r="I24" s="80" t="e">
        <f>#REF!-I23</f>
        <v>#REF!</v>
      </c>
      <c r="J24" s="80" t="e">
        <f>#REF!-J23</f>
        <v>#REF!</v>
      </c>
      <c r="K24" s="80" t="e">
        <f>#REF!-K23</f>
        <v>#REF!</v>
      </c>
    </row>
    <row r="34" spans="8:8">
      <c r="H34" s="80" t="s">
        <v>309</v>
      </c>
    </row>
  </sheetData>
  <customSheetViews>
    <customSheetView guid="{25FAB884-5E17-4008-8139-33D910C7DEFE}" state="hidden">
      <selection activeCell="C59" sqref="C59"/>
      <pageMargins left="0.7" right="0.7" top="0.75" bottom="0.75" header="0.3" footer="0.3"/>
      <pageSetup paperSize="9" orientation="portrait" r:id="rId1"/>
    </customSheetView>
    <customSheetView guid="{687A4863-1825-4D63-B732-E76682E6DE4F}" state="hidden">
      <selection activeCell="C59" sqref="C59"/>
      <pageMargins left="0.7" right="0.7" top="0.75" bottom="0.75" header="0.3" footer="0.3"/>
      <pageSetup paperSize="9" orientation="portrait" r:id="rId2"/>
    </customSheetView>
    <customSheetView guid="{12F8D032-8143-430B-8DFF-852E8796C402}" state="hidden">
      <selection activeCell="C59" sqref="C59"/>
      <pageMargins left="0.7" right="0.7" top="0.75" bottom="0.75" header="0.3" footer="0.3"/>
    </customSheetView>
    <customSheetView guid="{8DA78CF1-615A-4626-9893-6751995631A4}" state="hidden">
      <selection activeCell="C59" sqref="C59"/>
      <pageMargins left="0.7" right="0.7" top="0.75" bottom="0.75" header="0.3" footer="0.3"/>
    </customSheetView>
    <customSheetView guid="{57267270-6A97-4850-9DB6-FE6B399379AA}" state="hidden">
      <selection activeCell="C59" sqref="C59"/>
      <pageMargins left="0.7" right="0.7" top="0.75" bottom="0.75" header="0.3" footer="0.3"/>
    </customSheetView>
    <customSheetView guid="{9AF4A83C-CF57-4B40-8A74-6A0EA6C2FE5C}" state="hidden">
      <selection activeCell="C59" sqref="C59"/>
      <pageMargins left="0.7" right="0.7" top="0.75" bottom="0.75" header="0.3" footer="0.3"/>
      <pageSetup paperSize="9" orientation="portrait" r:id="rId3"/>
    </customSheetView>
    <customSheetView guid="{22F3E99A-96C8-445F-81B2-67262F695A36}" state="hidden">
      <selection activeCell="C59" sqref="C59"/>
      <pageMargins left="0.7" right="0.7" top="0.75" bottom="0.75" header="0.3" footer="0.3"/>
      <pageSetup paperSize="9" orientation="portrait" r:id="rId4"/>
    </customSheetView>
    <customSheetView guid="{899D69CD-4B7E-42BC-9944-5BD922EB798C}" state="hidden">
      <selection activeCell="C59" sqref="C59"/>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37"/>
  <sheetViews>
    <sheetView workbookViewId="0">
      <pane xSplit="3" ySplit="1" topLeftCell="Z2" activePane="bottomRight" state="frozen"/>
      <selection pane="topRight" activeCell="D1" sqref="D1"/>
      <selection pane="bottomLeft" activeCell="A2" sqref="A2"/>
      <selection pane="bottomRight" activeCell="C30" sqref="C30"/>
    </sheetView>
  </sheetViews>
  <sheetFormatPr defaultColWidth="9.42578125" defaultRowHeight="12.75"/>
  <cols>
    <col min="1" max="1" width="5.140625" style="97" customWidth="1"/>
    <col min="2" max="2" width="52.5703125" style="112" customWidth="1"/>
    <col min="3" max="3" width="53.5703125" style="112" customWidth="1"/>
    <col min="4" max="31" width="10.85546875" style="112" customWidth="1"/>
    <col min="32" max="16384" width="9.42578125" style="97"/>
  </cols>
  <sheetData>
    <row r="1" spans="2:35" ht="26.25" thickBot="1">
      <c r="B1" s="94" t="s">
        <v>385</v>
      </c>
      <c r="C1" s="94" t="s">
        <v>391</v>
      </c>
      <c r="D1" s="96" t="s">
        <v>450</v>
      </c>
      <c r="E1" s="95" t="s">
        <v>449</v>
      </c>
      <c r="F1" s="95" t="s">
        <v>448</v>
      </c>
      <c r="G1" s="96" t="s">
        <v>528</v>
      </c>
      <c r="H1" s="96" t="s">
        <v>392</v>
      </c>
      <c r="I1" s="95" t="s">
        <v>401</v>
      </c>
      <c r="J1" s="95" t="s">
        <v>400</v>
      </c>
      <c r="K1" s="95" t="s">
        <v>399</v>
      </c>
      <c r="L1" s="95" t="s">
        <v>398</v>
      </c>
      <c r="M1" s="95" t="s">
        <v>526</v>
      </c>
      <c r="N1" s="95" t="s">
        <v>553</v>
      </c>
      <c r="O1" s="95" t="s">
        <v>583</v>
      </c>
      <c r="P1" s="95" t="s">
        <v>588</v>
      </c>
      <c r="Q1" s="95" t="s">
        <v>601</v>
      </c>
      <c r="R1" s="95" t="s">
        <v>602</v>
      </c>
      <c r="S1" s="95" t="s">
        <v>693</v>
      </c>
      <c r="T1" s="95" t="s">
        <v>770</v>
      </c>
      <c r="U1" s="95" t="s">
        <v>771</v>
      </c>
      <c r="V1" s="95" t="s">
        <v>772</v>
      </c>
      <c r="W1" s="95" t="s">
        <v>694</v>
      </c>
      <c r="X1" s="95" t="s">
        <v>695</v>
      </c>
      <c r="Y1" s="95" t="s">
        <v>696</v>
      </c>
      <c r="Z1" s="95" t="s">
        <v>697</v>
      </c>
      <c r="AA1" s="95" t="s">
        <v>698</v>
      </c>
      <c r="AB1" s="95" t="s">
        <v>699</v>
      </c>
      <c r="AC1" s="95" t="s">
        <v>761</v>
      </c>
      <c r="AD1" s="95" t="s">
        <v>762</v>
      </c>
      <c r="AE1" s="95" t="s">
        <v>763</v>
      </c>
      <c r="AF1" s="95" t="s">
        <v>764</v>
      </c>
      <c r="AG1" s="95" t="s">
        <v>769</v>
      </c>
    </row>
    <row r="2" spans="2:35" ht="12.6" customHeight="1">
      <c r="B2" s="98" t="s">
        <v>386</v>
      </c>
      <c r="C2" s="110" t="s">
        <v>393</v>
      </c>
      <c r="D2" s="99">
        <v>0.46800000000000003</v>
      </c>
      <c r="E2" s="99">
        <v>0.44600000000000001</v>
      </c>
      <c r="F2" s="99">
        <v>0.435</v>
      </c>
      <c r="G2" s="99">
        <v>0.434</v>
      </c>
      <c r="H2" s="99">
        <v>0.48899999999999999</v>
      </c>
      <c r="I2" s="99">
        <v>0.45200000000000001</v>
      </c>
      <c r="J2" s="99">
        <v>0.45</v>
      </c>
      <c r="K2" s="99">
        <v>0.432</v>
      </c>
      <c r="L2" s="99">
        <v>0.55100000000000005</v>
      </c>
      <c r="M2" s="99">
        <v>0.48699999999999999</v>
      </c>
      <c r="N2" s="99">
        <v>0.45700000000000002</v>
      </c>
      <c r="O2" s="99">
        <v>0.47199999999999998</v>
      </c>
      <c r="P2" s="99">
        <v>0.56299999999999994</v>
      </c>
      <c r="Q2" s="99">
        <v>0.51500000000000001</v>
      </c>
      <c r="R2" s="99">
        <v>0.48899999999999999</v>
      </c>
      <c r="S2" s="99">
        <v>0.51900000000000002</v>
      </c>
      <c r="T2" s="99">
        <v>0.497</v>
      </c>
      <c r="U2" s="99">
        <v>0.44800000000000001</v>
      </c>
      <c r="V2" s="99">
        <v>0.438</v>
      </c>
      <c r="W2" s="99">
        <v>0.436</v>
      </c>
      <c r="X2" s="99">
        <v>0.39800000000000002</v>
      </c>
      <c r="Y2" s="99">
        <v>0.38900000000000001</v>
      </c>
      <c r="Z2" s="99">
        <v>0.41899999999999998</v>
      </c>
      <c r="AA2" s="99">
        <v>0.379</v>
      </c>
      <c r="AB2" s="99">
        <v>0.33500000000000002</v>
      </c>
      <c r="AC2" s="99">
        <v>0.30399999999999999</v>
      </c>
      <c r="AD2" s="99">
        <v>0.29599999999999999</v>
      </c>
      <c r="AE2" s="99">
        <v>0.29499999999999998</v>
      </c>
      <c r="AF2" s="99">
        <v>0.32600000000000001</v>
      </c>
      <c r="AG2" s="99">
        <v>0.311</v>
      </c>
      <c r="AH2" s="473"/>
      <c r="AI2" s="473"/>
    </row>
    <row r="3" spans="2:35" ht="12.6" customHeight="1">
      <c r="B3" s="100" t="s">
        <v>387</v>
      </c>
      <c r="C3" s="111" t="s">
        <v>394</v>
      </c>
      <c r="D3" s="101">
        <v>0.67800000000000005</v>
      </c>
      <c r="E3" s="101">
        <v>0.67200000000000004</v>
      </c>
      <c r="F3" s="101">
        <v>0.67700000000000005</v>
      </c>
      <c r="G3" s="101">
        <v>0.68</v>
      </c>
      <c r="H3" s="101">
        <v>0.7</v>
      </c>
      <c r="I3" s="101">
        <v>0.66800000000000004</v>
      </c>
      <c r="J3" s="101">
        <v>0.67600000000000005</v>
      </c>
      <c r="K3" s="101">
        <v>0.65900000000000003</v>
      </c>
      <c r="L3" s="101">
        <v>0.71699999999999997</v>
      </c>
      <c r="M3" s="101">
        <v>0.69799999999999995</v>
      </c>
      <c r="N3" s="101">
        <v>0.69699999999999995</v>
      </c>
      <c r="O3" s="101">
        <v>0.69499999999999995</v>
      </c>
      <c r="P3" s="101">
        <v>0.72799999999999998</v>
      </c>
      <c r="Q3" s="101">
        <v>0.71499999999999997</v>
      </c>
      <c r="R3" s="101">
        <v>0.69299999999999995</v>
      </c>
      <c r="S3" s="101">
        <v>0.68100000000000005</v>
      </c>
      <c r="T3" s="101">
        <v>0.65</v>
      </c>
      <c r="U3" s="101">
        <v>0.63600000000000001</v>
      </c>
      <c r="V3" s="101">
        <v>0.64200000000000002</v>
      </c>
      <c r="W3" s="101">
        <v>0.65200000000000002</v>
      </c>
      <c r="X3" s="101">
        <v>0.751</v>
      </c>
      <c r="Y3" s="101">
        <v>0.79500000000000004</v>
      </c>
      <c r="Z3" s="101">
        <v>0.76900000000000002</v>
      </c>
      <c r="AA3" s="101">
        <v>0.78</v>
      </c>
      <c r="AB3" s="101">
        <v>0.82899999999999996</v>
      </c>
      <c r="AC3" s="101">
        <v>0.82799999999999996</v>
      </c>
      <c r="AD3" s="101">
        <v>0.81899999999999995</v>
      </c>
      <c r="AE3" s="101">
        <v>0.82</v>
      </c>
      <c r="AF3" s="101">
        <v>0.81599999999999995</v>
      </c>
      <c r="AG3" s="101">
        <v>0.80500000000000005</v>
      </c>
      <c r="AH3" s="473"/>
      <c r="AI3" s="473"/>
    </row>
    <row r="4" spans="2:35" ht="12.6" customHeight="1">
      <c r="B4" s="100" t="s">
        <v>700</v>
      </c>
      <c r="C4" s="111" t="s">
        <v>701</v>
      </c>
      <c r="D4" s="102">
        <v>3.7400000000000003E-2</v>
      </c>
      <c r="E4" s="102">
        <v>3.78E-2</v>
      </c>
      <c r="F4" s="102">
        <v>3.7999999999999999E-2</v>
      </c>
      <c r="G4" s="102">
        <v>3.8300000000000001E-2</v>
      </c>
      <c r="H4" s="102">
        <v>3.95E-2</v>
      </c>
      <c r="I4" s="102">
        <v>3.85E-2</v>
      </c>
      <c r="J4" s="102">
        <v>3.7699999999999997E-2</v>
      </c>
      <c r="K4" s="102">
        <v>3.6600000000000001E-2</v>
      </c>
      <c r="L4" s="102">
        <v>3.4799999999999998E-2</v>
      </c>
      <c r="M4" s="102">
        <v>3.4799999999999998E-2</v>
      </c>
      <c r="N4" s="102">
        <v>3.5000000000000003E-2</v>
      </c>
      <c r="O4" s="102">
        <v>3.4599999999999999E-2</v>
      </c>
      <c r="P4" s="102">
        <v>3.32E-2</v>
      </c>
      <c r="Q4" s="102">
        <v>3.09E-2</v>
      </c>
      <c r="R4" s="102">
        <v>2.9499999999999998E-2</v>
      </c>
      <c r="S4" s="102">
        <v>2.87E-2</v>
      </c>
      <c r="T4" s="102">
        <v>2.5600000000000001E-2</v>
      </c>
      <c r="U4" s="102">
        <v>2.5999999999999999E-2</v>
      </c>
      <c r="V4" s="102">
        <v>2.6100000000000002E-2</v>
      </c>
      <c r="W4" s="102">
        <v>2.7199999999999998E-2</v>
      </c>
      <c r="X4" s="102">
        <v>4.02E-2</v>
      </c>
      <c r="Y4" s="102">
        <v>4.6300000000000001E-2</v>
      </c>
      <c r="Z4" s="102">
        <v>4.1000000000000002E-2</v>
      </c>
      <c r="AA4" s="102">
        <v>4.3099999999999999E-2</v>
      </c>
      <c r="AB4" s="102">
        <v>5.3999999999999999E-2</v>
      </c>
      <c r="AC4" s="102">
        <v>5.3800000000000001E-2</v>
      </c>
      <c r="AD4" s="102">
        <v>5.3699999999999998E-2</v>
      </c>
      <c r="AE4" s="102">
        <v>5.3900000000000003E-2</v>
      </c>
      <c r="AF4" s="102">
        <v>5.3800000000000001E-2</v>
      </c>
      <c r="AG4" s="102">
        <v>5.2299999999999999E-2</v>
      </c>
      <c r="AH4" s="473"/>
      <c r="AI4" s="473"/>
    </row>
    <row r="5" spans="2:35" ht="12.6" customHeight="1">
      <c r="B5" s="100" t="s">
        <v>388</v>
      </c>
      <c r="C5" s="111" t="s">
        <v>395</v>
      </c>
      <c r="D5" s="101">
        <v>0.25700000000000001</v>
      </c>
      <c r="E5" s="101">
        <v>0.255</v>
      </c>
      <c r="F5" s="101">
        <v>0.26</v>
      </c>
      <c r="G5" s="101">
        <v>0.25900000000000001</v>
      </c>
      <c r="H5" s="103">
        <v>0.25900000000000001</v>
      </c>
      <c r="I5" s="103">
        <v>0.25</v>
      </c>
      <c r="J5" s="103">
        <v>0.251</v>
      </c>
      <c r="K5" s="103">
        <v>0.23599999999999999</v>
      </c>
      <c r="L5" s="103">
        <v>0.23200000000000001</v>
      </c>
      <c r="M5" s="101">
        <v>0.22500000000000001</v>
      </c>
      <c r="N5" s="101">
        <v>0.224</v>
      </c>
      <c r="O5" s="103">
        <v>0.22500000000000001</v>
      </c>
      <c r="P5" s="103">
        <v>0.23899999999999999</v>
      </c>
      <c r="Q5" s="103">
        <v>0.23799999999999999</v>
      </c>
      <c r="R5" s="103">
        <v>0.245</v>
      </c>
      <c r="S5" s="103">
        <v>0.249</v>
      </c>
      <c r="T5" s="103">
        <v>0.28899999999999998</v>
      </c>
      <c r="U5" s="103">
        <v>0.27700000000000002</v>
      </c>
      <c r="V5" s="103">
        <v>0.28000000000000003</v>
      </c>
      <c r="W5" s="103">
        <v>0.27200000000000002</v>
      </c>
      <c r="X5" s="103">
        <v>0.221</v>
      </c>
      <c r="Y5" s="103">
        <v>0.19700000000000001</v>
      </c>
      <c r="Z5" s="103">
        <v>0.22</v>
      </c>
      <c r="AA5" s="103">
        <v>0.20699999999999999</v>
      </c>
      <c r="AB5" s="103">
        <v>0.17799999999999999</v>
      </c>
      <c r="AC5" s="103">
        <v>0.17599999999999999</v>
      </c>
      <c r="AD5" s="103">
        <v>0.17</v>
      </c>
      <c r="AE5" s="103">
        <v>0.17</v>
      </c>
      <c r="AF5" s="103">
        <v>0.17499999999999999</v>
      </c>
      <c r="AG5" s="103">
        <v>0.17599999999999999</v>
      </c>
      <c r="AH5" s="473"/>
      <c r="AI5" s="473"/>
    </row>
    <row r="6" spans="2:35" ht="12.6" customHeight="1">
      <c r="B6" s="100" t="s">
        <v>389</v>
      </c>
      <c r="C6" s="111" t="s">
        <v>396</v>
      </c>
      <c r="D6" s="101">
        <v>0.95899999999999996</v>
      </c>
      <c r="E6" s="101">
        <v>0.96299999999999997</v>
      </c>
      <c r="F6" s="101">
        <v>0.95899999999999996</v>
      </c>
      <c r="G6" s="101">
        <v>0.96699999999999997</v>
      </c>
      <c r="H6" s="103">
        <v>0.96</v>
      </c>
      <c r="I6" s="103">
        <v>0.93600000000000005</v>
      </c>
      <c r="J6" s="103">
        <v>0.93500000000000005</v>
      </c>
      <c r="K6" s="103">
        <v>0.91900000000000004</v>
      </c>
      <c r="L6" s="103">
        <v>0.93899999999999995</v>
      </c>
      <c r="M6" s="101">
        <v>0.94</v>
      </c>
      <c r="N6" s="101">
        <v>0.95199999999999996</v>
      </c>
      <c r="O6" s="103">
        <v>0.91600000000000004</v>
      </c>
      <c r="P6" s="103">
        <v>0.93600000000000005</v>
      </c>
      <c r="Q6" s="103">
        <v>0.86</v>
      </c>
      <c r="R6" s="103">
        <v>0.85199999999999998</v>
      </c>
      <c r="S6" s="103">
        <v>0.82799999999999996</v>
      </c>
      <c r="T6" s="103">
        <v>0.79300000000000004</v>
      </c>
      <c r="U6" s="103">
        <v>0.81299999999999994</v>
      </c>
      <c r="V6" s="103">
        <v>0.81299999999999994</v>
      </c>
      <c r="W6" s="103">
        <v>0.79</v>
      </c>
      <c r="X6" s="103">
        <v>0.79900000000000004</v>
      </c>
      <c r="Y6" s="103">
        <v>0.83199999999999996</v>
      </c>
      <c r="Z6" s="103">
        <v>0.81</v>
      </c>
      <c r="AA6" s="103">
        <v>0.77600000000000002</v>
      </c>
      <c r="AB6" s="103">
        <v>0.78500000000000003</v>
      </c>
      <c r="AC6" s="103">
        <v>0.78200000000000003</v>
      </c>
      <c r="AD6" s="103">
        <v>0.753</v>
      </c>
      <c r="AE6" s="103">
        <v>0.76200000000000001</v>
      </c>
      <c r="AF6" s="103">
        <v>0.77600000000000002</v>
      </c>
      <c r="AG6" s="103">
        <v>0.78200000000000003</v>
      </c>
      <c r="AH6" s="473"/>
      <c r="AI6" s="473"/>
    </row>
    <row r="7" spans="2:35" ht="12.6" customHeight="1">
      <c r="B7" s="100" t="s">
        <v>702</v>
      </c>
      <c r="C7" s="111" t="s">
        <v>703</v>
      </c>
      <c r="D7" s="101">
        <v>6.4000000000000001E-2</v>
      </c>
      <c r="E7" s="101">
        <v>5.8999999999999997E-2</v>
      </c>
      <c r="F7" s="101">
        <v>0.06</v>
      </c>
      <c r="G7" s="101">
        <v>5.8000000000000003E-2</v>
      </c>
      <c r="H7" s="103">
        <v>0.06</v>
      </c>
      <c r="I7" s="103">
        <v>5.8000000000000003E-2</v>
      </c>
      <c r="J7" s="103">
        <v>5.5E-2</v>
      </c>
      <c r="K7" s="103">
        <v>4.5999999999999999E-2</v>
      </c>
      <c r="L7" s="103">
        <v>4.8000000000000001E-2</v>
      </c>
      <c r="M7" s="101">
        <v>4.7E-2</v>
      </c>
      <c r="N7" s="101">
        <v>0.05</v>
      </c>
      <c r="O7" s="103">
        <v>5.1999999999999998E-2</v>
      </c>
      <c r="P7" s="103">
        <v>5.1999999999999998E-2</v>
      </c>
      <c r="Q7" s="103">
        <v>5.6000000000000001E-2</v>
      </c>
      <c r="R7" s="103">
        <v>5.7000000000000002E-2</v>
      </c>
      <c r="S7" s="103">
        <v>5.8000000000000003E-2</v>
      </c>
      <c r="T7" s="103">
        <v>0.06</v>
      </c>
      <c r="U7" s="103">
        <v>5.8000000000000003E-2</v>
      </c>
      <c r="V7" s="103">
        <v>5.3999999999999999E-2</v>
      </c>
      <c r="W7" s="103">
        <v>0.05</v>
      </c>
      <c r="X7" s="103">
        <v>4.8000000000000001E-2</v>
      </c>
      <c r="Y7" s="103">
        <v>4.7E-2</v>
      </c>
      <c r="Z7" s="103">
        <v>4.9000000000000002E-2</v>
      </c>
      <c r="AA7" s="103">
        <v>0.05</v>
      </c>
      <c r="AB7" s="103">
        <v>4.8000000000000001E-2</v>
      </c>
      <c r="AC7" s="103">
        <v>4.9000000000000002E-2</v>
      </c>
      <c r="AD7" s="103">
        <v>4.9000000000000002E-2</v>
      </c>
      <c r="AE7" s="103">
        <v>4.5999999999999999E-2</v>
      </c>
      <c r="AF7" s="103">
        <v>4.5999999999999999E-2</v>
      </c>
      <c r="AG7" s="103">
        <v>4.4999999999999998E-2</v>
      </c>
      <c r="AH7" s="473"/>
      <c r="AI7" s="473"/>
    </row>
    <row r="8" spans="2:35" ht="12.6" customHeight="1">
      <c r="B8" s="100" t="s">
        <v>704</v>
      </c>
      <c r="C8" s="111" t="s">
        <v>705</v>
      </c>
      <c r="D8" s="101">
        <v>0.59199999999999997</v>
      </c>
      <c r="E8" s="101">
        <v>0.621</v>
      </c>
      <c r="F8" s="101">
        <v>0.628</v>
      </c>
      <c r="G8" s="101">
        <v>0.63100000000000001</v>
      </c>
      <c r="H8" s="103">
        <v>0.627</v>
      </c>
      <c r="I8" s="103">
        <v>0.63800000000000001</v>
      </c>
      <c r="J8" s="103">
        <v>0.63600000000000001</v>
      </c>
      <c r="K8" s="103">
        <v>0.50900000000000001</v>
      </c>
      <c r="L8" s="103">
        <v>0.52</v>
      </c>
      <c r="M8" s="101">
        <v>0.53600000000000003</v>
      </c>
      <c r="N8" s="101">
        <v>0.53400000000000003</v>
      </c>
      <c r="O8" s="103">
        <v>0.53800000000000003</v>
      </c>
      <c r="P8" s="103">
        <v>0.53900000000000003</v>
      </c>
      <c r="Q8" s="103">
        <v>0.54800000000000004</v>
      </c>
      <c r="R8" s="103">
        <v>0.56899999999999995</v>
      </c>
      <c r="S8" s="103">
        <v>0.57899999999999996</v>
      </c>
      <c r="T8" s="103">
        <v>0.57199999999999995</v>
      </c>
      <c r="U8" s="103">
        <v>0.59399999999999997</v>
      </c>
      <c r="V8" s="103">
        <v>0.60299999999999998</v>
      </c>
      <c r="W8" s="103">
        <v>0.60799999999999998</v>
      </c>
      <c r="X8" s="103">
        <v>0.61099999999999999</v>
      </c>
      <c r="Y8" s="103">
        <v>0.60599999999999998</v>
      </c>
      <c r="Z8" s="103">
        <v>0.59899999999999998</v>
      </c>
      <c r="AA8" s="103">
        <v>0.57499999999999996</v>
      </c>
      <c r="AB8" s="103">
        <v>0.57999999999999996</v>
      </c>
      <c r="AC8" s="103">
        <v>0.57999999999999996</v>
      </c>
      <c r="AD8" s="103">
        <v>0.59099999999999997</v>
      </c>
      <c r="AE8" s="103">
        <v>0.55400000000000005</v>
      </c>
      <c r="AF8" s="103">
        <v>0.55200000000000005</v>
      </c>
      <c r="AG8" s="103">
        <v>0.54900000000000004</v>
      </c>
      <c r="AH8" s="473"/>
      <c r="AI8" s="473"/>
    </row>
    <row r="9" spans="2:35" ht="12.6" customHeight="1">
      <c r="B9" s="100" t="s">
        <v>706</v>
      </c>
      <c r="C9" s="111" t="s">
        <v>707</v>
      </c>
      <c r="D9" s="102">
        <v>7.3000000000000001E-3</v>
      </c>
      <c r="E9" s="102">
        <v>6.6E-3</v>
      </c>
      <c r="F9" s="102">
        <v>6.4000000000000003E-3</v>
      </c>
      <c r="G9" s="102">
        <v>6.3E-3</v>
      </c>
      <c r="H9" s="104">
        <v>6.6E-3</v>
      </c>
      <c r="I9" s="104">
        <v>7.9000000000000008E-3</v>
      </c>
      <c r="J9" s="104">
        <v>8.0000000000000002E-3</v>
      </c>
      <c r="K9" s="104">
        <v>8.6E-3</v>
      </c>
      <c r="L9" s="104">
        <v>8.0999999999999996E-3</v>
      </c>
      <c r="M9" s="102">
        <v>8.8000000000000005E-3</v>
      </c>
      <c r="N9" s="102">
        <v>9.1999999999999998E-3</v>
      </c>
      <c r="O9" s="104">
        <v>8.5000000000000006E-3</v>
      </c>
      <c r="P9" s="104">
        <v>9.5999999999999992E-3</v>
      </c>
      <c r="Q9" s="104">
        <v>1.06E-2</v>
      </c>
      <c r="R9" s="104">
        <v>1.0699999999999999E-2</v>
      </c>
      <c r="S9" s="104">
        <v>1.21E-2</v>
      </c>
      <c r="T9" s="104">
        <v>1.14E-2</v>
      </c>
      <c r="U9" s="104">
        <v>9.9000000000000008E-3</v>
      </c>
      <c r="V9" s="104">
        <v>8.8999999999999999E-3</v>
      </c>
      <c r="W9" s="104">
        <v>7.6E-3</v>
      </c>
      <c r="X9" s="104">
        <v>5.7999999999999996E-3</v>
      </c>
      <c r="Y9" s="104">
        <v>4.7999999999999996E-3</v>
      </c>
      <c r="Z9" s="104">
        <v>5.4999999999999997E-3</v>
      </c>
      <c r="AA9" s="104">
        <v>5.8999999999999999E-3</v>
      </c>
      <c r="AB9" s="104">
        <v>6.4000000000000003E-3</v>
      </c>
      <c r="AC9" s="104">
        <v>8.0000000000000002E-3</v>
      </c>
      <c r="AD9" s="104">
        <v>7.7000000000000002E-3</v>
      </c>
      <c r="AE9" s="104">
        <v>7.1999999999999998E-3</v>
      </c>
      <c r="AF9" s="104">
        <v>7.0000000000000001E-3</v>
      </c>
      <c r="AG9" s="104">
        <v>7.0000000000000001E-3</v>
      </c>
      <c r="AH9" s="473"/>
      <c r="AI9" s="473"/>
    </row>
    <row r="10" spans="2:35" ht="12.6" customHeight="1">
      <c r="B10" s="100" t="s">
        <v>708</v>
      </c>
      <c r="C10" s="111" t="s">
        <v>709</v>
      </c>
      <c r="D10" s="101">
        <v>0.115</v>
      </c>
      <c r="E10" s="101">
        <v>0.11</v>
      </c>
      <c r="F10" s="101">
        <v>0.11700000000000001</v>
      </c>
      <c r="G10" s="101">
        <v>0.121</v>
      </c>
      <c r="H10" s="103">
        <v>0.113</v>
      </c>
      <c r="I10" s="103">
        <v>0.113</v>
      </c>
      <c r="J10" s="103">
        <v>0.11</v>
      </c>
      <c r="K10" s="103">
        <v>0.11899999999999999</v>
      </c>
      <c r="L10" s="103">
        <v>0.104</v>
      </c>
      <c r="M10" s="101">
        <v>0.10100000000000001</v>
      </c>
      <c r="N10" s="101">
        <v>0.11</v>
      </c>
      <c r="O10" s="103">
        <v>9.7000000000000003E-2</v>
      </c>
      <c r="P10" s="103">
        <v>8.5000000000000006E-2</v>
      </c>
      <c r="Q10" s="103">
        <v>7.0999999999999994E-2</v>
      </c>
      <c r="R10" s="103">
        <v>6.2E-2</v>
      </c>
      <c r="S10" s="103">
        <v>4.3999999999999997E-2</v>
      </c>
      <c r="T10" s="103">
        <v>4.1000000000000002E-2</v>
      </c>
      <c r="U10" s="103">
        <v>3.7999999999999999E-2</v>
      </c>
      <c r="V10" s="103">
        <v>4.1000000000000002E-2</v>
      </c>
      <c r="W10" s="103">
        <v>4.7E-2</v>
      </c>
      <c r="X10" s="103">
        <v>8.5999999999999993E-2</v>
      </c>
      <c r="Y10" s="103">
        <v>9.8000000000000004E-2</v>
      </c>
      <c r="Z10" s="103">
        <v>8.6999999999999994E-2</v>
      </c>
      <c r="AA10" s="103">
        <v>0.11899999999999999</v>
      </c>
      <c r="AB10" s="103">
        <v>0.13200000000000001</v>
      </c>
      <c r="AC10" s="474">
        <v>0.151</v>
      </c>
      <c r="AD10" s="474">
        <v>0.193</v>
      </c>
      <c r="AE10" s="103">
        <v>0.20300000000000001</v>
      </c>
      <c r="AF10" s="103">
        <v>0.20100000000000001</v>
      </c>
      <c r="AG10" s="103">
        <v>0.191</v>
      </c>
      <c r="AH10" s="473"/>
      <c r="AI10" s="473"/>
    </row>
    <row r="11" spans="2:35" ht="12.6" customHeight="1">
      <c r="B11" s="100" t="s">
        <v>710</v>
      </c>
      <c r="C11" s="111" t="s">
        <v>711</v>
      </c>
      <c r="D11" s="101">
        <v>0.13300000000000001</v>
      </c>
      <c r="E11" s="101">
        <v>0.128</v>
      </c>
      <c r="F11" s="101">
        <v>0.13700000000000001</v>
      </c>
      <c r="G11" s="101">
        <v>0.14199999999999999</v>
      </c>
      <c r="H11" s="103">
        <v>0.13300000000000001</v>
      </c>
      <c r="I11" s="103">
        <v>0.13300000000000001</v>
      </c>
      <c r="J11" s="103">
        <v>0.13</v>
      </c>
      <c r="K11" s="103">
        <v>0.14199999999999999</v>
      </c>
      <c r="L11" s="103">
        <v>0.124</v>
      </c>
      <c r="M11" s="101">
        <v>0.121</v>
      </c>
      <c r="N11" s="101">
        <v>0.13200000000000001</v>
      </c>
      <c r="O11" s="103">
        <v>0.11700000000000001</v>
      </c>
      <c r="P11" s="103">
        <v>0.10100000000000001</v>
      </c>
      <c r="Q11" s="103">
        <v>8.5999999999999993E-2</v>
      </c>
      <c r="R11" s="103">
        <v>7.4999999999999997E-2</v>
      </c>
      <c r="S11" s="103">
        <v>5.2999999999999999E-2</v>
      </c>
      <c r="T11" s="103">
        <v>0.05</v>
      </c>
      <c r="U11" s="103">
        <v>4.5999999999999999E-2</v>
      </c>
      <c r="V11" s="103">
        <v>4.9000000000000002E-2</v>
      </c>
      <c r="W11" s="103">
        <v>5.2999999999999999E-2</v>
      </c>
      <c r="X11" s="103">
        <v>8.6999999999999994E-2</v>
      </c>
      <c r="Y11" s="103">
        <v>0.10199999999999999</v>
      </c>
      <c r="Z11" s="103">
        <v>0.09</v>
      </c>
      <c r="AA11" s="103">
        <v>0.121</v>
      </c>
      <c r="AB11" s="103">
        <v>0.13300000000000001</v>
      </c>
      <c r="AC11" s="103">
        <v>0.154</v>
      </c>
      <c r="AD11" s="103">
        <v>0.21</v>
      </c>
      <c r="AE11" s="103">
        <v>0.21199999999999999</v>
      </c>
      <c r="AF11" s="103">
        <v>0.219</v>
      </c>
      <c r="AG11" s="103">
        <v>0.20899999999999999</v>
      </c>
      <c r="AH11" s="473"/>
      <c r="AI11" s="473"/>
    </row>
    <row r="12" spans="2:35" ht="12.6" customHeight="1">
      <c r="B12" s="100" t="s">
        <v>712</v>
      </c>
      <c r="C12" s="111" t="s">
        <v>713</v>
      </c>
      <c r="D12" s="101">
        <v>1.4E-2</v>
      </c>
      <c r="E12" s="101">
        <v>1.2999999999999999E-2</v>
      </c>
      <c r="F12" s="101">
        <v>1.4E-2</v>
      </c>
      <c r="G12" s="101">
        <v>1.4E-2</v>
      </c>
      <c r="H12" s="103">
        <v>1.4E-2</v>
      </c>
      <c r="I12" s="103">
        <v>1.2999999999999999E-2</v>
      </c>
      <c r="J12" s="103">
        <v>1.2999999999999999E-2</v>
      </c>
      <c r="K12" s="103">
        <v>1.2999999999999999E-2</v>
      </c>
      <c r="L12" s="103">
        <v>1.0999999999999999E-2</v>
      </c>
      <c r="M12" s="101">
        <v>1.0999999999999999E-2</v>
      </c>
      <c r="N12" s="101">
        <v>1.2E-2</v>
      </c>
      <c r="O12" s="103">
        <v>0.01</v>
      </c>
      <c r="P12" s="103">
        <v>8.9999999999999993E-3</v>
      </c>
      <c r="Q12" s="103">
        <v>8.0000000000000002E-3</v>
      </c>
      <c r="R12" s="103">
        <v>7.0000000000000001E-3</v>
      </c>
      <c r="S12" s="103">
        <v>5.0000000000000001E-3</v>
      </c>
      <c r="T12" s="103">
        <v>4.0000000000000001E-3</v>
      </c>
      <c r="U12" s="103">
        <v>4.0000000000000001E-3</v>
      </c>
      <c r="V12" s="103">
        <v>4.0000000000000001E-3</v>
      </c>
      <c r="W12" s="103">
        <v>5.0000000000000001E-3</v>
      </c>
      <c r="X12" s="103">
        <v>8.0000000000000002E-3</v>
      </c>
      <c r="Y12" s="103">
        <v>0.01</v>
      </c>
      <c r="Z12" s="103">
        <v>8.0000000000000002E-3</v>
      </c>
      <c r="AA12" s="103">
        <v>1.0999999999999999E-2</v>
      </c>
      <c r="AB12" s="103">
        <v>1.2E-2</v>
      </c>
      <c r="AC12" s="103">
        <v>1.2999999999999999E-2</v>
      </c>
      <c r="AD12" s="103">
        <v>1.7999999999999999E-2</v>
      </c>
      <c r="AE12" s="103">
        <v>1.7999999999999999E-2</v>
      </c>
      <c r="AF12" s="103">
        <v>1.9E-2</v>
      </c>
      <c r="AG12" s="103">
        <v>1.7000000000000001E-2</v>
      </c>
      <c r="AH12" s="473"/>
      <c r="AI12" s="473"/>
    </row>
    <row r="13" spans="2:35" ht="12.6" customHeight="1">
      <c r="B13" s="100" t="s">
        <v>714</v>
      </c>
      <c r="C13" s="111" t="s">
        <v>715</v>
      </c>
      <c r="D13" s="102">
        <v>0.15670000000000001</v>
      </c>
      <c r="E13" s="102">
        <v>0.1651</v>
      </c>
      <c r="F13" s="102">
        <v>0.16900000000000001</v>
      </c>
      <c r="G13" s="102">
        <v>0.16689999999999999</v>
      </c>
      <c r="H13" s="104">
        <v>0.16669999999999999</v>
      </c>
      <c r="I13" s="104">
        <v>0.17780000000000001</v>
      </c>
      <c r="J13" s="104">
        <v>0.17610000000000001</v>
      </c>
      <c r="K13" s="104">
        <v>0.1598</v>
      </c>
      <c r="L13" s="104">
        <v>0.16470000000000001</v>
      </c>
      <c r="M13" s="102">
        <v>0.16259999999999999</v>
      </c>
      <c r="N13" s="102">
        <v>0.16139999999999999</v>
      </c>
      <c r="O13" s="104">
        <v>0.17069999999999999</v>
      </c>
      <c r="P13" s="104">
        <v>0.16789999999999999</v>
      </c>
      <c r="Q13" s="104">
        <v>0.18759999999999999</v>
      </c>
      <c r="R13" s="104">
        <v>0.187</v>
      </c>
      <c r="S13" s="104">
        <v>0.20419999999999999</v>
      </c>
      <c r="T13" s="104">
        <v>0.2089</v>
      </c>
      <c r="U13" s="104">
        <v>0.21160000000000001</v>
      </c>
      <c r="V13" s="104">
        <v>0.20380000000000001</v>
      </c>
      <c r="W13" s="104">
        <v>0.1905</v>
      </c>
      <c r="X13" s="104">
        <v>0.1812</v>
      </c>
      <c r="Y13" s="104">
        <v>0.1918</v>
      </c>
      <c r="Z13" s="104">
        <v>0.1893</v>
      </c>
      <c r="AA13" s="104">
        <v>0.19739999999999999</v>
      </c>
      <c r="AB13" s="104">
        <v>0.2104</v>
      </c>
      <c r="AC13" s="104">
        <v>0.19900000000000001</v>
      </c>
      <c r="AD13" s="104">
        <v>0.20610000000000001</v>
      </c>
      <c r="AE13" s="104">
        <v>0.18559999999999999</v>
      </c>
      <c r="AF13" s="104">
        <v>0.17810000000000001</v>
      </c>
      <c r="AG13" s="104">
        <v>0.1784</v>
      </c>
      <c r="AH13" s="473"/>
      <c r="AI13" s="473"/>
    </row>
    <row r="14" spans="2:35" ht="12.6" customHeight="1">
      <c r="B14" s="100" t="s">
        <v>716</v>
      </c>
      <c r="C14" s="111" t="s">
        <v>717</v>
      </c>
      <c r="D14" s="102">
        <v>0.14699999999999999</v>
      </c>
      <c r="E14" s="102">
        <v>0.15529999999999999</v>
      </c>
      <c r="F14" s="102">
        <v>0.15920000000000001</v>
      </c>
      <c r="G14" s="102">
        <v>0.15279999999999999</v>
      </c>
      <c r="H14" s="102">
        <v>0.15310000000000001</v>
      </c>
      <c r="I14" s="102">
        <v>0.15629999999999999</v>
      </c>
      <c r="J14" s="102">
        <v>0.15509999999999999</v>
      </c>
      <c r="K14" s="102">
        <v>0.1411</v>
      </c>
      <c r="L14" s="102">
        <v>0.14630000000000001</v>
      </c>
      <c r="M14" s="102">
        <v>0.14449999999999999</v>
      </c>
      <c r="N14" s="102">
        <v>0.1431</v>
      </c>
      <c r="O14" s="102">
        <v>0.15210000000000001</v>
      </c>
      <c r="P14" s="102">
        <v>0.14910000000000001</v>
      </c>
      <c r="Q14" s="102">
        <v>0.1681</v>
      </c>
      <c r="R14" s="102">
        <v>0.1676</v>
      </c>
      <c r="S14" s="102">
        <v>0.18379999999999999</v>
      </c>
      <c r="T14" s="102">
        <v>0.18870000000000001</v>
      </c>
      <c r="U14" s="102">
        <v>0.19139999999999999</v>
      </c>
      <c r="V14" s="102">
        <v>0.18379999999999999</v>
      </c>
      <c r="W14" s="102">
        <v>0.17100000000000001</v>
      </c>
      <c r="X14" s="102">
        <v>0.16189999999999999</v>
      </c>
      <c r="Y14" s="102">
        <v>0.1731</v>
      </c>
      <c r="Z14" s="102">
        <v>0.1716</v>
      </c>
      <c r="AA14" s="102">
        <v>0.1802</v>
      </c>
      <c r="AB14" s="102">
        <v>0.19389999999999999</v>
      </c>
      <c r="AC14" s="102">
        <v>0.18340000000000001</v>
      </c>
      <c r="AD14" s="102">
        <v>0.19139999999999999</v>
      </c>
      <c r="AE14" s="102">
        <v>0.17180000000000001</v>
      </c>
      <c r="AF14" s="102">
        <v>0.16589999999999999</v>
      </c>
      <c r="AG14" s="102">
        <v>0.16719999999999999</v>
      </c>
      <c r="AH14" s="473"/>
      <c r="AI14" s="473"/>
    </row>
    <row r="15" spans="2:35" ht="12.6" customHeight="1">
      <c r="B15" s="100" t="s">
        <v>390</v>
      </c>
      <c r="C15" s="111" t="s">
        <v>397</v>
      </c>
      <c r="D15" s="105">
        <v>218.58</v>
      </c>
      <c r="E15" s="105">
        <v>220.65</v>
      </c>
      <c r="F15" s="105">
        <v>228</v>
      </c>
      <c r="G15" s="105">
        <v>234.86</v>
      </c>
      <c r="H15" s="105">
        <v>239.04</v>
      </c>
      <c r="I15" s="105">
        <v>241.21</v>
      </c>
      <c r="J15" s="105">
        <v>246.75</v>
      </c>
      <c r="K15" s="105">
        <v>260.51</v>
      </c>
      <c r="L15" s="105">
        <v>262.42</v>
      </c>
      <c r="M15" s="105">
        <v>250.07</v>
      </c>
      <c r="N15" s="105">
        <v>258.77999999999997</v>
      </c>
      <c r="O15" s="105">
        <v>264.27999999999997</v>
      </c>
      <c r="P15" s="105">
        <v>266.83999999999997</v>
      </c>
      <c r="Q15" s="105">
        <v>273.17</v>
      </c>
      <c r="R15" s="105">
        <v>278.45999999999998</v>
      </c>
      <c r="S15" s="105">
        <v>280.44</v>
      </c>
      <c r="T15" s="105">
        <v>284.64999999999998</v>
      </c>
      <c r="U15" s="105">
        <v>283.13</v>
      </c>
      <c r="V15" s="105">
        <v>283.67</v>
      </c>
      <c r="W15" s="105">
        <v>266.31</v>
      </c>
      <c r="X15" s="105">
        <v>264.29000000000002</v>
      </c>
      <c r="Y15" s="105">
        <v>278.55</v>
      </c>
      <c r="Z15" s="105">
        <v>282.29000000000002</v>
      </c>
      <c r="AA15" s="105">
        <v>278.56</v>
      </c>
      <c r="AB15" s="105">
        <v>299.62</v>
      </c>
      <c r="AC15" s="105">
        <v>316.23</v>
      </c>
      <c r="AD15" s="105">
        <v>336.68</v>
      </c>
      <c r="AE15" s="105">
        <v>329.69</v>
      </c>
      <c r="AF15" s="105">
        <v>342.65</v>
      </c>
      <c r="AG15" s="105">
        <v>305.26</v>
      </c>
      <c r="AH15" s="473"/>
      <c r="AI15" s="473"/>
    </row>
    <row r="16" spans="2:35" ht="13.5" customHeight="1" thickBot="1">
      <c r="B16" s="106" t="s">
        <v>718</v>
      </c>
      <c r="C16" s="106" t="s">
        <v>719</v>
      </c>
      <c r="D16" s="107">
        <v>4.5599999999999996</v>
      </c>
      <c r="E16" s="107">
        <v>11.09</v>
      </c>
      <c r="F16" s="107">
        <v>16.57</v>
      </c>
      <c r="G16" s="107">
        <v>22.15</v>
      </c>
      <c r="H16" s="107">
        <v>4.37</v>
      </c>
      <c r="I16" s="107">
        <v>10.85</v>
      </c>
      <c r="J16" s="107">
        <v>15.86</v>
      </c>
      <c r="K16" s="107">
        <v>23.7</v>
      </c>
      <c r="L16" s="107">
        <v>3.32</v>
      </c>
      <c r="M16" s="236">
        <v>9.16</v>
      </c>
      <c r="N16" s="236">
        <v>15.98</v>
      </c>
      <c r="O16" s="107">
        <v>20.95</v>
      </c>
      <c r="P16" s="107">
        <v>1.67</v>
      </c>
      <c r="Q16" s="107">
        <v>4.66</v>
      </c>
      <c r="R16" s="107">
        <v>9.36</v>
      </c>
      <c r="S16" s="107">
        <v>10.16</v>
      </c>
      <c r="T16" s="107">
        <v>1.49</v>
      </c>
      <c r="U16" s="107">
        <v>3.66</v>
      </c>
      <c r="V16" s="107">
        <v>8.98</v>
      </c>
      <c r="W16" s="107">
        <v>10.88</v>
      </c>
      <c r="X16" s="107">
        <v>9.39</v>
      </c>
      <c r="Y16" s="107">
        <v>15.82</v>
      </c>
      <c r="Z16" s="107">
        <v>18.55</v>
      </c>
      <c r="AA16" s="107">
        <v>27.39</v>
      </c>
      <c r="AB16" s="107">
        <v>11.66</v>
      </c>
      <c r="AC16" s="107">
        <v>22.72</v>
      </c>
      <c r="AD16" s="107">
        <v>37.68</v>
      </c>
      <c r="AE16" s="107">
        <v>47.28</v>
      </c>
      <c r="AF16" s="107">
        <v>15.31</v>
      </c>
      <c r="AG16" s="107">
        <v>23.09</v>
      </c>
      <c r="AH16" s="473"/>
      <c r="AI16" s="473"/>
    </row>
    <row r="17" spans="1:31" ht="13.5" customHeight="1">
      <c r="B17" s="108"/>
      <c r="C17" s="108"/>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row>
    <row r="18" spans="1:31" ht="61.5" customHeight="1">
      <c r="A18" s="125" t="s">
        <v>402</v>
      </c>
      <c r="B18" s="203" t="s">
        <v>720</v>
      </c>
      <c r="C18" s="208" t="s">
        <v>721</v>
      </c>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row>
    <row r="19" spans="1:31" ht="29.25">
      <c r="A19" s="125" t="s">
        <v>403</v>
      </c>
      <c r="B19" s="318" t="s">
        <v>722</v>
      </c>
      <c r="C19" s="208" t="s">
        <v>723</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row>
    <row r="20" spans="1:31" ht="29.25">
      <c r="A20" s="125" t="s">
        <v>404</v>
      </c>
      <c r="B20" s="203" t="s">
        <v>724</v>
      </c>
      <c r="C20" s="208" t="s">
        <v>725</v>
      </c>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row>
    <row r="21" spans="1:31" ht="29.25">
      <c r="A21" s="125" t="s">
        <v>405</v>
      </c>
      <c r="B21" s="203" t="s">
        <v>726</v>
      </c>
      <c r="C21" s="208" t="s">
        <v>727</v>
      </c>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row>
    <row r="22" spans="1:31" ht="29.25">
      <c r="A22" s="125" t="s">
        <v>406</v>
      </c>
      <c r="B22" s="203" t="s">
        <v>765</v>
      </c>
      <c r="C22" s="208" t="s">
        <v>766</v>
      </c>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row>
    <row r="23" spans="1:31" ht="48.75">
      <c r="A23" s="125" t="s">
        <v>407</v>
      </c>
      <c r="B23" s="203" t="s">
        <v>767</v>
      </c>
      <c r="C23" s="208" t="s">
        <v>768</v>
      </c>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row>
    <row r="24" spans="1:31" ht="22.5" customHeight="1">
      <c r="A24" s="125" t="s">
        <v>408</v>
      </c>
      <c r="B24" s="203" t="s">
        <v>409</v>
      </c>
      <c r="C24" s="208" t="s">
        <v>511</v>
      </c>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row>
    <row r="25" spans="1:31" ht="39">
      <c r="A25" s="125" t="s">
        <v>410</v>
      </c>
      <c r="B25" s="203" t="s">
        <v>728</v>
      </c>
      <c r="C25" s="208" t="s">
        <v>729</v>
      </c>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row>
    <row r="26" spans="1:31" ht="39">
      <c r="A26" s="125" t="s">
        <v>411</v>
      </c>
      <c r="B26" s="203" t="s">
        <v>730</v>
      </c>
      <c r="C26" s="208" t="s">
        <v>731</v>
      </c>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row>
    <row r="27" spans="1:31" ht="19.5">
      <c r="A27" s="125" t="s">
        <v>412</v>
      </c>
      <c r="B27" s="203" t="s">
        <v>732</v>
      </c>
      <c r="C27" s="208" t="s">
        <v>512</v>
      </c>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row>
    <row r="28" spans="1:31">
      <c r="A28" s="203"/>
      <c r="B28" s="203"/>
      <c r="C28" s="208"/>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row>
    <row r="29" spans="1:31" ht="46.5" customHeight="1">
      <c r="A29" s="203"/>
      <c r="B29" s="203"/>
      <c r="C29" s="208"/>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row>
    <row r="30" spans="1:31">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row>
    <row r="31" spans="1:31">
      <c r="D31" s="109"/>
      <c r="E31" s="109"/>
      <c r="F31" s="109"/>
      <c r="G31" s="109"/>
      <c r="H31" s="109"/>
      <c r="I31" s="109"/>
      <c r="J31" s="109"/>
      <c r="K31" s="109"/>
      <c r="L31" s="109">
        <v>0</v>
      </c>
      <c r="M31" s="109"/>
      <c r="N31" s="109"/>
      <c r="O31" s="109"/>
      <c r="P31" s="109"/>
      <c r="Q31" s="109"/>
      <c r="R31" s="109"/>
      <c r="S31" s="109"/>
      <c r="T31" s="109"/>
      <c r="U31" s="109"/>
      <c r="V31" s="109"/>
      <c r="W31" s="109"/>
      <c r="X31" s="109"/>
      <c r="Y31" s="109"/>
      <c r="Z31" s="109"/>
      <c r="AA31" s="109"/>
      <c r="AB31" s="109"/>
      <c r="AC31" s="109"/>
      <c r="AD31" s="109"/>
      <c r="AE31" s="109"/>
    </row>
    <row r="32" spans="1:31">
      <c r="L32" s="112">
        <v>0</v>
      </c>
    </row>
    <row r="33" spans="12:12">
      <c r="L33" s="112">
        <v>0</v>
      </c>
    </row>
    <row r="34" spans="12:12">
      <c r="L34" s="112">
        <v>0</v>
      </c>
    </row>
    <row r="35" spans="12:12">
      <c r="L35" s="112">
        <v>0</v>
      </c>
    </row>
    <row r="36" spans="12:12">
      <c r="L36" s="112">
        <v>0</v>
      </c>
    </row>
    <row r="37" spans="12:12">
      <c r="L37" s="112">
        <v>-0.55100000000000005</v>
      </c>
    </row>
  </sheetData>
  <customSheetViews>
    <customSheetView guid="{25FAB884-5E17-4008-8139-33D910C7DEFE}">
      <pane xSplit="3" ySplit="1" topLeftCell="O2" activePane="bottomRight" state="frozen"/>
      <selection pane="bottomRight" activeCell="AB19" sqref="AB19"/>
      <pageMargins left="0.7" right="0.7" top="0.75" bottom="0.75" header="0.3" footer="0.3"/>
      <pageSetup paperSize="9" orientation="portrait" r:id="rId1"/>
    </customSheetView>
    <customSheetView guid="{687A4863-1825-4D63-B732-E76682E6DE4F}" state="hidden">
      <selection activeCell="F20" sqref="F20"/>
      <pageMargins left="0.7" right="0.7" top="0.75" bottom="0.75" header="0.3" footer="0.3"/>
      <pageSetup paperSize="9" orientation="portrait" r:id="rId2"/>
    </customSheetView>
    <customSheetView guid="{12F8D032-8143-430B-8DFF-852E8796C402}" showGridLines="0" topLeftCell="I1">
      <selection activeCell="P20" sqref="P20"/>
      <pageMargins left="0.7" right="0.7" top="0.75" bottom="0.75" header="0.3" footer="0.3"/>
      <pageSetup paperSize="9" orientation="portrait" r:id="rId3"/>
    </customSheetView>
    <customSheetView guid="{8DA78CF1-615A-4626-9893-6751995631A4}" showGridLines="0" topLeftCell="D1">
      <selection activeCell="K23" sqref="K23"/>
      <pageMargins left="0.7" right="0.7" top="0.75" bottom="0.75" header="0.3" footer="0.3"/>
      <pageSetup paperSize="9" orientation="portrait" r:id="rId4"/>
    </customSheetView>
    <customSheetView guid="{57267270-6A97-4850-9DB6-FE6B399379AA}" showGridLines="0">
      <selection activeCell="C27" sqref="C27"/>
      <pageMargins left="0.7" right="0.7" top="0.75" bottom="0.75" header="0.3" footer="0.3"/>
      <pageSetup paperSize="9" orientation="portrait" r:id="rId5"/>
    </customSheetView>
    <customSheetView guid="{9AF4A83C-CF57-4B40-8A74-6A0EA6C2FE5C}">
      <pane xSplit="3" ySplit="1" topLeftCell="O2" activePane="bottomRight" state="frozen"/>
      <selection pane="bottomRight" activeCell="AB19" sqref="AB19"/>
      <pageMargins left="0.7" right="0.7" top="0.75" bottom="0.75" header="0.3" footer="0.3"/>
      <pageSetup paperSize="9" orientation="portrait" r:id="rId6"/>
    </customSheetView>
    <customSheetView guid="{22F3E99A-96C8-445F-81B2-67262F695A36}">
      <selection activeCell="B23" sqref="B23"/>
      <pageMargins left="0.7" right="0.7" top="0.75" bottom="0.75" header="0.3" footer="0.3"/>
      <pageSetup paperSize="9" orientation="portrait" r:id="rId7"/>
    </customSheetView>
    <customSheetView guid="{899D69CD-4B7E-42BC-9944-5BD922EB798C}">
      <selection activeCell="F20" sqref="F2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Y17"/>
  <sheetViews>
    <sheetView topLeftCell="B1" workbookViewId="0">
      <pane xSplit="1" ySplit="2" topLeftCell="U3" activePane="bottomRight" state="frozen"/>
      <selection activeCell="B1" sqref="B1"/>
      <selection pane="topRight" activeCell="C1" sqref="C1"/>
      <selection pane="bottomLeft" activeCell="B3" sqref="B3"/>
      <selection pane="bottomRight" activeCell="AB11" sqref="AB11"/>
    </sheetView>
  </sheetViews>
  <sheetFormatPr defaultRowHeight="15"/>
  <cols>
    <col min="1" max="1" width="51.140625" customWidth="1"/>
    <col min="2" max="2" width="51.28515625" customWidth="1"/>
    <col min="3" max="6" width="10.5703125" bestFit="1" customWidth="1"/>
    <col min="7" max="8" width="11" customWidth="1"/>
    <col min="9" max="9" width="11.7109375" customWidth="1"/>
    <col min="10" max="25" width="11" customWidth="1"/>
  </cols>
  <sheetData>
    <row r="1" spans="1:25">
      <c r="O1" t="s">
        <v>733</v>
      </c>
    </row>
    <row r="2" spans="1:25" s="18" customFormat="1" ht="27" thickBot="1">
      <c r="A2" s="40" t="s">
        <v>502</v>
      </c>
      <c r="B2" s="40" t="s">
        <v>503</v>
      </c>
      <c r="C2" s="48" t="s">
        <v>161</v>
      </c>
      <c r="D2" s="48" t="s">
        <v>529</v>
      </c>
      <c r="E2" s="50" t="s">
        <v>530</v>
      </c>
      <c r="F2" s="50" t="s">
        <v>552</v>
      </c>
      <c r="G2" s="50" t="s">
        <v>581</v>
      </c>
      <c r="H2" s="50">
        <v>43921</v>
      </c>
      <c r="I2" s="50">
        <v>44012</v>
      </c>
      <c r="J2" s="50">
        <v>44104</v>
      </c>
      <c r="K2" s="50">
        <v>44196</v>
      </c>
      <c r="L2" s="50">
        <v>44286</v>
      </c>
      <c r="M2" s="50">
        <v>44377</v>
      </c>
      <c r="N2" s="50">
        <v>44469</v>
      </c>
      <c r="O2" s="50">
        <v>44561</v>
      </c>
      <c r="P2" s="50">
        <v>44651</v>
      </c>
      <c r="Q2" s="50">
        <v>44742</v>
      </c>
      <c r="R2" s="50">
        <v>44834</v>
      </c>
      <c r="S2" s="50">
        <v>44926</v>
      </c>
      <c r="T2" s="50">
        <v>45016</v>
      </c>
      <c r="U2" s="50">
        <v>45107</v>
      </c>
      <c r="V2" s="50">
        <v>45199</v>
      </c>
      <c r="W2" s="50">
        <v>45291</v>
      </c>
      <c r="X2" s="50">
        <v>45382</v>
      </c>
      <c r="Y2" s="50">
        <v>45473</v>
      </c>
    </row>
    <row r="3" spans="1:25" s="18" customFormat="1">
      <c r="A3" s="186" t="s">
        <v>504</v>
      </c>
      <c r="B3" s="186" t="s">
        <v>447</v>
      </c>
      <c r="C3" s="187"/>
      <c r="D3" s="187"/>
      <c r="E3" s="187"/>
      <c r="F3" s="187"/>
      <c r="G3" s="187"/>
      <c r="H3" s="187"/>
      <c r="I3" s="187"/>
      <c r="J3" s="187"/>
      <c r="K3" s="187"/>
      <c r="L3" s="187"/>
      <c r="M3" s="187"/>
      <c r="N3" s="187"/>
      <c r="O3" s="187"/>
      <c r="P3" s="187"/>
      <c r="Q3" s="187"/>
      <c r="R3" s="187"/>
      <c r="S3" s="187"/>
      <c r="T3" s="187"/>
      <c r="U3" s="187"/>
      <c r="V3" s="187"/>
      <c r="W3" s="187"/>
      <c r="X3" s="187"/>
      <c r="Y3" s="187"/>
    </row>
    <row r="4" spans="1:25" s="18" customFormat="1">
      <c r="A4" s="188" t="s">
        <v>505</v>
      </c>
      <c r="B4" s="188" t="s">
        <v>167</v>
      </c>
      <c r="C4" s="189">
        <v>127863304</v>
      </c>
      <c r="D4" s="189">
        <v>128673847</v>
      </c>
      <c r="E4" s="189">
        <v>130272454</v>
      </c>
      <c r="F4" s="189">
        <v>132561589</v>
      </c>
      <c r="G4" s="189">
        <v>132377036</v>
      </c>
      <c r="H4" s="189">
        <v>136527701</v>
      </c>
      <c r="I4" s="189">
        <v>130427157</v>
      </c>
      <c r="J4" s="189">
        <v>129855264</v>
      </c>
      <c r="K4" s="189">
        <v>128731412</v>
      </c>
      <c r="L4" s="189">
        <v>129415833</v>
      </c>
      <c r="M4" s="189">
        <v>129253163</v>
      </c>
      <c r="N4" s="189">
        <v>133491982</v>
      </c>
      <c r="O4" s="189">
        <v>135098788</v>
      </c>
      <c r="P4" s="189">
        <v>137870174</v>
      </c>
      <c r="Q4" s="189">
        <v>139819239</v>
      </c>
      <c r="R4" s="189">
        <v>140298067</v>
      </c>
      <c r="S4" s="189">
        <v>139572649</v>
      </c>
      <c r="T4" s="189">
        <v>141287346</v>
      </c>
      <c r="U4" s="189">
        <v>143998465</v>
      </c>
      <c r="V4" s="189">
        <v>144692686</v>
      </c>
      <c r="W4" s="189">
        <v>146042251</v>
      </c>
      <c r="X4" s="466">
        <v>148099553</v>
      </c>
      <c r="Y4" s="466">
        <v>146666136</v>
      </c>
    </row>
    <row r="5" spans="1:25" s="18" customFormat="1">
      <c r="A5" s="190" t="s">
        <v>506</v>
      </c>
      <c r="B5" s="190" t="s">
        <v>513</v>
      </c>
      <c r="C5" s="191">
        <v>-564638</v>
      </c>
      <c r="D5" s="191">
        <v>-557472</v>
      </c>
      <c r="E5" s="191">
        <v>-552330</v>
      </c>
      <c r="F5" s="191">
        <v>-574167</v>
      </c>
      <c r="G5" s="191">
        <v>-571396</v>
      </c>
      <c r="H5" s="191">
        <v>-561675</v>
      </c>
      <c r="I5" s="191">
        <v>-564395</v>
      </c>
      <c r="J5" s="191">
        <v>-559747</v>
      </c>
      <c r="K5" s="191">
        <v>-586945</v>
      </c>
      <c r="L5" s="191">
        <v>-635468</v>
      </c>
      <c r="M5" s="191">
        <v>-655172</v>
      </c>
      <c r="N5" s="191">
        <v>-684202</v>
      </c>
      <c r="O5" s="191">
        <v>-694132</v>
      </c>
      <c r="P5" s="191">
        <v>-728850</v>
      </c>
      <c r="Q5" s="191">
        <v>-683423</v>
      </c>
      <c r="R5" s="191">
        <v>-709551</v>
      </c>
      <c r="S5" s="191">
        <v>-677456</v>
      </c>
      <c r="T5" s="191">
        <v>-682039</v>
      </c>
      <c r="U5" s="191">
        <v>-685628</v>
      </c>
      <c r="V5" s="191">
        <v>-711690</v>
      </c>
      <c r="W5" s="191">
        <v>-679752</v>
      </c>
      <c r="X5" s="467">
        <v>-685264</v>
      </c>
      <c r="Y5" s="467">
        <v>-568232</v>
      </c>
    </row>
    <row r="6" spans="1:25" s="18" customFormat="1">
      <c r="A6" s="192" t="s">
        <v>307</v>
      </c>
      <c r="B6" s="192" t="s">
        <v>301</v>
      </c>
      <c r="C6" s="193"/>
      <c r="D6" s="193"/>
      <c r="E6" s="193"/>
      <c r="F6" s="193"/>
      <c r="G6" s="193"/>
      <c r="H6" s="193"/>
      <c r="I6" s="193"/>
      <c r="J6" s="193"/>
      <c r="K6" s="193"/>
      <c r="L6" s="193"/>
      <c r="M6" s="193"/>
      <c r="N6" s="193"/>
      <c r="O6" s="193"/>
      <c r="P6" s="193"/>
      <c r="Q6" s="193"/>
      <c r="R6" s="193">
        <v>0</v>
      </c>
      <c r="S6" s="193"/>
      <c r="T6" s="193">
        <v>0</v>
      </c>
      <c r="U6" s="193">
        <v>0</v>
      </c>
      <c r="V6" s="193"/>
      <c r="W6" s="193"/>
      <c r="X6" s="468"/>
      <c r="Y6" s="468"/>
    </row>
    <row r="7" spans="1:25" s="18" customFormat="1">
      <c r="A7" s="188" t="s">
        <v>505</v>
      </c>
      <c r="B7" s="188" t="s">
        <v>167</v>
      </c>
      <c r="C7" s="189">
        <v>5696092</v>
      </c>
      <c r="D7" s="189">
        <v>6093723</v>
      </c>
      <c r="E7" s="189">
        <v>6783875</v>
      </c>
      <c r="F7" s="189">
        <v>6863173</v>
      </c>
      <c r="G7" s="189">
        <v>6546106</v>
      </c>
      <c r="H7" s="189">
        <v>6762337</v>
      </c>
      <c r="I7" s="189">
        <v>7674190</v>
      </c>
      <c r="J7" s="189">
        <v>7784160</v>
      </c>
      <c r="K7" s="189">
        <v>8657703</v>
      </c>
      <c r="L7" s="189">
        <v>7616780</v>
      </c>
      <c r="M7" s="189">
        <v>7829342</v>
      </c>
      <c r="N7" s="189">
        <v>7441833</v>
      </c>
      <c r="O7" s="189">
        <v>7353659</v>
      </c>
      <c r="P7" s="189">
        <v>8072247</v>
      </c>
      <c r="Q7" s="189">
        <v>8725102</v>
      </c>
      <c r="R7" s="189">
        <v>8667303</v>
      </c>
      <c r="S7" s="189">
        <v>8243512</v>
      </c>
      <c r="T7" s="189">
        <v>8445118</v>
      </c>
      <c r="U7" s="189">
        <v>8345708</v>
      </c>
      <c r="V7" s="189">
        <v>8708009</v>
      </c>
      <c r="W7" s="189">
        <v>8710353</v>
      </c>
      <c r="X7" s="466">
        <v>9119530</v>
      </c>
      <c r="Y7" s="466">
        <v>15926414</v>
      </c>
    </row>
    <row r="8" spans="1:25" s="18" customFormat="1">
      <c r="A8" s="190" t="s">
        <v>506</v>
      </c>
      <c r="B8" s="190" t="s">
        <v>513</v>
      </c>
      <c r="C8" s="191">
        <v>-530276</v>
      </c>
      <c r="D8" s="191">
        <v>-552727</v>
      </c>
      <c r="E8" s="191">
        <v>-615669</v>
      </c>
      <c r="F8" s="191">
        <v>-639951</v>
      </c>
      <c r="G8" s="191">
        <v>-582541</v>
      </c>
      <c r="H8" s="191">
        <v>-741693</v>
      </c>
      <c r="I8" s="191">
        <v>-817540</v>
      </c>
      <c r="J8" s="191">
        <v>-819377</v>
      </c>
      <c r="K8" s="191">
        <v>-801265</v>
      </c>
      <c r="L8" s="191">
        <v>-691011</v>
      </c>
      <c r="M8" s="191">
        <v>-597941</v>
      </c>
      <c r="N8" s="191">
        <v>-566375</v>
      </c>
      <c r="O8" s="191">
        <v>-594211</v>
      </c>
      <c r="P8" s="191">
        <v>-631772</v>
      </c>
      <c r="Q8" s="191">
        <v>-628658</v>
      </c>
      <c r="R8" s="191">
        <v>-686333</v>
      </c>
      <c r="S8" s="191">
        <v>-775325</v>
      </c>
      <c r="T8" s="191">
        <v>-796936</v>
      </c>
      <c r="U8" s="191">
        <v>-834895</v>
      </c>
      <c r="V8" s="191">
        <v>-835945</v>
      </c>
      <c r="W8" s="191">
        <v>-777646</v>
      </c>
      <c r="X8" s="467">
        <v>-772668</v>
      </c>
      <c r="Y8" s="467">
        <v>-1080607</v>
      </c>
    </row>
    <row r="9" spans="1:25" s="18" customFormat="1">
      <c r="A9" s="192" t="s">
        <v>308</v>
      </c>
      <c r="B9" s="192" t="s">
        <v>302</v>
      </c>
      <c r="C9" s="193"/>
      <c r="D9" s="193"/>
      <c r="E9" s="193"/>
      <c r="F9" s="193"/>
      <c r="G9" s="193"/>
      <c r="H9" s="193"/>
      <c r="I9" s="193"/>
      <c r="J9" s="193"/>
      <c r="K9" s="193"/>
      <c r="L9" s="193"/>
      <c r="M9" s="193"/>
      <c r="N9" s="193"/>
      <c r="O9" s="193"/>
      <c r="P9" s="193"/>
      <c r="Q9" s="193"/>
      <c r="R9" s="193">
        <v>0</v>
      </c>
      <c r="S9" s="193"/>
      <c r="T9" s="193">
        <v>0</v>
      </c>
      <c r="U9" s="193">
        <v>0</v>
      </c>
      <c r="V9" s="193"/>
      <c r="W9" s="193"/>
      <c r="X9" s="468"/>
      <c r="Y9" s="468"/>
    </row>
    <row r="10" spans="1:25" s="18" customFormat="1">
      <c r="A10" s="188" t="s">
        <v>505</v>
      </c>
      <c r="B10" s="188" t="s">
        <v>167</v>
      </c>
      <c r="C10" s="189">
        <v>5703661</v>
      </c>
      <c r="D10" s="189">
        <v>6091077</v>
      </c>
      <c r="E10" s="189">
        <v>6095285</v>
      </c>
      <c r="F10" s="189">
        <v>6539299</v>
      </c>
      <c r="G10" s="189">
        <v>6834385</v>
      </c>
      <c r="H10" s="189">
        <v>7142136</v>
      </c>
      <c r="I10" s="189">
        <v>7506574</v>
      </c>
      <c r="J10" s="189">
        <v>7629025</v>
      </c>
      <c r="K10" s="189">
        <v>7710686</v>
      </c>
      <c r="L10" s="189">
        <v>8049896</v>
      </c>
      <c r="M10" s="189">
        <v>7681315</v>
      </c>
      <c r="N10" s="189">
        <v>7428657</v>
      </c>
      <c r="O10" s="189">
        <v>6888047</v>
      </c>
      <c r="P10" s="189">
        <v>6756483</v>
      </c>
      <c r="Q10" s="189">
        <v>6632941</v>
      </c>
      <c r="R10" s="189">
        <v>6938680</v>
      </c>
      <c r="S10" s="189">
        <v>6921733</v>
      </c>
      <c r="T10" s="189">
        <v>6782523</v>
      </c>
      <c r="U10" s="189">
        <v>6977948</v>
      </c>
      <c r="V10" s="189">
        <v>7020076</v>
      </c>
      <c r="W10" s="189">
        <v>6673998</v>
      </c>
      <c r="X10" s="466">
        <v>6841119</v>
      </c>
      <c r="Y10" s="466">
        <v>6885033</v>
      </c>
    </row>
    <row r="11" spans="1:25" s="18" customFormat="1">
      <c r="A11" s="190" t="s">
        <v>506</v>
      </c>
      <c r="B11" s="190" t="s">
        <v>513</v>
      </c>
      <c r="C11" s="191">
        <v>-3236293</v>
      </c>
      <c r="D11" s="191">
        <v>-3480014</v>
      </c>
      <c r="E11" s="191">
        <v>-3562717</v>
      </c>
      <c r="F11" s="191">
        <v>-3751732</v>
      </c>
      <c r="G11" s="191">
        <v>-3886229</v>
      </c>
      <c r="H11" s="191">
        <v>-4043474</v>
      </c>
      <c r="I11" s="191">
        <v>-4288048</v>
      </c>
      <c r="J11" s="191">
        <v>-4530127</v>
      </c>
      <c r="K11" s="191">
        <v>-4666098</v>
      </c>
      <c r="L11" s="191">
        <v>-4778336</v>
      </c>
      <c r="M11" s="191">
        <v>-4731311</v>
      </c>
      <c r="N11" s="191">
        <v>-4660193</v>
      </c>
      <c r="O11" s="191">
        <v>-4356659</v>
      </c>
      <c r="P11" s="191">
        <v>-4324551</v>
      </c>
      <c r="Q11" s="191">
        <v>-4247327</v>
      </c>
      <c r="R11" s="191">
        <v>-4383584</v>
      </c>
      <c r="S11" s="191">
        <v>-4274240</v>
      </c>
      <c r="T11" s="191">
        <v>-4243167</v>
      </c>
      <c r="U11" s="191">
        <v>-4357937</v>
      </c>
      <c r="V11" s="191">
        <v>-4474712</v>
      </c>
      <c r="W11" s="191">
        <v>-3977297</v>
      </c>
      <c r="X11" s="467">
        <v>-4047498</v>
      </c>
      <c r="Y11" s="467">
        <v>-4051440</v>
      </c>
    </row>
    <row r="12" spans="1:25" s="18" customFormat="1">
      <c r="A12" s="192" t="s">
        <v>439</v>
      </c>
      <c r="B12" s="192" t="s">
        <v>439</v>
      </c>
      <c r="C12" s="193"/>
      <c r="D12" s="193"/>
      <c r="E12" s="193"/>
      <c r="F12" s="193"/>
      <c r="G12" s="193"/>
      <c r="H12" s="193"/>
      <c r="I12" s="193"/>
      <c r="J12" s="193"/>
      <c r="K12" s="193"/>
      <c r="L12" s="193"/>
      <c r="M12" s="193"/>
      <c r="N12" s="193"/>
      <c r="O12" s="193"/>
      <c r="P12" s="193"/>
      <c r="Q12" s="193"/>
      <c r="R12" s="193">
        <v>0</v>
      </c>
      <c r="S12" s="193"/>
      <c r="T12" s="193">
        <v>0</v>
      </c>
      <c r="U12" s="193">
        <v>0</v>
      </c>
      <c r="V12" s="193"/>
      <c r="W12" s="193"/>
      <c r="X12" s="468"/>
      <c r="Y12" s="468"/>
    </row>
    <row r="13" spans="1:25" s="18" customFormat="1">
      <c r="A13" s="188" t="s">
        <v>505</v>
      </c>
      <c r="B13" s="188" t="s">
        <v>167</v>
      </c>
      <c r="C13" s="189">
        <v>764562</v>
      </c>
      <c r="D13" s="189">
        <v>738455</v>
      </c>
      <c r="E13" s="189">
        <v>720352</v>
      </c>
      <c r="F13" s="189">
        <v>768655</v>
      </c>
      <c r="G13" s="189">
        <v>769208</v>
      </c>
      <c r="H13" s="189">
        <v>756701</v>
      </c>
      <c r="I13" s="189">
        <v>723074</v>
      </c>
      <c r="J13" s="189">
        <v>718820</v>
      </c>
      <c r="K13" s="189">
        <v>725705</v>
      </c>
      <c r="L13" s="189">
        <v>697068</v>
      </c>
      <c r="M13" s="189">
        <v>685701</v>
      </c>
      <c r="N13" s="189">
        <v>664552</v>
      </c>
      <c r="O13" s="189">
        <v>624466</v>
      </c>
      <c r="P13" s="189">
        <v>656002</v>
      </c>
      <c r="Q13" s="189">
        <v>689359</v>
      </c>
      <c r="R13" s="189">
        <v>693276</v>
      </c>
      <c r="S13" s="189">
        <v>779735</v>
      </c>
      <c r="T13" s="189">
        <v>794260</v>
      </c>
      <c r="U13" s="189">
        <v>846558</v>
      </c>
      <c r="V13" s="189">
        <v>860330</v>
      </c>
      <c r="W13" s="189">
        <v>809965</v>
      </c>
      <c r="X13" s="466">
        <v>802274</v>
      </c>
      <c r="Y13" s="466">
        <v>782676</v>
      </c>
    </row>
    <row r="14" spans="1:25" s="18" customFormat="1" ht="15.75" thickBot="1">
      <c r="A14" s="194" t="s">
        <v>506</v>
      </c>
      <c r="B14" s="194" t="s">
        <v>513</v>
      </c>
      <c r="C14" s="195">
        <v>-53115</v>
      </c>
      <c r="D14" s="195">
        <v>-74297</v>
      </c>
      <c r="E14" s="195">
        <v>-89355</v>
      </c>
      <c r="F14" s="195">
        <v>-151498</v>
      </c>
      <c r="G14" s="195">
        <v>-204198</v>
      </c>
      <c r="H14" s="195">
        <v>-216716</v>
      </c>
      <c r="I14" s="195">
        <v>-224036</v>
      </c>
      <c r="J14" s="195">
        <v>-222906</v>
      </c>
      <c r="K14" s="195">
        <v>-221470</v>
      </c>
      <c r="L14" s="195">
        <v>-223129</v>
      </c>
      <c r="M14" s="195">
        <v>-234837</v>
      </c>
      <c r="N14" s="195">
        <v>-222211</v>
      </c>
      <c r="O14" s="195">
        <v>-212291</v>
      </c>
      <c r="P14" s="195">
        <v>-207056</v>
      </c>
      <c r="Q14" s="195">
        <v>-189618</v>
      </c>
      <c r="R14" s="195">
        <v>-186640</v>
      </c>
      <c r="S14" s="195">
        <v>-150270</v>
      </c>
      <c r="T14" s="195">
        <v>-150658</v>
      </c>
      <c r="U14" s="195">
        <v>-177960</v>
      </c>
      <c r="V14" s="195">
        <v>-180882</v>
      </c>
      <c r="W14" s="195">
        <v>-165192</v>
      </c>
      <c r="X14" s="469">
        <v>-169221</v>
      </c>
      <c r="Y14" s="469">
        <v>-158494</v>
      </c>
    </row>
    <row r="15" spans="1:25" s="18" customFormat="1">
      <c r="A15" s="196" t="s">
        <v>507</v>
      </c>
      <c r="B15" s="196" t="s">
        <v>508</v>
      </c>
      <c r="C15" s="197">
        <v>140027619</v>
      </c>
      <c r="D15" s="197">
        <v>141597102</v>
      </c>
      <c r="E15" s="197">
        <v>143871966</v>
      </c>
      <c r="F15" s="197">
        <v>146732716</v>
      </c>
      <c r="G15" s="197">
        <v>146526735</v>
      </c>
      <c r="H15" s="197">
        <v>151188875</v>
      </c>
      <c r="I15" s="197">
        <v>146330995</v>
      </c>
      <c r="J15" s="197">
        <v>145987269</v>
      </c>
      <c r="K15" s="197">
        <v>145825506</v>
      </c>
      <c r="L15" s="197">
        <v>145779577</v>
      </c>
      <c r="M15" s="197">
        <v>145449521</v>
      </c>
      <c r="N15" s="197">
        <v>149027024</v>
      </c>
      <c r="O15" s="197">
        <v>149964960</v>
      </c>
      <c r="P15" s="197">
        <v>153354906</v>
      </c>
      <c r="Q15" s="197">
        <v>155866641</v>
      </c>
      <c r="R15" s="197">
        <v>156597326</v>
      </c>
      <c r="S15" s="197">
        <v>155517629</v>
      </c>
      <c r="T15" s="197">
        <v>157309247</v>
      </c>
      <c r="U15" s="197">
        <v>160168679</v>
      </c>
      <c r="V15" s="197">
        <v>161281101</v>
      </c>
      <c r="W15" s="197">
        <v>162236567</v>
      </c>
      <c r="X15" s="470">
        <v>164862476</v>
      </c>
      <c r="Y15" s="470">
        <v>170260259</v>
      </c>
    </row>
    <row r="16" spans="1:25" s="18" customFormat="1">
      <c r="A16" s="198" t="s">
        <v>506</v>
      </c>
      <c r="B16" s="199" t="s">
        <v>514</v>
      </c>
      <c r="C16" s="200">
        <v>-4384322</v>
      </c>
      <c r="D16" s="200">
        <v>-4664510</v>
      </c>
      <c r="E16" s="200">
        <v>-4820071</v>
      </c>
      <c r="F16" s="200">
        <v>-5117348</v>
      </c>
      <c r="G16" s="200">
        <v>-5244364</v>
      </c>
      <c r="H16" s="200">
        <v>-5563558</v>
      </c>
      <c r="I16" s="200">
        <v>-5894019</v>
      </c>
      <c r="J16" s="200">
        <v>-6132157</v>
      </c>
      <c r="K16" s="200">
        <v>-6275778</v>
      </c>
      <c r="L16" s="200">
        <v>-6327944</v>
      </c>
      <c r="M16" s="200">
        <v>-6219261</v>
      </c>
      <c r="N16" s="200">
        <v>-6132981</v>
      </c>
      <c r="O16" s="200">
        <v>-5857293</v>
      </c>
      <c r="P16" s="200">
        <v>-5892229</v>
      </c>
      <c r="Q16" s="200">
        <v>-5749026</v>
      </c>
      <c r="R16" s="200">
        <v>-5966108</v>
      </c>
      <c r="S16" s="200">
        <v>-5877291</v>
      </c>
      <c r="T16" s="200">
        <v>-5872800</v>
      </c>
      <c r="U16" s="200">
        <v>-6056420</v>
      </c>
      <c r="V16" s="197">
        <v>-6203229</v>
      </c>
      <c r="W16" s="197">
        <v>-5599887</v>
      </c>
      <c r="X16" s="471">
        <v>-5674650</v>
      </c>
      <c r="Y16" s="471">
        <v>-5858773</v>
      </c>
    </row>
    <row r="17" spans="1:25" s="18" customFormat="1" ht="18" customHeight="1" thickBot="1">
      <c r="A17" s="201" t="s">
        <v>509</v>
      </c>
      <c r="B17" s="201" t="s">
        <v>510</v>
      </c>
      <c r="C17" s="202">
        <v>135643297</v>
      </c>
      <c r="D17" s="202">
        <v>136932592</v>
      </c>
      <c r="E17" s="202">
        <v>139051895</v>
      </c>
      <c r="F17" s="202">
        <v>141615368</v>
      </c>
      <c r="G17" s="202">
        <v>141282371</v>
      </c>
      <c r="H17" s="202">
        <v>145625317</v>
      </c>
      <c r="I17" s="202">
        <v>140436976</v>
      </c>
      <c r="J17" s="202">
        <v>139855112</v>
      </c>
      <c r="K17" s="202">
        <v>139549728</v>
      </c>
      <c r="L17" s="202">
        <v>139451633</v>
      </c>
      <c r="M17" s="202">
        <v>139230260</v>
      </c>
      <c r="N17" s="202">
        <v>142894043</v>
      </c>
      <c r="O17" s="202">
        <v>144107667</v>
      </c>
      <c r="P17" s="202">
        <v>147462677</v>
      </c>
      <c r="Q17" s="202">
        <v>150117615</v>
      </c>
      <c r="R17" s="202">
        <v>150631218</v>
      </c>
      <c r="S17" s="202">
        <v>149640338</v>
      </c>
      <c r="T17" s="202">
        <v>151436447</v>
      </c>
      <c r="U17" s="202">
        <v>154112259</v>
      </c>
      <c r="V17" s="202">
        <v>155077872</v>
      </c>
      <c r="W17" s="202">
        <v>156636680</v>
      </c>
      <c r="X17" s="472">
        <v>159187826</v>
      </c>
      <c r="Y17" s="472">
        <v>164401486</v>
      </c>
    </row>
  </sheetData>
  <customSheetViews>
    <customSheetView guid="{25FAB884-5E17-4008-8139-33D910C7DEFE}" fitToPage="1">
      <selection activeCell="A12" sqref="A12"/>
      <pageMargins left="0.7" right="0.7" top="0.75" bottom="0.75" header="0.3" footer="0.3"/>
      <pageSetup paperSize="9" scale="85" fitToHeight="0" orientation="landscape" r:id="rId1"/>
    </customSheetView>
    <customSheetView guid="{687A4863-1825-4D63-B732-E76682E6DE4F}" state="hidden">
      <selection activeCell="A24" sqref="A24"/>
      <pageMargins left="0.7" right="0.7" top="0.75" bottom="0.75" header="0.3" footer="0.3"/>
      <pageSetup paperSize="9" orientation="portrait" r:id="rId2"/>
    </customSheetView>
    <customSheetView guid="{12F8D032-8143-430B-8DFF-852E8796C402}" showGridLines="0" topLeftCell="B1">
      <selection activeCell="I19" sqref="I19"/>
      <pageMargins left="0.7" right="0.7" top="0.75" bottom="0.75" header="0.3" footer="0.3"/>
    </customSheetView>
    <customSheetView guid="{8DA78CF1-615A-4626-9893-6751995631A4}" showGridLines="0" topLeftCell="B1">
      <selection activeCell="B26" sqref="B26"/>
      <pageMargins left="0.7" right="0.7" top="0.75" bottom="0.75" header="0.3" footer="0.3"/>
    </customSheetView>
    <customSheetView guid="{57267270-6A97-4850-9DB6-FE6B399379AA}" showGridLines="0">
      <selection activeCell="B26" sqref="B26"/>
      <pageMargins left="0.7" right="0.7" top="0.75" bottom="0.75" header="0.3" footer="0.3"/>
    </customSheetView>
    <customSheetView guid="{9AF4A83C-CF57-4B40-8A74-6A0EA6C2FE5C}" fitToPage="1">
      <selection activeCell="A12" sqref="A12"/>
      <pageMargins left="0.7" right="0.7" top="0.75" bottom="0.75" header="0.3" footer="0.3"/>
      <pageSetup paperSize="9" scale="85" fitToHeight="0" orientation="landscape" r:id="rId3"/>
    </customSheetView>
    <customSheetView guid="{22F3E99A-96C8-445F-81B2-67262F695A36}" fitToPage="1">
      <selection activeCell="D37" sqref="D37"/>
      <pageMargins left="0.7" right="0.7" top="0.75" bottom="0.75" header="0.3" footer="0.3"/>
      <pageSetup paperSize="9" scale="85" fitToHeight="0" orientation="landscape" r:id="rId4"/>
    </customSheetView>
    <customSheetView guid="{899D69CD-4B7E-42BC-9944-5BD922EB798C}" fitToPage="1">
      <selection activeCell="F16" sqref="F16"/>
      <pageMargins left="0.7" right="0.7" top="0.75" bottom="0.75" header="0.3" footer="0.3"/>
      <pageSetup paperSize="9" scale="85" fitToHeight="0" orientation="landscape" r:id="rId5"/>
    </customSheetView>
  </customSheetViews>
  <pageMargins left="0.7" right="0.7" top="0.75" bottom="0.75" header="0.3" footer="0.3"/>
  <pageSetup paperSize="9" scale="85"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0"/>
  <sheetViews>
    <sheetView tabSelected="1" zoomScale="90" workbookViewId="0">
      <pane xSplit="2" ySplit="1" topLeftCell="W2" activePane="bottomRight" state="frozen"/>
      <selection pane="topRight" activeCell="C1" sqref="C1"/>
      <selection pane="bottomLeft" activeCell="A2" sqref="A2"/>
      <selection pane="bottomRight" activeCell="AF21" sqref="AF21"/>
    </sheetView>
  </sheetViews>
  <sheetFormatPr defaultColWidth="9.42578125" defaultRowHeight="14.25"/>
  <cols>
    <col min="1" max="1" width="50.5703125" style="5" customWidth="1"/>
    <col min="2" max="2" width="40.5703125" style="5" customWidth="1"/>
    <col min="3" max="11" width="13.42578125" style="5" customWidth="1"/>
    <col min="12" max="16" width="13.42578125" style="27" customWidth="1"/>
    <col min="17" max="24" width="15.5703125" style="27" customWidth="1"/>
    <col min="25" max="27" width="14.42578125" style="27" customWidth="1"/>
    <col min="28" max="30" width="12.5703125" style="5" customWidth="1"/>
    <col min="31" max="31" width="12.7109375" style="5" customWidth="1"/>
    <col min="32" max="32" width="10.5703125" style="5" bestFit="1" customWidth="1"/>
    <col min="33" max="16384" width="9.42578125" style="5"/>
  </cols>
  <sheetData>
    <row r="1" spans="1:37" ht="17.25" customHeight="1" thickBot="1">
      <c r="A1" s="3" t="s">
        <v>83</v>
      </c>
      <c r="B1" s="3" t="s">
        <v>0</v>
      </c>
      <c r="C1" s="4" t="s">
        <v>109</v>
      </c>
      <c r="D1" s="4" t="s">
        <v>105</v>
      </c>
      <c r="E1" s="4" t="s">
        <v>110</v>
      </c>
      <c r="F1" s="4" t="s">
        <v>111</v>
      </c>
      <c r="G1" s="4" t="s">
        <v>112</v>
      </c>
      <c r="H1" s="4" t="s">
        <v>129</v>
      </c>
      <c r="I1" s="4" t="s">
        <v>130</v>
      </c>
      <c r="J1" s="4" t="s">
        <v>136</v>
      </c>
      <c r="K1" s="4" t="s">
        <v>144</v>
      </c>
      <c r="L1" s="4" t="s">
        <v>519</v>
      </c>
      <c r="M1" s="4" t="s">
        <v>550</v>
      </c>
      <c r="N1" s="4" t="s">
        <v>556</v>
      </c>
      <c r="O1" s="4" t="s">
        <v>585</v>
      </c>
      <c r="P1" s="4" t="s">
        <v>589</v>
      </c>
      <c r="Q1" s="4" t="s">
        <v>596</v>
      </c>
      <c r="R1" s="4" t="s">
        <v>607</v>
      </c>
      <c r="S1" s="4" t="s">
        <v>611</v>
      </c>
      <c r="T1" s="4" t="s">
        <v>616</v>
      </c>
      <c r="U1" s="4" t="s">
        <v>619</v>
      </c>
      <c r="V1" s="4" t="s">
        <v>629</v>
      </c>
      <c r="W1" s="4" t="s">
        <v>656</v>
      </c>
      <c r="X1" s="4" t="s">
        <v>669</v>
      </c>
      <c r="Y1" s="4" t="s">
        <v>676</v>
      </c>
      <c r="Z1" s="4" t="s">
        <v>679</v>
      </c>
      <c r="AA1" s="4" t="s">
        <v>684</v>
      </c>
      <c r="AB1" s="475" t="s">
        <v>687</v>
      </c>
      <c r="AC1" s="475" t="s">
        <v>734</v>
      </c>
      <c r="AD1" s="475" t="s">
        <v>741</v>
      </c>
      <c r="AE1" s="475" t="s">
        <v>745</v>
      </c>
      <c r="AF1" s="475" t="s">
        <v>747</v>
      </c>
    </row>
    <row r="2" spans="1:37" ht="28.5" customHeight="1">
      <c r="A2" s="6" t="s">
        <v>139</v>
      </c>
      <c r="B2" s="275" t="s">
        <v>140</v>
      </c>
      <c r="C2" s="269">
        <v>1559802</v>
      </c>
      <c r="D2" s="269">
        <v>1620968</v>
      </c>
      <c r="E2" s="269">
        <v>1663808</v>
      </c>
      <c r="F2" s="269">
        <v>1684729</v>
      </c>
      <c r="G2" s="269">
        <v>1688501</v>
      </c>
      <c r="H2" s="269">
        <v>1736743</v>
      </c>
      <c r="I2" s="269">
        <v>1805709</v>
      </c>
      <c r="J2" s="269">
        <v>1982843</v>
      </c>
      <c r="K2" s="269">
        <v>2081699</v>
      </c>
      <c r="L2" s="269">
        <v>2116449</v>
      </c>
      <c r="M2" s="269">
        <v>2166156</v>
      </c>
      <c r="N2" s="269">
        <v>2097532</v>
      </c>
      <c r="O2" s="269">
        <v>2040719</v>
      </c>
      <c r="P2" s="269">
        <v>1748376</v>
      </c>
      <c r="Q2" s="269">
        <v>1538368</v>
      </c>
      <c r="R2" s="269">
        <v>1529697</v>
      </c>
      <c r="S2" s="269">
        <v>1482078</v>
      </c>
      <c r="T2" s="269">
        <v>1503872</v>
      </c>
      <c r="U2" s="269">
        <v>1532526</v>
      </c>
      <c r="V2" s="269">
        <v>1843809</v>
      </c>
      <c r="W2" s="269">
        <v>2462698</v>
      </c>
      <c r="X2" s="269">
        <v>3438855</v>
      </c>
      <c r="Y2" s="269">
        <v>2589494</v>
      </c>
      <c r="Z2" s="269">
        <v>4047537</v>
      </c>
      <c r="AA2" s="269">
        <v>4338449</v>
      </c>
      <c r="AB2" s="476">
        <v>4546302</v>
      </c>
      <c r="AC2" s="476">
        <f>AC3+AC4+AC5+AC6</f>
        <v>4804931</v>
      </c>
      <c r="AD2" s="476">
        <f>AD3+AD4+AD5+AD6</f>
        <v>4720076</v>
      </c>
      <c r="AE2" s="476">
        <f>AE3+AE4+AE5+AE6</f>
        <v>4646036</v>
      </c>
      <c r="AF2" s="476">
        <v>4567852</v>
      </c>
    </row>
    <row r="3" spans="1:37" ht="28.5" customHeight="1">
      <c r="A3" s="7" t="s">
        <v>113</v>
      </c>
      <c r="B3" s="276" t="s">
        <v>117</v>
      </c>
      <c r="C3" s="270">
        <v>0</v>
      </c>
      <c r="D3" s="270">
        <v>0</v>
      </c>
      <c r="E3" s="270">
        <v>0</v>
      </c>
      <c r="F3" s="270">
        <v>0</v>
      </c>
      <c r="G3" s="270">
        <v>1487943</v>
      </c>
      <c r="H3" s="270">
        <v>1537794</v>
      </c>
      <c r="I3" s="270">
        <v>1584506</v>
      </c>
      <c r="J3" s="270">
        <v>1734889</v>
      </c>
      <c r="K3" s="270">
        <v>1821282</v>
      </c>
      <c r="L3" s="270">
        <v>1869671</v>
      </c>
      <c r="M3" s="270">
        <v>1923854</v>
      </c>
      <c r="N3" s="270">
        <v>1852731</v>
      </c>
      <c r="O3" s="270">
        <v>1806790</v>
      </c>
      <c r="P3" s="270">
        <v>1525476</v>
      </c>
      <c r="Q3" s="270">
        <v>1312827</v>
      </c>
      <c r="R3" s="270">
        <v>1301683</v>
      </c>
      <c r="S3" s="270">
        <v>1189161</v>
      </c>
      <c r="T3" s="270">
        <v>1205474</v>
      </c>
      <c r="U3" s="270">
        <v>1247077</v>
      </c>
      <c r="V3" s="270">
        <v>1422814</v>
      </c>
      <c r="W3" s="270">
        <v>1938959</v>
      </c>
      <c r="X3" s="270">
        <v>2681208</v>
      </c>
      <c r="Y3" s="270">
        <v>1801677</v>
      </c>
      <c r="Z3" s="270">
        <v>3228968</v>
      </c>
      <c r="AA3" s="270">
        <v>3493863</v>
      </c>
      <c r="AB3" s="477">
        <v>3677672</v>
      </c>
      <c r="AC3" s="477">
        <v>3886231</v>
      </c>
      <c r="AD3" s="477">
        <v>3867435</v>
      </c>
      <c r="AE3" s="478">
        <v>3853333</v>
      </c>
      <c r="AF3" s="477">
        <v>3807587</v>
      </c>
      <c r="AI3" s="337">
        <v>0</v>
      </c>
      <c r="AJ3" s="337">
        <v>0</v>
      </c>
      <c r="AK3" s="337">
        <v>0</v>
      </c>
    </row>
    <row r="4" spans="1:37" ht="28.5" customHeight="1">
      <c r="A4" s="7" t="s">
        <v>114</v>
      </c>
      <c r="B4" s="276" t="s">
        <v>118</v>
      </c>
      <c r="C4" s="270">
        <v>0</v>
      </c>
      <c r="D4" s="270">
        <v>0</v>
      </c>
      <c r="E4" s="270">
        <v>0</v>
      </c>
      <c r="F4" s="270">
        <v>0</v>
      </c>
      <c r="G4" s="270">
        <v>163239</v>
      </c>
      <c r="H4" s="270">
        <v>174832</v>
      </c>
      <c r="I4" s="270">
        <v>189226</v>
      </c>
      <c r="J4" s="270">
        <v>206081</v>
      </c>
      <c r="K4" s="270">
        <v>209674</v>
      </c>
      <c r="L4" s="270">
        <v>199210</v>
      </c>
      <c r="M4" s="270">
        <v>209193</v>
      </c>
      <c r="N4" s="270">
        <v>215747</v>
      </c>
      <c r="O4" s="270">
        <v>206593</v>
      </c>
      <c r="P4" s="270">
        <v>209592</v>
      </c>
      <c r="Q4" s="270">
        <v>219908</v>
      </c>
      <c r="R4" s="270">
        <v>217748</v>
      </c>
      <c r="S4" s="270">
        <v>213302</v>
      </c>
      <c r="T4" s="270">
        <v>216694</v>
      </c>
      <c r="U4" s="270">
        <v>201680</v>
      </c>
      <c r="V4" s="270">
        <v>323901</v>
      </c>
      <c r="W4" s="270">
        <v>394691</v>
      </c>
      <c r="X4" s="270">
        <v>584318</v>
      </c>
      <c r="Y4" s="270">
        <v>567079</v>
      </c>
      <c r="Z4" s="270">
        <v>573150</v>
      </c>
      <c r="AA4" s="270">
        <v>594801</v>
      </c>
      <c r="AB4" s="477">
        <v>618168</v>
      </c>
      <c r="AC4" s="477">
        <v>663611</v>
      </c>
      <c r="AD4" s="477">
        <v>595485</v>
      </c>
      <c r="AE4" s="478">
        <v>529214</v>
      </c>
      <c r="AF4" s="477">
        <v>473622</v>
      </c>
      <c r="AI4" s="337">
        <v>0</v>
      </c>
      <c r="AJ4" s="337">
        <v>0</v>
      </c>
      <c r="AK4" s="337">
        <v>0</v>
      </c>
    </row>
    <row r="5" spans="1:37" ht="28.5" customHeight="1">
      <c r="A5" s="7" t="s">
        <v>115</v>
      </c>
      <c r="B5" s="276" t="s">
        <v>116</v>
      </c>
      <c r="C5" s="270">
        <v>0</v>
      </c>
      <c r="D5" s="270">
        <v>0</v>
      </c>
      <c r="E5" s="270">
        <v>0</v>
      </c>
      <c r="F5" s="270">
        <v>0</v>
      </c>
      <c r="G5" s="270">
        <v>37319</v>
      </c>
      <c r="H5" s="270">
        <v>24117</v>
      </c>
      <c r="I5" s="270">
        <v>31977</v>
      </c>
      <c r="J5" s="270">
        <v>41873</v>
      </c>
      <c r="K5" s="270">
        <v>50743</v>
      </c>
      <c r="L5" s="270">
        <v>47568</v>
      </c>
      <c r="M5" s="270">
        <v>33109</v>
      </c>
      <c r="N5" s="270">
        <v>29054</v>
      </c>
      <c r="O5" s="270">
        <v>27336</v>
      </c>
      <c r="P5" s="270">
        <v>13308</v>
      </c>
      <c r="Q5" s="270">
        <v>5633</v>
      </c>
      <c r="R5" s="270">
        <v>10266</v>
      </c>
      <c r="S5" s="270">
        <v>3394</v>
      </c>
      <c r="T5" s="270">
        <v>3926</v>
      </c>
      <c r="U5" s="270">
        <v>3186</v>
      </c>
      <c r="V5" s="270">
        <v>6725</v>
      </c>
      <c r="W5" s="270">
        <v>15350</v>
      </c>
      <c r="X5" s="270">
        <v>19339</v>
      </c>
      <c r="Y5" s="270">
        <v>26710</v>
      </c>
      <c r="Z5" s="270">
        <v>34745</v>
      </c>
      <c r="AA5" s="270">
        <v>32546</v>
      </c>
      <c r="AB5" s="477">
        <v>22201</v>
      </c>
      <c r="AC5" s="477">
        <v>13195</v>
      </c>
      <c r="AD5" s="477">
        <v>14968</v>
      </c>
      <c r="AE5" s="478">
        <v>13488</v>
      </c>
      <c r="AF5" s="477">
        <v>27571</v>
      </c>
    </row>
    <row r="6" spans="1:37" ht="28.5" customHeight="1">
      <c r="A6" s="7" t="s">
        <v>662</v>
      </c>
      <c r="B6" s="276" t="s">
        <v>663</v>
      </c>
      <c r="C6" s="270"/>
      <c r="D6" s="270"/>
      <c r="E6" s="270"/>
      <c r="F6" s="270"/>
      <c r="G6" s="270"/>
      <c r="H6" s="270"/>
      <c r="I6" s="270"/>
      <c r="J6" s="270"/>
      <c r="K6" s="270"/>
      <c r="L6" s="270"/>
      <c r="M6" s="270"/>
      <c r="N6" s="270"/>
      <c r="O6" s="270"/>
      <c r="P6" s="270"/>
      <c r="Q6" s="270"/>
      <c r="R6" s="270"/>
      <c r="S6" s="270">
        <v>76221</v>
      </c>
      <c r="T6" s="270">
        <v>77778</v>
      </c>
      <c r="U6" s="270">
        <v>80583</v>
      </c>
      <c r="V6" s="270">
        <v>90369</v>
      </c>
      <c r="W6" s="270">
        <v>113698</v>
      </c>
      <c r="X6" s="270">
        <v>153990</v>
      </c>
      <c r="Y6" s="270">
        <v>194028</v>
      </c>
      <c r="Z6" s="270">
        <v>210674</v>
      </c>
      <c r="AA6" s="270">
        <v>217239</v>
      </c>
      <c r="AB6" s="477">
        <v>228261</v>
      </c>
      <c r="AC6" s="477">
        <v>241894</v>
      </c>
      <c r="AD6" s="477">
        <v>242188</v>
      </c>
      <c r="AE6" s="478">
        <v>250001</v>
      </c>
      <c r="AF6" s="477">
        <v>259072</v>
      </c>
    </row>
    <row r="7" spans="1:37" ht="15" customHeight="1">
      <c r="A7" s="9" t="s">
        <v>84</v>
      </c>
      <c r="B7" s="277" t="s">
        <v>47</v>
      </c>
      <c r="C7" s="270">
        <v>-305806</v>
      </c>
      <c r="D7" s="270">
        <v>-318481</v>
      </c>
      <c r="E7" s="270">
        <v>-322842</v>
      </c>
      <c r="F7" s="270">
        <v>-305281</v>
      </c>
      <c r="G7" s="270">
        <v>-298675</v>
      </c>
      <c r="H7" s="270">
        <v>-340536</v>
      </c>
      <c r="I7" s="270">
        <v>-383490</v>
      </c>
      <c r="J7" s="270">
        <v>-448690</v>
      </c>
      <c r="K7" s="270">
        <v>-473099</v>
      </c>
      <c r="L7" s="270">
        <v>-492917</v>
      </c>
      <c r="M7" s="270">
        <v>-465122</v>
      </c>
      <c r="N7" s="270">
        <v>-450529</v>
      </c>
      <c r="O7" s="270">
        <v>-404406</v>
      </c>
      <c r="P7" s="270">
        <v>-289941</v>
      </c>
      <c r="Q7" s="270">
        <v>-155686</v>
      </c>
      <c r="R7" s="270">
        <v>-118978</v>
      </c>
      <c r="S7" s="270">
        <v>-105914</v>
      </c>
      <c r="T7" s="270">
        <v>-93501</v>
      </c>
      <c r="U7" s="270">
        <v>-89113</v>
      </c>
      <c r="V7" s="270">
        <v>-111611</v>
      </c>
      <c r="W7" s="270">
        <v>-218749</v>
      </c>
      <c r="X7" s="270">
        <v>-504010</v>
      </c>
      <c r="Y7" s="270">
        <v>-948791</v>
      </c>
      <c r="Z7" s="270">
        <v>-1214727</v>
      </c>
      <c r="AA7" s="270">
        <v>-1246158</v>
      </c>
      <c r="AB7" s="477">
        <v>-1346123</v>
      </c>
      <c r="AC7" s="477">
        <v>-1409378</v>
      </c>
      <c r="AD7" s="477">
        <v>-1292200</v>
      </c>
      <c r="AE7" s="477">
        <v>-1258698</v>
      </c>
      <c r="AF7" s="477">
        <v>-1282985</v>
      </c>
    </row>
    <row r="8" spans="1:37" ht="15" customHeight="1">
      <c r="A8" s="10" t="s">
        <v>85</v>
      </c>
      <c r="B8" s="278" t="s">
        <v>1</v>
      </c>
      <c r="C8" s="271">
        <v>1253996</v>
      </c>
      <c r="D8" s="271">
        <v>1302487</v>
      </c>
      <c r="E8" s="271">
        <v>1340966</v>
      </c>
      <c r="F8" s="271">
        <v>1379448</v>
      </c>
      <c r="G8" s="271">
        <v>1389826</v>
      </c>
      <c r="H8" s="271">
        <v>1396207</v>
      </c>
      <c r="I8" s="271">
        <v>1422219</v>
      </c>
      <c r="J8" s="271">
        <v>1534153</v>
      </c>
      <c r="K8" s="271">
        <v>1608600</v>
      </c>
      <c r="L8" s="271">
        <v>1623532</v>
      </c>
      <c r="M8" s="271">
        <v>1701034</v>
      </c>
      <c r="N8" s="271">
        <v>1647003</v>
      </c>
      <c r="O8" s="271">
        <v>1636313</v>
      </c>
      <c r="P8" s="271">
        <v>1458435</v>
      </c>
      <c r="Q8" s="271">
        <v>1382682</v>
      </c>
      <c r="R8" s="271">
        <v>1410719</v>
      </c>
      <c r="S8" s="271">
        <v>1376164</v>
      </c>
      <c r="T8" s="271">
        <v>1410371</v>
      </c>
      <c r="U8" s="271">
        <v>1443413</v>
      </c>
      <c r="V8" s="271">
        <v>1732198</v>
      </c>
      <c r="W8" s="271">
        <v>2243949</v>
      </c>
      <c r="X8" s="271">
        <v>2934845</v>
      </c>
      <c r="Y8" s="271">
        <v>1640703</v>
      </c>
      <c r="Z8" s="271">
        <v>2832810</v>
      </c>
      <c r="AA8" s="271">
        <v>3092291</v>
      </c>
      <c r="AB8" s="271">
        <v>3200179</v>
      </c>
      <c r="AC8" s="271">
        <f>AC2+AC7</f>
        <v>3395553</v>
      </c>
      <c r="AD8" s="271">
        <f>AD2+AD7</f>
        <v>3427876</v>
      </c>
      <c r="AE8" s="271">
        <f>AE2+AE7</f>
        <v>3387338</v>
      </c>
      <c r="AF8" s="271">
        <v>3284867</v>
      </c>
    </row>
    <row r="9" spans="1:37" ht="15" customHeight="1">
      <c r="A9" s="9" t="s">
        <v>86</v>
      </c>
      <c r="B9" s="277" t="s">
        <v>2</v>
      </c>
      <c r="C9" s="270">
        <v>571025</v>
      </c>
      <c r="D9" s="270">
        <v>607881</v>
      </c>
      <c r="E9" s="270">
        <v>654490</v>
      </c>
      <c r="F9" s="270">
        <v>642813</v>
      </c>
      <c r="G9" s="270">
        <v>603973</v>
      </c>
      <c r="H9" s="270">
        <v>649627</v>
      </c>
      <c r="I9" s="270">
        <v>608742</v>
      </c>
      <c r="J9" s="270">
        <v>664230</v>
      </c>
      <c r="K9" s="270">
        <v>629803</v>
      </c>
      <c r="L9" s="270">
        <v>661065</v>
      </c>
      <c r="M9" s="270">
        <v>662229</v>
      </c>
      <c r="N9" s="270">
        <v>694952</v>
      </c>
      <c r="O9" s="270">
        <v>661836</v>
      </c>
      <c r="P9" s="270">
        <v>603635</v>
      </c>
      <c r="Q9" s="270">
        <v>668754</v>
      </c>
      <c r="R9" s="270">
        <v>704582</v>
      </c>
      <c r="S9" s="270">
        <v>717493</v>
      </c>
      <c r="T9" s="270">
        <v>720477</v>
      </c>
      <c r="U9" s="270">
        <v>758226</v>
      </c>
      <c r="V9" s="270">
        <v>776357</v>
      </c>
      <c r="W9" s="270">
        <v>794243</v>
      </c>
      <c r="X9" s="270">
        <v>782283</v>
      </c>
      <c r="Y9" s="270">
        <v>805788</v>
      </c>
      <c r="Z9" s="270">
        <v>790903</v>
      </c>
      <c r="AA9" s="270">
        <v>780616</v>
      </c>
      <c r="AB9" s="477">
        <v>854935</v>
      </c>
      <c r="AC9" s="477">
        <v>817603</v>
      </c>
      <c r="AD9" s="477">
        <v>878407</v>
      </c>
      <c r="AE9" s="477">
        <v>871339</v>
      </c>
      <c r="AF9" s="477">
        <v>893129</v>
      </c>
    </row>
    <row r="10" spans="1:37" ht="15" customHeight="1">
      <c r="A10" s="9" t="s">
        <v>87</v>
      </c>
      <c r="B10" s="277" t="s">
        <v>3</v>
      </c>
      <c r="C10" s="270">
        <v>-95832</v>
      </c>
      <c r="D10" s="270">
        <v>-112239</v>
      </c>
      <c r="E10" s="270">
        <v>-127585</v>
      </c>
      <c r="F10" s="270">
        <v>-127427</v>
      </c>
      <c r="G10" s="270">
        <v>-88859</v>
      </c>
      <c r="H10" s="270">
        <v>-119867</v>
      </c>
      <c r="I10" s="270">
        <v>-93092</v>
      </c>
      <c r="J10" s="270">
        <v>-166952</v>
      </c>
      <c r="K10" s="270">
        <v>-109741</v>
      </c>
      <c r="L10" s="270">
        <v>-138708</v>
      </c>
      <c r="M10" s="270">
        <v>-118182</v>
      </c>
      <c r="N10" s="270">
        <v>-153246</v>
      </c>
      <c r="O10" s="270">
        <v>-123592</v>
      </c>
      <c r="P10" s="270">
        <v>-111804</v>
      </c>
      <c r="Q10" s="270">
        <v>-116024</v>
      </c>
      <c r="R10" s="270">
        <v>-135281</v>
      </c>
      <c r="S10" s="270">
        <v>-106219</v>
      </c>
      <c r="T10" s="270">
        <v>-120397</v>
      </c>
      <c r="U10" s="270">
        <v>-123373</v>
      </c>
      <c r="V10" s="270">
        <v>-135479</v>
      </c>
      <c r="W10" s="270">
        <v>-133516</v>
      </c>
      <c r="X10" s="270">
        <v>-161582</v>
      </c>
      <c r="Y10" s="270">
        <v>-139986</v>
      </c>
      <c r="Z10" s="270">
        <v>-171715</v>
      </c>
      <c r="AA10" s="270">
        <v>-118221</v>
      </c>
      <c r="AB10" s="477">
        <v>-177366</v>
      </c>
      <c r="AC10" s="477">
        <v>-150663</v>
      </c>
      <c r="AD10" s="477">
        <v>-168309</v>
      </c>
      <c r="AE10" s="477">
        <v>-142784</v>
      </c>
      <c r="AF10" s="477">
        <v>-165647</v>
      </c>
    </row>
    <row r="11" spans="1:37" ht="15" customHeight="1">
      <c r="A11" s="10" t="s">
        <v>52</v>
      </c>
      <c r="B11" s="278" t="s">
        <v>4</v>
      </c>
      <c r="C11" s="271">
        <v>475193</v>
      </c>
      <c r="D11" s="271">
        <v>495642</v>
      </c>
      <c r="E11" s="271">
        <v>526905</v>
      </c>
      <c r="F11" s="271">
        <v>515386</v>
      </c>
      <c r="G11" s="271">
        <v>515114</v>
      </c>
      <c r="H11" s="271">
        <v>529760</v>
      </c>
      <c r="I11" s="271">
        <v>515650</v>
      </c>
      <c r="J11" s="271">
        <v>497278</v>
      </c>
      <c r="K11" s="271">
        <v>520062</v>
      </c>
      <c r="L11" s="271">
        <v>522357</v>
      </c>
      <c r="M11" s="271">
        <v>544047</v>
      </c>
      <c r="N11" s="271">
        <v>541706</v>
      </c>
      <c r="O11" s="271">
        <v>538244</v>
      </c>
      <c r="P11" s="271">
        <v>491831</v>
      </c>
      <c r="Q11" s="271">
        <v>552730</v>
      </c>
      <c r="R11" s="271">
        <v>569301</v>
      </c>
      <c r="S11" s="271">
        <v>611274</v>
      </c>
      <c r="T11" s="271">
        <v>600080</v>
      </c>
      <c r="U11" s="271">
        <v>634853</v>
      </c>
      <c r="V11" s="271">
        <v>640878</v>
      </c>
      <c r="W11" s="271">
        <v>660727</v>
      </c>
      <c r="X11" s="271">
        <v>620701</v>
      </c>
      <c r="Y11" s="271">
        <v>665802</v>
      </c>
      <c r="Z11" s="271">
        <v>619188</v>
      </c>
      <c r="AA11" s="271">
        <v>662395</v>
      </c>
      <c r="AB11" s="479">
        <v>677569</v>
      </c>
      <c r="AC11" s="479">
        <f>AC9+AC10</f>
        <v>666940</v>
      </c>
      <c r="AD11" s="479">
        <f>AD9+AD10</f>
        <v>710098</v>
      </c>
      <c r="AE11" s="479">
        <f>AE9+AE10</f>
        <v>728555</v>
      </c>
      <c r="AF11" s="479">
        <f>AF9+AF10</f>
        <v>727482</v>
      </c>
    </row>
    <row r="12" spans="1:37" ht="15" customHeight="1">
      <c r="A12" s="9" t="s">
        <v>88</v>
      </c>
      <c r="B12" s="277" t="s">
        <v>5</v>
      </c>
      <c r="C12" s="270">
        <v>345</v>
      </c>
      <c r="D12" s="270">
        <v>75579</v>
      </c>
      <c r="E12" s="270">
        <v>712</v>
      </c>
      <c r="F12" s="270">
        <v>180</v>
      </c>
      <c r="G12" s="270">
        <v>185</v>
      </c>
      <c r="H12" s="270">
        <v>98323</v>
      </c>
      <c r="I12" s="270">
        <v>1353</v>
      </c>
      <c r="J12" s="270">
        <v>255</v>
      </c>
      <c r="K12" s="270">
        <v>247</v>
      </c>
      <c r="L12" s="270">
        <v>96993</v>
      </c>
      <c r="M12" s="270">
        <v>1468</v>
      </c>
      <c r="N12" s="270">
        <v>513</v>
      </c>
      <c r="O12" s="270">
        <v>349</v>
      </c>
      <c r="P12" s="270">
        <v>20322</v>
      </c>
      <c r="Q12" s="270">
        <v>1825</v>
      </c>
      <c r="R12" s="270">
        <v>387</v>
      </c>
      <c r="S12" s="270">
        <v>852</v>
      </c>
      <c r="T12" s="270">
        <v>101972</v>
      </c>
      <c r="U12" s="270">
        <v>1392</v>
      </c>
      <c r="V12" s="270">
        <v>8632</v>
      </c>
      <c r="W12" s="270">
        <v>235</v>
      </c>
      <c r="X12" s="270">
        <v>8684</v>
      </c>
      <c r="Y12" s="270">
        <v>1343</v>
      </c>
      <c r="Z12" s="270">
        <v>377</v>
      </c>
      <c r="AA12" s="270">
        <v>165</v>
      </c>
      <c r="AB12" s="477">
        <v>9777</v>
      </c>
      <c r="AC12" s="477">
        <v>1476</v>
      </c>
      <c r="AD12" s="477">
        <v>53</v>
      </c>
      <c r="AE12" s="477">
        <v>28</v>
      </c>
      <c r="AF12" s="477">
        <v>12064</v>
      </c>
    </row>
    <row r="13" spans="1:37" ht="15" customHeight="1">
      <c r="A13" s="9" t="s">
        <v>89</v>
      </c>
      <c r="B13" s="277" t="s">
        <v>6</v>
      </c>
      <c r="C13" s="270">
        <v>55858</v>
      </c>
      <c r="D13" s="270">
        <v>36228</v>
      </c>
      <c r="E13" s="270">
        <v>55567</v>
      </c>
      <c r="F13" s="270">
        <v>47321</v>
      </c>
      <c r="G13" s="270">
        <v>-1083</v>
      </c>
      <c r="H13" s="270">
        <v>69249</v>
      </c>
      <c r="I13" s="270">
        <v>60451</v>
      </c>
      <c r="J13" s="270">
        <v>15922</v>
      </c>
      <c r="K13" s="270">
        <v>48432</v>
      </c>
      <c r="L13" s="270">
        <v>30201</v>
      </c>
      <c r="M13" s="270">
        <v>63780</v>
      </c>
      <c r="N13" s="270">
        <v>73136</v>
      </c>
      <c r="O13" s="270">
        <v>6303</v>
      </c>
      <c r="P13" s="270">
        <v>58612</v>
      </c>
      <c r="Q13" s="270">
        <v>28321</v>
      </c>
      <c r="R13" s="270">
        <v>57273</v>
      </c>
      <c r="S13" s="270">
        <v>71031</v>
      </c>
      <c r="T13" s="270">
        <v>57741</v>
      </c>
      <c r="U13" s="270">
        <v>45044</v>
      </c>
      <c r="V13" s="270">
        <v>94138</v>
      </c>
      <c r="W13" s="270">
        <v>59384</v>
      </c>
      <c r="X13" s="270">
        <v>-29153</v>
      </c>
      <c r="Y13" s="270">
        <v>35423</v>
      </c>
      <c r="Z13" s="270">
        <v>61094</v>
      </c>
      <c r="AA13" s="270">
        <v>126953</v>
      </c>
      <c r="AB13" s="477">
        <v>16931</v>
      </c>
      <c r="AC13" s="477">
        <v>141659</v>
      </c>
      <c r="AD13" s="477">
        <v>21076</v>
      </c>
      <c r="AE13" s="477">
        <v>-211</v>
      </c>
      <c r="AF13" s="477">
        <v>82443</v>
      </c>
    </row>
    <row r="14" spans="1:37" ht="15" customHeight="1">
      <c r="A14" s="9" t="s">
        <v>90</v>
      </c>
      <c r="B14" s="277" t="s">
        <v>7</v>
      </c>
      <c r="C14" s="270">
        <v>17177</v>
      </c>
      <c r="D14" s="270">
        <v>10770</v>
      </c>
      <c r="E14" s="270">
        <v>3962</v>
      </c>
      <c r="F14" s="270">
        <v>15593</v>
      </c>
      <c r="G14" s="270">
        <v>3927</v>
      </c>
      <c r="H14" s="270">
        <v>16900</v>
      </c>
      <c r="I14" s="270">
        <v>29449</v>
      </c>
      <c r="J14" s="270">
        <v>-12796</v>
      </c>
      <c r="K14" s="270">
        <v>32855</v>
      </c>
      <c r="L14" s="270">
        <v>61896</v>
      </c>
      <c r="M14" s="270">
        <v>42341</v>
      </c>
      <c r="N14" s="270">
        <v>48383</v>
      </c>
      <c r="O14" s="270">
        <v>26486</v>
      </c>
      <c r="P14" s="270">
        <v>27056</v>
      </c>
      <c r="Q14" s="270">
        <v>128102</v>
      </c>
      <c r="R14" s="270">
        <v>76068</v>
      </c>
      <c r="S14" s="270">
        <v>26791</v>
      </c>
      <c r="T14" s="270">
        <v>37575</v>
      </c>
      <c r="U14" s="270">
        <v>55240</v>
      </c>
      <c r="V14" s="270">
        <v>-24688</v>
      </c>
      <c r="W14" s="270">
        <v>1475</v>
      </c>
      <c r="X14" s="270">
        <v>-34671</v>
      </c>
      <c r="Y14" s="270">
        <v>-8284</v>
      </c>
      <c r="Z14" s="270">
        <v>18429</v>
      </c>
      <c r="AA14" s="270">
        <v>5177</v>
      </c>
      <c r="AB14" s="477">
        <v>-542</v>
      </c>
      <c r="AC14" s="477">
        <v>-5518</v>
      </c>
      <c r="AD14" s="477">
        <v>-4238</v>
      </c>
      <c r="AE14" s="477">
        <v>5909</v>
      </c>
      <c r="AF14" s="477">
        <v>20</v>
      </c>
    </row>
    <row r="15" spans="1:37" ht="27" customHeight="1">
      <c r="A15" s="380" t="s">
        <v>657</v>
      </c>
      <c r="B15" s="277" t="s">
        <v>668</v>
      </c>
      <c r="C15" s="270"/>
      <c r="D15" s="270"/>
      <c r="E15" s="270"/>
      <c r="F15" s="270"/>
      <c r="G15" s="270"/>
      <c r="H15" s="270"/>
      <c r="I15" s="270"/>
      <c r="J15" s="270"/>
      <c r="K15" s="270"/>
      <c r="L15" s="270"/>
      <c r="M15" s="270"/>
      <c r="N15" s="270"/>
      <c r="O15" s="270"/>
      <c r="P15" s="270"/>
      <c r="Q15" s="270"/>
      <c r="R15" s="270"/>
      <c r="S15" s="270">
        <v>794</v>
      </c>
      <c r="T15" s="270">
        <v>717</v>
      </c>
      <c r="U15" s="270">
        <v>482</v>
      </c>
      <c r="V15" s="270">
        <v>-1656</v>
      </c>
      <c r="W15" s="270">
        <v>-16175</v>
      </c>
      <c r="X15" s="270">
        <v>-22736</v>
      </c>
      <c r="Y15" s="270">
        <v>-43768</v>
      </c>
      <c r="Z15" s="270">
        <v>-86556</v>
      </c>
      <c r="AA15" s="270">
        <v>-183976</v>
      </c>
      <c r="AB15" s="477">
        <v>-79367</v>
      </c>
      <c r="AC15" s="477">
        <v>-32953</v>
      </c>
      <c r="AD15" s="477">
        <v>-26196</v>
      </c>
      <c r="AE15" s="477">
        <v>-7967</v>
      </c>
      <c r="AF15" s="477">
        <v>-24680</v>
      </c>
    </row>
    <row r="16" spans="1:37" ht="14.85" customHeight="1">
      <c r="A16" s="9" t="s">
        <v>103</v>
      </c>
      <c r="B16" s="277" t="s">
        <v>51</v>
      </c>
      <c r="C16" s="270">
        <v>3757</v>
      </c>
      <c r="D16" s="270">
        <v>0</v>
      </c>
      <c r="E16" s="270">
        <v>0</v>
      </c>
      <c r="F16" s="270">
        <v>0</v>
      </c>
      <c r="G16" s="270">
        <v>-65</v>
      </c>
      <c r="H16" s="270">
        <v>0</v>
      </c>
      <c r="I16" s="270">
        <v>0</v>
      </c>
      <c r="J16" s="270">
        <v>0</v>
      </c>
      <c r="K16" s="270">
        <v>0</v>
      </c>
      <c r="L16" s="270">
        <v>0</v>
      </c>
      <c r="M16" s="270">
        <v>0</v>
      </c>
      <c r="N16" s="270">
        <v>0</v>
      </c>
      <c r="O16" s="270">
        <v>0</v>
      </c>
      <c r="P16" s="270">
        <v>0</v>
      </c>
      <c r="Q16" s="270">
        <v>0</v>
      </c>
      <c r="R16" s="270">
        <v>0</v>
      </c>
      <c r="S16" s="270">
        <v>0</v>
      </c>
      <c r="T16" s="270">
        <v>0</v>
      </c>
      <c r="U16" s="270">
        <v>0</v>
      </c>
      <c r="V16" s="270">
        <v>0</v>
      </c>
      <c r="W16" s="270">
        <v>0</v>
      </c>
      <c r="X16" s="270">
        <v>0</v>
      </c>
      <c r="Y16" s="270">
        <v>0</v>
      </c>
      <c r="Z16" s="270">
        <v>0</v>
      </c>
      <c r="AA16" s="270">
        <v>0</v>
      </c>
      <c r="AB16" s="477">
        <v>0</v>
      </c>
      <c r="AC16" s="477">
        <v>0</v>
      </c>
      <c r="AD16" s="477">
        <v>0</v>
      </c>
      <c r="AE16" s="477"/>
      <c r="AF16" s="477"/>
    </row>
    <row r="17" spans="1:32" ht="15" customHeight="1">
      <c r="A17" s="9" t="s">
        <v>91</v>
      </c>
      <c r="B17" s="277" t="s">
        <v>8</v>
      </c>
      <c r="C17" s="270">
        <v>42340</v>
      </c>
      <c r="D17" s="270">
        <v>32204</v>
      </c>
      <c r="E17" s="270">
        <v>23671</v>
      </c>
      <c r="F17" s="270">
        <v>52372</v>
      </c>
      <c r="G17" s="270">
        <v>77448</v>
      </c>
      <c r="H17" s="270">
        <v>76421</v>
      </c>
      <c r="I17" s="270">
        <v>25814</v>
      </c>
      <c r="J17" s="270">
        <v>34159</v>
      </c>
      <c r="K17" s="270">
        <v>32270</v>
      </c>
      <c r="L17" s="270">
        <v>50602</v>
      </c>
      <c r="M17" s="270">
        <v>100791</v>
      </c>
      <c r="N17" s="270">
        <v>69832</v>
      </c>
      <c r="O17" s="270">
        <v>40816</v>
      </c>
      <c r="P17" s="270">
        <v>25724</v>
      </c>
      <c r="Q17" s="270">
        <v>40773</v>
      </c>
      <c r="R17" s="270">
        <v>68666</v>
      </c>
      <c r="S17" s="270">
        <v>30399</v>
      </c>
      <c r="T17" s="270">
        <v>53387</v>
      </c>
      <c r="U17" s="270">
        <v>25842</v>
      </c>
      <c r="V17" s="270">
        <v>106700</v>
      </c>
      <c r="W17" s="270">
        <v>38058</v>
      </c>
      <c r="X17" s="270">
        <v>47911</v>
      </c>
      <c r="Y17" s="270">
        <v>62342</v>
      </c>
      <c r="Z17" s="270">
        <v>69395</v>
      </c>
      <c r="AA17" s="270">
        <v>27467</v>
      </c>
      <c r="AB17" s="477">
        <v>45606</v>
      </c>
      <c r="AC17" s="477">
        <v>54928</v>
      </c>
      <c r="AD17" s="477">
        <v>40900</v>
      </c>
      <c r="AE17" s="477">
        <v>38056</v>
      </c>
      <c r="AF17" s="477">
        <v>49578</v>
      </c>
    </row>
    <row r="18" spans="1:32" ht="15" customHeight="1">
      <c r="A18" s="9" t="s">
        <v>142</v>
      </c>
      <c r="B18" s="277" t="s">
        <v>143</v>
      </c>
      <c r="C18" s="270"/>
      <c r="D18" s="270"/>
      <c r="E18" s="270"/>
      <c r="F18" s="270"/>
      <c r="G18" s="270">
        <v>0</v>
      </c>
      <c r="H18" s="270">
        <v>0</v>
      </c>
      <c r="I18" s="270">
        <v>0</v>
      </c>
      <c r="J18" s="270">
        <v>419295</v>
      </c>
      <c r="K18" s="270">
        <v>0</v>
      </c>
      <c r="L18" s="270">
        <v>0</v>
      </c>
      <c r="M18" s="270">
        <v>0</v>
      </c>
      <c r="N18" s="270">
        <v>0</v>
      </c>
      <c r="O18" s="270">
        <v>0</v>
      </c>
      <c r="P18" s="270">
        <v>0</v>
      </c>
      <c r="Q18" s="270">
        <v>0</v>
      </c>
      <c r="R18" s="270">
        <v>0</v>
      </c>
      <c r="S18" s="270">
        <v>0</v>
      </c>
      <c r="T18" s="270">
        <v>0</v>
      </c>
      <c r="U18" s="270">
        <v>0</v>
      </c>
      <c r="V18" s="270">
        <v>0</v>
      </c>
      <c r="W18" s="270">
        <v>0</v>
      </c>
      <c r="X18" s="270">
        <v>0</v>
      </c>
      <c r="Y18" s="270">
        <v>0</v>
      </c>
      <c r="Z18" s="270">
        <v>0</v>
      </c>
      <c r="AA18" s="270">
        <v>0</v>
      </c>
      <c r="AB18" s="477"/>
      <c r="AC18" s="477"/>
      <c r="AD18" s="477"/>
      <c r="AE18" s="477"/>
      <c r="AF18" s="477"/>
    </row>
    <row r="19" spans="1:32" ht="15" customHeight="1">
      <c r="A19" s="9" t="s">
        <v>641</v>
      </c>
      <c r="B19" s="277" t="s">
        <v>640</v>
      </c>
      <c r="C19" s="270">
        <v>-145512</v>
      </c>
      <c r="D19" s="270">
        <v>-100366</v>
      </c>
      <c r="E19" s="270">
        <v>-231653</v>
      </c>
      <c r="F19" s="270">
        <v>-212942</v>
      </c>
      <c r="G19" s="270">
        <v>-203364</v>
      </c>
      <c r="H19" s="270">
        <v>-257876</v>
      </c>
      <c r="I19" s="270">
        <v>-253665</v>
      </c>
      <c r="J19" s="270">
        <v>-370163</v>
      </c>
      <c r="K19" s="270">
        <v>-262688</v>
      </c>
      <c r="L19" s="270">
        <v>-356558</v>
      </c>
      <c r="M19" s="270">
        <v>-336556</v>
      </c>
      <c r="N19" s="270">
        <v>-263551</v>
      </c>
      <c r="O19" s="270">
        <v>-466300</v>
      </c>
      <c r="P19" s="270">
        <v>-480919</v>
      </c>
      <c r="Q19" s="270">
        <v>-358898</v>
      </c>
      <c r="R19" s="270">
        <v>-456695</v>
      </c>
      <c r="S19" s="270">
        <v>-363079</v>
      </c>
      <c r="T19" s="270">
        <v>-263847</v>
      </c>
      <c r="U19" s="270">
        <v>-223561</v>
      </c>
      <c r="V19" s="270">
        <v>-273701</v>
      </c>
      <c r="W19" s="270">
        <v>-119281</v>
      </c>
      <c r="X19" s="270">
        <v>-110252</v>
      </c>
      <c r="Y19" s="270">
        <v>-341288</v>
      </c>
      <c r="Z19" s="270">
        <v>-323864</v>
      </c>
      <c r="AA19" s="270">
        <v>-232631</v>
      </c>
      <c r="AB19" s="477">
        <v>-357601</v>
      </c>
      <c r="AC19" s="477">
        <v>-303902</v>
      </c>
      <c r="AD19" s="477">
        <v>-255243</v>
      </c>
      <c r="AE19" s="477">
        <v>-231869</v>
      </c>
      <c r="AF19" s="477">
        <v>-379380</v>
      </c>
    </row>
    <row r="20" spans="1:32" ht="26.25" customHeight="1">
      <c r="A20" s="380" t="s">
        <v>658</v>
      </c>
      <c r="B20" s="381" t="s">
        <v>659</v>
      </c>
      <c r="C20" s="270"/>
      <c r="D20" s="270"/>
      <c r="E20" s="270"/>
      <c r="F20" s="270"/>
      <c r="G20" s="270"/>
      <c r="H20" s="270"/>
      <c r="I20" s="270"/>
      <c r="J20" s="270"/>
      <c r="K20" s="270"/>
      <c r="L20" s="270"/>
      <c r="M20" s="270"/>
      <c r="N20" s="270"/>
      <c r="O20" s="270"/>
      <c r="P20" s="270"/>
      <c r="Q20" s="270"/>
      <c r="R20" s="270"/>
      <c r="S20" s="270">
        <v>-206691</v>
      </c>
      <c r="T20" s="270">
        <v>-529834</v>
      </c>
      <c r="U20" s="270">
        <v>-108144</v>
      </c>
      <c r="V20" s="270">
        <v>-586306</v>
      </c>
      <c r="W20" s="270">
        <v>-96461</v>
      </c>
      <c r="X20" s="270">
        <v>-850918</v>
      </c>
      <c r="Y20" s="270">
        <v>-122903</v>
      </c>
      <c r="Z20" s="270">
        <v>-668806</v>
      </c>
      <c r="AA20" s="270">
        <v>-420602</v>
      </c>
      <c r="AB20" s="477">
        <v>-728877</v>
      </c>
      <c r="AC20" s="477">
        <v>-430171</v>
      </c>
      <c r="AD20" s="477">
        <v>-1012676</v>
      </c>
      <c r="AE20" s="477">
        <v>-296073</v>
      </c>
      <c r="AF20" s="477">
        <v>-1250465</v>
      </c>
    </row>
    <row r="21" spans="1:32" ht="15" customHeight="1">
      <c r="A21" s="9" t="s">
        <v>289</v>
      </c>
      <c r="B21" s="277" t="s">
        <v>9</v>
      </c>
      <c r="C21" s="270">
        <v>-865972</v>
      </c>
      <c r="D21" s="270">
        <v>-828582</v>
      </c>
      <c r="E21" s="270">
        <v>-807694</v>
      </c>
      <c r="F21" s="270">
        <v>-870166</v>
      </c>
      <c r="G21" s="270">
        <v>-971151</v>
      </c>
      <c r="H21" s="270">
        <v>-915827</v>
      </c>
      <c r="I21" s="270">
        <v>-916628</v>
      </c>
      <c r="J21" s="270">
        <v>-965363</v>
      </c>
      <c r="K21" s="270">
        <v>-1236233</v>
      </c>
      <c r="L21" s="270">
        <v>-1016451</v>
      </c>
      <c r="M21" s="270">
        <v>-982177</v>
      </c>
      <c r="N21" s="270">
        <v>-1231429</v>
      </c>
      <c r="O21" s="270">
        <v>-1265327</v>
      </c>
      <c r="P21" s="270">
        <v>-963782</v>
      </c>
      <c r="Q21" s="270">
        <v>-929893</v>
      </c>
      <c r="R21" s="270">
        <v>-1328984</v>
      </c>
      <c r="S21" s="270">
        <v>-1052500</v>
      </c>
      <c r="T21" s="270">
        <v>-909559</v>
      </c>
      <c r="U21" s="270">
        <v>-925583</v>
      </c>
      <c r="V21" s="270">
        <v>-1100617</v>
      </c>
      <c r="W21" s="270">
        <v>-1189295</v>
      </c>
      <c r="X21" s="270">
        <v>-1342797</v>
      </c>
      <c r="Y21" s="270">
        <v>-1179317</v>
      </c>
      <c r="Z21" s="270">
        <v>-986297</v>
      </c>
      <c r="AA21" s="270">
        <v>-1250794</v>
      </c>
      <c r="AB21" s="477">
        <v>-1062575</v>
      </c>
      <c r="AC21" s="477">
        <v>-1188242</v>
      </c>
      <c r="AD21" s="477">
        <v>-1213386</v>
      </c>
      <c r="AE21" s="477">
        <v>-1352976</v>
      </c>
      <c r="AF21" s="477">
        <v>-1224561</v>
      </c>
    </row>
    <row r="22" spans="1:32" s="14" customFormat="1" ht="15" customHeight="1">
      <c r="A22" s="12" t="s">
        <v>131</v>
      </c>
      <c r="B22" s="279" t="s">
        <v>132</v>
      </c>
      <c r="C22" s="272">
        <v>-763710</v>
      </c>
      <c r="D22" s="272">
        <v>-734087</v>
      </c>
      <c r="E22" s="272">
        <v>-686366</v>
      </c>
      <c r="F22" s="272">
        <v>-755269</v>
      </c>
      <c r="G22" s="272">
        <v>-862454</v>
      </c>
      <c r="H22" s="272">
        <v>-751413</v>
      </c>
      <c r="I22" s="272">
        <v>-800454</v>
      </c>
      <c r="J22" s="272">
        <v>-828437</v>
      </c>
      <c r="K22" s="272">
        <v>-1056859</v>
      </c>
      <c r="L22" s="272">
        <v>-813201</v>
      </c>
      <c r="M22" s="272">
        <v>-789211</v>
      </c>
      <c r="N22" s="272">
        <v>-766961</v>
      </c>
      <c r="O22" s="272">
        <v>-1021684</v>
      </c>
      <c r="P22" s="272">
        <v>-667015</v>
      </c>
      <c r="Q22" s="272">
        <v>-729211</v>
      </c>
      <c r="R22" s="272">
        <v>-844631</v>
      </c>
      <c r="S22" s="272">
        <v>-871867</v>
      </c>
      <c r="T22" s="272">
        <v>-730985</v>
      </c>
      <c r="U22" s="272">
        <v>-735577</v>
      </c>
      <c r="V22" s="272">
        <v>-833701</v>
      </c>
      <c r="W22" s="272">
        <v>-1015985</v>
      </c>
      <c r="X22" s="272">
        <v>-1173293</v>
      </c>
      <c r="Y22" s="272">
        <v>-989148</v>
      </c>
      <c r="Z22" s="272">
        <v>-799056</v>
      </c>
      <c r="AA22" s="272">
        <v>-1089651</v>
      </c>
      <c r="AB22" s="480">
        <v>-888786</v>
      </c>
      <c r="AC22" s="480">
        <v>-939070</v>
      </c>
      <c r="AD22" s="480">
        <v>-1017317</v>
      </c>
      <c r="AE22" s="477">
        <f>-1168255+250</f>
        <v>-1168005</v>
      </c>
      <c r="AF22" s="477">
        <v>-1028027</v>
      </c>
    </row>
    <row r="23" spans="1:32" s="14" customFormat="1" ht="28.7" customHeight="1">
      <c r="A23" s="12" t="s">
        <v>149</v>
      </c>
      <c r="B23" s="279" t="s">
        <v>10</v>
      </c>
      <c r="C23" s="272">
        <v>-74269</v>
      </c>
      <c r="D23" s="272">
        <v>-77840</v>
      </c>
      <c r="E23" s="272">
        <v>-82167</v>
      </c>
      <c r="F23" s="272">
        <v>-84657</v>
      </c>
      <c r="G23" s="272">
        <v>-82536</v>
      </c>
      <c r="H23" s="272">
        <v>-79866</v>
      </c>
      <c r="I23" s="272">
        <v>-82093</v>
      </c>
      <c r="J23" s="272">
        <v>-88975</v>
      </c>
      <c r="K23" s="272">
        <v>-99583</v>
      </c>
      <c r="L23" s="272">
        <v>-102806</v>
      </c>
      <c r="M23" s="272">
        <v>-103264</v>
      </c>
      <c r="N23" s="272">
        <v>-119571</v>
      </c>
      <c r="O23" s="272">
        <v>-99142</v>
      </c>
      <c r="P23" s="272">
        <v>-95630</v>
      </c>
      <c r="Q23" s="272">
        <v>-98185</v>
      </c>
      <c r="R23" s="272">
        <v>-112306</v>
      </c>
      <c r="S23" s="272">
        <v>-100660</v>
      </c>
      <c r="T23" s="272">
        <v>-98287</v>
      </c>
      <c r="U23" s="272">
        <v>-100046</v>
      </c>
      <c r="V23" s="272">
        <v>-112406</v>
      </c>
      <c r="W23" s="272">
        <v>-94256</v>
      </c>
      <c r="X23" s="272">
        <v>-92872</v>
      </c>
      <c r="Y23" s="272">
        <v>-92219</v>
      </c>
      <c r="Z23" s="272">
        <v>-102298</v>
      </c>
      <c r="AA23" s="272">
        <v>-97001</v>
      </c>
      <c r="AB23" s="480">
        <v>-102406</v>
      </c>
      <c r="AC23" s="480">
        <v>-104609</v>
      </c>
      <c r="AD23" s="480">
        <v>-120545</v>
      </c>
      <c r="AE23" s="477">
        <v>-111917</v>
      </c>
      <c r="AF23" s="477">
        <v>-122802</v>
      </c>
    </row>
    <row r="24" spans="1:32" s="14" customFormat="1" ht="32.450000000000003" customHeight="1">
      <c r="A24" s="12" t="s">
        <v>150</v>
      </c>
      <c r="B24" s="279" t="s">
        <v>151</v>
      </c>
      <c r="C24" s="272"/>
      <c r="D24" s="272"/>
      <c r="E24" s="272"/>
      <c r="F24" s="272"/>
      <c r="G24" s="272">
        <v>0</v>
      </c>
      <c r="H24" s="272">
        <v>0</v>
      </c>
      <c r="I24" s="272">
        <v>0</v>
      </c>
      <c r="J24" s="272">
        <v>0</v>
      </c>
      <c r="K24" s="272">
        <v>-52998</v>
      </c>
      <c r="L24" s="272">
        <v>-54412</v>
      </c>
      <c r="M24" s="272">
        <v>-54283</v>
      </c>
      <c r="N24" s="272">
        <v>-41258</v>
      </c>
      <c r="O24" s="272">
        <v>-53160</v>
      </c>
      <c r="P24" s="272">
        <v>-51080</v>
      </c>
      <c r="Q24" s="272">
        <v>-48048</v>
      </c>
      <c r="R24" s="272">
        <v>-36044</v>
      </c>
      <c r="S24" s="272">
        <v>-47267</v>
      </c>
      <c r="T24" s="272">
        <v>-45470</v>
      </c>
      <c r="U24" s="272">
        <v>-44210</v>
      </c>
      <c r="V24" s="272">
        <v>-30624</v>
      </c>
      <c r="W24" s="272">
        <v>-38300</v>
      </c>
      <c r="X24" s="272">
        <v>-38263</v>
      </c>
      <c r="Y24" s="272">
        <v>-37632</v>
      </c>
      <c r="Z24" s="272">
        <v>-27745</v>
      </c>
      <c r="AA24" s="272">
        <v>-37238</v>
      </c>
      <c r="AB24" s="480">
        <v>-39131</v>
      </c>
      <c r="AC24" s="480">
        <v>-39314</v>
      </c>
      <c r="AD24" s="480">
        <v>-29235</v>
      </c>
      <c r="AE24" s="477">
        <v>-40972</v>
      </c>
      <c r="AF24" s="477">
        <v>-28358</v>
      </c>
    </row>
    <row r="25" spans="1:32" s="14" customFormat="1" ht="15" customHeight="1">
      <c r="A25" s="12" t="s">
        <v>57</v>
      </c>
      <c r="B25" s="279" t="s">
        <v>11</v>
      </c>
      <c r="C25" s="272">
        <v>-27993</v>
      </c>
      <c r="D25" s="272">
        <v>-16655</v>
      </c>
      <c r="E25" s="272">
        <v>-39161</v>
      </c>
      <c r="F25" s="272">
        <v>-30240</v>
      </c>
      <c r="G25" s="272">
        <v>-26161</v>
      </c>
      <c r="H25" s="272">
        <v>-84548</v>
      </c>
      <c r="I25" s="272">
        <v>-34081</v>
      </c>
      <c r="J25" s="272">
        <v>-47951</v>
      </c>
      <c r="K25" s="272">
        <v>-26793</v>
      </c>
      <c r="L25" s="272">
        <v>-46032</v>
      </c>
      <c r="M25" s="272">
        <v>-35419</v>
      </c>
      <c r="N25" s="272">
        <v>-303639</v>
      </c>
      <c r="O25" s="272">
        <v>-91341</v>
      </c>
      <c r="P25" s="272">
        <v>-150057</v>
      </c>
      <c r="Q25" s="272">
        <v>-54449</v>
      </c>
      <c r="R25" s="272">
        <v>-336003</v>
      </c>
      <c r="S25" s="272">
        <v>-32706</v>
      </c>
      <c r="T25" s="272">
        <v>-34817</v>
      </c>
      <c r="U25" s="272">
        <v>-45750</v>
      </c>
      <c r="V25" s="272">
        <v>-123886</v>
      </c>
      <c r="W25" s="272">
        <v>-40754</v>
      </c>
      <c r="X25" s="272">
        <v>-38369</v>
      </c>
      <c r="Y25" s="272">
        <v>-60318</v>
      </c>
      <c r="Z25" s="272">
        <v>-57198</v>
      </c>
      <c r="AA25" s="272">
        <v>-26904</v>
      </c>
      <c r="AB25" s="480">
        <v>-32252</v>
      </c>
      <c r="AC25" s="480">
        <v>-105249</v>
      </c>
      <c r="AD25" s="480">
        <v>-46289</v>
      </c>
      <c r="AE25" s="477">
        <f>-31832-250</f>
        <v>-32082</v>
      </c>
      <c r="AF25" s="477">
        <v>-45374</v>
      </c>
    </row>
    <row r="26" spans="1:32" ht="30" customHeight="1">
      <c r="A26" s="9" t="s">
        <v>104</v>
      </c>
      <c r="B26" s="277" t="s">
        <v>48</v>
      </c>
      <c r="C26" s="270">
        <v>8655</v>
      </c>
      <c r="D26" s="270">
        <v>15157</v>
      </c>
      <c r="E26" s="270">
        <v>14734</v>
      </c>
      <c r="F26" s="270">
        <v>19718</v>
      </c>
      <c r="G26" s="270">
        <v>10998</v>
      </c>
      <c r="H26" s="270">
        <v>14504</v>
      </c>
      <c r="I26" s="270">
        <v>16752</v>
      </c>
      <c r="J26" s="270">
        <v>20413</v>
      </c>
      <c r="K26" s="270">
        <v>14338</v>
      </c>
      <c r="L26" s="270">
        <v>15945</v>
      </c>
      <c r="M26" s="270">
        <v>18641</v>
      </c>
      <c r="N26" s="270">
        <v>18268</v>
      </c>
      <c r="O26" s="270">
        <v>16699</v>
      </c>
      <c r="P26" s="270">
        <v>20140</v>
      </c>
      <c r="Q26" s="270">
        <v>31620</v>
      </c>
      <c r="R26" s="270">
        <v>17901</v>
      </c>
      <c r="S26" s="270">
        <v>19451</v>
      </c>
      <c r="T26" s="270">
        <v>19825</v>
      </c>
      <c r="U26" s="270">
        <v>18096</v>
      </c>
      <c r="V26" s="270">
        <v>16696</v>
      </c>
      <c r="W26" s="270">
        <v>20288</v>
      </c>
      <c r="X26" s="270">
        <v>15762</v>
      </c>
      <c r="Y26" s="270">
        <v>23959</v>
      </c>
      <c r="Z26" s="270">
        <v>24040</v>
      </c>
      <c r="AA26" s="270">
        <v>25079</v>
      </c>
      <c r="AB26" s="477">
        <v>27113</v>
      </c>
      <c r="AC26" s="477">
        <v>24587</v>
      </c>
      <c r="AD26" s="477">
        <v>20158</v>
      </c>
      <c r="AE26" s="477">
        <v>24288</v>
      </c>
      <c r="AF26" s="477">
        <v>28773</v>
      </c>
    </row>
    <row r="27" spans="1:32" ht="15" customHeight="1">
      <c r="A27" s="15" t="s">
        <v>97</v>
      </c>
      <c r="B27" s="280" t="s">
        <v>98</v>
      </c>
      <c r="C27" s="273">
        <v>-106392</v>
      </c>
      <c r="D27" s="273">
        <v>-108320</v>
      </c>
      <c r="E27" s="273">
        <v>-109373</v>
      </c>
      <c r="F27" s="273">
        <v>-113471</v>
      </c>
      <c r="G27" s="273">
        <v>-113444</v>
      </c>
      <c r="H27" s="273">
        <v>-119546</v>
      </c>
      <c r="I27" s="273">
        <v>-123515</v>
      </c>
      <c r="J27" s="273">
        <v>-143255</v>
      </c>
      <c r="K27" s="273">
        <v>-153693</v>
      </c>
      <c r="L27" s="273">
        <v>-151603</v>
      </c>
      <c r="M27" s="273">
        <v>-146433</v>
      </c>
      <c r="N27" s="273">
        <v>-147305</v>
      </c>
      <c r="O27" s="273">
        <v>-148629</v>
      </c>
      <c r="P27" s="273">
        <v>-152499</v>
      </c>
      <c r="Q27" s="273">
        <v>-147835</v>
      </c>
      <c r="R27" s="273">
        <v>-153040</v>
      </c>
      <c r="S27" s="273">
        <v>-152960</v>
      </c>
      <c r="T27" s="273">
        <v>-147545</v>
      </c>
      <c r="U27" s="273">
        <v>-149589</v>
      </c>
      <c r="V27" s="273">
        <v>-164344</v>
      </c>
      <c r="W27" s="273">
        <v>-176840</v>
      </c>
      <c r="X27" s="270">
        <v>-190746</v>
      </c>
      <c r="Y27" s="270">
        <v>-202781</v>
      </c>
      <c r="Z27" s="270">
        <v>-210788</v>
      </c>
      <c r="AA27" s="270">
        <v>-195516</v>
      </c>
      <c r="AB27" s="477">
        <v>-192013</v>
      </c>
      <c r="AC27" s="477">
        <v>-199932</v>
      </c>
      <c r="AD27" s="477">
        <v>-195034</v>
      </c>
      <c r="AE27" s="477">
        <v>-198431</v>
      </c>
      <c r="AF27" s="477">
        <v>-196648</v>
      </c>
    </row>
    <row r="28" spans="1:32" ht="15" customHeight="1">
      <c r="A28" s="10" t="s">
        <v>92</v>
      </c>
      <c r="B28" s="278" t="s">
        <v>12</v>
      </c>
      <c r="C28" s="271">
        <v>739445</v>
      </c>
      <c r="D28" s="271">
        <v>930799</v>
      </c>
      <c r="E28" s="271">
        <v>817797</v>
      </c>
      <c r="F28" s="271">
        <v>833439</v>
      </c>
      <c r="G28" s="271">
        <v>708391</v>
      </c>
      <c r="H28" s="271">
        <v>908115</v>
      </c>
      <c r="I28" s="271">
        <v>777880</v>
      </c>
      <c r="J28" s="271">
        <v>1029898</v>
      </c>
      <c r="K28" s="271">
        <v>604190</v>
      </c>
      <c r="L28" s="271">
        <v>876914</v>
      </c>
      <c r="M28" s="271">
        <v>1006936</v>
      </c>
      <c r="N28" s="271">
        <v>756556</v>
      </c>
      <c r="O28" s="271">
        <v>384954</v>
      </c>
      <c r="P28" s="271">
        <v>504920</v>
      </c>
      <c r="Q28" s="271">
        <v>729427</v>
      </c>
      <c r="R28" s="271">
        <v>261596</v>
      </c>
      <c r="S28" s="271">
        <v>361526</v>
      </c>
      <c r="T28" s="271">
        <v>430883</v>
      </c>
      <c r="U28" s="271">
        <v>817485</v>
      </c>
      <c r="V28" s="271">
        <v>447930</v>
      </c>
      <c r="W28" s="271">
        <v>1426064</v>
      </c>
      <c r="X28" s="271">
        <v>1046630</v>
      </c>
      <c r="Y28" s="271">
        <v>531231</v>
      </c>
      <c r="Z28" s="271">
        <v>1349022</v>
      </c>
      <c r="AA28" s="271">
        <v>1656008</v>
      </c>
      <c r="AB28" s="479">
        <v>1556200</v>
      </c>
      <c r="AC28" s="479">
        <v>2124425</v>
      </c>
      <c r="AD28" s="479">
        <v>1513388</v>
      </c>
      <c r="AE28" s="479">
        <v>2096647</v>
      </c>
      <c r="AF28" s="479">
        <v>1109493</v>
      </c>
    </row>
    <row r="29" spans="1:32" ht="15" customHeight="1">
      <c r="A29" s="16" t="s">
        <v>93</v>
      </c>
      <c r="B29" s="281" t="s">
        <v>13</v>
      </c>
      <c r="C29" s="273">
        <v>-212812</v>
      </c>
      <c r="D29" s="273">
        <v>-199737</v>
      </c>
      <c r="E29" s="273">
        <v>-188610</v>
      </c>
      <c r="F29" s="273">
        <v>-215548</v>
      </c>
      <c r="G29" s="273">
        <v>-180987</v>
      </c>
      <c r="H29" s="273">
        <v>-176520</v>
      </c>
      <c r="I29" s="273">
        <v>-201320</v>
      </c>
      <c r="J29" s="273">
        <v>-168312</v>
      </c>
      <c r="K29" s="273">
        <v>-191634</v>
      </c>
      <c r="L29" s="273">
        <v>-198989</v>
      </c>
      <c r="M29" s="273">
        <v>-227709</v>
      </c>
      <c r="N29" s="273">
        <v>-182156</v>
      </c>
      <c r="O29" s="273">
        <v>-152077</v>
      </c>
      <c r="P29" s="273">
        <v>-157779</v>
      </c>
      <c r="Q29" s="273">
        <v>-189459</v>
      </c>
      <c r="R29" s="273">
        <v>-144408</v>
      </c>
      <c r="S29" s="273">
        <v>-168668</v>
      </c>
      <c r="T29" s="273">
        <v>-185362</v>
      </c>
      <c r="U29" s="273">
        <v>-212657</v>
      </c>
      <c r="V29" s="273">
        <v>-238735</v>
      </c>
      <c r="W29" s="273">
        <v>-396798</v>
      </c>
      <c r="X29" s="273">
        <v>-335631</v>
      </c>
      <c r="Y29" s="273">
        <v>-209505</v>
      </c>
      <c r="Z29" s="273">
        <v>-402238</v>
      </c>
      <c r="AA29" s="273">
        <v>-439199</v>
      </c>
      <c r="AB29" s="481">
        <v>-409548</v>
      </c>
      <c r="AC29" s="481">
        <v>-546900</v>
      </c>
      <c r="AD29" s="481">
        <v>-506545</v>
      </c>
      <c r="AE29" s="481">
        <v>-499073</v>
      </c>
      <c r="AF29" s="481">
        <v>-373369</v>
      </c>
    </row>
    <row r="30" spans="1:32" ht="15" customHeight="1">
      <c r="A30" s="6" t="s">
        <v>94</v>
      </c>
      <c r="B30" s="275" t="s">
        <v>49</v>
      </c>
      <c r="C30" s="269">
        <v>526633</v>
      </c>
      <c r="D30" s="269">
        <v>731062</v>
      </c>
      <c r="E30" s="269">
        <v>629187</v>
      </c>
      <c r="F30" s="269">
        <v>617891</v>
      </c>
      <c r="G30" s="269">
        <v>527404</v>
      </c>
      <c r="H30" s="269">
        <v>731595</v>
      </c>
      <c r="I30" s="269">
        <v>576560</v>
      </c>
      <c r="J30" s="269">
        <v>861586</v>
      </c>
      <c r="K30" s="269">
        <v>412556</v>
      </c>
      <c r="L30" s="269">
        <v>677925</v>
      </c>
      <c r="M30" s="269">
        <v>779227</v>
      </c>
      <c r="N30" s="269">
        <v>574400</v>
      </c>
      <c r="O30" s="269">
        <v>232877</v>
      </c>
      <c r="P30" s="269">
        <v>347141</v>
      </c>
      <c r="Q30" s="269">
        <v>539968</v>
      </c>
      <c r="R30" s="269">
        <v>117188</v>
      </c>
      <c r="S30" s="269">
        <v>192858</v>
      </c>
      <c r="T30" s="269">
        <v>245521</v>
      </c>
      <c r="U30" s="269">
        <v>604828</v>
      </c>
      <c r="V30" s="269">
        <v>209195</v>
      </c>
      <c r="W30" s="269">
        <v>1029266</v>
      </c>
      <c r="X30" s="269">
        <v>710999</v>
      </c>
      <c r="Y30" s="269">
        <v>321726</v>
      </c>
      <c r="Z30" s="269">
        <v>946784</v>
      </c>
      <c r="AA30" s="269">
        <v>1216809</v>
      </c>
      <c r="AB30" s="476">
        <v>1146652</v>
      </c>
      <c r="AC30" s="476">
        <v>1577525</v>
      </c>
      <c r="AD30" s="476">
        <v>1006843</v>
      </c>
      <c r="AE30" s="476">
        <v>1597574</v>
      </c>
      <c r="AF30" s="476">
        <v>736124</v>
      </c>
    </row>
    <row r="31" spans="1:32" ht="15" customHeight="1">
      <c r="A31" s="15" t="s">
        <v>95</v>
      </c>
      <c r="B31" s="280" t="s">
        <v>50</v>
      </c>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481"/>
      <c r="AC31" s="481"/>
      <c r="AD31" s="481"/>
      <c r="AE31" s="481"/>
      <c r="AF31" s="481"/>
    </row>
    <row r="32" spans="1:32" ht="15" customHeight="1">
      <c r="A32" s="9" t="s">
        <v>639</v>
      </c>
      <c r="B32" s="9" t="s">
        <v>638</v>
      </c>
      <c r="C32" s="270">
        <v>452461</v>
      </c>
      <c r="D32" s="270">
        <v>647914</v>
      </c>
      <c r="E32" s="270">
        <v>556427</v>
      </c>
      <c r="F32" s="270">
        <v>542511</v>
      </c>
      <c r="G32" s="270">
        <v>433933</v>
      </c>
      <c r="H32" s="270">
        <v>643810</v>
      </c>
      <c r="I32" s="270">
        <v>497466</v>
      </c>
      <c r="J32" s="270">
        <v>788145</v>
      </c>
      <c r="K32" s="270">
        <v>339007</v>
      </c>
      <c r="L32" s="270">
        <v>596465</v>
      </c>
      <c r="M32" s="270">
        <v>695841</v>
      </c>
      <c r="N32" s="270">
        <v>507034</v>
      </c>
      <c r="O32" s="270">
        <v>170934</v>
      </c>
      <c r="P32" s="270">
        <v>304853</v>
      </c>
      <c r="Q32" s="270">
        <v>479834</v>
      </c>
      <c r="R32" s="270">
        <v>81546</v>
      </c>
      <c r="S32" s="270">
        <v>151753</v>
      </c>
      <c r="T32" s="270">
        <v>222543</v>
      </c>
      <c r="U32" s="270">
        <v>543826</v>
      </c>
      <c r="V32" s="270">
        <v>193558</v>
      </c>
      <c r="W32" s="270">
        <v>959532</v>
      </c>
      <c r="X32" s="270">
        <v>656858</v>
      </c>
      <c r="Y32" s="270">
        <v>279383</v>
      </c>
      <c r="Z32" s="270">
        <v>903325</v>
      </c>
      <c r="AA32" s="270">
        <v>1191990</v>
      </c>
      <c r="AB32" s="482">
        <v>1130226</v>
      </c>
      <c r="AC32" s="482">
        <v>1528770</v>
      </c>
      <c r="AD32" s="482">
        <v>980121</v>
      </c>
      <c r="AE32" s="482">
        <f>AE30-AE33</f>
        <v>1564744</v>
      </c>
      <c r="AF32" s="482">
        <v>794902</v>
      </c>
    </row>
    <row r="33" spans="1:32" ht="15" customHeight="1">
      <c r="A33" s="17" t="s">
        <v>96</v>
      </c>
      <c r="B33" s="282" t="s">
        <v>14</v>
      </c>
      <c r="C33" s="274">
        <v>74172</v>
      </c>
      <c r="D33" s="274">
        <v>83148</v>
      </c>
      <c r="E33" s="274">
        <v>72760</v>
      </c>
      <c r="F33" s="274">
        <v>75380</v>
      </c>
      <c r="G33" s="274">
        <v>93471</v>
      </c>
      <c r="H33" s="274">
        <v>87785</v>
      </c>
      <c r="I33" s="274">
        <v>79094</v>
      </c>
      <c r="J33" s="274">
        <v>73441</v>
      </c>
      <c r="K33" s="274">
        <v>73549</v>
      </c>
      <c r="L33" s="274">
        <v>81460</v>
      </c>
      <c r="M33" s="274">
        <v>83386</v>
      </c>
      <c r="N33" s="274">
        <v>67366</v>
      </c>
      <c r="O33" s="323">
        <v>61943</v>
      </c>
      <c r="P33" s="323">
        <v>42288</v>
      </c>
      <c r="Q33" s="323">
        <v>60134</v>
      </c>
      <c r="R33" s="323">
        <v>35642</v>
      </c>
      <c r="S33" s="323">
        <v>41105</v>
      </c>
      <c r="T33" s="323">
        <v>22978</v>
      </c>
      <c r="U33" s="323">
        <v>61002</v>
      </c>
      <c r="V33" s="323">
        <v>15637</v>
      </c>
      <c r="W33" s="323">
        <v>69734</v>
      </c>
      <c r="X33" s="323">
        <v>54141</v>
      </c>
      <c r="Y33" s="323">
        <v>42343</v>
      </c>
      <c r="Z33" s="323">
        <v>43459</v>
      </c>
      <c r="AA33" s="323">
        <v>24819</v>
      </c>
      <c r="AB33" s="483">
        <v>16426</v>
      </c>
      <c r="AC33" s="483">
        <v>48755</v>
      </c>
      <c r="AD33" s="483">
        <v>26722</v>
      </c>
      <c r="AE33" s="483">
        <v>32830</v>
      </c>
      <c r="AF33" s="484">
        <v>-58778</v>
      </c>
    </row>
    <row r="34" spans="1:32" s="27" customFormat="1" ht="17.25" customHeight="1"/>
    <row r="35" spans="1:32">
      <c r="L35" s="5"/>
      <c r="M35" s="5"/>
      <c r="N35" s="5"/>
      <c r="O35" s="5"/>
      <c r="P35" s="5"/>
      <c r="Q35" s="5"/>
      <c r="R35" s="5"/>
      <c r="S35" s="5"/>
      <c r="T35" s="5"/>
      <c r="U35" s="5"/>
      <c r="V35" s="5"/>
      <c r="W35" s="5"/>
      <c r="X35" s="5"/>
      <c r="Y35" s="5"/>
      <c r="Z35" s="5"/>
      <c r="AA35" s="5"/>
    </row>
    <row r="36" spans="1:32">
      <c r="L36" s="5"/>
      <c r="M36" s="5"/>
      <c r="N36" s="5"/>
      <c r="O36" s="5"/>
      <c r="P36" s="5"/>
      <c r="Q36" s="5"/>
      <c r="R36" s="5"/>
      <c r="S36" s="5"/>
      <c r="T36" s="5"/>
      <c r="U36" s="5"/>
      <c r="V36" s="5"/>
      <c r="W36" s="5"/>
      <c r="X36" s="5"/>
      <c r="Y36" s="5"/>
      <c r="Z36" s="5"/>
      <c r="AA36" s="5"/>
    </row>
    <row r="37" spans="1:32">
      <c r="L37" s="5"/>
      <c r="M37" s="5"/>
      <c r="N37" s="5"/>
      <c r="O37" s="5"/>
      <c r="P37" s="5"/>
      <c r="Q37" s="5"/>
      <c r="R37" s="5"/>
      <c r="S37" s="5"/>
      <c r="T37" s="5"/>
      <c r="U37" s="5"/>
      <c r="V37" s="5"/>
      <c r="W37" s="5"/>
      <c r="X37" s="5"/>
      <c r="Y37" s="5"/>
      <c r="Z37" s="5"/>
      <c r="AA37" s="5"/>
    </row>
    <row r="38" spans="1:32">
      <c r="L38" s="5"/>
      <c r="M38" s="5"/>
      <c r="N38" s="5"/>
      <c r="O38" s="5"/>
      <c r="P38" s="5"/>
      <c r="Q38" s="5"/>
      <c r="R38" s="5"/>
      <c r="S38" s="5"/>
      <c r="T38" s="5"/>
      <c r="U38" s="5"/>
      <c r="V38" s="5"/>
      <c r="W38" s="5"/>
      <c r="X38" s="5"/>
      <c r="Y38" s="5"/>
      <c r="Z38" s="5"/>
      <c r="AA38" s="5"/>
    </row>
    <row r="39" spans="1:32">
      <c r="L39" s="5"/>
      <c r="M39" s="5"/>
      <c r="N39" s="5"/>
      <c r="O39" s="5"/>
      <c r="P39" s="5"/>
      <c r="Q39" s="5"/>
      <c r="R39" s="5"/>
      <c r="S39" s="5"/>
      <c r="T39" s="5"/>
      <c r="U39" s="5"/>
      <c r="V39" s="5"/>
      <c r="W39" s="5"/>
      <c r="X39" s="5"/>
      <c r="Y39" s="5"/>
      <c r="Z39" s="5"/>
      <c r="AA39" s="5"/>
    </row>
    <row r="40" spans="1:32">
      <c r="L40" s="5"/>
      <c r="M40" s="5"/>
      <c r="N40" s="5"/>
      <c r="O40" s="5"/>
      <c r="P40" s="5"/>
      <c r="Q40" s="5"/>
      <c r="R40" s="5"/>
      <c r="S40" s="5"/>
      <c r="T40" s="5"/>
      <c r="U40" s="5"/>
      <c r="V40" s="5"/>
      <c r="W40" s="5"/>
      <c r="X40" s="5"/>
      <c r="Y40" s="5"/>
      <c r="Z40" s="5"/>
      <c r="AA40" s="5"/>
    </row>
    <row r="41" spans="1:32">
      <c r="L41" s="5"/>
      <c r="M41" s="5"/>
      <c r="N41" s="5"/>
      <c r="O41" s="5"/>
      <c r="P41" s="5"/>
      <c r="Q41" s="5"/>
      <c r="R41" s="5"/>
      <c r="S41" s="5"/>
      <c r="T41" s="5"/>
      <c r="U41" s="5"/>
      <c r="V41" s="5"/>
      <c r="W41" s="5"/>
      <c r="X41" s="5"/>
      <c r="Y41" s="5"/>
      <c r="Z41" s="5"/>
      <c r="AA41" s="5"/>
    </row>
    <row r="42" spans="1:32">
      <c r="L42" s="5"/>
      <c r="M42" s="5"/>
      <c r="N42" s="5"/>
      <c r="O42" s="5"/>
      <c r="P42" s="5"/>
      <c r="Q42" s="5"/>
      <c r="R42" s="5"/>
      <c r="S42" s="5"/>
      <c r="T42" s="5"/>
      <c r="U42" s="5"/>
      <c r="V42" s="5"/>
      <c r="W42" s="5"/>
      <c r="X42" s="5"/>
      <c r="Y42" s="5"/>
      <c r="Z42" s="5"/>
      <c r="AA42" s="5"/>
    </row>
    <row r="43" spans="1:32">
      <c r="L43" s="5"/>
      <c r="M43" s="5"/>
      <c r="N43" s="5"/>
      <c r="O43" s="5"/>
      <c r="P43" s="5"/>
      <c r="Q43" s="5"/>
      <c r="R43" s="5"/>
      <c r="S43" s="5"/>
      <c r="T43" s="5"/>
      <c r="U43" s="5"/>
      <c r="V43" s="5"/>
      <c r="W43" s="5"/>
      <c r="X43" s="5"/>
      <c r="Y43" s="5"/>
      <c r="Z43" s="5"/>
      <c r="AA43" s="5"/>
    </row>
    <row r="44" spans="1:32">
      <c r="L44" s="5"/>
      <c r="M44" s="5"/>
      <c r="N44" s="5"/>
      <c r="O44" s="5"/>
      <c r="P44" s="5"/>
      <c r="Q44" s="5"/>
      <c r="R44" s="5"/>
      <c r="S44" s="5"/>
      <c r="T44" s="5"/>
      <c r="U44" s="5"/>
      <c r="V44" s="5"/>
      <c r="W44" s="5"/>
      <c r="X44" s="5"/>
      <c r="Y44" s="5"/>
      <c r="Z44" s="5"/>
      <c r="AA44" s="5"/>
    </row>
    <row r="45" spans="1:32">
      <c r="L45" s="5"/>
      <c r="M45" s="5"/>
      <c r="N45" s="5"/>
      <c r="O45" s="5"/>
      <c r="P45" s="5"/>
      <c r="Q45" s="5"/>
      <c r="R45" s="5"/>
      <c r="S45" s="5"/>
      <c r="T45" s="5"/>
      <c r="U45" s="5"/>
      <c r="V45" s="5"/>
      <c r="W45" s="5"/>
      <c r="X45" s="5"/>
      <c r="Y45" s="5"/>
      <c r="Z45" s="5"/>
      <c r="AA45" s="5"/>
    </row>
    <row r="46" spans="1:32">
      <c r="L46" s="5"/>
      <c r="M46" s="5"/>
      <c r="N46" s="5"/>
      <c r="O46" s="5"/>
      <c r="P46" s="5"/>
      <c r="Q46" s="5"/>
      <c r="R46" s="5"/>
      <c r="S46" s="5"/>
      <c r="T46" s="5"/>
      <c r="U46" s="5"/>
      <c r="V46" s="5"/>
      <c r="W46" s="5"/>
      <c r="X46" s="5"/>
      <c r="Y46" s="5"/>
      <c r="Z46" s="5"/>
      <c r="AA46" s="5"/>
    </row>
    <row r="47" spans="1:32">
      <c r="L47" s="5"/>
      <c r="M47" s="5"/>
      <c r="N47" s="5"/>
      <c r="O47" s="5"/>
      <c r="P47" s="5"/>
      <c r="Q47" s="5"/>
      <c r="R47" s="5"/>
      <c r="S47" s="5"/>
      <c r="T47" s="5"/>
      <c r="U47" s="5"/>
      <c r="V47" s="5"/>
      <c r="W47" s="5"/>
      <c r="X47" s="5"/>
      <c r="Y47" s="5"/>
      <c r="Z47" s="5"/>
      <c r="AA47" s="5"/>
    </row>
    <row r="48" spans="1:32">
      <c r="R48" s="349"/>
      <c r="S48" s="349"/>
      <c r="T48" s="349"/>
      <c r="U48" s="349"/>
      <c r="V48" s="349"/>
      <c r="W48" s="349"/>
      <c r="X48" s="349"/>
      <c r="Y48" s="349"/>
      <c r="Z48" s="349"/>
      <c r="AA48" s="349"/>
    </row>
    <row r="49" spans="18:27">
      <c r="R49" s="349"/>
      <c r="S49" s="349"/>
      <c r="T49" s="349"/>
      <c r="U49" s="349"/>
      <c r="V49" s="349"/>
      <c r="W49" s="349"/>
      <c r="X49" s="349"/>
      <c r="Y49" s="349"/>
      <c r="Z49" s="349"/>
      <c r="AA49" s="349"/>
    </row>
    <row r="50" spans="18:27">
      <c r="R50" s="349"/>
      <c r="S50" s="349"/>
      <c r="T50" s="349"/>
      <c r="U50" s="349"/>
      <c r="V50" s="349"/>
      <c r="W50" s="349"/>
      <c r="X50" s="349"/>
      <c r="Y50" s="349"/>
      <c r="Z50" s="349"/>
      <c r="AA50" s="349"/>
    </row>
  </sheetData>
  <customSheetViews>
    <customSheetView guid="{25FAB884-5E17-4008-8139-33D910C7DEFE}" scale="90">
      <pane xSplit="2" ySplit="1" topLeftCell="W2" activePane="bottomRight" state="frozen"/>
      <selection pane="bottomRight" activeCell="X39" sqref="X39"/>
      <pageMargins left="0.78740157480314965" right="0.78740157480314965" top="0.98425196850393704" bottom="0.98425196850393704" header="0.51181102362204722" footer="0.51181102362204722"/>
      <pageSetup paperSize="9" scale="44" orientation="landscape" r:id="rId1"/>
      <headerFooter alignWithMargins="0"/>
    </customSheetView>
    <customSheetView guid="{687A4863-1825-4D63-B732-E76682E6DE4F}" hiddenColumns="1" topLeftCell="S10">
      <selection activeCell="X21" sqref="X21"/>
      <pageMargins left="0.78740157480314965" right="0.78740157480314965" top="0.98425196850393704" bottom="0.98425196850393704" header="0.51181102362204722" footer="0.51181102362204722"/>
      <pageSetup paperSize="9" scale="44" orientation="landscape" r:id="rId2"/>
      <headerFooter alignWithMargins="0"/>
    </customSheetView>
    <customSheetView guid="{12F8D032-8143-430B-8DFF-852E8796C402}" topLeftCell="K21">
      <selection activeCell="S36" sqref="S36"/>
      <pageMargins left="0.78740157480314965" right="0.78740157480314965" top="0.98425196850393704" bottom="0.98425196850393704" header="0.51181102362204722" footer="0.51181102362204722"/>
      <pageSetup paperSize="9" scale="44" orientation="landscape" r:id="rId3"/>
      <headerFooter alignWithMargins="0"/>
    </customSheetView>
    <customSheetView guid="{8DA78CF1-615A-4626-9893-6751995631A4}" hiddenColumns="1" topLeftCell="M10">
      <selection activeCell="S19" sqref="S19"/>
      <pageMargins left="0.78740157480314965" right="0.78740157480314965" top="0.98425196850393704" bottom="0.98425196850393704" header="0.51181102362204722" footer="0.51181102362204722"/>
      <pageSetup paperSize="9" scale="44" orientation="landscape" r:id="rId4"/>
      <headerFooter alignWithMargins="0"/>
    </customSheetView>
    <customSheetView guid="{9AF4A83C-CF57-4B40-8A74-6A0EA6C2FE5C}" scale="90">
      <pane xSplit="2" ySplit="1" topLeftCell="W2" activePane="bottomRight" state="frozen"/>
      <selection pane="bottomRight" activeCell="AD3" sqref="AD3"/>
      <pageMargins left="0.78740157480314965" right="0.78740157480314965" top="0.98425196850393704" bottom="0.98425196850393704" header="0.51181102362204722" footer="0.51181102362204722"/>
      <pageSetup paperSize="9" scale="44" orientation="landscape" r:id="rId5"/>
      <headerFooter alignWithMargins="0"/>
    </customSheetView>
    <customSheetView guid="{22F3E99A-96C8-445F-81B2-67262F695A36}" scale="90">
      <pane xSplit="2" ySplit="1" topLeftCell="V2" activePane="bottomRight" state="frozen"/>
      <selection pane="bottomRight" activeCell="AE13" sqref="AE13"/>
      <pageMargins left="0.78740157480314965" right="0.78740157480314965" top="0.98425196850393704" bottom="0.98425196850393704" header="0.51181102362204722" footer="0.51181102362204722"/>
      <pageSetup paperSize="9" scale="44" orientation="landscape" r:id="rId6"/>
      <headerFooter alignWithMargins="0"/>
    </customSheetView>
    <customSheetView guid="{899D69CD-4B7E-42BC-9944-5BD922EB798C}" scale="90">
      <pane xSplit="2" ySplit="1" topLeftCell="W15" activePane="bottomRight" state="frozen"/>
      <selection pane="bottomRight" activeCell="B35" sqref="B35"/>
      <pageMargins left="0.78740157480314965" right="0.78740157480314965" top="0.98425196850393704" bottom="0.98425196850393704" header="0.51181102362204722" footer="0.51181102362204722"/>
      <pageSetup paperSize="9" scale="44" orientation="landscape" r:id="rId7"/>
      <headerFooter alignWithMargins="0"/>
    </customSheetView>
  </customSheetViews>
  <phoneticPr fontId="196" type="noConversion"/>
  <pageMargins left="0.78740157480314965" right="0.78740157480314965" top="0.98425196850393704" bottom="0.98425196850393704" header="0.51181102362204722" footer="0.51181102362204722"/>
  <pageSetup paperSize="9" scale="44" orientation="landscape" r:id="rId8"/>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J158"/>
  <sheetViews>
    <sheetView workbookViewId="0">
      <pane xSplit="4" ySplit="3" topLeftCell="AF4" activePane="bottomRight" state="frozen"/>
      <selection pane="topRight" activeCell="E1" sqref="E1"/>
      <selection pane="bottomLeft" activeCell="A4" sqref="A4"/>
      <selection pane="bottomRight" activeCell="AH22" sqref="AH22"/>
    </sheetView>
  </sheetViews>
  <sheetFormatPr defaultColWidth="9.42578125" defaultRowHeight="16.5"/>
  <cols>
    <col min="1" max="1" width="1.5703125" style="115" customWidth="1"/>
    <col min="2" max="2" width="4.42578125" style="115" customWidth="1"/>
    <col min="3" max="3" width="39.140625" style="115" customWidth="1"/>
    <col min="4" max="4" width="41.140625" style="115" customWidth="1"/>
    <col min="5" max="5" width="10.85546875" style="115" customWidth="1"/>
    <col min="6" max="6" width="8.85546875" style="115" customWidth="1"/>
    <col min="7" max="7" width="10.5703125" style="123" customWidth="1"/>
    <col min="8" max="10" width="10.5703125" style="115" customWidth="1"/>
    <col min="11" max="11" width="10.5703125" style="123" customWidth="1"/>
    <col min="12" max="14" width="10.5703125" style="115" customWidth="1"/>
    <col min="15" max="21" width="8" style="115" customWidth="1"/>
    <col min="22" max="36" width="9.7109375" style="123" customWidth="1"/>
    <col min="37" max="16384" width="9.42578125" style="115"/>
  </cols>
  <sheetData>
    <row r="1" spans="3:36" ht="12" customHeight="1">
      <c r="C1" s="118"/>
      <c r="D1" s="118"/>
      <c r="E1" s="118"/>
      <c r="F1" s="118"/>
      <c r="G1" s="122"/>
      <c r="H1" s="122"/>
      <c r="I1" s="122"/>
      <c r="J1" s="122"/>
      <c r="K1" s="122"/>
      <c r="L1" s="122"/>
      <c r="M1" s="122"/>
      <c r="N1" s="122"/>
      <c r="O1" s="122"/>
      <c r="P1" s="122"/>
      <c r="Q1" s="122"/>
      <c r="R1" s="122"/>
      <c r="S1" s="122"/>
      <c r="T1" s="122"/>
      <c r="U1" s="122"/>
    </row>
    <row r="2" spans="3:36" ht="26.25" customHeight="1">
      <c r="C2" s="113" t="s">
        <v>606</v>
      </c>
      <c r="D2" s="113" t="s">
        <v>424</v>
      </c>
      <c r="E2" s="113"/>
      <c r="F2" s="113"/>
      <c r="G2" s="114"/>
      <c r="H2" s="113"/>
      <c r="I2" s="113"/>
      <c r="J2" s="113"/>
      <c r="K2" s="114"/>
      <c r="L2" s="113"/>
      <c r="M2" s="113"/>
      <c r="N2" s="113"/>
      <c r="O2" s="113"/>
      <c r="P2" s="113"/>
      <c r="Q2" s="113"/>
      <c r="R2" s="113"/>
      <c r="S2" s="113"/>
      <c r="T2" s="113"/>
      <c r="U2" s="113"/>
      <c r="V2" s="114"/>
      <c r="W2" s="114"/>
      <c r="X2" s="114"/>
      <c r="Y2" s="114"/>
      <c r="Z2" s="114"/>
      <c r="AA2" s="114"/>
      <c r="AB2" s="114"/>
      <c r="AC2" s="114"/>
      <c r="AD2" s="114"/>
      <c r="AE2" s="114"/>
      <c r="AF2" s="114"/>
      <c r="AG2" s="114"/>
      <c r="AH2" s="114"/>
      <c r="AI2" s="114"/>
      <c r="AJ2" s="114"/>
    </row>
    <row r="3" spans="3:36" ht="15.75" customHeight="1" thickBot="1">
      <c r="C3" s="116" t="s">
        <v>415</v>
      </c>
      <c r="D3" s="116" t="s">
        <v>425</v>
      </c>
      <c r="E3" s="116"/>
      <c r="F3" s="116"/>
      <c r="G3" s="184" t="s">
        <v>446</v>
      </c>
      <c r="H3" s="184" t="s">
        <v>155</v>
      </c>
      <c r="I3" s="184" t="s">
        <v>156</v>
      </c>
      <c r="J3" s="184" t="s">
        <v>435</v>
      </c>
      <c r="K3" s="184" t="s">
        <v>414</v>
      </c>
      <c r="L3" s="184" t="s">
        <v>159</v>
      </c>
      <c r="M3" s="184" t="s">
        <v>160</v>
      </c>
      <c r="N3" s="184" t="s">
        <v>434</v>
      </c>
      <c r="O3" s="184" t="s">
        <v>413</v>
      </c>
      <c r="P3" s="117" t="s">
        <v>527</v>
      </c>
      <c r="Q3" s="117" t="s">
        <v>554</v>
      </c>
      <c r="R3" s="117" t="s">
        <v>582</v>
      </c>
      <c r="S3" s="325">
        <v>43921</v>
      </c>
      <c r="T3" s="325">
        <v>44012</v>
      </c>
      <c r="U3" s="325">
        <v>44104</v>
      </c>
      <c r="V3" s="431">
        <v>44196</v>
      </c>
      <c r="W3" s="431">
        <v>44286</v>
      </c>
      <c r="X3" s="431">
        <v>44377</v>
      </c>
      <c r="Y3" s="431">
        <v>44469</v>
      </c>
      <c r="Z3" s="431">
        <v>44561</v>
      </c>
      <c r="AA3" s="431">
        <v>44651</v>
      </c>
      <c r="AB3" s="431">
        <v>44742</v>
      </c>
      <c r="AC3" s="431">
        <v>44834</v>
      </c>
      <c r="AD3" s="431">
        <v>44926</v>
      </c>
      <c r="AE3" s="431">
        <v>45016</v>
      </c>
      <c r="AF3" s="431">
        <v>45107</v>
      </c>
      <c r="AG3" s="431">
        <v>45199</v>
      </c>
      <c r="AH3" s="431">
        <v>45291</v>
      </c>
      <c r="AI3" s="431">
        <v>45382</v>
      </c>
      <c r="AJ3" s="431">
        <v>45473</v>
      </c>
    </row>
    <row r="4" spans="3:36" ht="12" customHeight="1">
      <c r="C4" s="118" t="s">
        <v>749</v>
      </c>
      <c r="D4" s="118" t="s">
        <v>750</v>
      </c>
      <c r="E4" s="119" t="s">
        <v>440</v>
      </c>
      <c r="F4" s="119" t="s">
        <v>442</v>
      </c>
      <c r="G4" s="124">
        <v>3212</v>
      </c>
      <c r="H4" s="124">
        <v>3253</v>
      </c>
      <c r="I4" s="124">
        <v>3314</v>
      </c>
      <c r="J4" s="124">
        <v>3388</v>
      </c>
      <c r="K4" s="124">
        <v>3452</v>
      </c>
      <c r="L4" s="124">
        <v>3526</v>
      </c>
      <c r="M4" s="124">
        <v>3601</v>
      </c>
      <c r="N4" s="124">
        <v>4019</v>
      </c>
      <c r="O4" s="124">
        <v>4126</v>
      </c>
      <c r="P4" s="124">
        <v>4229</v>
      </c>
      <c r="Q4" s="124">
        <v>4293</v>
      </c>
      <c r="R4" s="124">
        <v>4424</v>
      </c>
      <c r="S4" s="124">
        <v>3988</v>
      </c>
      <c r="T4" s="124">
        <v>4056</v>
      </c>
      <c r="U4" s="124">
        <v>6719</v>
      </c>
      <c r="V4" s="432">
        <v>5448</v>
      </c>
      <c r="W4" s="432">
        <v>5451</v>
      </c>
      <c r="X4" s="432">
        <v>5456</v>
      </c>
      <c r="Y4" s="432">
        <v>5593</v>
      </c>
      <c r="Z4" s="432">
        <v>5749</v>
      </c>
      <c r="AA4" s="432">
        <v>5882</v>
      </c>
      <c r="AB4" s="432">
        <v>6028</v>
      </c>
      <c r="AC4" s="432">
        <v>6149</v>
      </c>
      <c r="AD4" s="432">
        <v>6273</v>
      </c>
      <c r="AE4" s="432">
        <v>6411</v>
      </c>
      <c r="AF4" s="432">
        <v>6434</v>
      </c>
      <c r="AG4" s="432">
        <v>6501</v>
      </c>
      <c r="AH4" s="432">
        <v>6425</v>
      </c>
      <c r="AI4" s="432">
        <v>6446</v>
      </c>
      <c r="AJ4" s="432">
        <v>6411</v>
      </c>
    </row>
    <row r="5" spans="3:36" ht="12" customHeight="1">
      <c r="C5" s="118" t="s">
        <v>751</v>
      </c>
      <c r="D5" s="118" t="s">
        <v>752</v>
      </c>
      <c r="E5" s="119" t="s">
        <v>441</v>
      </c>
      <c r="F5" s="119" t="s">
        <v>442</v>
      </c>
      <c r="G5" s="124">
        <v>2002</v>
      </c>
      <c r="H5" s="124">
        <v>2007</v>
      </c>
      <c r="I5" s="124">
        <v>2017</v>
      </c>
      <c r="J5" s="124">
        <v>2056</v>
      </c>
      <c r="K5" s="124">
        <v>2111</v>
      </c>
      <c r="L5" s="124">
        <v>2136</v>
      </c>
      <c r="M5" s="124">
        <v>2175</v>
      </c>
      <c r="N5" s="124">
        <v>2345</v>
      </c>
      <c r="O5" s="124">
        <v>2401</v>
      </c>
      <c r="P5" s="124">
        <v>2408</v>
      </c>
      <c r="Q5" s="124">
        <v>2459</v>
      </c>
      <c r="R5" s="124">
        <v>2510</v>
      </c>
      <c r="S5" s="124">
        <v>2607</v>
      </c>
      <c r="T5" s="124">
        <v>2635</v>
      </c>
      <c r="U5" s="124">
        <v>2880</v>
      </c>
      <c r="V5" s="432">
        <v>2934</v>
      </c>
      <c r="W5" s="432">
        <v>2996</v>
      </c>
      <c r="X5" s="432">
        <v>3031</v>
      </c>
      <c r="Y5" s="432">
        <v>3119</v>
      </c>
      <c r="Z5" s="432">
        <v>3235</v>
      </c>
      <c r="AA5" s="432">
        <v>3395</v>
      </c>
      <c r="AB5" s="432">
        <v>3452</v>
      </c>
      <c r="AC5" s="432">
        <v>3548</v>
      </c>
      <c r="AD5" s="432">
        <v>3633</v>
      </c>
      <c r="AE5" s="432">
        <v>4134</v>
      </c>
      <c r="AF5" s="432">
        <v>4132</v>
      </c>
      <c r="AG5" s="432">
        <v>4206</v>
      </c>
      <c r="AH5" s="432">
        <v>4248</v>
      </c>
      <c r="AI5" s="432">
        <v>4330</v>
      </c>
      <c r="AJ5" s="432">
        <v>4363</v>
      </c>
    </row>
    <row r="6" spans="3:36" ht="12" customHeight="1">
      <c r="C6" s="118" t="s">
        <v>517</v>
      </c>
      <c r="D6" s="118" t="s">
        <v>518</v>
      </c>
      <c r="E6" s="119" t="s">
        <v>441</v>
      </c>
      <c r="F6" s="119" t="s">
        <v>442</v>
      </c>
      <c r="G6" s="124">
        <v>909</v>
      </c>
      <c r="H6" s="124">
        <v>963</v>
      </c>
      <c r="I6" s="124">
        <v>1015</v>
      </c>
      <c r="J6" s="124">
        <v>1094</v>
      </c>
      <c r="K6" s="124">
        <v>1139</v>
      </c>
      <c r="L6" s="124">
        <v>1183</v>
      </c>
      <c r="M6" s="124">
        <v>1244</v>
      </c>
      <c r="N6" s="124">
        <v>1337</v>
      </c>
      <c r="O6" s="124">
        <v>1400</v>
      </c>
      <c r="P6" s="124">
        <v>1461</v>
      </c>
      <c r="Q6" s="124">
        <v>1527</v>
      </c>
      <c r="R6" s="124">
        <v>1577</v>
      </c>
      <c r="S6" s="124">
        <v>1647</v>
      </c>
      <c r="T6" s="124">
        <v>1703</v>
      </c>
      <c r="U6" s="124">
        <v>1895</v>
      </c>
      <c r="V6" s="432">
        <v>1967</v>
      </c>
      <c r="W6" s="432">
        <v>2021</v>
      </c>
      <c r="X6" s="432">
        <v>2113</v>
      </c>
      <c r="Y6" s="432">
        <v>2226</v>
      </c>
      <c r="Z6" s="432">
        <v>2359</v>
      </c>
      <c r="AA6" s="432">
        <v>2502</v>
      </c>
      <c r="AB6" s="432">
        <v>2489</v>
      </c>
      <c r="AC6" s="432">
        <v>2614</v>
      </c>
      <c r="AD6" s="432">
        <v>2728</v>
      </c>
      <c r="AE6" s="432">
        <v>2870</v>
      </c>
      <c r="AF6" s="432">
        <v>2949</v>
      </c>
      <c r="AG6" s="432">
        <v>3070</v>
      </c>
      <c r="AH6" s="432">
        <v>3011</v>
      </c>
      <c r="AI6" s="432">
        <v>3145</v>
      </c>
      <c r="AJ6" s="432">
        <v>3400</v>
      </c>
    </row>
    <row r="7" spans="3:36" ht="10.5" customHeight="1">
      <c r="C7" s="173" t="s">
        <v>416</v>
      </c>
      <c r="D7" s="173" t="s">
        <v>426</v>
      </c>
      <c r="E7" s="174" t="s">
        <v>441</v>
      </c>
      <c r="F7" s="174" t="s">
        <v>442</v>
      </c>
      <c r="G7" s="181">
        <v>3470</v>
      </c>
      <c r="H7" s="181">
        <v>3471</v>
      </c>
      <c r="I7" s="181">
        <v>3538</v>
      </c>
      <c r="J7" s="181">
        <v>3624</v>
      </c>
      <c r="K7" s="181">
        <v>3630</v>
      </c>
      <c r="L7" s="181">
        <v>3694</v>
      </c>
      <c r="M7" s="181">
        <v>3761</v>
      </c>
      <c r="N7" s="181">
        <v>3981</v>
      </c>
      <c r="O7" s="181">
        <v>4082</v>
      </c>
      <c r="P7" s="235">
        <v>4054</v>
      </c>
      <c r="Q7" s="235">
        <v>4136</v>
      </c>
      <c r="R7" s="235">
        <v>4163</v>
      </c>
      <c r="S7" s="235">
        <v>4214</v>
      </c>
      <c r="T7" s="235">
        <v>4231</v>
      </c>
      <c r="U7" s="235">
        <v>4248</v>
      </c>
      <c r="V7" s="433">
        <v>4268</v>
      </c>
      <c r="W7" s="433">
        <v>4305</v>
      </c>
      <c r="X7" s="433">
        <v>4348</v>
      </c>
      <c r="Y7" s="433">
        <v>4368</v>
      </c>
      <c r="Z7" s="433">
        <v>4382</v>
      </c>
      <c r="AA7" s="433">
        <v>4481</v>
      </c>
      <c r="AB7" s="433">
        <v>4555</v>
      </c>
      <c r="AC7" s="433">
        <v>4607</v>
      </c>
      <c r="AD7" s="433">
        <v>4637</v>
      </c>
      <c r="AE7" s="433">
        <v>4681</v>
      </c>
      <c r="AF7" s="433">
        <v>4718</v>
      </c>
      <c r="AG7" s="433">
        <v>4776</v>
      </c>
      <c r="AH7" s="433">
        <v>4799</v>
      </c>
      <c r="AI7" s="433">
        <v>4847</v>
      </c>
      <c r="AJ7" s="433">
        <v>4896</v>
      </c>
    </row>
    <row r="8" spans="3:36" ht="10.5" customHeight="1">
      <c r="C8" s="120" t="s">
        <v>417</v>
      </c>
      <c r="D8" s="120" t="s">
        <v>427</v>
      </c>
      <c r="E8" s="121" t="s">
        <v>440</v>
      </c>
      <c r="F8" s="121" t="s">
        <v>442</v>
      </c>
      <c r="G8" s="126">
        <v>1225</v>
      </c>
      <c r="H8" s="126">
        <v>1233</v>
      </c>
      <c r="I8" s="126">
        <v>1257</v>
      </c>
      <c r="J8" s="126">
        <v>1271</v>
      </c>
      <c r="K8" s="126">
        <v>1272</v>
      </c>
      <c r="L8" s="126">
        <v>1273</v>
      </c>
      <c r="M8" s="126">
        <v>1279</v>
      </c>
      <c r="N8" s="126">
        <v>1325</v>
      </c>
      <c r="O8" s="126">
        <v>1331</v>
      </c>
      <c r="P8" s="182">
        <v>1302</v>
      </c>
      <c r="Q8" s="182">
        <v>1289</v>
      </c>
      <c r="R8" s="182">
        <v>1270</v>
      </c>
      <c r="S8" s="182">
        <v>1243</v>
      </c>
      <c r="T8" s="182">
        <v>1237</v>
      </c>
      <c r="U8" s="182">
        <v>1230</v>
      </c>
      <c r="V8" s="434">
        <v>1189</v>
      </c>
      <c r="W8" s="434">
        <v>1160</v>
      </c>
      <c r="X8" s="434">
        <v>1136</v>
      </c>
      <c r="Y8" s="434">
        <v>1093</v>
      </c>
      <c r="Z8" s="434">
        <v>1058</v>
      </c>
      <c r="AA8" s="434">
        <v>1017</v>
      </c>
      <c r="AB8" s="434">
        <v>981</v>
      </c>
      <c r="AC8" s="434">
        <v>956</v>
      </c>
      <c r="AD8" s="434">
        <v>935</v>
      </c>
      <c r="AE8" s="434">
        <v>913</v>
      </c>
      <c r="AF8" s="434">
        <v>885</v>
      </c>
      <c r="AG8" s="434">
        <v>876</v>
      </c>
      <c r="AH8" s="434">
        <v>868</v>
      </c>
      <c r="AI8" s="434">
        <v>868</v>
      </c>
      <c r="AJ8" s="434">
        <v>868</v>
      </c>
    </row>
    <row r="9" spans="3:36" ht="12" customHeight="1">
      <c r="C9" s="118" t="s">
        <v>418</v>
      </c>
      <c r="D9" s="118" t="s">
        <v>428</v>
      </c>
      <c r="E9" s="119" t="s">
        <v>440</v>
      </c>
      <c r="F9" s="119" t="s">
        <v>442</v>
      </c>
      <c r="G9" s="124">
        <v>6387</v>
      </c>
      <c r="H9" s="124">
        <v>6402</v>
      </c>
      <c r="I9" s="124">
        <v>6353</v>
      </c>
      <c r="J9" s="124">
        <v>6454</v>
      </c>
      <c r="K9" s="124">
        <v>6487</v>
      </c>
      <c r="L9" s="124">
        <v>6532</v>
      </c>
      <c r="M9" s="124">
        <v>6539</v>
      </c>
      <c r="N9" s="124">
        <v>6956</v>
      </c>
      <c r="O9" s="124">
        <v>6995</v>
      </c>
      <c r="P9" s="124">
        <v>7049</v>
      </c>
      <c r="Q9" s="124">
        <v>7151</v>
      </c>
      <c r="R9" s="124">
        <v>7247</v>
      </c>
      <c r="S9" s="124">
        <v>7215</v>
      </c>
      <c r="T9" s="124">
        <v>7164</v>
      </c>
      <c r="U9" s="124">
        <v>7185</v>
      </c>
      <c r="V9" s="432">
        <v>7083</v>
      </c>
      <c r="W9" s="432">
        <v>7017</v>
      </c>
      <c r="X9" s="432">
        <v>6972</v>
      </c>
      <c r="Y9" s="432">
        <v>7035</v>
      </c>
      <c r="Z9" s="432">
        <v>7157</v>
      </c>
      <c r="AA9" s="432">
        <v>7203</v>
      </c>
      <c r="AB9" s="432">
        <v>7271</v>
      </c>
      <c r="AC9" s="432">
        <v>7309</v>
      </c>
      <c r="AD9" s="432">
        <v>7371</v>
      </c>
      <c r="AE9" s="432">
        <v>7462</v>
      </c>
      <c r="AF9" s="432">
        <v>7478</v>
      </c>
      <c r="AG9" s="432">
        <v>7530</v>
      </c>
      <c r="AH9" s="432">
        <v>7507</v>
      </c>
      <c r="AI9" s="432">
        <v>7444</v>
      </c>
      <c r="AJ9" s="432">
        <v>7451</v>
      </c>
    </row>
    <row r="10" spans="3:36" ht="12" customHeight="1">
      <c r="C10" s="175" t="s">
        <v>443</v>
      </c>
      <c r="D10" s="175" t="s">
        <v>444</v>
      </c>
      <c r="E10" s="176" t="s">
        <v>440</v>
      </c>
      <c r="F10" s="176" t="s">
        <v>442</v>
      </c>
      <c r="G10" s="182">
        <v>3935</v>
      </c>
      <c r="H10" s="182">
        <v>3977</v>
      </c>
      <c r="I10" s="182">
        <v>3916</v>
      </c>
      <c r="J10" s="182">
        <v>3954</v>
      </c>
      <c r="K10" s="182">
        <v>3993</v>
      </c>
      <c r="L10" s="182">
        <v>4050</v>
      </c>
      <c r="M10" s="182">
        <v>4103</v>
      </c>
      <c r="N10" s="182">
        <v>4459</v>
      </c>
      <c r="O10" s="182">
        <v>4490</v>
      </c>
      <c r="P10" s="182">
        <v>4535</v>
      </c>
      <c r="Q10" s="182">
        <v>4598</v>
      </c>
      <c r="R10" s="182">
        <v>4643</v>
      </c>
      <c r="S10" s="182">
        <v>4720</v>
      </c>
      <c r="T10" s="182">
        <v>4765</v>
      </c>
      <c r="U10" s="182">
        <v>4844</v>
      </c>
      <c r="V10" s="434">
        <v>4850</v>
      </c>
      <c r="W10" s="434">
        <v>4885</v>
      </c>
      <c r="X10" s="434">
        <v>4972</v>
      </c>
      <c r="Y10" s="434">
        <v>5050</v>
      </c>
      <c r="Z10" s="434">
        <v>5125</v>
      </c>
      <c r="AA10" s="434">
        <v>5283</v>
      </c>
      <c r="AB10" s="434">
        <v>5387</v>
      </c>
      <c r="AC10" s="434">
        <v>5493</v>
      </c>
      <c r="AD10" s="434">
        <v>5571</v>
      </c>
      <c r="AE10" s="434">
        <v>5647</v>
      </c>
      <c r="AF10" s="434">
        <v>5709</v>
      </c>
      <c r="AG10" s="434">
        <v>5809</v>
      </c>
      <c r="AH10" s="434">
        <v>5844</v>
      </c>
      <c r="AI10" s="434">
        <v>5939</v>
      </c>
      <c r="AJ10" s="434">
        <v>6011</v>
      </c>
    </row>
    <row r="11" spans="3:36" ht="12" customHeight="1">
      <c r="C11" s="118" t="s">
        <v>419</v>
      </c>
      <c r="D11" s="118" t="s">
        <v>429</v>
      </c>
      <c r="E11" s="119" t="s">
        <v>420</v>
      </c>
      <c r="F11" s="119" t="s">
        <v>430</v>
      </c>
      <c r="G11" s="124">
        <v>792</v>
      </c>
      <c r="H11" s="124">
        <v>759</v>
      </c>
      <c r="I11" s="124">
        <v>752</v>
      </c>
      <c r="J11" s="124">
        <v>735</v>
      </c>
      <c r="K11" s="124">
        <v>720</v>
      </c>
      <c r="L11" s="124">
        <v>693</v>
      </c>
      <c r="M11" s="124">
        <v>673</v>
      </c>
      <c r="N11" s="124">
        <v>764</v>
      </c>
      <c r="O11" s="124">
        <v>723</v>
      </c>
      <c r="P11" s="124">
        <v>682</v>
      </c>
      <c r="Q11" s="124">
        <v>675</v>
      </c>
      <c r="R11" s="124">
        <v>655</v>
      </c>
      <c r="S11" s="124">
        <v>629</v>
      </c>
      <c r="T11" s="124">
        <v>584</v>
      </c>
      <c r="U11" s="124">
        <v>566</v>
      </c>
      <c r="V11" s="432">
        <v>550</v>
      </c>
      <c r="W11" s="432">
        <v>495</v>
      </c>
      <c r="X11" s="432">
        <v>470</v>
      </c>
      <c r="Y11" s="432">
        <v>457</v>
      </c>
      <c r="Z11" s="432">
        <v>437</v>
      </c>
      <c r="AA11" s="432">
        <v>417</v>
      </c>
      <c r="AB11" s="432">
        <v>406</v>
      </c>
      <c r="AC11" s="432">
        <v>397</v>
      </c>
      <c r="AD11" s="432">
        <v>385</v>
      </c>
      <c r="AE11" s="432">
        <v>382</v>
      </c>
      <c r="AF11" s="432">
        <v>378</v>
      </c>
      <c r="AG11" s="432">
        <v>375</v>
      </c>
      <c r="AH11" s="432">
        <v>369</v>
      </c>
      <c r="AI11" s="432">
        <v>353</v>
      </c>
      <c r="AJ11" s="432">
        <v>351</v>
      </c>
    </row>
    <row r="12" spans="3:36" ht="12" customHeight="1">
      <c r="C12" s="118" t="s">
        <v>421</v>
      </c>
      <c r="D12" s="118" t="s">
        <v>431</v>
      </c>
      <c r="E12" s="119" t="s">
        <v>420</v>
      </c>
      <c r="F12" s="119" t="s">
        <v>430</v>
      </c>
      <c r="G12" s="124">
        <v>260</v>
      </c>
      <c r="H12" s="124">
        <v>265</v>
      </c>
      <c r="I12" s="124">
        <v>262</v>
      </c>
      <c r="J12" s="124">
        <v>262</v>
      </c>
      <c r="K12" s="124">
        <v>276</v>
      </c>
      <c r="L12" s="124">
        <v>281</v>
      </c>
      <c r="M12" s="124">
        <v>289</v>
      </c>
      <c r="N12" s="124">
        <v>293</v>
      </c>
      <c r="O12" s="124">
        <v>297</v>
      </c>
      <c r="P12" s="124">
        <v>306</v>
      </c>
      <c r="Q12" s="124">
        <v>310</v>
      </c>
      <c r="R12" s="124">
        <v>317</v>
      </c>
      <c r="S12" s="124">
        <v>327</v>
      </c>
      <c r="T12" s="124">
        <v>369</v>
      </c>
      <c r="U12" s="124">
        <v>376</v>
      </c>
      <c r="V12" s="432">
        <v>380</v>
      </c>
      <c r="W12" s="432">
        <v>413</v>
      </c>
      <c r="X12" s="432">
        <v>420</v>
      </c>
      <c r="Y12" s="432">
        <v>428</v>
      </c>
      <c r="Z12" s="432">
        <v>435</v>
      </c>
      <c r="AA12" s="432">
        <v>435</v>
      </c>
      <c r="AB12" s="432">
        <v>431</v>
      </c>
      <c r="AC12" s="432">
        <v>428</v>
      </c>
      <c r="AD12" s="432">
        <v>433</v>
      </c>
      <c r="AE12" s="432">
        <v>427</v>
      </c>
      <c r="AF12" s="432">
        <v>425</v>
      </c>
      <c r="AG12" s="432">
        <v>424</v>
      </c>
      <c r="AH12" s="432">
        <v>421</v>
      </c>
      <c r="AI12" s="432">
        <v>431</v>
      </c>
      <c r="AJ12" s="432">
        <v>421</v>
      </c>
    </row>
    <row r="13" spans="3:36" ht="12" customHeight="1">
      <c r="C13" s="118" t="s">
        <v>753</v>
      </c>
      <c r="D13" s="118" t="s">
        <v>754</v>
      </c>
      <c r="E13" s="119" t="s">
        <v>420</v>
      </c>
      <c r="F13" s="119" t="s">
        <v>430</v>
      </c>
      <c r="G13" s="347"/>
      <c r="H13" s="347"/>
      <c r="I13" s="347"/>
      <c r="J13" s="347"/>
      <c r="K13" s="347"/>
      <c r="L13" s="347"/>
      <c r="M13" s="347"/>
      <c r="N13" s="347"/>
      <c r="O13" s="347"/>
      <c r="P13" s="347"/>
      <c r="Q13" s="347"/>
      <c r="R13" s="124">
        <v>10</v>
      </c>
      <c r="S13" s="124">
        <v>11</v>
      </c>
      <c r="T13" s="124">
        <v>11</v>
      </c>
      <c r="U13" s="124">
        <v>12</v>
      </c>
      <c r="V13" s="432">
        <v>12</v>
      </c>
      <c r="W13" s="432">
        <v>12</v>
      </c>
      <c r="X13" s="432">
        <v>12</v>
      </c>
      <c r="Y13" s="432">
        <v>12</v>
      </c>
      <c r="Z13" s="432">
        <v>13</v>
      </c>
      <c r="AA13" s="432">
        <v>14</v>
      </c>
      <c r="AB13" s="432">
        <v>13</v>
      </c>
      <c r="AC13" s="432">
        <v>16</v>
      </c>
      <c r="AD13" s="432">
        <v>16</v>
      </c>
      <c r="AE13" s="432">
        <v>17</v>
      </c>
      <c r="AF13" s="432">
        <v>17</v>
      </c>
      <c r="AG13" s="432">
        <v>17</v>
      </c>
      <c r="AH13" s="432">
        <v>17</v>
      </c>
      <c r="AI13" s="432">
        <v>17</v>
      </c>
      <c r="AJ13" s="432">
        <v>17</v>
      </c>
    </row>
    <row r="14" spans="3:36" ht="12" customHeight="1">
      <c r="C14" s="175" t="s">
        <v>436</v>
      </c>
      <c r="D14" s="175" t="s">
        <v>445</v>
      </c>
      <c r="E14" s="176" t="s">
        <v>437</v>
      </c>
      <c r="F14" s="176" t="s">
        <v>438</v>
      </c>
      <c r="G14" s="182">
        <v>1753</v>
      </c>
      <c r="H14" s="182">
        <v>1741</v>
      </c>
      <c r="I14" s="182">
        <v>1726</v>
      </c>
      <c r="J14" s="182">
        <v>1732</v>
      </c>
      <c r="K14" s="182">
        <v>1744</v>
      </c>
      <c r="L14" s="182">
        <v>1739</v>
      </c>
      <c r="M14" s="182">
        <v>1725</v>
      </c>
      <c r="N14" s="182">
        <v>1762</v>
      </c>
      <c r="O14" s="182">
        <v>1746</v>
      </c>
      <c r="P14" s="182">
        <v>1726</v>
      </c>
      <c r="Q14" s="182">
        <v>1716</v>
      </c>
      <c r="R14" s="182">
        <v>1700</v>
      </c>
      <c r="S14" s="182">
        <v>1697</v>
      </c>
      <c r="T14" s="182">
        <v>1682</v>
      </c>
      <c r="U14" s="182">
        <v>1674</v>
      </c>
      <c r="V14" s="434">
        <v>1661</v>
      </c>
      <c r="W14" s="434">
        <v>1638</v>
      </c>
      <c r="X14" s="434">
        <v>1595</v>
      </c>
      <c r="Y14" s="434">
        <v>1555</v>
      </c>
      <c r="Z14" s="434">
        <v>1524</v>
      </c>
      <c r="AA14" s="434">
        <v>1496</v>
      </c>
      <c r="AB14" s="434">
        <v>1479</v>
      </c>
      <c r="AC14" s="434">
        <v>1452</v>
      </c>
      <c r="AD14" s="434">
        <v>1424</v>
      </c>
      <c r="AE14" s="434">
        <v>1415</v>
      </c>
      <c r="AF14" s="434">
        <v>1404</v>
      </c>
      <c r="AG14" s="434">
        <v>1398</v>
      </c>
      <c r="AH14" s="434">
        <v>1241</v>
      </c>
      <c r="AI14" s="434">
        <v>1399</v>
      </c>
      <c r="AJ14" s="434">
        <v>1389</v>
      </c>
    </row>
    <row r="15" spans="3:36" ht="12" customHeight="1">
      <c r="C15" s="177" t="s">
        <v>422</v>
      </c>
      <c r="D15" s="178" t="s">
        <v>432</v>
      </c>
      <c r="E15" s="179" t="s">
        <v>423</v>
      </c>
      <c r="F15" s="180" t="s">
        <v>433</v>
      </c>
      <c r="G15" s="183">
        <v>14699</v>
      </c>
      <c r="H15" s="183">
        <v>14558</v>
      </c>
      <c r="I15" s="183">
        <v>14473</v>
      </c>
      <c r="J15" s="183">
        <v>14383</v>
      </c>
      <c r="K15" s="183">
        <v>14330</v>
      </c>
      <c r="L15" s="183">
        <v>14286</v>
      </c>
      <c r="M15" s="183">
        <v>14030</v>
      </c>
      <c r="N15" s="183">
        <v>15347</v>
      </c>
      <c r="O15" s="183">
        <v>14642</v>
      </c>
      <c r="P15" s="182">
        <v>14058</v>
      </c>
      <c r="Q15" s="182">
        <v>13630</v>
      </c>
      <c r="R15" s="182">
        <v>13642</v>
      </c>
      <c r="S15" s="182">
        <v>13383</v>
      </c>
      <c r="T15" s="182">
        <v>13201</v>
      </c>
      <c r="U15" s="182">
        <v>12788</v>
      </c>
      <c r="V15" s="435">
        <v>12616</v>
      </c>
      <c r="W15" s="435">
        <v>12063</v>
      </c>
      <c r="X15" s="435">
        <v>11636</v>
      </c>
      <c r="Y15" s="435">
        <v>11440</v>
      </c>
      <c r="Z15" s="435">
        <v>11323</v>
      </c>
      <c r="AA15" s="435">
        <v>11309</v>
      </c>
      <c r="AB15" s="435">
        <v>11349</v>
      </c>
      <c r="AC15" s="435">
        <v>11325</v>
      </c>
      <c r="AD15" s="435">
        <v>11309</v>
      </c>
      <c r="AE15" s="435">
        <v>11311</v>
      </c>
      <c r="AF15" s="435">
        <v>11397</v>
      </c>
      <c r="AG15" s="435">
        <v>11424</v>
      </c>
      <c r="AH15" s="435">
        <v>11471</v>
      </c>
      <c r="AI15" s="435">
        <v>11344</v>
      </c>
      <c r="AJ15" s="435">
        <v>11437</v>
      </c>
    </row>
    <row r="16" spans="3:36" ht="15.6" customHeight="1" thickBot="1">
      <c r="C16" s="116" t="s">
        <v>498</v>
      </c>
      <c r="D16" s="116" t="s">
        <v>499</v>
      </c>
      <c r="E16" s="116"/>
      <c r="F16" s="116"/>
      <c r="G16" s="184" t="s">
        <v>446</v>
      </c>
      <c r="H16" s="184" t="s">
        <v>155</v>
      </c>
      <c r="I16" s="184" t="s">
        <v>156</v>
      </c>
      <c r="J16" s="184" t="s">
        <v>435</v>
      </c>
      <c r="K16" s="184" t="s">
        <v>414</v>
      </c>
      <c r="L16" s="184" t="s">
        <v>159</v>
      </c>
      <c r="M16" s="184" t="s">
        <v>160</v>
      </c>
      <c r="N16" s="184" t="s">
        <v>434</v>
      </c>
      <c r="O16" s="184" t="s">
        <v>413</v>
      </c>
      <c r="P16" s="184" t="s">
        <v>527</v>
      </c>
      <c r="Q16" s="184" t="s">
        <v>554</v>
      </c>
      <c r="R16" s="184" t="s">
        <v>554</v>
      </c>
      <c r="S16" s="326">
        <v>43921</v>
      </c>
      <c r="T16" s="326">
        <v>44012</v>
      </c>
      <c r="U16" s="326">
        <v>44012</v>
      </c>
      <c r="V16" s="431">
        <v>44196</v>
      </c>
      <c r="W16" s="431">
        <v>44286</v>
      </c>
      <c r="X16" s="431">
        <v>44377</v>
      </c>
      <c r="Y16" s="431">
        <v>44469</v>
      </c>
      <c r="Z16" s="431">
        <v>44561</v>
      </c>
      <c r="AA16" s="431">
        <v>44651</v>
      </c>
      <c r="AB16" s="431">
        <v>44742</v>
      </c>
      <c r="AC16" s="431">
        <v>44834</v>
      </c>
      <c r="AD16" s="431">
        <v>44926</v>
      </c>
      <c r="AE16" s="431">
        <v>45016</v>
      </c>
      <c r="AF16" s="431">
        <v>45107</v>
      </c>
      <c r="AG16" s="431">
        <v>45199</v>
      </c>
      <c r="AH16" s="431">
        <v>45291</v>
      </c>
      <c r="AI16" s="431">
        <v>45016</v>
      </c>
      <c r="AJ16" s="431">
        <v>45473</v>
      </c>
    </row>
    <row r="17" spans="1:36" ht="14.45" customHeight="1">
      <c r="C17" s="436" t="s">
        <v>755</v>
      </c>
      <c r="D17" s="436" t="s">
        <v>756</v>
      </c>
      <c r="E17" s="119" t="s">
        <v>500</v>
      </c>
      <c r="F17" s="119" t="s">
        <v>501</v>
      </c>
      <c r="G17" s="124">
        <v>14019968</v>
      </c>
      <c r="H17" s="124">
        <v>14869743</v>
      </c>
      <c r="I17" s="124">
        <v>15566830</v>
      </c>
      <c r="J17" s="124">
        <v>15996843</v>
      </c>
      <c r="K17" s="124">
        <v>16431222</v>
      </c>
      <c r="L17" s="124">
        <v>16329736</v>
      </c>
      <c r="M17" s="124">
        <v>16199060</v>
      </c>
      <c r="N17" s="124">
        <v>15057490</v>
      </c>
      <c r="O17" s="124">
        <v>15380567</v>
      </c>
      <c r="P17" s="124">
        <v>15840643</v>
      </c>
      <c r="Q17" s="124">
        <v>16319225</v>
      </c>
      <c r="R17" s="124">
        <v>16919956</v>
      </c>
      <c r="S17" s="124">
        <v>12020262</v>
      </c>
      <c r="T17" s="124">
        <v>13064578</v>
      </c>
      <c r="U17" s="124">
        <v>14535650</v>
      </c>
      <c r="V17" s="124">
        <v>16168685</v>
      </c>
      <c r="W17" s="124">
        <v>17933020</v>
      </c>
      <c r="X17" s="124">
        <v>18850280</v>
      </c>
      <c r="Y17" s="124">
        <v>19349507</v>
      </c>
      <c r="Z17" s="124">
        <v>17560741</v>
      </c>
      <c r="AA17" s="124">
        <v>14131864</v>
      </c>
      <c r="AB17" s="124">
        <v>12654768</v>
      </c>
      <c r="AC17" s="124">
        <v>12384914</v>
      </c>
      <c r="AD17" s="124">
        <v>12259289</v>
      </c>
      <c r="AE17" s="124">
        <v>13660020</v>
      </c>
      <c r="AF17" s="124">
        <v>15482703</v>
      </c>
      <c r="AG17" s="124">
        <v>16751248</v>
      </c>
      <c r="AH17" s="124">
        <v>18900348</v>
      </c>
      <c r="AI17" s="124">
        <v>21063701</v>
      </c>
      <c r="AJ17" s="124">
        <v>22058546</v>
      </c>
    </row>
    <row r="18" spans="1:36" ht="12" customHeight="1">
      <c r="C18" s="437"/>
      <c r="D18" s="437"/>
      <c r="E18" s="437"/>
      <c r="F18" s="437"/>
      <c r="G18" s="185"/>
      <c r="H18" s="185"/>
      <c r="I18" s="185"/>
      <c r="J18" s="185"/>
      <c r="K18" s="185"/>
      <c r="L18" s="185"/>
      <c r="M18" s="185"/>
      <c r="N18" s="185"/>
      <c r="O18" s="185"/>
      <c r="P18" s="185"/>
      <c r="Q18" s="185"/>
      <c r="R18" s="185"/>
      <c r="S18" s="185"/>
      <c r="T18" s="185"/>
      <c r="U18" s="185"/>
      <c r="V18" s="115"/>
      <c r="W18" s="115"/>
      <c r="X18" s="115"/>
      <c r="Y18" s="115"/>
      <c r="Z18" s="115"/>
      <c r="AA18" s="115"/>
      <c r="AB18" s="115"/>
      <c r="AC18" s="115"/>
      <c r="AD18" s="115"/>
      <c r="AE18" s="115"/>
      <c r="AF18" s="115"/>
      <c r="AG18" s="115"/>
      <c r="AH18" s="115"/>
      <c r="AI18" s="115"/>
      <c r="AJ18" s="115"/>
    </row>
    <row r="19" spans="1:36" ht="39.950000000000003" customHeight="1">
      <c r="A19" s="438"/>
      <c r="B19" s="439" t="s">
        <v>757</v>
      </c>
      <c r="C19" s="440" t="s">
        <v>603</v>
      </c>
      <c r="D19" s="441" t="s">
        <v>605</v>
      </c>
      <c r="G19" s="115"/>
      <c r="K19" s="115"/>
      <c r="V19" s="115"/>
      <c r="W19" s="115"/>
      <c r="X19" s="115"/>
      <c r="Y19" s="115"/>
      <c r="Z19" s="115"/>
      <c r="AA19" s="115"/>
      <c r="AB19" s="115"/>
      <c r="AC19" s="115"/>
      <c r="AD19" s="115"/>
      <c r="AE19" s="115"/>
      <c r="AF19" s="115"/>
      <c r="AG19" s="115"/>
      <c r="AH19" s="115"/>
      <c r="AI19" s="115"/>
      <c r="AJ19" s="115"/>
    </row>
    <row r="20" spans="1:36" ht="59.1" customHeight="1">
      <c r="A20" s="438"/>
      <c r="B20" s="439" t="s">
        <v>758</v>
      </c>
      <c r="C20" s="440" t="s">
        <v>759</v>
      </c>
      <c r="D20" s="441" t="s">
        <v>760</v>
      </c>
      <c r="G20" s="115"/>
      <c r="K20" s="115"/>
      <c r="V20" s="115"/>
      <c r="W20" s="115"/>
      <c r="X20" s="115"/>
      <c r="Y20" s="115"/>
      <c r="Z20" s="115"/>
      <c r="AA20" s="115"/>
      <c r="AB20" s="115"/>
      <c r="AC20" s="115"/>
      <c r="AD20" s="115"/>
      <c r="AE20" s="115"/>
      <c r="AF20" s="115"/>
      <c r="AG20" s="115"/>
      <c r="AH20" s="115"/>
      <c r="AI20" s="115"/>
      <c r="AJ20" s="115"/>
    </row>
    <row r="21" spans="1:36" ht="20.45" customHeight="1">
      <c r="B21" s="439" t="s">
        <v>404</v>
      </c>
      <c r="C21" s="440" t="s">
        <v>593</v>
      </c>
      <c r="D21" s="441" t="s">
        <v>604</v>
      </c>
      <c r="G21" s="115"/>
      <c r="K21" s="115"/>
      <c r="V21" s="115"/>
      <c r="W21" s="115"/>
      <c r="X21" s="115"/>
      <c r="Y21" s="115"/>
      <c r="Z21" s="115"/>
      <c r="AA21" s="115"/>
      <c r="AB21" s="115"/>
      <c r="AC21" s="115"/>
      <c r="AD21" s="115"/>
      <c r="AE21" s="115"/>
      <c r="AF21" s="115"/>
      <c r="AG21" s="115"/>
      <c r="AH21" s="115"/>
      <c r="AI21" s="115"/>
      <c r="AJ21" s="115"/>
    </row>
    <row r="22" spans="1:36" ht="19.5">
      <c r="B22" s="439" t="s">
        <v>405</v>
      </c>
      <c r="C22" s="440" t="s">
        <v>515</v>
      </c>
      <c r="D22" s="441" t="s">
        <v>516</v>
      </c>
      <c r="G22" s="115"/>
      <c r="H22" s="442"/>
      <c r="K22" s="442"/>
      <c r="L22" s="442"/>
      <c r="N22" s="442"/>
      <c r="O22" s="442"/>
      <c r="P22" s="442"/>
      <c r="Q22" s="442"/>
      <c r="R22" s="442"/>
      <c r="S22" s="442"/>
      <c r="T22" s="442"/>
      <c r="U22" s="442"/>
      <c r="V22" s="115"/>
      <c r="W22" s="115"/>
      <c r="X22" s="115"/>
      <c r="Y22" s="115"/>
      <c r="Z22" s="115"/>
      <c r="AA22" s="115"/>
      <c r="AB22" s="115"/>
      <c r="AC22" s="115"/>
      <c r="AD22" s="115"/>
      <c r="AE22" s="115"/>
      <c r="AF22" s="115"/>
      <c r="AG22" s="115"/>
      <c r="AH22" s="115"/>
      <c r="AI22" s="115"/>
      <c r="AJ22" s="115"/>
    </row>
    <row r="23" spans="1:36">
      <c r="C23" s="437"/>
      <c r="D23" s="437"/>
      <c r="E23" s="443"/>
      <c r="F23" s="443"/>
      <c r="G23" s="124"/>
      <c r="H23" s="124"/>
      <c r="I23" s="124"/>
      <c r="J23" s="124"/>
      <c r="K23" s="124"/>
      <c r="L23" s="124"/>
      <c r="M23" s="124"/>
      <c r="N23" s="124"/>
      <c r="O23" s="124"/>
      <c r="P23" s="124"/>
      <c r="Q23" s="124"/>
      <c r="R23" s="124"/>
      <c r="S23" s="124"/>
      <c r="T23" s="124"/>
      <c r="U23" s="124"/>
      <c r="V23" s="115"/>
      <c r="W23" s="115"/>
      <c r="X23" s="115"/>
      <c r="Y23" s="115"/>
      <c r="Z23" s="115"/>
      <c r="AA23" s="115"/>
      <c r="AB23" s="115"/>
      <c r="AC23" s="115"/>
      <c r="AD23" s="115"/>
      <c r="AE23" s="115"/>
      <c r="AF23" s="115"/>
      <c r="AG23" s="115"/>
      <c r="AH23" s="115"/>
      <c r="AI23" s="115"/>
      <c r="AJ23" s="115"/>
    </row>
    <row r="24" spans="1:36">
      <c r="G24" s="115"/>
      <c r="K24" s="115"/>
      <c r="V24" s="115"/>
      <c r="W24" s="115"/>
      <c r="X24" s="115"/>
      <c r="Y24" s="115"/>
      <c r="Z24" s="115"/>
      <c r="AA24" s="115"/>
      <c r="AB24" s="115"/>
      <c r="AC24" s="115"/>
      <c r="AD24" s="115"/>
      <c r="AE24" s="115"/>
      <c r="AF24" s="115"/>
      <c r="AG24" s="115"/>
      <c r="AH24" s="115"/>
      <c r="AI24" s="115"/>
      <c r="AJ24" s="115"/>
    </row>
    <row r="25" spans="1:36">
      <c r="G25" s="115"/>
      <c r="K25" s="115"/>
      <c r="V25" s="115"/>
      <c r="W25" s="115"/>
      <c r="X25" s="115"/>
      <c r="Y25" s="115"/>
      <c r="Z25" s="115"/>
      <c r="AA25" s="115"/>
      <c r="AB25" s="115"/>
      <c r="AC25" s="115"/>
      <c r="AD25" s="115"/>
      <c r="AE25" s="115"/>
      <c r="AF25" s="115"/>
      <c r="AG25" s="115"/>
      <c r="AH25" s="115"/>
      <c r="AI25" s="115"/>
      <c r="AJ25" s="115"/>
    </row>
    <row r="26" spans="1:36">
      <c r="G26" s="115"/>
      <c r="K26" s="115"/>
      <c r="V26" s="115"/>
      <c r="W26" s="115"/>
      <c r="X26" s="115"/>
      <c r="Y26" s="115"/>
      <c r="Z26" s="115"/>
      <c r="AA26" s="115"/>
      <c r="AB26" s="115"/>
      <c r="AC26" s="115"/>
      <c r="AD26" s="115"/>
      <c r="AE26" s="115"/>
      <c r="AF26" s="115"/>
      <c r="AG26" s="115"/>
      <c r="AH26" s="115"/>
      <c r="AI26" s="115"/>
      <c r="AJ26" s="115"/>
    </row>
    <row r="27" spans="1:36">
      <c r="G27" s="115"/>
      <c r="K27" s="115"/>
      <c r="V27" s="115"/>
      <c r="W27" s="115"/>
      <c r="X27" s="115"/>
      <c r="Y27" s="115"/>
      <c r="Z27" s="115"/>
      <c r="AA27" s="115"/>
      <c r="AB27" s="115"/>
      <c r="AC27" s="115"/>
      <c r="AD27" s="115"/>
      <c r="AE27" s="115"/>
      <c r="AF27" s="115"/>
      <c r="AG27" s="115"/>
      <c r="AH27" s="115"/>
      <c r="AI27" s="115"/>
      <c r="AJ27" s="115"/>
    </row>
    <row r="28" spans="1:36">
      <c r="G28" s="115"/>
      <c r="K28" s="115"/>
      <c r="V28" s="115"/>
      <c r="W28" s="115"/>
      <c r="X28" s="115"/>
      <c r="Y28" s="115"/>
      <c r="Z28" s="115"/>
      <c r="AA28" s="115"/>
      <c r="AB28" s="115"/>
      <c r="AC28" s="115"/>
      <c r="AD28" s="115"/>
      <c r="AE28" s="115"/>
      <c r="AF28" s="115"/>
      <c r="AG28" s="115"/>
      <c r="AH28" s="115"/>
      <c r="AI28" s="115"/>
      <c r="AJ28" s="115"/>
    </row>
    <row r="29" spans="1:36">
      <c r="G29" s="115"/>
      <c r="K29" s="115"/>
      <c r="V29" s="115"/>
      <c r="W29" s="115"/>
      <c r="X29" s="115"/>
      <c r="Y29" s="115"/>
      <c r="Z29" s="115"/>
      <c r="AA29" s="115"/>
      <c r="AB29" s="115"/>
      <c r="AC29" s="115"/>
      <c r="AD29" s="115"/>
      <c r="AE29" s="115"/>
      <c r="AF29" s="115"/>
      <c r="AG29" s="115"/>
      <c r="AH29" s="115"/>
      <c r="AI29" s="115"/>
      <c r="AJ29" s="115"/>
    </row>
    <row r="30" spans="1:36">
      <c r="G30" s="115"/>
      <c r="K30" s="115"/>
      <c r="V30" s="115"/>
      <c r="W30" s="115"/>
      <c r="X30" s="115"/>
      <c r="Y30" s="115"/>
      <c r="Z30" s="115"/>
      <c r="AA30" s="115"/>
      <c r="AB30" s="115"/>
      <c r="AC30" s="115"/>
      <c r="AD30" s="115"/>
      <c r="AE30" s="115"/>
      <c r="AF30" s="115"/>
      <c r="AG30" s="115"/>
      <c r="AH30" s="115"/>
      <c r="AI30" s="115"/>
      <c r="AJ30" s="115"/>
    </row>
    <row r="31" spans="1:36">
      <c r="G31" s="115"/>
      <c r="K31" s="115"/>
      <c r="V31" s="115"/>
      <c r="W31" s="115"/>
      <c r="X31" s="115"/>
      <c r="Y31" s="115"/>
      <c r="Z31" s="115"/>
      <c r="AA31" s="115"/>
      <c r="AB31" s="115"/>
      <c r="AC31" s="115"/>
      <c r="AD31" s="115"/>
      <c r="AE31" s="115"/>
      <c r="AF31" s="115"/>
      <c r="AG31" s="115"/>
      <c r="AH31" s="115"/>
      <c r="AI31" s="115"/>
      <c r="AJ31" s="115"/>
    </row>
    <row r="32" spans="1:36">
      <c r="G32" s="115"/>
      <c r="K32" s="115"/>
      <c r="V32" s="115"/>
      <c r="W32" s="115"/>
      <c r="X32" s="115"/>
      <c r="Y32" s="115"/>
      <c r="Z32" s="115"/>
      <c r="AA32" s="115"/>
      <c r="AB32" s="115"/>
      <c r="AC32" s="115"/>
      <c r="AD32" s="115"/>
      <c r="AE32" s="115"/>
      <c r="AF32" s="115"/>
      <c r="AG32" s="115"/>
      <c r="AH32" s="115"/>
      <c r="AI32" s="115"/>
      <c r="AJ32" s="115"/>
    </row>
    <row r="33" s="115" customFormat="1"/>
    <row r="34" s="115" customFormat="1"/>
    <row r="35" s="115" customFormat="1"/>
    <row r="36" s="115" customFormat="1"/>
    <row r="37" s="115" customFormat="1"/>
    <row r="38" s="115" customFormat="1"/>
    <row r="39" s="115" customFormat="1"/>
    <row r="40" s="115" customFormat="1"/>
    <row r="41" s="115" customFormat="1"/>
    <row r="42" s="115" customFormat="1"/>
    <row r="43" s="115" customFormat="1"/>
    <row r="44" s="115" customFormat="1"/>
    <row r="45" s="115" customFormat="1"/>
    <row r="46" s="115" customFormat="1"/>
    <row r="47" s="115" customFormat="1"/>
    <row r="48" s="115" customFormat="1"/>
    <row r="49" s="115" customFormat="1"/>
    <row r="50" s="115" customFormat="1"/>
    <row r="51" s="115" customFormat="1"/>
    <row r="52" s="115" customFormat="1"/>
    <row r="53" s="115" customFormat="1"/>
    <row r="54" s="115" customFormat="1"/>
    <row r="55" s="115" customFormat="1"/>
    <row r="56" s="115" customFormat="1"/>
    <row r="57" s="115" customFormat="1"/>
    <row r="58" s="115" customFormat="1"/>
    <row r="59" s="115" customFormat="1"/>
    <row r="60" s="115" customFormat="1"/>
    <row r="61" s="115" customFormat="1"/>
    <row r="62" s="115" customFormat="1"/>
    <row r="63" s="115" customFormat="1"/>
    <row r="64" s="115" customFormat="1"/>
    <row r="65" s="115" customFormat="1"/>
    <row r="66" s="115" customFormat="1"/>
    <row r="67" s="115" customFormat="1"/>
    <row r="68" s="115" customFormat="1"/>
    <row r="69" s="115" customFormat="1"/>
    <row r="70" s="115" customFormat="1"/>
    <row r="71" s="115" customFormat="1"/>
    <row r="72" s="115" customFormat="1"/>
    <row r="73" s="115" customFormat="1"/>
    <row r="74" s="115" customFormat="1"/>
    <row r="75" s="115" customFormat="1"/>
    <row r="76" s="115" customFormat="1"/>
    <row r="77" s="115" customFormat="1"/>
    <row r="78" s="115" customFormat="1"/>
    <row r="79" s="115" customFormat="1"/>
    <row r="80" s="115" customFormat="1"/>
    <row r="81" s="115" customFormat="1"/>
    <row r="82" s="115" customFormat="1"/>
    <row r="83" s="115" customFormat="1"/>
    <row r="84" s="115" customFormat="1"/>
    <row r="85" s="115" customFormat="1"/>
    <row r="86" s="115" customFormat="1"/>
    <row r="87" s="115" customFormat="1"/>
    <row r="88" s="115" customFormat="1"/>
    <row r="89" s="115" customFormat="1"/>
    <row r="90" s="115" customFormat="1"/>
    <row r="91" s="115" customFormat="1"/>
    <row r="92" s="115" customFormat="1"/>
    <row r="93" s="115" customFormat="1"/>
    <row r="94" s="115" customFormat="1"/>
    <row r="95" s="115" customFormat="1"/>
    <row r="96" s="115" customFormat="1"/>
    <row r="97" s="115" customFormat="1"/>
    <row r="98" s="115" customFormat="1"/>
    <row r="99" s="115" customFormat="1"/>
    <row r="100" s="115" customFormat="1"/>
    <row r="101" s="115" customFormat="1"/>
    <row r="102" s="115" customFormat="1"/>
    <row r="103" s="115" customFormat="1"/>
    <row r="104" s="115" customFormat="1"/>
    <row r="105" s="115" customFormat="1"/>
    <row r="106" s="115" customFormat="1"/>
    <row r="107" s="115" customFormat="1"/>
    <row r="108" s="115" customFormat="1"/>
    <row r="109" s="115" customFormat="1"/>
    <row r="110" s="115" customFormat="1"/>
    <row r="111" s="115" customFormat="1"/>
    <row r="112" s="115" customFormat="1"/>
    <row r="113" s="115" customFormat="1"/>
    <row r="114" s="115" customFormat="1"/>
    <row r="115" s="115" customFormat="1"/>
    <row r="116" s="115" customFormat="1"/>
    <row r="117" s="115" customFormat="1"/>
    <row r="118" s="115" customFormat="1"/>
    <row r="119" s="115" customFormat="1"/>
    <row r="120" s="115" customFormat="1"/>
    <row r="121" s="115" customFormat="1"/>
    <row r="122" s="115" customFormat="1"/>
    <row r="123" s="115" customFormat="1"/>
    <row r="124" s="115" customFormat="1"/>
    <row r="125" s="115" customFormat="1"/>
    <row r="126" s="115" customFormat="1"/>
    <row r="127" s="115" customFormat="1"/>
    <row r="128" s="115" customFormat="1"/>
    <row r="129" s="115" customFormat="1"/>
    <row r="130" s="115" customFormat="1"/>
    <row r="131" s="115" customFormat="1"/>
    <row r="132" s="115" customFormat="1"/>
    <row r="133" s="115" customFormat="1"/>
    <row r="134" s="115" customFormat="1"/>
    <row r="135" s="115" customFormat="1"/>
    <row r="136" s="115" customFormat="1"/>
    <row r="137" s="115" customFormat="1"/>
    <row r="138" s="115" customFormat="1"/>
    <row r="139" s="115" customFormat="1"/>
    <row r="140" s="115" customFormat="1"/>
    <row r="141" s="115" customFormat="1"/>
    <row r="142" s="115" customFormat="1"/>
    <row r="143" s="115" customFormat="1"/>
    <row r="144" s="115" customFormat="1"/>
    <row r="145" s="115" customFormat="1"/>
    <row r="146" s="115" customFormat="1"/>
    <row r="147" s="115" customFormat="1"/>
    <row r="148" s="115" customFormat="1"/>
    <row r="149" s="115" customFormat="1"/>
    <row r="150" s="115" customFormat="1"/>
    <row r="151" s="115" customFormat="1"/>
    <row r="152" s="115" customFormat="1"/>
    <row r="153" s="115" customFormat="1"/>
    <row r="154" s="115" customFormat="1"/>
    <row r="155" s="115" customFormat="1"/>
    <row r="156" s="115" customFormat="1"/>
    <row r="157" s="115" customFormat="1"/>
    <row r="158" s="115" customFormat="1"/>
  </sheetData>
  <customSheetViews>
    <customSheetView guid="{25FAB884-5E17-4008-8139-33D910C7DEFE}" scale="110" fitToPage="1">
      <pane xSplit="6" ySplit="3" topLeftCell="R4" activePane="bottomRight" state="frozen"/>
      <selection pane="bottomRight" activeCell="F20" sqref="F20"/>
      <pageMargins left="0.7" right="0.7" top="0.75" bottom="0.75" header="0.3" footer="0.3"/>
      <pageSetup paperSize="9" scale="37" fitToHeight="0" orientation="landscape" r:id="rId1"/>
    </customSheetView>
    <customSheetView guid="{687A4863-1825-4D63-B732-E76682E6DE4F}" fitToPage="1" state="hidden">
      <selection activeCell="K28" sqref="K28"/>
      <pageMargins left="0.7" right="0.7" top="0.75" bottom="0.75" header="0.3" footer="0.3"/>
      <pageSetup paperSize="9" scale="37" fitToHeight="0" orientation="landscape" r:id="rId2"/>
    </customSheetView>
    <customSheetView guid="{12F8D032-8143-430B-8DFF-852E8796C402}" showGridLines="0" fitToPage="1" topLeftCell="B10">
      <selection activeCell="K20" sqref="K20"/>
      <pageMargins left="0.7" right="0.7" top="0.75" bottom="0.75" header="0.3" footer="0.3"/>
      <pageSetup paperSize="9" scale="37" fitToHeight="0" orientation="landscape" r:id="rId3"/>
    </customSheetView>
    <customSheetView guid="{8DA78CF1-615A-4626-9893-6751995631A4}" showGridLines="0" fitToPage="1" topLeftCell="P1">
      <selection activeCell="G25" sqref="G25"/>
      <pageMargins left="0.7" right="0.7" top="0.75" bottom="0.75" header="0.3" footer="0.3"/>
      <pageSetup paperSize="9" scale="37" fitToHeight="0" orientation="landscape" r:id="rId4"/>
    </customSheetView>
    <customSheetView guid="{57267270-6A97-4850-9DB6-FE6B399379AA}" showGridLines="0" fitToPage="1" topLeftCell="B1">
      <selection activeCell="C32" sqref="C32"/>
      <pageMargins left="0.7" right="0.7" top="0.75" bottom="0.75" header="0.3" footer="0.3"/>
      <pageSetup paperSize="9" scale="37" fitToHeight="0" orientation="landscape" r:id="rId5"/>
    </customSheetView>
    <customSheetView guid="{9AF4A83C-CF57-4B40-8A74-6A0EA6C2FE5C}" scale="110" fitToPage="1">
      <pane xSplit="6" ySplit="3" topLeftCell="R4" activePane="bottomRight" state="frozen"/>
      <selection pane="bottomRight" activeCell="F20" sqref="F20"/>
      <pageMargins left="0.7" right="0.7" top="0.75" bottom="0.75" header="0.3" footer="0.3"/>
      <pageSetup paperSize="9" scale="37" fitToHeight="0" orientation="landscape" r:id="rId6"/>
    </customSheetView>
    <customSheetView guid="{22F3E99A-96C8-445F-81B2-67262F695A36}" fitToPage="1" topLeftCell="I1">
      <selection activeCell="AE13" sqref="AE13"/>
      <pageMargins left="0.7" right="0.7" top="0.75" bottom="0.75" header="0.3" footer="0.3"/>
      <pageSetup paperSize="9" scale="37" fitToHeight="0" orientation="landscape" r:id="rId7"/>
    </customSheetView>
    <customSheetView guid="{899D69CD-4B7E-42BC-9944-5BD922EB798C}" fitToPage="1">
      <selection activeCell="P14" sqref="P14"/>
      <pageMargins left="0.7" right="0.7" top="0.75" bottom="0.75" header="0.3" footer="0.3"/>
      <pageSetup paperSize="9" scale="37" fitToHeight="0" orientation="landscape" r:id="rId8"/>
    </customSheetView>
  </customSheetViews>
  <pageMargins left="0.7" right="0.7" top="0.75" bottom="0.75" header="0.3" footer="0.3"/>
  <pageSetup paperSize="9" scale="37" fitToHeight="0" orientation="landscape"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election activeCell="K36" sqref="K36"/>
    </sheetView>
  </sheetViews>
  <sheetFormatPr defaultRowHeight="15"/>
  <sheetData/>
  <customSheetViews>
    <customSheetView guid="{25FAB884-5E17-4008-8139-33D910C7DEFE}">
      <selection activeCell="K36" sqref="K36"/>
      <pageMargins left="0.7" right="0.7" top="0.75" bottom="0.75" header="0.3" footer="0.3"/>
      <pageSetup paperSize="9" orientation="portrait" r:id="rId1"/>
    </customSheetView>
    <customSheetView guid="{687A4863-1825-4D63-B732-E76682E6DE4F}" state="hidden">
      <selection activeCell="O27" sqref="O27"/>
      <pageMargins left="0.7" right="0.7" top="0.75" bottom="0.75" header="0.3" footer="0.3"/>
      <pageSetup paperSize="9" orientation="portrait" r:id="rId2"/>
    </customSheetView>
    <customSheetView guid="{12F8D032-8143-430B-8DFF-852E8796C402}" state="hidden">
      <selection activeCell="D13" sqref="D13"/>
      <pageMargins left="0.7" right="0.7" top="0.75" bottom="0.75" header="0.3" footer="0.3"/>
    </customSheetView>
    <customSheetView guid="{8DA78CF1-615A-4626-9893-6751995631A4}">
      <selection activeCell="K36" sqref="K36"/>
      <pageMargins left="0.7" right="0.7" top="0.75" bottom="0.75" header="0.3" footer="0.3"/>
    </customSheetView>
    <customSheetView guid="{9AF4A83C-CF57-4B40-8A74-6A0EA6C2FE5C}">
      <selection activeCell="K36" sqref="K36"/>
      <pageMargins left="0.7" right="0.7" top="0.75" bottom="0.75" header="0.3" footer="0.3"/>
      <pageSetup paperSize="9" orientation="portrait" r:id="rId3"/>
    </customSheetView>
    <customSheetView guid="{22F3E99A-96C8-445F-81B2-67262F695A36}">
      <selection activeCell="K36" sqref="K36"/>
      <pageMargins left="0.7" right="0.7" top="0.75" bottom="0.75" header="0.3" footer="0.3"/>
      <pageSetup paperSize="9" orientation="portrait" r:id="rId4"/>
    </customSheetView>
    <customSheetView guid="{899D69CD-4B7E-42BC-9944-5BD922EB798C}">
      <selection activeCell="K36" sqref="K36"/>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D31" sqref="D31"/>
    </sheetView>
  </sheetViews>
  <sheetFormatPr defaultRowHeight="15"/>
  <sheetData/>
  <customSheetViews>
    <customSheetView guid="{25FAB884-5E17-4008-8139-33D910C7DEFE}" state="hidden">
      <selection activeCell="D31" sqref="D31"/>
      <pageMargins left="0.7" right="0.7" top="0.75" bottom="0.75" header="0.3" footer="0.3"/>
      <pageSetup paperSize="9" orientation="portrait" r:id="rId1"/>
    </customSheetView>
    <customSheetView guid="{687A4863-1825-4D63-B732-E76682E6DE4F}" state="hidden">
      <selection activeCell="D31" sqref="D31"/>
      <pageMargins left="0.7" right="0.7" top="0.75" bottom="0.75" header="0.3" footer="0.3"/>
      <pageSetup paperSize="9" orientation="portrait" r:id="rId2"/>
    </customSheetView>
    <customSheetView guid="{12F8D032-8143-430B-8DFF-852E8796C402}" state="hidden">
      <selection activeCell="D31" sqref="D31"/>
      <pageMargins left="0.7" right="0.7" top="0.75" bottom="0.75" header="0.3" footer="0.3"/>
    </customSheetView>
    <customSheetView guid="{8DA78CF1-615A-4626-9893-6751995631A4}">
      <selection activeCell="D31" sqref="D31"/>
      <pageMargins left="0.7" right="0.7" top="0.75" bottom="0.75" header="0.3" footer="0.3"/>
    </customSheetView>
    <customSheetView guid="{57267270-6A97-4850-9DB6-FE6B399379AA}">
      <selection activeCell="D31" sqref="D31"/>
      <pageMargins left="0.7" right="0.7" top="0.75" bottom="0.75" header="0.3" footer="0.3"/>
    </customSheetView>
    <customSheetView guid="{9AF4A83C-CF57-4B40-8A74-6A0EA6C2FE5C}" state="hidden">
      <selection activeCell="D31" sqref="D31"/>
      <pageMargins left="0.7" right="0.7" top="0.75" bottom="0.75" header="0.3" footer="0.3"/>
      <pageSetup paperSize="9" orientation="portrait" r:id="rId3"/>
    </customSheetView>
    <customSheetView guid="{22F3E99A-96C8-445F-81B2-67262F695A36}" state="hidden">
      <selection activeCell="D31" sqref="D31"/>
      <pageMargins left="0.7" right="0.7" top="0.75" bottom="0.75" header="0.3" footer="0.3"/>
      <pageSetup paperSize="9" orientation="portrait" r:id="rId4"/>
    </customSheetView>
    <customSheetView guid="{899D69CD-4B7E-42BC-9944-5BD922EB798C}" state="hidden">
      <selection activeCell="D31" sqref="D31"/>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I87"/>
  <sheetViews>
    <sheetView topLeftCell="C1" zoomScale="90" workbookViewId="0">
      <pane xSplit="1" ySplit="1" topLeftCell="AD20" activePane="bottomRight" state="frozen"/>
      <selection activeCell="C1" sqref="C1"/>
      <selection pane="topRight" activeCell="D1" sqref="D1"/>
      <selection pane="bottomLeft" activeCell="C2" sqref="C2"/>
      <selection pane="bottomRight" activeCell="AE30" sqref="AE30"/>
    </sheetView>
  </sheetViews>
  <sheetFormatPr defaultColWidth="9.5703125" defaultRowHeight="14.25"/>
  <cols>
    <col min="1" max="1" width="5.42578125" style="5" customWidth="1"/>
    <col min="2" max="3" width="55.42578125" style="5" customWidth="1"/>
    <col min="4" max="4" width="52.42578125" style="5" customWidth="1"/>
    <col min="5" max="35" width="13.42578125" style="5" customWidth="1"/>
    <col min="36" max="16384" width="9.5703125" style="5"/>
  </cols>
  <sheetData>
    <row r="1" spans="2:35" ht="32.25" customHeight="1" thickBot="1">
      <c r="B1" s="3" t="s">
        <v>312</v>
      </c>
      <c r="C1" s="3" t="s">
        <v>312</v>
      </c>
      <c r="D1" s="3" t="s">
        <v>291</v>
      </c>
      <c r="E1" s="216" t="s">
        <v>154</v>
      </c>
      <c r="F1" s="216" t="s">
        <v>155</v>
      </c>
      <c r="G1" s="216" t="s">
        <v>156</v>
      </c>
      <c r="H1" s="216" t="s">
        <v>157</v>
      </c>
      <c r="I1" s="217">
        <v>43101</v>
      </c>
      <c r="J1" s="216" t="s">
        <v>158</v>
      </c>
      <c r="K1" s="216" t="s">
        <v>159</v>
      </c>
      <c r="L1" s="216" t="s">
        <v>160</v>
      </c>
      <c r="M1" s="217">
        <v>43465</v>
      </c>
      <c r="N1" s="217">
        <v>43555</v>
      </c>
      <c r="O1" s="217">
        <v>43646</v>
      </c>
      <c r="P1" s="217">
        <v>43738</v>
      </c>
      <c r="Q1" s="217">
        <v>43830</v>
      </c>
      <c r="R1" s="217">
        <v>43921</v>
      </c>
      <c r="S1" s="217">
        <v>44012</v>
      </c>
      <c r="T1" s="217">
        <v>44104</v>
      </c>
      <c r="U1" s="217">
        <v>44196</v>
      </c>
      <c r="V1" s="217">
        <v>44286</v>
      </c>
      <c r="W1" s="217">
        <v>44377</v>
      </c>
      <c r="X1" s="217">
        <v>44469</v>
      </c>
      <c r="Y1" s="217">
        <v>44561</v>
      </c>
      <c r="Z1" s="217">
        <v>44651</v>
      </c>
      <c r="AA1" s="217">
        <v>44742</v>
      </c>
      <c r="AB1" s="217">
        <v>44834</v>
      </c>
      <c r="AC1" s="217">
        <v>44926</v>
      </c>
      <c r="AD1" s="217">
        <v>45016</v>
      </c>
      <c r="AE1" s="217">
        <v>45107</v>
      </c>
      <c r="AF1" s="217">
        <v>45199</v>
      </c>
      <c r="AG1" s="217">
        <v>45291</v>
      </c>
      <c r="AH1" s="217">
        <v>45382</v>
      </c>
      <c r="AI1" s="217">
        <v>45473</v>
      </c>
    </row>
    <row r="2" spans="2:35" ht="15" customHeight="1">
      <c r="B2" s="20" t="s">
        <v>58</v>
      </c>
      <c r="C2" s="20" t="s">
        <v>58</v>
      </c>
      <c r="D2" s="20" t="s">
        <v>15</v>
      </c>
    </row>
    <row r="3" spans="2:35" ht="15" customHeight="1">
      <c r="B3" s="7" t="s">
        <v>102</v>
      </c>
      <c r="C3" s="7" t="s">
        <v>102</v>
      </c>
      <c r="D3" s="7" t="s">
        <v>45</v>
      </c>
      <c r="E3" s="8">
        <v>4150507</v>
      </c>
      <c r="F3" s="8">
        <v>4112997</v>
      </c>
      <c r="G3" s="8">
        <v>5117186</v>
      </c>
      <c r="H3" s="8">
        <v>4146222</v>
      </c>
      <c r="I3" s="8">
        <v>4146222</v>
      </c>
      <c r="J3" s="8">
        <v>5202843</v>
      </c>
      <c r="K3" s="8">
        <v>4681443</v>
      </c>
      <c r="L3" s="8">
        <v>6835281</v>
      </c>
      <c r="M3" s="8">
        <v>8907552</v>
      </c>
      <c r="N3" s="8">
        <v>7201578</v>
      </c>
      <c r="O3" s="8">
        <v>6041063</v>
      </c>
      <c r="P3" s="8">
        <v>7689819</v>
      </c>
      <c r="Q3" s="8">
        <v>7973014</v>
      </c>
      <c r="R3" s="8">
        <v>7106086</v>
      </c>
      <c r="S3" s="8">
        <v>4211854</v>
      </c>
      <c r="T3" s="8">
        <v>2907749</v>
      </c>
      <c r="U3" s="8">
        <v>5489303</v>
      </c>
      <c r="V3" s="8">
        <v>10914631</v>
      </c>
      <c r="W3" s="8">
        <v>3165563</v>
      </c>
      <c r="X3" s="8">
        <v>2774695</v>
      </c>
      <c r="Y3" s="8">
        <v>8438275</v>
      </c>
      <c r="Z3" s="8">
        <v>7446378</v>
      </c>
      <c r="AA3" s="8">
        <v>6234817</v>
      </c>
      <c r="AB3" s="8">
        <v>11514275</v>
      </c>
      <c r="AC3" s="8">
        <v>10170022</v>
      </c>
      <c r="AD3" s="8">
        <v>11118554</v>
      </c>
      <c r="AE3" s="8">
        <v>10376739</v>
      </c>
      <c r="AF3" s="8">
        <v>10214806</v>
      </c>
      <c r="AG3" s="8">
        <v>8417519</v>
      </c>
      <c r="AH3" s="8">
        <v>9959240</v>
      </c>
      <c r="AI3" s="8">
        <v>9069128</v>
      </c>
    </row>
    <row r="4" spans="2:35" ht="15" customHeight="1">
      <c r="B4" s="7" t="s">
        <v>59</v>
      </c>
      <c r="C4" s="7" t="s">
        <v>59</v>
      </c>
      <c r="D4" s="7" t="s">
        <v>16</v>
      </c>
      <c r="E4" s="8">
        <v>2618114</v>
      </c>
      <c r="F4" s="8">
        <v>1870753</v>
      </c>
      <c r="G4" s="8">
        <v>2179043</v>
      </c>
      <c r="H4" s="8">
        <v>2136474</v>
      </c>
      <c r="I4" s="8">
        <v>2136474</v>
      </c>
      <c r="J4" s="8">
        <v>1810599</v>
      </c>
      <c r="K4" s="8">
        <v>1704535</v>
      </c>
      <c r="L4" s="8">
        <v>1743975</v>
      </c>
      <c r="M4" s="8">
        <v>2936214</v>
      </c>
      <c r="N4" s="8">
        <v>1700577</v>
      </c>
      <c r="O4" s="8">
        <v>2310836</v>
      </c>
      <c r="P4" s="8">
        <v>2766181</v>
      </c>
      <c r="Q4" s="8">
        <v>3716582</v>
      </c>
      <c r="R4" s="8">
        <v>5552427</v>
      </c>
      <c r="S4" s="8">
        <v>3987575</v>
      </c>
      <c r="T4" s="8">
        <v>2971312</v>
      </c>
      <c r="U4" s="8">
        <v>2926522</v>
      </c>
      <c r="V4" s="8">
        <v>3570869</v>
      </c>
      <c r="W4" s="8">
        <v>2935494</v>
      </c>
      <c r="X4" s="8">
        <v>3139913</v>
      </c>
      <c r="Y4" s="8">
        <v>2690252</v>
      </c>
      <c r="Z4" s="8">
        <v>5603977</v>
      </c>
      <c r="AA4" s="8">
        <v>5208983</v>
      </c>
      <c r="AB4" s="8">
        <v>8005479</v>
      </c>
      <c r="AC4" s="8">
        <v>9577499</v>
      </c>
      <c r="AD4" s="8">
        <v>10316900</v>
      </c>
      <c r="AE4" s="8">
        <v>9729626</v>
      </c>
      <c r="AF4" s="8">
        <v>10149496</v>
      </c>
      <c r="AG4" s="8">
        <v>9533840</v>
      </c>
      <c r="AH4" s="8">
        <v>9504436</v>
      </c>
      <c r="AI4" s="8">
        <v>5808039</v>
      </c>
    </row>
    <row r="5" spans="2:35" ht="27" customHeight="1">
      <c r="B5" s="7" t="s">
        <v>60</v>
      </c>
      <c r="C5" s="7" t="s">
        <v>60</v>
      </c>
      <c r="D5" s="7" t="s">
        <v>17</v>
      </c>
      <c r="E5" s="8">
        <v>2598913</v>
      </c>
      <c r="F5" s="8">
        <v>1928351</v>
      </c>
      <c r="G5" s="8">
        <v>2241690</v>
      </c>
      <c r="H5" s="8">
        <v>1647823</v>
      </c>
      <c r="I5" s="8">
        <v>1647823</v>
      </c>
      <c r="J5" s="8">
        <v>1415122</v>
      </c>
      <c r="K5" s="8">
        <v>1717630</v>
      </c>
      <c r="L5" s="8">
        <v>1295044</v>
      </c>
      <c r="M5" s="8">
        <v>1260084</v>
      </c>
      <c r="N5" s="8">
        <v>1483868</v>
      </c>
      <c r="O5" s="8">
        <v>1615563</v>
      </c>
      <c r="P5" s="8">
        <v>2799735</v>
      </c>
      <c r="Q5" s="8">
        <v>2102481</v>
      </c>
      <c r="R5" s="8">
        <v>3924398</v>
      </c>
      <c r="S5" s="8">
        <v>2750930</v>
      </c>
      <c r="T5" s="8">
        <v>4730315</v>
      </c>
      <c r="U5" s="8">
        <v>3190423</v>
      </c>
      <c r="V5" s="8">
        <v>3128426</v>
      </c>
      <c r="W5" s="8">
        <v>2874705</v>
      </c>
      <c r="X5" s="8">
        <v>3180399</v>
      </c>
      <c r="Y5" s="8">
        <v>4183294</v>
      </c>
      <c r="Z5" s="8">
        <v>6582190</v>
      </c>
      <c r="AA5" s="8">
        <v>9532302</v>
      </c>
      <c r="AB5" s="8">
        <v>10750649</v>
      </c>
      <c r="AC5" s="8">
        <v>7432793</v>
      </c>
      <c r="AD5" s="8">
        <v>7884851</v>
      </c>
      <c r="AE5" s="8">
        <v>9327644</v>
      </c>
      <c r="AF5" s="8">
        <v>9682439</v>
      </c>
      <c r="AG5" s="8">
        <v>10514416</v>
      </c>
      <c r="AH5" s="8">
        <v>9217465</v>
      </c>
      <c r="AI5" s="8">
        <v>7960376</v>
      </c>
    </row>
    <row r="6" spans="2:35" ht="15" customHeight="1">
      <c r="B6" s="7" t="s">
        <v>123</v>
      </c>
      <c r="C6" s="7" t="s">
        <v>123</v>
      </c>
      <c r="D6" s="7" t="s">
        <v>310</v>
      </c>
      <c r="E6" s="8">
        <v>104018178</v>
      </c>
      <c r="F6" s="8">
        <v>105053727</v>
      </c>
      <c r="G6" s="8">
        <v>106475429</v>
      </c>
      <c r="H6" s="8">
        <v>107839897</v>
      </c>
      <c r="I6" s="8">
        <v>107556726</v>
      </c>
      <c r="J6" s="8">
        <v>109077791</v>
      </c>
      <c r="K6" s="8">
        <v>114176972</v>
      </c>
      <c r="L6" s="8">
        <v>116590007</v>
      </c>
      <c r="M6" s="8">
        <v>137460378</v>
      </c>
      <c r="N6" s="8">
        <v>138667143</v>
      </c>
      <c r="O6" s="8">
        <v>140725703</v>
      </c>
      <c r="P6" s="8">
        <v>143825386</v>
      </c>
      <c r="Q6" s="8">
        <v>143402629</v>
      </c>
      <c r="R6" s="8">
        <v>147672910</v>
      </c>
      <c r="S6" s="8">
        <v>142622135</v>
      </c>
      <c r="T6" s="8">
        <v>142051438</v>
      </c>
      <c r="U6" s="8">
        <f>U7+U8+U9+U10</f>
        <v>141436291</v>
      </c>
      <c r="V6" s="8">
        <f t="shared" ref="V6:AG6" si="0">V7+V8+V9+V10</f>
        <v>142268413</v>
      </c>
      <c r="W6" s="8">
        <f t="shared" si="0"/>
        <v>140822024</v>
      </c>
      <c r="X6" s="8">
        <f t="shared" si="0"/>
        <v>144087376</v>
      </c>
      <c r="Y6" s="8">
        <f t="shared" si="0"/>
        <v>146391345</v>
      </c>
      <c r="Z6" s="8">
        <f t="shared" si="0"/>
        <v>149702254</v>
      </c>
      <c r="AA6" s="8">
        <f t="shared" si="0"/>
        <v>152635266</v>
      </c>
      <c r="AB6" s="8">
        <f t="shared" si="0"/>
        <v>153538643</v>
      </c>
      <c r="AC6" s="8">
        <f t="shared" si="0"/>
        <v>152508692</v>
      </c>
      <c r="AD6" s="8">
        <f t="shared" si="0"/>
        <v>154743582</v>
      </c>
      <c r="AE6" s="8">
        <f t="shared" si="0"/>
        <v>156867276</v>
      </c>
      <c r="AF6" s="8">
        <f t="shared" si="0"/>
        <v>158139731</v>
      </c>
      <c r="AG6" s="8">
        <f t="shared" si="0"/>
        <v>159520007</v>
      </c>
      <c r="AH6" s="8">
        <v>162653143</v>
      </c>
      <c r="AI6" s="8">
        <f t="shared" ref="AI6" si="1">AI7+AI8+AI9+AI10</f>
        <v>168374837</v>
      </c>
    </row>
    <row r="7" spans="2:35" ht="15" customHeight="1">
      <c r="B7" s="7" t="s">
        <v>119</v>
      </c>
      <c r="C7" s="7" t="s">
        <v>119</v>
      </c>
      <c r="D7" s="7" t="s">
        <v>121</v>
      </c>
      <c r="E7" s="8">
        <v>0</v>
      </c>
      <c r="F7" s="8">
        <v>0</v>
      </c>
      <c r="G7" s="8">
        <v>0</v>
      </c>
      <c r="H7" s="8">
        <v>0</v>
      </c>
      <c r="I7" s="8">
        <v>105961354</v>
      </c>
      <c r="J7" s="8">
        <v>107577229</v>
      </c>
      <c r="K7" s="8">
        <v>112688503</v>
      </c>
      <c r="L7" s="8">
        <v>115127536</v>
      </c>
      <c r="M7" s="8">
        <v>135643297</v>
      </c>
      <c r="N7" s="8">
        <v>136932592</v>
      </c>
      <c r="O7" s="8">
        <v>139051895</v>
      </c>
      <c r="P7" s="8">
        <v>141615368</v>
      </c>
      <c r="Q7" s="8">
        <v>141282371</v>
      </c>
      <c r="R7" s="8">
        <v>145625317</v>
      </c>
      <c r="S7" s="8">
        <v>140436976</v>
      </c>
      <c r="T7" s="8">
        <v>139855112</v>
      </c>
      <c r="U7" s="8">
        <v>129357246</v>
      </c>
      <c r="V7" s="8">
        <v>128907765</v>
      </c>
      <c r="W7" s="8">
        <v>127978833</v>
      </c>
      <c r="X7" s="8">
        <v>131167579</v>
      </c>
      <c r="Y7" s="8">
        <v>133378724</v>
      </c>
      <c r="Z7" s="8">
        <v>136557896</v>
      </c>
      <c r="AA7" s="8">
        <v>138934740</v>
      </c>
      <c r="AB7" s="8">
        <v>139204303</v>
      </c>
      <c r="AC7" s="8">
        <v>137888696</v>
      </c>
      <c r="AD7" s="8">
        <v>139387600</v>
      </c>
      <c r="AE7" s="8">
        <v>141812759</v>
      </c>
      <c r="AF7" s="8">
        <v>142214984</v>
      </c>
      <c r="AG7" s="8">
        <v>143488004</v>
      </c>
      <c r="AH7" s="8">
        <v>145559511</v>
      </c>
      <c r="AI7" s="8">
        <v>150269999</v>
      </c>
    </row>
    <row r="8" spans="2:35" ht="18" customHeight="1">
      <c r="B8" s="7" t="s">
        <v>137</v>
      </c>
      <c r="C8" s="7" t="s">
        <v>137</v>
      </c>
      <c r="D8" s="7" t="s">
        <v>138</v>
      </c>
      <c r="E8" s="8">
        <v>0</v>
      </c>
      <c r="F8" s="8">
        <v>0</v>
      </c>
      <c r="G8" s="8">
        <v>0</v>
      </c>
      <c r="H8" s="8">
        <v>0</v>
      </c>
      <c r="I8" s="8">
        <v>0</v>
      </c>
      <c r="J8" s="8">
        <v>0</v>
      </c>
      <c r="K8" s="8">
        <v>0</v>
      </c>
      <c r="L8" s="8"/>
      <c r="M8" s="8">
        <v>366751</v>
      </c>
      <c r="N8" s="8">
        <v>392279</v>
      </c>
      <c r="O8" s="8">
        <v>419535</v>
      </c>
      <c r="P8" s="8">
        <v>984048</v>
      </c>
      <c r="Q8" s="8">
        <v>923811</v>
      </c>
      <c r="R8" s="8">
        <v>946418</v>
      </c>
      <c r="S8" s="8">
        <v>1135482</v>
      </c>
      <c r="T8" s="8">
        <v>1140320</v>
      </c>
      <c r="U8" s="8">
        <v>1556791</v>
      </c>
      <c r="V8" s="8">
        <v>2703415</v>
      </c>
      <c r="W8" s="8">
        <v>1980668</v>
      </c>
      <c r="X8" s="8">
        <v>1768501</v>
      </c>
      <c r="Y8" s="8">
        <v>1729848</v>
      </c>
      <c r="Z8" s="8">
        <v>1782741</v>
      </c>
      <c r="AA8" s="8">
        <v>2134840</v>
      </c>
      <c r="AB8" s="8">
        <v>2594431</v>
      </c>
      <c r="AC8" s="8">
        <v>2628660</v>
      </c>
      <c r="AD8" s="8">
        <v>3127609</v>
      </c>
      <c r="AE8" s="8">
        <v>2650562</v>
      </c>
      <c r="AF8" s="8">
        <v>2970656</v>
      </c>
      <c r="AG8" s="8">
        <v>2798234</v>
      </c>
      <c r="AH8" s="8">
        <v>3385280</v>
      </c>
      <c r="AI8" s="8">
        <v>3895201</v>
      </c>
    </row>
    <row r="9" spans="2:35" ht="15" customHeight="1">
      <c r="B9" s="7" t="s">
        <v>120</v>
      </c>
      <c r="C9" s="7" t="s">
        <v>120</v>
      </c>
      <c r="D9" s="7" t="s">
        <v>122</v>
      </c>
      <c r="E9" s="8">
        <v>0</v>
      </c>
      <c r="F9" s="8">
        <v>0</v>
      </c>
      <c r="G9" s="8">
        <v>0</v>
      </c>
      <c r="H9" s="8">
        <v>0</v>
      </c>
      <c r="I9" s="8">
        <v>1595372</v>
      </c>
      <c r="J9" s="8">
        <v>1500562</v>
      </c>
      <c r="K9" s="8">
        <v>1488469</v>
      </c>
      <c r="L9" s="8">
        <v>1462471</v>
      </c>
      <c r="M9" s="8">
        <v>1450330</v>
      </c>
      <c r="N9" s="8">
        <v>1342272</v>
      </c>
      <c r="O9" s="8">
        <v>1254273</v>
      </c>
      <c r="P9" s="8">
        <v>1225970</v>
      </c>
      <c r="Q9" s="8">
        <v>1196447</v>
      </c>
      <c r="R9" s="8">
        <v>1101175</v>
      </c>
      <c r="S9" s="8">
        <v>1049677</v>
      </c>
      <c r="T9" s="8">
        <v>1056006</v>
      </c>
      <c r="U9" s="8">
        <v>892226</v>
      </c>
      <c r="V9" s="8">
        <v>846487</v>
      </c>
      <c r="W9" s="8">
        <v>779038</v>
      </c>
      <c r="X9" s="8">
        <v>684840</v>
      </c>
      <c r="Y9" s="8">
        <v>553830</v>
      </c>
      <c r="Z9" s="8">
        <v>456836</v>
      </c>
      <c r="AA9" s="8">
        <v>382811</v>
      </c>
      <c r="AB9" s="8">
        <v>312994</v>
      </c>
      <c r="AC9" s="8">
        <v>239694</v>
      </c>
      <c r="AD9" s="8">
        <v>179526</v>
      </c>
      <c r="AE9" s="8">
        <v>104455</v>
      </c>
      <c r="AF9" s="8">
        <v>91203</v>
      </c>
      <c r="AG9" s="8">
        <v>85093</v>
      </c>
      <c r="AH9" s="8">
        <v>80037</v>
      </c>
      <c r="AI9" s="8">
        <v>78150</v>
      </c>
    </row>
    <row r="10" spans="2:35" ht="15" customHeight="1">
      <c r="B10" s="7" t="s">
        <v>664</v>
      </c>
      <c r="C10" s="450" t="s">
        <v>664</v>
      </c>
      <c r="D10" s="7" t="s">
        <v>665</v>
      </c>
      <c r="E10" s="8">
        <v>0</v>
      </c>
      <c r="F10" s="8">
        <v>0</v>
      </c>
      <c r="G10" s="8">
        <v>0</v>
      </c>
      <c r="H10" s="8">
        <v>0</v>
      </c>
      <c r="I10" s="8">
        <v>0</v>
      </c>
      <c r="J10" s="8">
        <v>0</v>
      </c>
      <c r="K10" s="8">
        <v>0</v>
      </c>
      <c r="L10" s="8">
        <v>0</v>
      </c>
      <c r="M10" s="8">
        <v>0</v>
      </c>
      <c r="N10" s="8">
        <v>0</v>
      </c>
      <c r="O10" s="8">
        <v>0</v>
      </c>
      <c r="P10" s="8">
        <v>0</v>
      </c>
      <c r="Q10" s="8">
        <v>0</v>
      </c>
      <c r="R10" s="8">
        <v>0</v>
      </c>
      <c r="S10" s="8">
        <v>0</v>
      </c>
      <c r="T10" s="8">
        <v>0</v>
      </c>
      <c r="U10" s="8">
        <v>9630028</v>
      </c>
      <c r="V10" s="8">
        <v>9810746</v>
      </c>
      <c r="W10" s="8">
        <v>10083485</v>
      </c>
      <c r="X10" s="8">
        <v>10466456</v>
      </c>
      <c r="Y10" s="8">
        <v>10728943</v>
      </c>
      <c r="Z10" s="8">
        <v>10904781</v>
      </c>
      <c r="AA10" s="8">
        <v>11182875</v>
      </c>
      <c r="AB10" s="8">
        <v>11426915</v>
      </c>
      <c r="AC10" s="8">
        <v>11751642</v>
      </c>
      <c r="AD10" s="8">
        <v>12048847</v>
      </c>
      <c r="AE10" s="8">
        <v>12299500</v>
      </c>
      <c r="AF10" s="8">
        <v>12862888</v>
      </c>
      <c r="AG10" s="8">
        <v>13148676</v>
      </c>
      <c r="AH10" s="8">
        <v>13628315</v>
      </c>
      <c r="AI10" s="8">
        <v>14131487</v>
      </c>
    </row>
    <row r="11" spans="2:35" ht="15" customHeight="1">
      <c r="B11" s="7" t="s">
        <v>99</v>
      </c>
      <c r="C11" s="7" t="s">
        <v>99</v>
      </c>
      <c r="D11" s="7" t="s">
        <v>738</v>
      </c>
      <c r="E11" s="8">
        <v>769937</v>
      </c>
      <c r="F11" s="8">
        <v>2441564</v>
      </c>
      <c r="G11" s="8">
        <v>1525925</v>
      </c>
      <c r="H11" s="8">
        <v>5631488</v>
      </c>
      <c r="I11" s="8">
        <v>5631488</v>
      </c>
      <c r="J11" s="8">
        <v>5567891</v>
      </c>
      <c r="K11" s="8">
        <v>7544762</v>
      </c>
      <c r="L11" s="8">
        <v>9887869</v>
      </c>
      <c r="M11" s="8">
        <v>9189763</v>
      </c>
      <c r="N11" s="8">
        <v>12353498</v>
      </c>
      <c r="O11" s="8">
        <v>8046822</v>
      </c>
      <c r="P11" s="8">
        <v>223860</v>
      </c>
      <c r="Q11" s="8">
        <v>1851171</v>
      </c>
      <c r="R11" s="8">
        <v>1160328</v>
      </c>
      <c r="S11" s="8">
        <v>2169867</v>
      </c>
      <c r="T11" s="8">
        <v>125828</v>
      </c>
      <c r="U11" s="8">
        <v>293583</v>
      </c>
      <c r="V11" s="8">
        <v>191774</v>
      </c>
      <c r="W11" s="8">
        <v>587269</v>
      </c>
      <c r="X11" s="8">
        <v>430465</v>
      </c>
      <c r="Y11" s="8">
        <v>453372</v>
      </c>
      <c r="Z11" s="8">
        <v>754142</v>
      </c>
      <c r="AA11" s="8">
        <v>1286283</v>
      </c>
      <c r="AB11" s="8">
        <v>14282007</v>
      </c>
      <c r="AC11" s="8">
        <v>13824606</v>
      </c>
      <c r="AD11" s="8">
        <v>11129345</v>
      </c>
      <c r="AE11" s="8">
        <v>9373287</v>
      </c>
      <c r="AF11" s="8">
        <v>12442068</v>
      </c>
      <c r="AG11" s="8">
        <v>12676594</v>
      </c>
      <c r="AH11" s="8">
        <v>9003147</v>
      </c>
      <c r="AI11" s="8">
        <v>11528953</v>
      </c>
    </row>
    <row r="12" spans="2:35" ht="15" customHeight="1">
      <c r="B12" s="7" t="s">
        <v>101</v>
      </c>
      <c r="C12" s="7" t="s">
        <v>101</v>
      </c>
      <c r="D12" s="7" t="s">
        <v>246</v>
      </c>
      <c r="E12" s="8">
        <v>25090751</v>
      </c>
      <c r="F12" s="8">
        <v>25072507</v>
      </c>
      <c r="G12" s="8">
        <v>25926495</v>
      </c>
      <c r="H12" s="8">
        <v>26905088</v>
      </c>
      <c r="I12" s="8"/>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row>
    <row r="13" spans="2:35" ht="15" customHeight="1">
      <c r="B13" s="7" t="s">
        <v>124</v>
      </c>
      <c r="C13" s="7" t="s">
        <v>124</v>
      </c>
      <c r="D13" s="7" t="s">
        <v>125</v>
      </c>
      <c r="E13" s="8">
        <v>0</v>
      </c>
      <c r="F13" s="8">
        <v>0</v>
      </c>
      <c r="G13" s="8">
        <v>0</v>
      </c>
      <c r="H13" s="8">
        <v>0</v>
      </c>
      <c r="I13" s="8">
        <v>26889994</v>
      </c>
      <c r="J13" s="8">
        <v>27661682</v>
      </c>
      <c r="K13" s="8">
        <v>33527451</v>
      </c>
      <c r="L13" s="8">
        <v>33986072</v>
      </c>
      <c r="M13" s="8">
        <v>37844506</v>
      </c>
      <c r="N13" s="8">
        <v>37976558</v>
      </c>
      <c r="O13" s="8">
        <v>38081452</v>
      </c>
      <c r="P13" s="8">
        <v>37581667</v>
      </c>
      <c r="Q13" s="8">
        <v>41328134</v>
      </c>
      <c r="R13" s="8">
        <v>41193093</v>
      </c>
      <c r="S13" s="8">
        <v>56806942</v>
      </c>
      <c r="T13" s="8">
        <v>61209949</v>
      </c>
      <c r="U13" s="8">
        <f>U14+U15+U17+U18</f>
        <v>66783434</v>
      </c>
      <c r="V13" s="8">
        <f>V14+V15+V17+V18</f>
        <v>68758852</v>
      </c>
      <c r="W13" s="8">
        <f>W14+W15+W17+W18</f>
        <v>71165386</v>
      </c>
      <c r="X13" s="8">
        <f>X14+X15+X17+X18</f>
        <v>70048917</v>
      </c>
      <c r="Y13" s="8">
        <f t="shared" ref="Y13:Z13" si="2">SUM(Y14:Y18)</f>
        <v>71866260</v>
      </c>
      <c r="Z13" s="8">
        <f t="shared" si="2"/>
        <v>66394854</v>
      </c>
      <c r="AA13" s="8">
        <v>60560893</v>
      </c>
      <c r="AB13" s="8">
        <v>46844309</v>
      </c>
      <c r="AC13" s="8">
        <v>53334112</v>
      </c>
      <c r="AD13" s="8">
        <v>53340655</v>
      </c>
      <c r="AE13" s="8">
        <v>58858724</v>
      </c>
      <c r="AF13" s="8">
        <v>68080580</v>
      </c>
      <c r="AG13" s="8">
        <f t="shared" ref="AG13" si="3">SUM(AG14:AG18)</f>
        <v>67523003</v>
      </c>
      <c r="AH13" s="8">
        <v>68160639</v>
      </c>
      <c r="AI13" s="8">
        <f t="shared" ref="AI13" si="4">SUM(AI14:AI18)</f>
        <v>67032871</v>
      </c>
    </row>
    <row r="14" spans="2:35" ht="29.85" customHeight="1">
      <c r="B14" s="7" t="s">
        <v>152</v>
      </c>
      <c r="C14" s="7" t="s">
        <v>152</v>
      </c>
      <c r="D14" s="7" t="s">
        <v>247</v>
      </c>
      <c r="E14" s="8">
        <v>0</v>
      </c>
      <c r="F14" s="8">
        <v>0</v>
      </c>
      <c r="G14" s="8">
        <v>0</v>
      </c>
      <c r="H14" s="8">
        <v>0</v>
      </c>
      <c r="I14" s="8">
        <v>25984209</v>
      </c>
      <c r="J14" s="8">
        <v>26750860</v>
      </c>
      <c r="K14" s="8">
        <v>32565132</v>
      </c>
      <c r="L14" s="8">
        <v>33013402</v>
      </c>
      <c r="M14" s="8">
        <v>36886457</v>
      </c>
      <c r="N14" s="8">
        <v>36994963</v>
      </c>
      <c r="O14" s="8">
        <v>37097116</v>
      </c>
      <c r="P14" s="8">
        <v>36585574</v>
      </c>
      <c r="Q14" s="8">
        <v>40248937</v>
      </c>
      <c r="R14" s="8">
        <v>40130536</v>
      </c>
      <c r="S14" s="8">
        <v>55799648</v>
      </c>
      <c r="T14" s="8">
        <v>60192017</v>
      </c>
      <c r="U14" s="8">
        <v>65700052</v>
      </c>
      <c r="V14" s="8">
        <v>67191633</v>
      </c>
      <c r="W14" s="8">
        <v>69713676</v>
      </c>
      <c r="X14" s="8">
        <v>68563302</v>
      </c>
      <c r="Y14" s="8">
        <v>70064796</v>
      </c>
      <c r="Z14" s="8">
        <v>63541779</v>
      </c>
      <c r="AA14" s="8">
        <v>57789407</v>
      </c>
      <c r="AB14" s="8">
        <v>44050101</v>
      </c>
      <c r="AC14" s="8">
        <v>49845849</v>
      </c>
      <c r="AD14" s="8">
        <v>47378576</v>
      </c>
      <c r="AE14" s="8">
        <v>51662758</v>
      </c>
      <c r="AF14" s="8">
        <v>55735711</v>
      </c>
      <c r="AG14" s="8">
        <v>47598570</v>
      </c>
      <c r="AH14" s="8">
        <v>39815091</v>
      </c>
      <c r="AI14" s="8">
        <v>36500017</v>
      </c>
    </row>
    <row r="15" spans="2:35" ht="30" customHeight="1">
      <c r="B15" s="7" t="s">
        <v>135</v>
      </c>
      <c r="C15" s="7" t="s">
        <v>135</v>
      </c>
      <c r="D15" s="7" t="s">
        <v>248</v>
      </c>
      <c r="E15" s="8">
        <v>0</v>
      </c>
      <c r="F15" s="8">
        <v>0</v>
      </c>
      <c r="G15" s="8">
        <v>0</v>
      </c>
      <c r="H15" s="8">
        <v>0</v>
      </c>
      <c r="I15" s="8">
        <v>93165</v>
      </c>
      <c r="J15" s="8">
        <v>99238</v>
      </c>
      <c r="K15" s="8">
        <v>118746</v>
      </c>
      <c r="L15" s="8">
        <v>131330</v>
      </c>
      <c r="M15" s="8">
        <v>136511</v>
      </c>
      <c r="N15" s="8">
        <v>163878</v>
      </c>
      <c r="O15" s="8">
        <v>177035</v>
      </c>
      <c r="P15" s="8">
        <v>187335</v>
      </c>
      <c r="Q15" s="8">
        <v>194285</v>
      </c>
      <c r="R15" s="8">
        <v>181321</v>
      </c>
      <c r="S15" s="8">
        <v>205854</v>
      </c>
      <c r="T15" s="8">
        <v>103695</v>
      </c>
      <c r="U15" s="8">
        <v>110155</v>
      </c>
      <c r="V15" s="8">
        <v>112080</v>
      </c>
      <c r="W15" s="8">
        <v>118325</v>
      </c>
      <c r="X15" s="8">
        <v>118325</v>
      </c>
      <c r="Y15" s="8">
        <v>116977</v>
      </c>
      <c r="Z15" s="8">
        <v>123248</v>
      </c>
      <c r="AA15" s="8">
        <v>117252</v>
      </c>
      <c r="AB15" s="8">
        <v>62445</v>
      </c>
      <c r="AC15" s="8">
        <v>64707</v>
      </c>
      <c r="AD15" s="8">
        <v>68484</v>
      </c>
      <c r="AE15" s="8">
        <v>68902</v>
      </c>
      <c r="AF15" s="8">
        <v>1969</v>
      </c>
      <c r="AG15" s="8">
        <v>2005</v>
      </c>
      <c r="AH15" s="8">
        <v>2179</v>
      </c>
      <c r="AI15" s="8">
        <v>2060</v>
      </c>
    </row>
    <row r="16" spans="2:35" ht="27.6" customHeight="1">
      <c r="B16" s="386" t="s">
        <v>630</v>
      </c>
      <c r="C16" s="7" t="s">
        <v>691</v>
      </c>
      <c r="D16" s="7" t="s">
        <v>630</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1421272</v>
      </c>
      <c r="Z16" s="8">
        <v>2455419</v>
      </c>
      <c r="AA16" s="8">
        <v>2473509</v>
      </c>
      <c r="AB16" s="8">
        <v>2493445</v>
      </c>
      <c r="AC16" s="8">
        <v>3156009</v>
      </c>
      <c r="AD16" s="8">
        <v>5683783</v>
      </c>
      <c r="AE16" s="8">
        <v>6894777</v>
      </c>
      <c r="AF16" s="8">
        <v>12107959</v>
      </c>
      <c r="AG16" s="8">
        <v>19639468</v>
      </c>
      <c r="AH16" s="8">
        <v>28059918</v>
      </c>
      <c r="AI16" s="8">
        <v>30131812</v>
      </c>
    </row>
    <row r="17" spans="2:35" ht="27" customHeight="1">
      <c r="B17" s="7" t="s">
        <v>153</v>
      </c>
      <c r="C17" s="7" t="s">
        <v>153</v>
      </c>
      <c r="D17" s="7" t="s">
        <v>249</v>
      </c>
      <c r="E17" s="8">
        <v>0</v>
      </c>
      <c r="F17" s="8">
        <v>0</v>
      </c>
      <c r="G17" s="8">
        <v>0</v>
      </c>
      <c r="H17" s="8">
        <v>0</v>
      </c>
      <c r="I17" s="8">
        <v>812620</v>
      </c>
      <c r="J17" s="8">
        <v>811584</v>
      </c>
      <c r="K17" s="8">
        <v>843573</v>
      </c>
      <c r="L17" s="8">
        <v>841340</v>
      </c>
      <c r="M17" s="8">
        <v>821538</v>
      </c>
      <c r="N17" s="8">
        <v>817717</v>
      </c>
      <c r="O17" s="8">
        <v>807301</v>
      </c>
      <c r="P17" s="8">
        <v>808758</v>
      </c>
      <c r="Q17" s="8">
        <v>884912</v>
      </c>
      <c r="R17" s="8">
        <v>881236</v>
      </c>
      <c r="S17" s="8">
        <v>801440</v>
      </c>
      <c r="T17" s="8">
        <v>808264</v>
      </c>
      <c r="U17" s="8">
        <v>857331</v>
      </c>
      <c r="V17" s="8">
        <v>1336707</v>
      </c>
      <c r="W17" s="8">
        <v>1329921</v>
      </c>
      <c r="X17" s="8">
        <v>1363826</v>
      </c>
      <c r="Y17" s="8">
        <v>259788</v>
      </c>
      <c r="Z17" s="8">
        <v>270798</v>
      </c>
      <c r="AA17" s="8">
        <v>177287</v>
      </c>
      <c r="AB17" s="8">
        <v>177460</v>
      </c>
      <c r="AC17" s="8">
        <v>204299</v>
      </c>
      <c r="AD17" s="8">
        <v>204294</v>
      </c>
      <c r="AE17" s="8">
        <v>226728</v>
      </c>
      <c r="AF17" s="8">
        <v>229212</v>
      </c>
      <c r="AG17" s="8">
        <v>277121</v>
      </c>
      <c r="AH17" s="8">
        <v>277106</v>
      </c>
      <c r="AI17" s="8">
        <v>392950</v>
      </c>
    </row>
    <row r="18" spans="2:35" ht="27.6" customHeight="1">
      <c r="B18" s="331" t="s">
        <v>595</v>
      </c>
      <c r="C18" s="7" t="s">
        <v>595</v>
      </c>
      <c r="D18" s="329" t="s">
        <v>594</v>
      </c>
      <c r="E18" s="8"/>
      <c r="F18" s="8"/>
      <c r="G18" s="8"/>
      <c r="H18" s="8"/>
      <c r="I18" s="8"/>
      <c r="J18" s="8"/>
      <c r="K18" s="8"/>
      <c r="L18" s="8"/>
      <c r="M18" s="8"/>
      <c r="N18" s="8"/>
      <c r="O18" s="8"/>
      <c r="P18" s="8"/>
      <c r="Q18" s="8"/>
      <c r="R18" s="8"/>
      <c r="S18" s="8"/>
      <c r="T18" s="8">
        <v>105973</v>
      </c>
      <c r="U18" s="8">
        <v>115896</v>
      </c>
      <c r="V18" s="8">
        <v>118432</v>
      </c>
      <c r="W18" s="8">
        <v>3464</v>
      </c>
      <c r="X18" s="8">
        <v>3464</v>
      </c>
      <c r="Y18" s="8">
        <v>3427</v>
      </c>
      <c r="Z18" s="8">
        <v>3610</v>
      </c>
      <c r="AA18" s="8">
        <v>3438</v>
      </c>
      <c r="AB18" s="8">
        <v>60858</v>
      </c>
      <c r="AC18" s="8">
        <v>63248</v>
      </c>
      <c r="AD18" s="8">
        <v>5518</v>
      </c>
      <c r="AE18" s="8">
        <v>5559</v>
      </c>
      <c r="AF18" s="8">
        <v>5729</v>
      </c>
      <c r="AG18" s="8">
        <v>5839</v>
      </c>
      <c r="AH18" s="8">
        <v>6345</v>
      </c>
      <c r="AI18" s="8">
        <v>6032</v>
      </c>
    </row>
    <row r="19" spans="2:35" ht="17.100000000000001" customHeight="1">
      <c r="B19" s="7" t="s">
        <v>557</v>
      </c>
      <c r="C19" s="7" t="s">
        <v>557</v>
      </c>
      <c r="D19" s="7" t="s">
        <v>558</v>
      </c>
      <c r="E19" s="8">
        <f>E74--E77</f>
        <v>0</v>
      </c>
      <c r="F19" s="8">
        <f>F74--F77</f>
        <v>0</v>
      </c>
      <c r="G19" s="8">
        <f>G74--G77</f>
        <v>0</v>
      </c>
      <c r="H19" s="8">
        <f>H74--H77</f>
        <v>0</v>
      </c>
      <c r="I19" s="8">
        <v>2385727</v>
      </c>
      <c r="J19" s="8">
        <v>2607112</v>
      </c>
      <c r="K19" s="8">
        <v>1638155</v>
      </c>
      <c r="L19" s="8">
        <v>2746983</v>
      </c>
      <c r="M19" s="8">
        <v>1708744</v>
      </c>
      <c r="N19" s="8">
        <v>1601898</v>
      </c>
      <c r="O19" s="8">
        <v>1216615</v>
      </c>
      <c r="P19" s="8">
        <v>1167517</v>
      </c>
      <c r="Q19" s="8">
        <v>1089558</v>
      </c>
      <c r="R19" s="8">
        <v>1152234</v>
      </c>
      <c r="S19" s="8">
        <v>1129955</v>
      </c>
      <c r="T19" s="8">
        <v>828689</v>
      </c>
      <c r="U19" s="8">
        <v>657664</v>
      </c>
      <c r="V19" s="8">
        <v>643558</v>
      </c>
      <c r="W19" s="8">
        <v>542154</v>
      </c>
      <c r="X19" s="8">
        <v>544553</v>
      </c>
      <c r="Y19" s="8">
        <v>534437</v>
      </c>
      <c r="Z19" s="8">
        <v>624650</v>
      </c>
      <c r="AA19" s="8">
        <v>555000</v>
      </c>
      <c r="AB19" s="8">
        <v>8043599</v>
      </c>
      <c r="AC19" s="8">
        <v>2318219</v>
      </c>
      <c r="AD19" s="8">
        <v>341528</v>
      </c>
      <c r="AE19" s="8">
        <v>0</v>
      </c>
      <c r="AF19" s="8">
        <v>92812</v>
      </c>
      <c r="AG19" s="8">
        <v>271933</v>
      </c>
      <c r="AH19" s="8">
        <v>2615825</v>
      </c>
      <c r="AI19" s="8">
        <v>4133946</v>
      </c>
    </row>
    <row r="20" spans="2:35" ht="15" customHeight="1">
      <c r="B20" s="7" t="s">
        <v>133</v>
      </c>
      <c r="C20" s="7" t="s">
        <v>133</v>
      </c>
      <c r="D20" s="7" t="s">
        <v>134</v>
      </c>
      <c r="E20" s="8">
        <v>880163</v>
      </c>
      <c r="F20" s="8">
        <v>853327</v>
      </c>
      <c r="G20" s="8">
        <v>868482</v>
      </c>
      <c r="H20" s="8">
        <v>889372</v>
      </c>
      <c r="I20" s="8">
        <v>889372</v>
      </c>
      <c r="J20" s="8">
        <v>901864</v>
      </c>
      <c r="K20" s="8">
        <v>855457</v>
      </c>
      <c r="L20" s="8">
        <v>871776</v>
      </c>
      <c r="M20" s="8">
        <v>891952</v>
      </c>
      <c r="N20" s="8">
        <v>906884</v>
      </c>
      <c r="O20" s="8">
        <v>865227</v>
      </c>
      <c r="P20" s="8">
        <v>885208</v>
      </c>
      <c r="Q20" s="8">
        <v>903113</v>
      </c>
      <c r="R20" s="8">
        <v>920752</v>
      </c>
      <c r="S20" s="8">
        <v>947922</v>
      </c>
      <c r="T20" s="8">
        <v>978234</v>
      </c>
      <c r="U20" s="8">
        <v>998397</v>
      </c>
      <c r="V20" s="8">
        <v>1015499</v>
      </c>
      <c r="W20" s="8">
        <v>917143</v>
      </c>
      <c r="X20" s="8">
        <v>934292</v>
      </c>
      <c r="Y20" s="8">
        <v>932740</v>
      </c>
      <c r="Z20" s="8">
        <v>950441</v>
      </c>
      <c r="AA20" s="8">
        <v>871903</v>
      </c>
      <c r="AB20" s="8">
        <v>897323</v>
      </c>
      <c r="AC20" s="8">
        <v>921495</v>
      </c>
      <c r="AD20" s="8">
        <v>957621</v>
      </c>
      <c r="AE20" s="8">
        <v>910184</v>
      </c>
      <c r="AF20" s="8">
        <v>941025</v>
      </c>
      <c r="AG20" s="8">
        <v>967514</v>
      </c>
      <c r="AH20" s="8">
        <v>995014</v>
      </c>
      <c r="AI20" s="8">
        <v>913753</v>
      </c>
    </row>
    <row r="21" spans="2:35" ht="15" customHeight="1">
      <c r="B21" s="7" t="s">
        <v>61</v>
      </c>
      <c r="C21" s="7" t="s">
        <v>61</v>
      </c>
      <c r="D21" s="7" t="s">
        <v>19</v>
      </c>
      <c r="E21" s="8">
        <v>452759</v>
      </c>
      <c r="F21" s="8">
        <v>436761</v>
      </c>
      <c r="G21" s="8">
        <v>430607</v>
      </c>
      <c r="H21" s="8">
        <v>490327</v>
      </c>
      <c r="I21" s="8">
        <v>490327</v>
      </c>
      <c r="J21" s="8">
        <v>486567</v>
      </c>
      <c r="K21" s="8">
        <v>495572</v>
      </c>
      <c r="L21" s="8">
        <v>526149</v>
      </c>
      <c r="M21" s="8">
        <v>819409</v>
      </c>
      <c r="N21" s="8">
        <v>773264</v>
      </c>
      <c r="O21" s="8">
        <v>742302</v>
      </c>
      <c r="P21" s="8">
        <v>734570</v>
      </c>
      <c r="Q21" s="8">
        <v>772117</v>
      </c>
      <c r="R21" s="8">
        <v>728938</v>
      </c>
      <c r="S21" s="8">
        <v>696945</v>
      </c>
      <c r="T21" s="8">
        <v>688811</v>
      </c>
      <c r="U21" s="8">
        <v>708356</v>
      </c>
      <c r="V21" s="8">
        <v>669130</v>
      </c>
      <c r="W21" s="8">
        <v>658384</v>
      </c>
      <c r="X21" s="8">
        <v>637320</v>
      </c>
      <c r="Y21" s="8">
        <v>692802</v>
      </c>
      <c r="Z21" s="8">
        <v>666472</v>
      </c>
      <c r="AA21" s="8">
        <v>654248</v>
      </c>
      <c r="AB21" s="8">
        <v>655551</v>
      </c>
      <c r="AC21" s="8">
        <v>740756</v>
      </c>
      <c r="AD21" s="8">
        <v>720935</v>
      </c>
      <c r="AE21" s="8">
        <v>756482</v>
      </c>
      <c r="AF21" s="8">
        <v>776915</v>
      </c>
      <c r="AG21" s="8">
        <v>881857</v>
      </c>
      <c r="AH21" s="8">
        <v>859583</v>
      </c>
      <c r="AI21" s="8">
        <v>870198</v>
      </c>
    </row>
    <row r="22" spans="2:35" ht="15" customHeight="1">
      <c r="B22" s="7" t="s">
        <v>62</v>
      </c>
      <c r="C22" s="7" t="s">
        <v>62</v>
      </c>
      <c r="D22" s="7" t="s">
        <v>44</v>
      </c>
      <c r="E22" s="8">
        <v>1688516</v>
      </c>
      <c r="F22" s="8">
        <v>1688516</v>
      </c>
      <c r="G22" s="8">
        <v>1712056</v>
      </c>
      <c r="H22" s="8">
        <v>1712056</v>
      </c>
      <c r="I22" s="8">
        <v>1712056</v>
      </c>
      <c r="J22" s="8">
        <v>1712056</v>
      </c>
      <c r="K22" s="8">
        <v>1712056</v>
      </c>
      <c r="L22" s="8">
        <v>1712056</v>
      </c>
      <c r="M22" s="8">
        <v>1712056</v>
      </c>
      <c r="N22" s="8">
        <v>1712056</v>
      </c>
      <c r="O22" s="8">
        <v>1712056</v>
      </c>
      <c r="P22" s="8">
        <v>1712056</v>
      </c>
      <c r="Q22" s="8">
        <v>1712056</v>
      </c>
      <c r="R22" s="8">
        <v>1712056</v>
      </c>
      <c r="S22" s="8">
        <v>1712056</v>
      </c>
      <c r="T22" s="8">
        <v>1712056</v>
      </c>
      <c r="U22" s="8">
        <v>1712056</v>
      </c>
      <c r="V22" s="8">
        <v>1712056</v>
      </c>
      <c r="W22" s="8">
        <v>1712056</v>
      </c>
      <c r="X22" s="8">
        <v>1712056</v>
      </c>
      <c r="Y22" s="8">
        <v>1712056</v>
      </c>
      <c r="Z22" s="8">
        <v>1712056</v>
      </c>
      <c r="AA22" s="8">
        <v>1712056</v>
      </c>
      <c r="AB22" s="8">
        <v>1712056</v>
      </c>
      <c r="AC22" s="8">
        <v>1712056</v>
      </c>
      <c r="AD22" s="8">
        <v>1712056</v>
      </c>
      <c r="AE22" s="8">
        <v>1712056</v>
      </c>
      <c r="AF22" s="8">
        <v>1712056</v>
      </c>
      <c r="AG22" s="8">
        <v>1712056</v>
      </c>
      <c r="AH22" s="8">
        <v>1712056</v>
      </c>
      <c r="AI22" s="8">
        <v>1712056</v>
      </c>
    </row>
    <row r="23" spans="2:35" ht="15" customHeight="1">
      <c r="B23" s="7" t="s">
        <v>63</v>
      </c>
      <c r="C23" s="7" t="s">
        <v>63</v>
      </c>
      <c r="D23" s="7" t="s">
        <v>20</v>
      </c>
      <c r="E23" s="8">
        <v>858934</v>
      </c>
      <c r="F23" s="8">
        <v>858046</v>
      </c>
      <c r="G23" s="8">
        <v>857240</v>
      </c>
      <c r="H23" s="8">
        <v>930717</v>
      </c>
      <c r="I23" s="8">
        <v>930717</v>
      </c>
      <c r="J23" s="8">
        <v>898332</v>
      </c>
      <c r="K23" s="8">
        <v>900490</v>
      </c>
      <c r="L23" s="8">
        <v>918828</v>
      </c>
      <c r="M23" s="8">
        <v>986384</v>
      </c>
      <c r="N23" s="8">
        <v>752271</v>
      </c>
      <c r="O23" s="8">
        <v>748294</v>
      </c>
      <c r="P23" s="8">
        <v>744992</v>
      </c>
      <c r="Q23" s="8">
        <v>874078</v>
      </c>
      <c r="R23" s="8">
        <v>838877</v>
      </c>
      <c r="S23" s="8">
        <v>796281</v>
      </c>
      <c r="T23" s="8">
        <v>784112</v>
      </c>
      <c r="U23" s="8">
        <v>803429</v>
      </c>
      <c r="V23" s="8">
        <v>748561</v>
      </c>
      <c r="W23" s="8">
        <v>756603</v>
      </c>
      <c r="X23" s="8">
        <v>719636</v>
      </c>
      <c r="Y23" s="8">
        <v>732909</v>
      </c>
      <c r="Z23" s="8">
        <v>697501</v>
      </c>
      <c r="AA23" s="8">
        <v>656417</v>
      </c>
      <c r="AB23" s="8">
        <v>639154</v>
      </c>
      <c r="AC23" s="8">
        <v>688262</v>
      </c>
      <c r="AD23" s="8">
        <v>662943</v>
      </c>
      <c r="AE23" s="8">
        <v>646506</v>
      </c>
      <c r="AF23" s="8">
        <v>718240</v>
      </c>
      <c r="AG23" s="8">
        <v>765278</v>
      </c>
      <c r="AH23" s="8">
        <v>766129</v>
      </c>
      <c r="AI23" s="8">
        <v>783195</v>
      </c>
    </row>
    <row r="24" spans="2:35" ht="15" customHeight="1">
      <c r="B24" s="7" t="s">
        <v>145</v>
      </c>
      <c r="C24" s="7" t="s">
        <v>145</v>
      </c>
      <c r="D24" s="7" t="s">
        <v>146</v>
      </c>
      <c r="E24" s="8">
        <v>0</v>
      </c>
      <c r="F24" s="8">
        <v>0</v>
      </c>
      <c r="G24" s="8">
        <v>0</v>
      </c>
      <c r="H24" s="8">
        <v>0</v>
      </c>
      <c r="I24" s="8">
        <v>0</v>
      </c>
      <c r="J24" s="8">
        <v>0</v>
      </c>
      <c r="K24" s="8">
        <v>0</v>
      </c>
      <c r="L24" s="8">
        <v>0</v>
      </c>
      <c r="M24" s="8">
        <v>0</v>
      </c>
      <c r="N24" s="8">
        <v>984553</v>
      </c>
      <c r="O24" s="8">
        <v>922098</v>
      </c>
      <c r="P24" s="8">
        <v>894006</v>
      </c>
      <c r="Q24" s="8">
        <v>838792</v>
      </c>
      <c r="R24" s="8">
        <v>796671</v>
      </c>
      <c r="S24" s="8">
        <v>751195</v>
      </c>
      <c r="T24" s="8">
        <v>735823</v>
      </c>
      <c r="U24" s="8">
        <v>710657</v>
      </c>
      <c r="V24" s="8">
        <v>665512</v>
      </c>
      <c r="W24" s="8">
        <v>633445</v>
      </c>
      <c r="X24" s="8">
        <v>579199</v>
      </c>
      <c r="Y24" s="8">
        <v>517102</v>
      </c>
      <c r="Z24" s="8">
        <v>559918</v>
      </c>
      <c r="AA24" s="8">
        <v>535231</v>
      </c>
      <c r="AB24" s="8">
        <v>519746</v>
      </c>
      <c r="AC24" s="8">
        <v>497352</v>
      </c>
      <c r="AD24" s="8">
        <v>494961</v>
      </c>
      <c r="AE24" s="8">
        <v>508489</v>
      </c>
      <c r="AF24" s="8">
        <v>498896</v>
      </c>
      <c r="AG24" s="8">
        <v>494296</v>
      </c>
      <c r="AH24" s="8">
        <v>503606</v>
      </c>
      <c r="AI24" s="8">
        <v>513773</v>
      </c>
    </row>
    <row r="25" spans="2:35" ht="15" customHeight="1">
      <c r="B25" s="7" t="s">
        <v>64</v>
      </c>
      <c r="C25" s="7" t="s">
        <v>64</v>
      </c>
      <c r="D25" s="7" t="s">
        <v>21</v>
      </c>
      <c r="E25" s="8">
        <v>24228</v>
      </c>
      <c r="F25" s="8">
        <v>0</v>
      </c>
      <c r="G25" s="8">
        <v>0</v>
      </c>
      <c r="H25" s="8">
        <v>0</v>
      </c>
      <c r="I25" s="8">
        <v>0</v>
      </c>
      <c r="J25" s="8">
        <v>0</v>
      </c>
      <c r="K25" s="8">
        <v>0</v>
      </c>
      <c r="L25" s="8">
        <v>0</v>
      </c>
      <c r="M25" s="8">
        <v>0</v>
      </c>
      <c r="N25" s="8">
        <v>0</v>
      </c>
      <c r="O25" s="8">
        <v>0</v>
      </c>
      <c r="P25" s="8">
        <v>0</v>
      </c>
      <c r="Q25" s="8">
        <v>0</v>
      </c>
      <c r="R25" s="8">
        <v>0</v>
      </c>
      <c r="S25" s="8">
        <v>0</v>
      </c>
      <c r="T25" s="8">
        <v>0</v>
      </c>
      <c r="U25" s="8">
        <v>0</v>
      </c>
      <c r="V25" s="8">
        <v>24012</v>
      </c>
      <c r="W25" s="8">
        <v>151826</v>
      </c>
      <c r="X25" s="8">
        <v>174717</v>
      </c>
      <c r="Y25" s="8">
        <v>216884</v>
      </c>
      <c r="Z25" s="8">
        <v>221469</v>
      </c>
      <c r="AA25" s="8">
        <v>257476</v>
      </c>
      <c r="AB25" s="8">
        <v>17404</v>
      </c>
      <c r="AC25" s="8">
        <v>0</v>
      </c>
      <c r="AD25" s="8">
        <v>0</v>
      </c>
      <c r="AE25" s="8">
        <v>0</v>
      </c>
      <c r="AF25" s="8">
        <v>0</v>
      </c>
      <c r="AG25" s="8">
        <v>0</v>
      </c>
      <c r="AH25" s="8">
        <v>0</v>
      </c>
      <c r="AI25" s="8">
        <v>0</v>
      </c>
    </row>
    <row r="26" spans="2:35" ht="15" customHeight="1">
      <c r="B26" s="7" t="s">
        <v>65</v>
      </c>
      <c r="C26" s="7" t="s">
        <v>65</v>
      </c>
      <c r="D26" s="7" t="s">
        <v>683</v>
      </c>
      <c r="E26" s="8">
        <v>1383737</v>
      </c>
      <c r="F26" s="8">
        <v>1425284</v>
      </c>
      <c r="G26" s="8">
        <v>1430858</v>
      </c>
      <c r="H26" s="8">
        <v>1414227</v>
      </c>
      <c r="I26" s="8">
        <v>1473247</v>
      </c>
      <c r="J26" s="8">
        <v>1445532</v>
      </c>
      <c r="K26" s="8">
        <v>1534620</v>
      </c>
      <c r="L26" s="8">
        <v>1577736</v>
      </c>
      <c r="M26" s="8">
        <v>1760121</v>
      </c>
      <c r="N26" s="8">
        <v>1750550</v>
      </c>
      <c r="O26" s="8">
        <v>1776340</v>
      </c>
      <c r="P26" s="8">
        <v>1879861</v>
      </c>
      <c r="Q26" s="8">
        <v>1847916</v>
      </c>
      <c r="R26" s="8">
        <v>1866048</v>
      </c>
      <c r="S26" s="8">
        <v>1910219</v>
      </c>
      <c r="T26" s="8">
        <v>1964394</v>
      </c>
      <c r="U26" s="8">
        <v>1996552</v>
      </c>
      <c r="V26" s="8">
        <v>1872826</v>
      </c>
      <c r="W26" s="8">
        <v>1922827</v>
      </c>
      <c r="X26" s="8">
        <v>1995352</v>
      </c>
      <c r="Y26" s="8">
        <v>2383710</v>
      </c>
      <c r="Z26" s="8">
        <v>2373513</v>
      </c>
      <c r="AA26" s="8">
        <v>2475723</v>
      </c>
      <c r="AB26" s="8">
        <v>2715296</v>
      </c>
      <c r="AC26" s="8">
        <v>2485768</v>
      </c>
      <c r="AD26" s="8">
        <v>2168169</v>
      </c>
      <c r="AE26" s="8">
        <v>2112289</v>
      </c>
      <c r="AF26" s="8">
        <v>1969891</v>
      </c>
      <c r="AG26" s="8">
        <v>1751189</v>
      </c>
      <c r="AH26" s="8">
        <v>1564320</v>
      </c>
      <c r="AI26" s="8">
        <v>1568281</v>
      </c>
    </row>
    <row r="27" spans="2:35" ht="15" customHeight="1">
      <c r="B27" s="7" t="s">
        <v>636</v>
      </c>
      <c r="C27" s="7" t="s">
        <v>692</v>
      </c>
      <c r="D27" s="7" t="s">
        <v>637</v>
      </c>
      <c r="E27" s="8">
        <v>637</v>
      </c>
      <c r="F27" s="8">
        <v>608</v>
      </c>
      <c r="G27" s="8">
        <v>733</v>
      </c>
      <c r="H27" s="8">
        <v>103</v>
      </c>
      <c r="I27" s="8">
        <v>103</v>
      </c>
      <c r="J27" s="8">
        <v>15261</v>
      </c>
      <c r="K27" s="8">
        <v>12860</v>
      </c>
      <c r="L27" s="8">
        <v>13985</v>
      </c>
      <c r="M27" s="8">
        <v>12145</v>
      </c>
      <c r="N27" s="8">
        <v>10993</v>
      </c>
      <c r="O27" s="8">
        <v>11044</v>
      </c>
      <c r="P27" s="8">
        <v>11120</v>
      </c>
      <c r="Q27" s="8">
        <v>2679</v>
      </c>
      <c r="R27" s="8">
        <v>7184</v>
      </c>
      <c r="S27" s="8">
        <v>10861</v>
      </c>
      <c r="T27" s="8">
        <v>10923</v>
      </c>
      <c r="U27" s="8">
        <v>11901</v>
      </c>
      <c r="V27" s="8">
        <v>5318</v>
      </c>
      <c r="W27" s="8">
        <v>4674</v>
      </c>
      <c r="X27" s="8">
        <v>4608</v>
      </c>
      <c r="Y27" s="8">
        <v>4817</v>
      </c>
      <c r="Z27" s="8">
        <v>4879</v>
      </c>
      <c r="AA27" s="8">
        <v>4758</v>
      </c>
      <c r="AB27" s="8">
        <v>4875</v>
      </c>
      <c r="AC27" s="8">
        <v>5973</v>
      </c>
      <c r="AD27" s="8">
        <v>5391</v>
      </c>
      <c r="AE27" s="8">
        <v>4839</v>
      </c>
      <c r="AF27" s="8">
        <v>4820</v>
      </c>
      <c r="AG27" s="8">
        <v>6453</v>
      </c>
      <c r="AH27" s="8">
        <v>6163</v>
      </c>
      <c r="AI27" s="8">
        <v>5471</v>
      </c>
    </row>
    <row r="28" spans="2:35" ht="15" customHeight="1">
      <c r="B28" s="7" t="s">
        <v>66</v>
      </c>
      <c r="C28" s="7" t="s">
        <v>66</v>
      </c>
      <c r="D28" s="7" t="s">
        <v>22</v>
      </c>
      <c r="E28" s="8">
        <v>951249</v>
      </c>
      <c r="F28" s="8">
        <v>1007263</v>
      </c>
      <c r="G28" s="8">
        <v>1290943</v>
      </c>
      <c r="H28" s="8">
        <v>1065068</v>
      </c>
      <c r="I28" s="8">
        <v>1065068</v>
      </c>
      <c r="J28" s="8">
        <v>1039282</v>
      </c>
      <c r="K28" s="8">
        <v>1338337</v>
      </c>
      <c r="L28" s="8">
        <v>1189769</v>
      </c>
      <c r="M28" s="8">
        <v>1166995</v>
      </c>
      <c r="N28" s="8">
        <v>1152820</v>
      </c>
      <c r="O28" s="8">
        <v>1085831</v>
      </c>
      <c r="P28" s="8">
        <v>1157007</v>
      </c>
      <c r="Q28" s="8">
        <v>1061846</v>
      </c>
      <c r="R28" s="8">
        <v>1267521</v>
      </c>
      <c r="S28" s="8">
        <v>1104493</v>
      </c>
      <c r="T28" s="8">
        <v>1134331</v>
      </c>
      <c r="U28" s="8">
        <v>1030287</v>
      </c>
      <c r="V28" s="8">
        <v>1320448</v>
      </c>
      <c r="W28" s="8">
        <v>1361046</v>
      </c>
      <c r="X28" s="8">
        <v>1429745</v>
      </c>
      <c r="Y28" s="8">
        <v>1267009</v>
      </c>
      <c r="Z28" s="8">
        <v>1643818</v>
      </c>
      <c r="AA28" s="8">
        <v>1426322</v>
      </c>
      <c r="AB28" s="8">
        <v>1380455</v>
      </c>
      <c r="AC28" s="8">
        <v>1299620</v>
      </c>
      <c r="AD28" s="8">
        <v>1692594</v>
      </c>
      <c r="AE28" s="8">
        <v>1500124</v>
      </c>
      <c r="AF28" s="8">
        <v>1730575</v>
      </c>
      <c r="AG28" s="8">
        <v>1615930</v>
      </c>
      <c r="AH28" s="8">
        <v>2504124</v>
      </c>
      <c r="AI28" s="8">
        <v>2603688</v>
      </c>
    </row>
    <row r="29" spans="2:35" ht="15" customHeight="1">
      <c r="B29" s="21" t="s">
        <v>67</v>
      </c>
      <c r="C29" s="21" t="s">
        <v>67</v>
      </c>
      <c r="D29" s="21" t="s">
        <v>23</v>
      </c>
      <c r="E29" s="22">
        <v>147038306</v>
      </c>
      <c r="F29" s="22">
        <v>150005625</v>
      </c>
      <c r="G29" s="22">
        <v>152027395</v>
      </c>
      <c r="H29" s="22">
        <v>157194589</v>
      </c>
      <c r="I29" s="22">
        <v>156955344</v>
      </c>
      <c r="J29" s="22">
        <v>159841934</v>
      </c>
      <c r="K29" s="22">
        <v>171840340</v>
      </c>
      <c r="L29" s="22">
        <v>179895530</v>
      </c>
      <c r="M29" s="22">
        <v>206656303</v>
      </c>
      <c r="N29" s="22">
        <v>209028511</v>
      </c>
      <c r="O29" s="22">
        <v>205901246</v>
      </c>
      <c r="P29" s="22">
        <v>204072985</v>
      </c>
      <c r="Q29" s="22">
        <f t="shared" ref="Q29:S29" si="5">Q3+Q4+Q5+Q6+Q11+Q13+Q20+Q21+Q22+Q23+Q24+Q26+Q27+Q28+Q19</f>
        <v>209476166</v>
      </c>
      <c r="R29" s="22">
        <f t="shared" si="5"/>
        <v>215899523</v>
      </c>
      <c r="S29" s="22">
        <f t="shared" si="5"/>
        <v>221609230</v>
      </c>
      <c r="T29" s="22">
        <f>T3+T4+T5+T6+T11+T13+T20+T21+T22+T23+T24+T26+T27+T28+T19</f>
        <v>222833964</v>
      </c>
      <c r="U29" s="22">
        <f>U3+U4+U5+U6+U11+U13+U20+U21+U22+U23+U24+U26+U27+U28+U19</f>
        <v>228748855</v>
      </c>
      <c r="V29" s="22">
        <f t="shared" ref="V29:AF29" si="6">V3+V4+V5+V6+V11+V13+V20+V21+V22+V23+V24+V25+V26+V27+V28+V19</f>
        <v>237509885</v>
      </c>
      <c r="W29" s="22">
        <f t="shared" si="6"/>
        <v>230210599</v>
      </c>
      <c r="X29" s="22">
        <f t="shared" si="6"/>
        <v>232393243</v>
      </c>
      <c r="Y29" s="22">
        <f t="shared" si="6"/>
        <v>243017264</v>
      </c>
      <c r="Z29" s="22">
        <f t="shared" si="6"/>
        <v>245938512</v>
      </c>
      <c r="AA29" s="22">
        <f t="shared" si="6"/>
        <v>244607678</v>
      </c>
      <c r="AB29" s="22">
        <f t="shared" si="6"/>
        <v>261520821</v>
      </c>
      <c r="AC29" s="22">
        <f t="shared" si="6"/>
        <v>257517225</v>
      </c>
      <c r="AD29" s="22">
        <f t="shared" si="6"/>
        <v>257290085</v>
      </c>
      <c r="AE29" s="22">
        <f t="shared" si="6"/>
        <v>262684265</v>
      </c>
      <c r="AF29" s="22">
        <f t="shared" si="6"/>
        <v>277154350</v>
      </c>
      <c r="AG29" s="22">
        <f t="shared" ref="AG29:AI29" si="7">AG3+AG4+AG5+AG6+AG11+AG13+AG20+AG21+AG22+AG23+AG24+AG25+AG26+AG27+AG28+AG19</f>
        <v>276651885</v>
      </c>
      <c r="AH29" s="22">
        <f t="shared" si="7"/>
        <v>280024890</v>
      </c>
      <c r="AI29" s="22">
        <f t="shared" si="7"/>
        <v>282878565</v>
      </c>
    </row>
    <row r="30" spans="2:35" ht="15" customHeight="1">
      <c r="B30" s="23" t="s">
        <v>68</v>
      </c>
      <c r="C30" s="23" t="s">
        <v>68</v>
      </c>
      <c r="D30" s="23" t="s">
        <v>24</v>
      </c>
      <c r="E30" s="8"/>
      <c r="F30" s="8"/>
      <c r="G30" s="8"/>
      <c r="H30" s="8"/>
      <c r="I30" s="8"/>
      <c r="J30" s="8"/>
      <c r="K30" s="8"/>
      <c r="L30" s="8"/>
      <c r="M30" s="8"/>
      <c r="N30" s="8"/>
      <c r="O30" s="8"/>
      <c r="P30" s="8"/>
      <c r="Q30" s="8"/>
      <c r="R30" s="8"/>
      <c r="S30" s="8"/>
    </row>
    <row r="31" spans="2:35" ht="15" customHeight="1">
      <c r="B31" s="7" t="s">
        <v>69</v>
      </c>
      <c r="C31" s="7" t="s">
        <v>69</v>
      </c>
      <c r="D31" s="7" t="s">
        <v>25</v>
      </c>
      <c r="E31" s="8">
        <v>2635608</v>
      </c>
      <c r="F31" s="8">
        <v>2591607</v>
      </c>
      <c r="G31" s="8">
        <v>2730481</v>
      </c>
      <c r="H31" s="8">
        <v>2783083</v>
      </c>
      <c r="I31" s="8">
        <v>2783083</v>
      </c>
      <c r="J31" s="8">
        <v>3838090</v>
      </c>
      <c r="K31" s="8">
        <v>3252586</v>
      </c>
      <c r="L31" s="8">
        <v>3646033</v>
      </c>
      <c r="M31" s="8">
        <v>2832928</v>
      </c>
      <c r="N31" s="8">
        <v>2999969</v>
      </c>
      <c r="O31" s="8">
        <v>3456334</v>
      </c>
      <c r="P31" s="8">
        <v>3997194</v>
      </c>
      <c r="Q31" s="8">
        <v>5031744</v>
      </c>
      <c r="R31" s="8">
        <v>5392512</v>
      </c>
      <c r="S31" s="8">
        <v>5370650</v>
      </c>
      <c r="T31" s="8">
        <v>5188853</v>
      </c>
      <c r="U31" s="8">
        <v>5373312</v>
      </c>
      <c r="V31" s="8">
        <v>5387105</v>
      </c>
      <c r="W31" s="8">
        <v>4212994</v>
      </c>
      <c r="X31" s="8">
        <v>3671924</v>
      </c>
      <c r="Y31" s="8">
        <v>4400138</v>
      </c>
      <c r="Z31" s="8">
        <v>4543539</v>
      </c>
      <c r="AA31" s="8">
        <v>4865023</v>
      </c>
      <c r="AB31" s="8">
        <v>6391477</v>
      </c>
      <c r="AC31" s="8">
        <v>4031252</v>
      </c>
      <c r="AD31" s="8">
        <v>3850379</v>
      </c>
      <c r="AE31" s="8">
        <v>4419555</v>
      </c>
      <c r="AF31" s="8">
        <v>3788309</v>
      </c>
      <c r="AG31" s="8">
        <v>4156453</v>
      </c>
      <c r="AH31" s="8">
        <v>4216870</v>
      </c>
      <c r="AI31" s="8">
        <v>4199250</v>
      </c>
    </row>
    <row r="32" spans="2:35" ht="30" customHeight="1">
      <c r="B32" s="7" t="s">
        <v>311</v>
      </c>
      <c r="C32" s="7" t="s">
        <v>311</v>
      </c>
      <c r="D32" s="7" t="s">
        <v>26</v>
      </c>
      <c r="E32" s="8">
        <v>3707502</v>
      </c>
      <c r="F32" s="8">
        <v>2870863</v>
      </c>
      <c r="G32" s="8">
        <v>2855030</v>
      </c>
      <c r="H32" s="8">
        <v>2047397</v>
      </c>
      <c r="I32" s="8">
        <v>2047397</v>
      </c>
      <c r="J32" s="8">
        <v>2219765</v>
      </c>
      <c r="K32" s="8">
        <v>2250847</v>
      </c>
      <c r="L32" s="8">
        <v>2415070</v>
      </c>
      <c r="M32" s="8">
        <v>2393883</v>
      </c>
      <c r="N32" s="8">
        <v>2799501</v>
      </c>
      <c r="O32" s="8">
        <v>2679022</v>
      </c>
      <c r="P32" s="8">
        <v>3294662</v>
      </c>
      <c r="Q32" s="8">
        <v>2852440</v>
      </c>
      <c r="R32" s="8">
        <v>5346307</v>
      </c>
      <c r="S32" s="8">
        <v>4509972</v>
      </c>
      <c r="T32" s="8">
        <v>4568547</v>
      </c>
      <c r="U32" s="8">
        <v>4805438</v>
      </c>
      <c r="V32" s="8">
        <v>4276355</v>
      </c>
      <c r="W32" s="8">
        <v>3464562</v>
      </c>
      <c r="X32" s="8">
        <v>4017702</v>
      </c>
      <c r="Y32" s="8">
        <v>5640415</v>
      </c>
      <c r="Z32" s="8">
        <v>8057783</v>
      </c>
      <c r="AA32" s="8">
        <v>10411558</v>
      </c>
      <c r="AB32" s="8">
        <v>11790119</v>
      </c>
      <c r="AC32" s="8">
        <v>9087915</v>
      </c>
      <c r="AD32" s="8">
        <v>8937868</v>
      </c>
      <c r="AE32" s="8">
        <v>8861922</v>
      </c>
      <c r="AF32" s="8">
        <v>10005589</v>
      </c>
      <c r="AG32" s="8">
        <v>9699031</v>
      </c>
      <c r="AH32" s="8">
        <v>8135296</v>
      </c>
      <c r="AI32" s="8">
        <v>7686915</v>
      </c>
    </row>
    <row r="33" spans="2:35" ht="15" customHeight="1">
      <c r="B33" s="7" t="s">
        <v>70</v>
      </c>
      <c r="C33" s="7" t="s">
        <v>70</v>
      </c>
      <c r="D33" s="7" t="s">
        <v>27</v>
      </c>
      <c r="E33" s="8">
        <v>108452441</v>
      </c>
      <c r="F33" s="8">
        <v>109111159</v>
      </c>
      <c r="G33" s="8">
        <v>111022779</v>
      </c>
      <c r="H33" s="8">
        <v>111481135</v>
      </c>
      <c r="I33" s="8">
        <v>111481135</v>
      </c>
      <c r="J33" s="8">
        <v>113576582</v>
      </c>
      <c r="K33" s="8">
        <v>122024315</v>
      </c>
      <c r="L33" s="8">
        <v>124629188</v>
      </c>
      <c r="M33" s="8">
        <v>149616658</v>
      </c>
      <c r="N33" s="8">
        <v>147745854</v>
      </c>
      <c r="O33" s="8">
        <v>149675448</v>
      </c>
      <c r="P33" s="8">
        <v>151026677</v>
      </c>
      <c r="Q33" s="8">
        <v>156480343</v>
      </c>
      <c r="R33" s="8">
        <v>157756779</v>
      </c>
      <c r="S33" s="8">
        <v>165889547</v>
      </c>
      <c r="T33" s="8">
        <v>166726404</v>
      </c>
      <c r="U33" s="8">
        <v>171522255</v>
      </c>
      <c r="V33" s="8">
        <v>179484645</v>
      </c>
      <c r="W33" s="8">
        <v>173180148</v>
      </c>
      <c r="X33" s="8">
        <v>177320494</v>
      </c>
      <c r="Y33" s="8">
        <v>185373443</v>
      </c>
      <c r="Z33" s="8">
        <v>187320166</v>
      </c>
      <c r="AA33" s="8">
        <v>183536302</v>
      </c>
      <c r="AB33" s="8">
        <v>189500975</v>
      </c>
      <c r="AC33" s="8">
        <v>196496806</v>
      </c>
      <c r="AD33" s="8">
        <v>197172162</v>
      </c>
      <c r="AE33" s="8">
        <v>200655621</v>
      </c>
      <c r="AF33" s="8">
        <v>210038315</v>
      </c>
      <c r="AG33" s="8">
        <v>209277356</v>
      </c>
      <c r="AH33" s="8">
        <v>210308153</v>
      </c>
      <c r="AI33" s="8">
        <v>215234665</v>
      </c>
    </row>
    <row r="34" spans="2:35" ht="15" customHeight="1">
      <c r="B34" s="7" t="s">
        <v>100</v>
      </c>
      <c r="C34" s="7" t="s">
        <v>100</v>
      </c>
      <c r="D34" s="7" t="s">
        <v>739</v>
      </c>
      <c r="E34" s="8">
        <v>1609089</v>
      </c>
      <c r="F34" s="8">
        <v>4232640</v>
      </c>
      <c r="G34" s="8">
        <v>3089265</v>
      </c>
      <c r="H34" s="8">
        <v>6940096</v>
      </c>
      <c r="I34" s="8">
        <v>6940096</v>
      </c>
      <c r="J34" s="8">
        <v>7041622</v>
      </c>
      <c r="K34" s="8">
        <v>8654914</v>
      </c>
      <c r="L34" s="8">
        <v>10899542</v>
      </c>
      <c r="M34" s="8">
        <v>9896543</v>
      </c>
      <c r="N34" s="8">
        <v>12276566</v>
      </c>
      <c r="O34" s="8">
        <v>7816340</v>
      </c>
      <c r="P34" s="8">
        <v>1024092</v>
      </c>
      <c r="Q34" s="8">
        <v>990863</v>
      </c>
      <c r="R34" s="8">
        <v>1143063</v>
      </c>
      <c r="S34" s="8">
        <v>1084214</v>
      </c>
      <c r="T34" s="8">
        <v>826814</v>
      </c>
      <c r="U34" s="8">
        <v>653687</v>
      </c>
      <c r="V34" s="8">
        <v>589300</v>
      </c>
      <c r="W34" s="8">
        <v>504734</v>
      </c>
      <c r="X34" s="8">
        <v>512342</v>
      </c>
      <c r="Y34" s="8">
        <v>510277</v>
      </c>
      <c r="Z34" s="8">
        <v>623626</v>
      </c>
      <c r="AA34" s="8">
        <v>879858</v>
      </c>
      <c r="AB34" s="8">
        <v>8097478</v>
      </c>
      <c r="AC34" s="8">
        <v>2324926</v>
      </c>
      <c r="AD34" s="8">
        <v>341315</v>
      </c>
      <c r="AE34" s="8">
        <v>0</v>
      </c>
      <c r="AF34" s="8">
        <v>92843</v>
      </c>
      <c r="AG34" s="8">
        <v>273547</v>
      </c>
      <c r="AH34" s="8">
        <v>2611488</v>
      </c>
      <c r="AI34" s="8">
        <v>4133721</v>
      </c>
    </row>
    <row r="35" spans="2:35" ht="15" customHeight="1">
      <c r="B35" s="7" t="s">
        <v>71</v>
      </c>
      <c r="C35" s="7" t="s">
        <v>71</v>
      </c>
      <c r="D35" s="7" t="s">
        <v>28</v>
      </c>
      <c r="E35" s="8">
        <v>5384435</v>
      </c>
      <c r="F35" s="8">
        <v>5961983</v>
      </c>
      <c r="G35" s="8">
        <v>5895475</v>
      </c>
      <c r="H35" s="8">
        <v>5895814</v>
      </c>
      <c r="I35" s="8">
        <v>5895814</v>
      </c>
      <c r="J35" s="8">
        <v>5164719</v>
      </c>
      <c r="K35" s="8">
        <v>2665741</v>
      </c>
      <c r="L35" s="8">
        <v>8208916</v>
      </c>
      <c r="M35" s="8">
        <v>9368617</v>
      </c>
      <c r="N35" s="8">
        <v>9297910</v>
      </c>
      <c r="O35" s="8">
        <v>9888731</v>
      </c>
      <c r="P35" s="8">
        <v>11234769</v>
      </c>
      <c r="Q35" s="8">
        <v>10629516</v>
      </c>
      <c r="R35" s="8">
        <v>11812558</v>
      </c>
      <c r="S35" s="8">
        <v>9967063</v>
      </c>
      <c r="T35" s="8">
        <v>10312795</v>
      </c>
      <c r="U35" s="8">
        <v>11241312</v>
      </c>
      <c r="V35" s="8">
        <v>12238115</v>
      </c>
      <c r="W35" s="8">
        <v>13068826</v>
      </c>
      <c r="X35" s="8">
        <v>10924120</v>
      </c>
      <c r="Y35" s="8">
        <v>12805462</v>
      </c>
      <c r="Z35" s="8">
        <v>11165695</v>
      </c>
      <c r="AA35" s="8">
        <v>10355769</v>
      </c>
      <c r="AB35" s="8">
        <v>11474406</v>
      </c>
      <c r="AC35" s="8">
        <v>9330648</v>
      </c>
      <c r="AD35" s="8">
        <v>8858378</v>
      </c>
      <c r="AE35" s="8">
        <v>8483230</v>
      </c>
      <c r="AF35" s="8">
        <v>8823853</v>
      </c>
      <c r="AG35" s="8">
        <v>9247159</v>
      </c>
      <c r="AH35" s="8">
        <v>9816996</v>
      </c>
      <c r="AI35" s="8">
        <v>10525853</v>
      </c>
    </row>
    <row r="36" spans="2:35" ht="15" customHeight="1">
      <c r="B36" s="7" t="s">
        <v>147</v>
      </c>
      <c r="C36" s="7" t="s">
        <v>147</v>
      </c>
      <c r="D36" s="7" t="s">
        <v>148</v>
      </c>
      <c r="E36" s="8">
        <v>0</v>
      </c>
      <c r="F36" s="8">
        <v>0</v>
      </c>
      <c r="G36" s="8">
        <v>0</v>
      </c>
      <c r="H36" s="8">
        <v>0</v>
      </c>
      <c r="I36" s="8">
        <v>0</v>
      </c>
      <c r="J36" s="8">
        <v>0</v>
      </c>
      <c r="K36" s="8">
        <v>0</v>
      </c>
      <c r="L36" s="8">
        <v>0</v>
      </c>
      <c r="M36" s="8">
        <v>0</v>
      </c>
      <c r="N36" s="8">
        <v>829328</v>
      </c>
      <c r="O36" s="8">
        <v>783653</v>
      </c>
      <c r="P36" s="8">
        <v>753151</v>
      </c>
      <c r="Q36" s="8">
        <v>746632</v>
      </c>
      <c r="R36" s="8">
        <v>726541</v>
      </c>
      <c r="S36" s="8">
        <v>664663</v>
      </c>
      <c r="T36" s="8">
        <v>645156</v>
      </c>
      <c r="U36" s="8">
        <v>624690</v>
      </c>
      <c r="V36" s="8">
        <v>585442</v>
      </c>
      <c r="W36" s="8">
        <v>529478</v>
      </c>
      <c r="X36" s="8">
        <v>495337</v>
      </c>
      <c r="Y36" s="8">
        <v>452499</v>
      </c>
      <c r="Z36" s="8">
        <v>500320</v>
      </c>
      <c r="AA36" s="8">
        <v>473240</v>
      </c>
      <c r="AB36" s="8">
        <v>463800</v>
      </c>
      <c r="AC36" s="8">
        <v>419965</v>
      </c>
      <c r="AD36" s="8">
        <v>408493</v>
      </c>
      <c r="AE36" s="8">
        <v>399578</v>
      </c>
      <c r="AF36" s="8">
        <v>390207</v>
      </c>
      <c r="AG36" s="8">
        <v>365833</v>
      </c>
      <c r="AH36" s="8">
        <v>374970</v>
      </c>
      <c r="AI36" s="8">
        <v>378642</v>
      </c>
    </row>
    <row r="37" spans="2:35" ht="15" customHeight="1">
      <c r="B37" s="7" t="s">
        <v>72</v>
      </c>
      <c r="C37" s="7" t="s">
        <v>72</v>
      </c>
      <c r="D37" s="7" t="s">
        <v>29</v>
      </c>
      <c r="E37" s="8">
        <v>931147</v>
      </c>
      <c r="F37" s="8">
        <v>929221</v>
      </c>
      <c r="G37" s="8">
        <v>951054</v>
      </c>
      <c r="H37" s="8">
        <v>1488602</v>
      </c>
      <c r="I37" s="8">
        <v>1488602</v>
      </c>
      <c r="J37" s="8">
        <v>1500901</v>
      </c>
      <c r="K37" s="8">
        <v>6068808</v>
      </c>
      <c r="L37" s="8">
        <v>2641923</v>
      </c>
      <c r="M37" s="8">
        <v>2644341</v>
      </c>
      <c r="N37" s="8">
        <v>2652866</v>
      </c>
      <c r="O37" s="8">
        <v>2627382</v>
      </c>
      <c r="P37" s="8">
        <v>2679254</v>
      </c>
      <c r="Q37" s="8">
        <v>2630271</v>
      </c>
      <c r="R37" s="8">
        <v>2743390</v>
      </c>
      <c r="S37" s="8">
        <v>2703243</v>
      </c>
      <c r="T37" s="8">
        <v>2731657</v>
      </c>
      <c r="U37" s="8">
        <v>2754605</v>
      </c>
      <c r="V37" s="8">
        <v>2774080</v>
      </c>
      <c r="W37" s="8">
        <v>2720923</v>
      </c>
      <c r="X37" s="8">
        <v>2765158</v>
      </c>
      <c r="Y37" s="8">
        <v>2750440</v>
      </c>
      <c r="Z37" s="8">
        <v>2773445</v>
      </c>
      <c r="AA37" s="8">
        <v>2791968</v>
      </c>
      <c r="AB37" s="8">
        <v>2878394</v>
      </c>
      <c r="AC37" s="8">
        <v>2807013</v>
      </c>
      <c r="AD37" s="8">
        <v>2826795</v>
      </c>
      <c r="AE37" s="8">
        <v>2723525</v>
      </c>
      <c r="AF37" s="8">
        <v>2814131</v>
      </c>
      <c r="AG37" s="8">
        <v>2686343</v>
      </c>
      <c r="AH37" s="8">
        <v>2687533</v>
      </c>
      <c r="AI37" s="8">
        <v>2673797</v>
      </c>
    </row>
    <row r="38" spans="2:35" ht="15" customHeight="1">
      <c r="B38" s="7" t="s">
        <v>73</v>
      </c>
      <c r="C38" s="7" t="s">
        <v>73</v>
      </c>
      <c r="D38" s="7" t="s">
        <v>30</v>
      </c>
      <c r="E38" s="8">
        <v>0</v>
      </c>
      <c r="F38" s="8">
        <v>87089</v>
      </c>
      <c r="G38" s="8">
        <v>143726</v>
      </c>
      <c r="H38" s="8">
        <v>192925</v>
      </c>
      <c r="I38" s="8">
        <v>192925</v>
      </c>
      <c r="J38" s="8">
        <v>147693</v>
      </c>
      <c r="K38" s="8">
        <v>114479</v>
      </c>
      <c r="L38" s="8">
        <v>140937</v>
      </c>
      <c r="M38" s="8">
        <v>288300</v>
      </c>
      <c r="N38" s="8">
        <v>244386</v>
      </c>
      <c r="O38" s="8">
        <v>164102</v>
      </c>
      <c r="P38" s="8">
        <v>350464</v>
      </c>
      <c r="Q38" s="8">
        <v>343763</v>
      </c>
      <c r="R38" s="8">
        <v>317142</v>
      </c>
      <c r="S38" s="8">
        <v>60750</v>
      </c>
      <c r="T38" s="8">
        <v>90245</v>
      </c>
      <c r="U38" s="8">
        <v>79049</v>
      </c>
      <c r="V38" s="8">
        <v>0</v>
      </c>
      <c r="W38" s="8">
        <v>0</v>
      </c>
      <c r="X38" s="8">
        <v>0</v>
      </c>
      <c r="Y38" s="8">
        <v>0</v>
      </c>
      <c r="Z38" s="8">
        <v>0</v>
      </c>
      <c r="AA38" s="8">
        <v>0</v>
      </c>
      <c r="AB38" s="8">
        <v>0</v>
      </c>
      <c r="AC38" s="8">
        <v>80751</v>
      </c>
      <c r="AD38" s="8">
        <v>206141</v>
      </c>
      <c r="AE38" s="8">
        <v>523848</v>
      </c>
      <c r="AF38" s="8">
        <v>897628</v>
      </c>
      <c r="AG38" s="8">
        <v>1174609</v>
      </c>
      <c r="AH38" s="8">
        <v>1180916</v>
      </c>
      <c r="AI38" s="8">
        <v>217499</v>
      </c>
    </row>
    <row r="39" spans="2:35" ht="15" customHeight="1">
      <c r="B39" s="7"/>
      <c r="C39" s="7" t="s">
        <v>742</v>
      </c>
      <c r="D39" s="7" t="s">
        <v>655</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11249</v>
      </c>
      <c r="AA39" s="8">
        <v>176</v>
      </c>
      <c r="AB39" s="8">
        <v>174</v>
      </c>
      <c r="AC39" s="8">
        <v>281</v>
      </c>
      <c r="AD39" s="8">
        <v>283</v>
      </c>
      <c r="AE39" s="8">
        <v>282</v>
      </c>
      <c r="AF39" s="8">
        <v>406</v>
      </c>
      <c r="AG39" s="8">
        <v>435</v>
      </c>
      <c r="AH39" s="8">
        <v>476</v>
      </c>
      <c r="AI39" s="8">
        <v>473</v>
      </c>
    </row>
    <row r="40" spans="2:35" ht="16.350000000000001" customHeight="1">
      <c r="B40" s="7" t="s">
        <v>126</v>
      </c>
      <c r="C40" s="7" t="s">
        <v>736</v>
      </c>
      <c r="D40" s="7" t="s">
        <v>678</v>
      </c>
      <c r="E40" s="8">
        <v>51497</v>
      </c>
      <c r="F40" s="8">
        <v>49198</v>
      </c>
      <c r="G40" s="8">
        <v>49595</v>
      </c>
      <c r="H40" s="8">
        <v>50652</v>
      </c>
      <c r="I40" s="8">
        <v>65686</v>
      </c>
      <c r="J40" s="8">
        <v>68036</v>
      </c>
      <c r="K40" s="8">
        <v>64295</v>
      </c>
      <c r="L40" s="8">
        <v>65656</v>
      </c>
      <c r="M40" s="8">
        <v>81048</v>
      </c>
      <c r="N40" s="8">
        <v>71081</v>
      </c>
      <c r="O40" s="8">
        <v>54716</v>
      </c>
      <c r="P40" s="8">
        <v>56080</v>
      </c>
      <c r="Q40" s="8">
        <v>66109</v>
      </c>
      <c r="R40" s="8">
        <v>62126</v>
      </c>
      <c r="S40" s="8">
        <v>60684</v>
      </c>
      <c r="T40" s="8">
        <v>59563</v>
      </c>
      <c r="U40" s="8">
        <v>64541</v>
      </c>
      <c r="V40" s="8">
        <v>55179</v>
      </c>
      <c r="W40" s="8">
        <v>53612</v>
      </c>
      <c r="X40" s="8">
        <v>58139</v>
      </c>
      <c r="Y40" s="8">
        <v>60811</v>
      </c>
      <c r="Z40" s="8">
        <v>51382</v>
      </c>
      <c r="AA40" s="8">
        <v>56948</v>
      </c>
      <c r="AB40" s="8">
        <v>62316</v>
      </c>
      <c r="AC40" s="8">
        <v>61869</v>
      </c>
      <c r="AD40" s="8">
        <v>63307</v>
      </c>
      <c r="AE40" s="8">
        <v>63720</v>
      </c>
      <c r="AF40" s="8">
        <v>75929</v>
      </c>
      <c r="AG40" s="8">
        <v>123085</v>
      </c>
      <c r="AH40" s="8">
        <v>100870</v>
      </c>
      <c r="AI40" s="8">
        <v>102265</v>
      </c>
    </row>
    <row r="41" spans="2:35" ht="15" customHeight="1">
      <c r="B41" s="7" t="s">
        <v>127</v>
      </c>
      <c r="C41" s="7" t="s">
        <v>127</v>
      </c>
      <c r="D41" s="7" t="s">
        <v>128</v>
      </c>
      <c r="E41" s="8">
        <v>82727</v>
      </c>
      <c r="F41" s="8">
        <v>89589</v>
      </c>
      <c r="G41" s="8">
        <v>111160</v>
      </c>
      <c r="H41" s="8">
        <v>102482</v>
      </c>
      <c r="I41" s="8">
        <v>102482</v>
      </c>
      <c r="J41" s="8">
        <v>108114</v>
      </c>
      <c r="K41" s="8">
        <v>152034</v>
      </c>
      <c r="L41" s="8">
        <v>118947</v>
      </c>
      <c r="M41" s="8">
        <v>132881</v>
      </c>
      <c r="N41" s="8">
        <v>199142</v>
      </c>
      <c r="O41" s="8">
        <v>179256</v>
      </c>
      <c r="P41" s="8">
        <v>169423</v>
      </c>
      <c r="Q41" s="8">
        <v>445615</v>
      </c>
      <c r="R41" s="8">
        <v>484383</v>
      </c>
      <c r="S41" s="8">
        <v>500450</v>
      </c>
      <c r="T41" s="8">
        <v>507401</v>
      </c>
      <c r="U41" s="8">
        <v>389661</v>
      </c>
      <c r="V41" s="8">
        <v>390119</v>
      </c>
      <c r="W41" s="8">
        <v>422764</v>
      </c>
      <c r="X41" s="8">
        <v>451757</v>
      </c>
      <c r="Y41" s="8">
        <v>499913</v>
      </c>
      <c r="Z41" s="8">
        <v>500862</v>
      </c>
      <c r="AA41" s="8">
        <v>614451</v>
      </c>
      <c r="AB41" s="8">
        <v>621702</v>
      </c>
      <c r="AC41" s="8">
        <v>627311</v>
      </c>
      <c r="AD41" s="8">
        <v>649698</v>
      </c>
      <c r="AE41" s="8">
        <v>766569</v>
      </c>
      <c r="AF41" s="8">
        <v>813616</v>
      </c>
      <c r="AG41" s="8">
        <v>967106</v>
      </c>
      <c r="AH41" s="8">
        <v>1005225</v>
      </c>
      <c r="AI41" s="8">
        <v>1392076</v>
      </c>
    </row>
    <row r="42" spans="2:35" ht="15" customHeight="1">
      <c r="B42" s="7" t="s">
        <v>106</v>
      </c>
      <c r="C42" s="7" t="s">
        <v>106</v>
      </c>
      <c r="D42" s="7" t="s">
        <v>31</v>
      </c>
      <c r="E42" s="8">
        <v>2493215</v>
      </c>
      <c r="F42" s="8">
        <v>2185711</v>
      </c>
      <c r="G42" s="8">
        <v>2530310</v>
      </c>
      <c r="H42" s="8">
        <v>2882676</v>
      </c>
      <c r="I42" s="8">
        <v>2882850</v>
      </c>
      <c r="J42" s="8">
        <v>2431684</v>
      </c>
      <c r="K42" s="8">
        <v>2632224</v>
      </c>
      <c r="L42" s="8">
        <v>2619243</v>
      </c>
      <c r="M42" s="8">
        <v>2806404</v>
      </c>
      <c r="N42" s="8">
        <v>3122394</v>
      </c>
      <c r="O42" s="8">
        <v>3046579</v>
      </c>
      <c r="P42" s="8">
        <v>3069057</v>
      </c>
      <c r="Q42" s="8">
        <v>2279360</v>
      </c>
      <c r="R42" s="8">
        <v>2873209</v>
      </c>
      <c r="S42" s="8">
        <v>2910485</v>
      </c>
      <c r="T42" s="8">
        <v>2720500</v>
      </c>
      <c r="U42" s="8">
        <v>2582315</v>
      </c>
      <c r="V42" s="8">
        <v>2641156</v>
      </c>
      <c r="W42" s="8">
        <v>3120164</v>
      </c>
      <c r="X42" s="8">
        <v>3187891</v>
      </c>
      <c r="Y42" s="8">
        <v>3310290</v>
      </c>
      <c r="Z42" s="8">
        <v>3383192</v>
      </c>
      <c r="AA42" s="8">
        <v>4054594</v>
      </c>
      <c r="AB42" s="8">
        <v>3267759</v>
      </c>
      <c r="AC42" s="8">
        <v>3783140</v>
      </c>
      <c r="AD42" s="8">
        <v>3356839</v>
      </c>
      <c r="AE42" s="8">
        <v>3471166</v>
      </c>
      <c r="AF42" s="8">
        <v>5008768</v>
      </c>
      <c r="AG42" s="8">
        <v>4989910</v>
      </c>
      <c r="AH42" s="8">
        <v>4571069</v>
      </c>
      <c r="AI42" s="8">
        <v>5139315</v>
      </c>
    </row>
    <row r="43" spans="2:35" ht="15" customHeight="1">
      <c r="B43" s="24" t="s">
        <v>74</v>
      </c>
      <c r="C43" s="24" t="s">
        <v>74</v>
      </c>
      <c r="D43" s="24" t="s">
        <v>32</v>
      </c>
      <c r="E43" s="25">
        <v>125347661</v>
      </c>
      <c r="F43" s="25">
        <v>128109060</v>
      </c>
      <c r="G43" s="25">
        <v>129378875</v>
      </c>
      <c r="H43" s="25">
        <v>133864862</v>
      </c>
      <c r="I43" s="25">
        <v>133880070</v>
      </c>
      <c r="J43" s="25">
        <v>136097206</v>
      </c>
      <c r="K43" s="25">
        <v>147880243</v>
      </c>
      <c r="L43" s="25">
        <v>155385455</v>
      </c>
      <c r="M43" s="25">
        <v>180061603</v>
      </c>
      <c r="N43" s="25">
        <v>182238997</v>
      </c>
      <c r="O43" s="25">
        <v>180371563</v>
      </c>
      <c r="P43" s="25">
        <v>177654823</v>
      </c>
      <c r="Q43" s="25">
        <f t="shared" ref="Q43:S43" si="8">SUM(Q31:Q42)</f>
        <v>182496656</v>
      </c>
      <c r="R43" s="25">
        <f t="shared" si="8"/>
        <v>188658010</v>
      </c>
      <c r="S43" s="25">
        <f t="shared" si="8"/>
        <v>193721721</v>
      </c>
      <c r="T43" s="25">
        <f t="shared" ref="T43:Y43" si="9">SUM(T31:T42)</f>
        <v>194377935</v>
      </c>
      <c r="U43" s="25">
        <f t="shared" si="9"/>
        <v>200090865</v>
      </c>
      <c r="V43" s="25">
        <f t="shared" si="9"/>
        <v>208421496</v>
      </c>
      <c r="W43" s="25">
        <f t="shared" si="9"/>
        <v>201278205</v>
      </c>
      <c r="X43" s="25">
        <f t="shared" si="9"/>
        <v>203404864</v>
      </c>
      <c r="Y43" s="25">
        <f t="shared" si="9"/>
        <v>215803688</v>
      </c>
      <c r="Z43" s="25">
        <f t="shared" ref="Z43:AF43" si="10">SUM(Z31:Z42)</f>
        <v>218931259</v>
      </c>
      <c r="AA43" s="25">
        <f t="shared" si="10"/>
        <v>218039887</v>
      </c>
      <c r="AB43" s="25">
        <f t="shared" si="10"/>
        <v>234548600</v>
      </c>
      <c r="AC43" s="25">
        <f t="shared" si="10"/>
        <v>229051877</v>
      </c>
      <c r="AD43" s="25">
        <f t="shared" si="10"/>
        <v>226671658</v>
      </c>
      <c r="AE43" s="25">
        <f t="shared" si="10"/>
        <v>230369016</v>
      </c>
      <c r="AF43" s="25">
        <f t="shared" si="10"/>
        <v>242749594</v>
      </c>
      <c r="AG43" s="25">
        <f t="shared" ref="AG43:AH43" si="11">SUM(AG31:AG42)</f>
        <v>242960867</v>
      </c>
      <c r="AH43" s="25">
        <f t="shared" si="11"/>
        <v>245009862</v>
      </c>
      <c r="AI43" s="25">
        <f t="shared" ref="AI43" si="12">SUM(AI31:AI42)</f>
        <v>251684471</v>
      </c>
    </row>
    <row r="44" spans="2:35" ht="15" customHeight="1">
      <c r="B44" s="23" t="s">
        <v>75</v>
      </c>
      <c r="C44" s="23" t="s">
        <v>75</v>
      </c>
      <c r="D44" s="23" t="s">
        <v>33</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row>
    <row r="45" spans="2:35" ht="15" customHeight="1">
      <c r="B45" s="24" t="s">
        <v>141</v>
      </c>
      <c r="C45" s="24" t="s">
        <v>737</v>
      </c>
      <c r="D45" s="24" t="s">
        <v>631</v>
      </c>
      <c r="E45" s="25">
        <v>20357769</v>
      </c>
      <c r="F45" s="25">
        <v>20611167</v>
      </c>
      <c r="G45" s="25">
        <v>21286695</v>
      </c>
      <c r="H45" s="25">
        <v>21893318</v>
      </c>
      <c r="I45" s="25">
        <v>21638865</v>
      </c>
      <c r="J45" s="25">
        <v>22214036</v>
      </c>
      <c r="K45" s="25">
        <v>22549097</v>
      </c>
      <c r="L45" s="25">
        <v>23020221</v>
      </c>
      <c r="M45" s="25">
        <v>25030516</v>
      </c>
      <c r="N45" s="25">
        <v>25379061</v>
      </c>
      <c r="O45" s="25">
        <v>24132374</v>
      </c>
      <c r="P45" s="25">
        <v>24937822</v>
      </c>
      <c r="Q45" s="25">
        <f t="shared" ref="Q45:S45" si="13">SUM(Q46:Q50)</f>
        <v>25431987</v>
      </c>
      <c r="R45" s="25">
        <f t="shared" si="13"/>
        <v>25635076</v>
      </c>
      <c r="S45" s="25">
        <f t="shared" si="13"/>
        <v>26317842</v>
      </c>
      <c r="T45" s="25">
        <f t="shared" ref="T45:Y45" si="14">SUM(T46:T50)</f>
        <v>26826490</v>
      </c>
      <c r="U45" s="25">
        <f t="shared" si="14"/>
        <v>26994750</v>
      </c>
      <c r="V45" s="25">
        <f t="shared" si="14"/>
        <v>27384381</v>
      </c>
      <c r="W45" s="25">
        <f t="shared" si="14"/>
        <v>27284247</v>
      </c>
      <c r="X45" s="25">
        <f t="shared" si="14"/>
        <v>27278905</v>
      </c>
      <c r="Y45" s="25">
        <f t="shared" si="14"/>
        <v>25531680</v>
      </c>
      <c r="Z45" s="25">
        <f t="shared" ref="Z45:AG45" si="15">SUM(Z46:Z50)</f>
        <v>25276736</v>
      </c>
      <c r="AA45" s="25">
        <f t="shared" si="15"/>
        <v>24876102</v>
      </c>
      <c r="AB45" s="25">
        <f t="shared" si="15"/>
        <v>25232182</v>
      </c>
      <c r="AC45" s="25">
        <f t="shared" si="15"/>
        <v>26668093</v>
      </c>
      <c r="AD45" s="25">
        <f t="shared" si="15"/>
        <v>28772799</v>
      </c>
      <c r="AE45" s="25">
        <f t="shared" si="15"/>
        <v>30483870</v>
      </c>
      <c r="AF45" s="25">
        <f t="shared" si="15"/>
        <v>32487491</v>
      </c>
      <c r="AG45" s="25">
        <f t="shared" si="15"/>
        <v>31762645</v>
      </c>
      <c r="AH45" s="25">
        <f t="shared" ref="AH45" si="16">SUM(AH46:AH50)</f>
        <v>33056099</v>
      </c>
      <c r="AI45" s="25">
        <f t="shared" ref="AI45" si="17">SUM(AI46:AI50)</f>
        <v>29340896</v>
      </c>
    </row>
    <row r="46" spans="2:35" ht="15" customHeight="1">
      <c r="B46" s="7" t="s">
        <v>76</v>
      </c>
      <c r="C46" s="7" t="s">
        <v>76</v>
      </c>
      <c r="D46" s="7" t="s">
        <v>34</v>
      </c>
      <c r="E46" s="8">
        <v>992345</v>
      </c>
      <c r="F46" s="8">
        <v>992345</v>
      </c>
      <c r="G46" s="8">
        <v>993335</v>
      </c>
      <c r="H46" s="8">
        <v>993335</v>
      </c>
      <c r="I46" s="8">
        <v>993335</v>
      </c>
      <c r="J46" s="8">
        <v>993335</v>
      </c>
      <c r="K46" s="8">
        <v>993335</v>
      </c>
      <c r="L46" s="8">
        <v>993335</v>
      </c>
      <c r="M46" s="8">
        <v>1020883</v>
      </c>
      <c r="N46" s="8">
        <v>1020883</v>
      </c>
      <c r="O46" s="8">
        <v>1020883</v>
      </c>
      <c r="P46" s="8">
        <v>1020883</v>
      </c>
      <c r="Q46" s="8">
        <v>1020883</v>
      </c>
      <c r="R46" s="8">
        <v>1020883</v>
      </c>
      <c r="S46" s="8">
        <v>1020883</v>
      </c>
      <c r="T46" s="8">
        <v>1021893</v>
      </c>
      <c r="U46" s="8">
        <v>1021893</v>
      </c>
      <c r="V46" s="8">
        <v>1021893</v>
      </c>
      <c r="W46" s="8">
        <v>1021893</v>
      </c>
      <c r="X46" s="8">
        <v>1021893</v>
      </c>
      <c r="Y46" s="8">
        <v>1021893</v>
      </c>
      <c r="Z46" s="8">
        <v>1021893</v>
      </c>
      <c r="AA46" s="8">
        <v>1021893</v>
      </c>
      <c r="AB46" s="8">
        <v>1021893</v>
      </c>
      <c r="AC46" s="8">
        <v>1021893</v>
      </c>
      <c r="AD46" s="8">
        <v>1021893</v>
      </c>
      <c r="AE46" s="8">
        <v>1021893</v>
      </c>
      <c r="AF46" s="8">
        <v>1021893</v>
      </c>
      <c r="AG46" s="8">
        <v>1021893</v>
      </c>
      <c r="AH46" s="8">
        <v>1021893</v>
      </c>
      <c r="AI46" s="8">
        <v>1021893</v>
      </c>
    </row>
    <row r="47" spans="2:35" ht="15" customHeight="1">
      <c r="B47" s="7" t="s">
        <v>77</v>
      </c>
      <c r="C47" s="7" t="s">
        <v>77</v>
      </c>
      <c r="D47" s="7" t="s">
        <v>35</v>
      </c>
      <c r="E47" s="8">
        <v>15799143</v>
      </c>
      <c r="F47" s="8">
        <v>16916409</v>
      </c>
      <c r="G47" s="8">
        <v>16920093</v>
      </c>
      <c r="H47" s="8">
        <v>16920129</v>
      </c>
      <c r="I47" s="8">
        <v>16920129</v>
      </c>
      <c r="J47" s="8">
        <v>16923096</v>
      </c>
      <c r="K47" s="8">
        <v>17959061</v>
      </c>
      <c r="L47" s="8">
        <v>17962140</v>
      </c>
      <c r="M47" s="8">
        <v>18911741</v>
      </c>
      <c r="N47" s="8">
        <v>18914513</v>
      </c>
      <c r="O47" s="8">
        <v>20123479</v>
      </c>
      <c r="P47" s="8">
        <v>20126366</v>
      </c>
      <c r="Q47" s="8">
        <v>20141925</v>
      </c>
      <c r="R47" s="8">
        <v>20184917</v>
      </c>
      <c r="S47" s="8">
        <v>21296994</v>
      </c>
      <c r="T47" s="8">
        <v>21296994</v>
      </c>
      <c r="U47" s="8">
        <v>21296994</v>
      </c>
      <c r="V47" s="8">
        <v>22352383</v>
      </c>
      <c r="W47" s="8">
        <v>22399073</v>
      </c>
      <c r="X47" s="8">
        <v>22178344</v>
      </c>
      <c r="Y47" s="8">
        <v>22178344</v>
      </c>
      <c r="Z47" s="8">
        <v>22250952</v>
      </c>
      <c r="AA47" s="8">
        <v>23858400</v>
      </c>
      <c r="AB47" s="8">
        <v>23858400</v>
      </c>
      <c r="AC47" s="8">
        <v>23858400</v>
      </c>
      <c r="AD47" s="8">
        <v>23936335</v>
      </c>
      <c r="AE47" s="8">
        <v>27403094</v>
      </c>
      <c r="AF47" s="8">
        <v>27418891</v>
      </c>
      <c r="AG47" s="8">
        <v>25097202</v>
      </c>
      <c r="AH47" s="8">
        <v>25043163</v>
      </c>
      <c r="AI47" s="8">
        <v>24349730</v>
      </c>
    </row>
    <row r="48" spans="2:35" ht="15" customHeight="1">
      <c r="B48" s="7" t="s">
        <v>78</v>
      </c>
      <c r="C48" s="7" t="s">
        <v>78</v>
      </c>
      <c r="D48" s="7" t="s">
        <v>36</v>
      </c>
      <c r="E48" s="8">
        <v>392443</v>
      </c>
      <c r="F48" s="8">
        <v>531471</v>
      </c>
      <c r="G48" s="8">
        <v>645109</v>
      </c>
      <c r="H48" s="8">
        <v>714466</v>
      </c>
      <c r="I48" s="8">
        <v>670419</v>
      </c>
      <c r="J48" s="8">
        <v>807876</v>
      </c>
      <c r="K48" s="8">
        <v>803829</v>
      </c>
      <c r="L48" s="8">
        <v>774943</v>
      </c>
      <c r="M48" s="8">
        <v>1019373</v>
      </c>
      <c r="N48" s="8">
        <v>1025050</v>
      </c>
      <c r="O48" s="8">
        <v>1213076</v>
      </c>
      <c r="P48" s="8">
        <v>1331334</v>
      </c>
      <c r="Q48" s="8">
        <v>1316061</v>
      </c>
      <c r="R48" s="8">
        <v>1346610</v>
      </c>
      <c r="S48" s="8">
        <v>1724523</v>
      </c>
      <c r="T48" s="8">
        <v>1752578</v>
      </c>
      <c r="U48" s="8">
        <v>1839292</v>
      </c>
      <c r="V48" s="8">
        <v>2077170</v>
      </c>
      <c r="W48" s="8">
        <v>1754592</v>
      </c>
      <c r="X48" s="8">
        <v>1426190</v>
      </c>
      <c r="Y48" s="8">
        <v>-1354715</v>
      </c>
      <c r="Z48" s="8">
        <v>-2569191</v>
      </c>
      <c r="AA48" s="8">
        <v>-3390608</v>
      </c>
      <c r="AB48" s="8">
        <v>-3313911</v>
      </c>
      <c r="AC48" s="8">
        <v>-2781325</v>
      </c>
      <c r="AD48" s="8">
        <v>-1946531</v>
      </c>
      <c r="AE48" s="8">
        <v>-1392254</v>
      </c>
      <c r="AF48" s="8">
        <v>-933200</v>
      </c>
      <c r="AG48" s="8">
        <v>-298688</v>
      </c>
      <c r="AH48" s="8">
        <v>-517146</v>
      </c>
      <c r="AI48" s="8">
        <v>-486959</v>
      </c>
    </row>
    <row r="49" spans="2:35" ht="15" customHeight="1">
      <c r="B49" s="7" t="s">
        <v>79</v>
      </c>
      <c r="C49" s="7" t="s">
        <v>79</v>
      </c>
      <c r="D49" s="7" t="s">
        <v>37</v>
      </c>
      <c r="E49" s="8">
        <v>2721377</v>
      </c>
      <c r="F49" s="8">
        <v>1070567</v>
      </c>
      <c r="G49" s="8">
        <v>1071356</v>
      </c>
      <c r="H49" s="8">
        <v>1066075</v>
      </c>
      <c r="I49" s="8">
        <v>855668</v>
      </c>
      <c r="J49" s="8">
        <v>3055796</v>
      </c>
      <c r="K49" s="8">
        <v>1715129</v>
      </c>
      <c r="L49" s="8">
        <v>1714594</v>
      </c>
      <c r="M49" s="8">
        <v>1715165</v>
      </c>
      <c r="N49" s="8">
        <v>4079608</v>
      </c>
      <c r="O49" s="8">
        <v>839464</v>
      </c>
      <c r="P49" s="8">
        <v>827926</v>
      </c>
      <c r="Q49" s="8">
        <v>814771</v>
      </c>
      <c r="R49" s="8">
        <v>2911732</v>
      </c>
      <c r="S49" s="8">
        <v>1799655</v>
      </c>
      <c r="T49" s="8">
        <v>1799404</v>
      </c>
      <c r="U49" s="8">
        <v>1799404</v>
      </c>
      <c r="V49" s="8">
        <v>1781182</v>
      </c>
      <c r="W49" s="8">
        <v>1734392</v>
      </c>
      <c r="X49" s="8">
        <v>1734352</v>
      </c>
      <c r="Y49" s="8">
        <v>2574474</v>
      </c>
      <c r="Z49" s="8">
        <v>3613550</v>
      </c>
      <c r="AA49" s="8">
        <v>1770027</v>
      </c>
      <c r="AB49" s="8">
        <v>1770027</v>
      </c>
      <c r="AC49" s="8">
        <v>1770027</v>
      </c>
      <c r="AD49" s="8">
        <v>4569112</v>
      </c>
      <c r="AE49" s="8">
        <v>1128921</v>
      </c>
      <c r="AF49" s="8">
        <v>1128921</v>
      </c>
      <c r="AG49" s="8">
        <v>1111131</v>
      </c>
      <c r="AH49" s="8">
        <v>5943445</v>
      </c>
      <c r="AI49" s="8">
        <v>2096586</v>
      </c>
    </row>
    <row r="50" spans="2:35" ht="15" customHeight="1">
      <c r="B50" s="7" t="s">
        <v>80</v>
      </c>
      <c r="C50" s="7" t="s">
        <v>80</v>
      </c>
      <c r="D50" s="7" t="s">
        <v>38</v>
      </c>
      <c r="E50" s="8">
        <v>452461</v>
      </c>
      <c r="F50" s="8">
        <v>1100375</v>
      </c>
      <c r="G50" s="8">
        <v>1656802</v>
      </c>
      <c r="H50" s="8">
        <v>2199313</v>
      </c>
      <c r="I50" s="8">
        <v>2199314</v>
      </c>
      <c r="J50" s="8">
        <v>433933</v>
      </c>
      <c r="K50" s="8">
        <v>1077743</v>
      </c>
      <c r="L50" s="8">
        <v>1575209</v>
      </c>
      <c r="M50" s="8">
        <v>2363354</v>
      </c>
      <c r="N50" s="8">
        <v>339007</v>
      </c>
      <c r="O50" s="8">
        <v>935472</v>
      </c>
      <c r="P50" s="8">
        <v>1631313</v>
      </c>
      <c r="Q50" s="8">
        <v>2138347</v>
      </c>
      <c r="R50" s="8">
        <v>170934</v>
      </c>
      <c r="S50" s="8">
        <v>475787</v>
      </c>
      <c r="T50" s="8">
        <v>955621</v>
      </c>
      <c r="U50" s="8">
        <v>1037167</v>
      </c>
      <c r="V50" s="8">
        <v>151753</v>
      </c>
      <c r="W50" s="8">
        <v>374297</v>
      </c>
      <c r="X50" s="8">
        <v>918126</v>
      </c>
      <c r="Y50" s="8">
        <v>1111684</v>
      </c>
      <c r="Z50" s="8">
        <v>959532</v>
      </c>
      <c r="AA50" s="8">
        <v>1616390</v>
      </c>
      <c r="AB50" s="8">
        <v>1895773</v>
      </c>
      <c r="AC50" s="8">
        <v>2799098</v>
      </c>
      <c r="AD50" s="8">
        <v>1191990</v>
      </c>
      <c r="AE50" s="8">
        <v>2322216</v>
      </c>
      <c r="AF50" s="8">
        <v>3850986</v>
      </c>
      <c r="AG50" s="8">
        <v>4831107</v>
      </c>
      <c r="AH50" s="8">
        <v>1564744</v>
      </c>
      <c r="AI50" s="8">
        <v>2359646</v>
      </c>
    </row>
    <row r="51" spans="2:35" ht="15" customHeight="1">
      <c r="B51" s="24" t="s">
        <v>81</v>
      </c>
      <c r="C51" s="24" t="s">
        <v>81</v>
      </c>
      <c r="D51" s="24" t="s">
        <v>46</v>
      </c>
      <c r="E51" s="26">
        <v>1332876</v>
      </c>
      <c r="F51" s="26">
        <v>1285398</v>
      </c>
      <c r="G51" s="26">
        <v>1361825</v>
      </c>
      <c r="H51" s="26">
        <v>1436409</v>
      </c>
      <c r="I51" s="26">
        <v>1436409</v>
      </c>
      <c r="J51" s="26">
        <v>1530692</v>
      </c>
      <c r="K51" s="26">
        <v>1411000</v>
      </c>
      <c r="L51" s="26">
        <v>1489854</v>
      </c>
      <c r="M51" s="26">
        <v>1564184</v>
      </c>
      <c r="N51" s="26">
        <v>1410453</v>
      </c>
      <c r="O51" s="26">
        <v>1397309</v>
      </c>
      <c r="P51" s="26">
        <v>1480340</v>
      </c>
      <c r="Q51" s="25">
        <v>1547523</v>
      </c>
      <c r="R51" s="25">
        <v>1606437</v>
      </c>
      <c r="S51" s="25">
        <v>1569667</v>
      </c>
      <c r="T51" s="25">
        <v>1629539</v>
      </c>
      <c r="U51" s="25">
        <v>1663240</v>
      </c>
      <c r="V51" s="25">
        <v>1704008</v>
      </c>
      <c r="W51" s="25">
        <v>1648147</v>
      </c>
      <c r="X51" s="25">
        <v>1709474</v>
      </c>
      <c r="Y51" s="25">
        <v>1681896</v>
      </c>
      <c r="Z51" s="25">
        <v>1730517</v>
      </c>
      <c r="AA51" s="25">
        <v>1691689</v>
      </c>
      <c r="AB51" s="25">
        <v>1740039</v>
      </c>
      <c r="AC51" s="25">
        <v>1797255</v>
      </c>
      <c r="AD51" s="25">
        <v>1845628</v>
      </c>
      <c r="AE51" s="25">
        <v>1831379</v>
      </c>
      <c r="AF51" s="25">
        <v>1917265</v>
      </c>
      <c r="AG51" s="25">
        <v>1928373</v>
      </c>
      <c r="AH51" s="25">
        <v>1958929</v>
      </c>
      <c r="AI51" s="25">
        <v>1853198</v>
      </c>
    </row>
    <row r="52" spans="2:35" ht="15" customHeight="1">
      <c r="B52" s="24" t="s">
        <v>82</v>
      </c>
      <c r="C52" s="24" t="s">
        <v>82</v>
      </c>
      <c r="D52" s="24" t="s">
        <v>39</v>
      </c>
      <c r="E52" s="25">
        <v>21690645</v>
      </c>
      <c r="F52" s="25">
        <v>21896565</v>
      </c>
      <c r="G52" s="25">
        <v>22648520</v>
      </c>
      <c r="H52" s="25">
        <v>23329727</v>
      </c>
      <c r="I52" s="25">
        <v>23075274</v>
      </c>
      <c r="J52" s="25">
        <v>23744728</v>
      </c>
      <c r="K52" s="25">
        <v>23960097</v>
      </c>
      <c r="L52" s="25">
        <v>24510075</v>
      </c>
      <c r="M52" s="25">
        <v>26594700</v>
      </c>
      <c r="N52" s="25">
        <v>26789514</v>
      </c>
      <c r="O52" s="25">
        <v>25529683</v>
      </c>
      <c r="P52" s="25">
        <v>26418162</v>
      </c>
      <c r="Q52" s="25">
        <f t="shared" ref="Q52:S52" si="18">Q45+Q51</f>
        <v>26979510</v>
      </c>
      <c r="R52" s="25">
        <f t="shared" si="18"/>
        <v>27241513</v>
      </c>
      <c r="S52" s="25">
        <f t="shared" si="18"/>
        <v>27887509</v>
      </c>
      <c r="T52" s="25">
        <f t="shared" ref="T52:Y52" si="19">T45+T51</f>
        <v>28456029</v>
      </c>
      <c r="U52" s="25">
        <f t="shared" si="19"/>
        <v>28657990</v>
      </c>
      <c r="V52" s="25">
        <f t="shared" si="19"/>
        <v>29088389</v>
      </c>
      <c r="W52" s="25">
        <f t="shared" si="19"/>
        <v>28932394</v>
      </c>
      <c r="X52" s="25">
        <f t="shared" si="19"/>
        <v>28988379</v>
      </c>
      <c r="Y52" s="25">
        <f t="shared" si="19"/>
        <v>27213576</v>
      </c>
      <c r="Z52" s="25">
        <f t="shared" ref="Z52:AA52" si="20">Z45+Z51</f>
        <v>27007253</v>
      </c>
      <c r="AA52" s="25">
        <f t="shared" si="20"/>
        <v>26567791</v>
      </c>
      <c r="AB52" s="25">
        <f t="shared" ref="AB52:AD52" si="21">AB45+AB51</f>
        <v>26972221</v>
      </c>
      <c r="AC52" s="25">
        <f t="shared" si="21"/>
        <v>28465348</v>
      </c>
      <c r="AD52" s="25">
        <f t="shared" si="21"/>
        <v>30618427</v>
      </c>
      <c r="AE52" s="25">
        <f t="shared" ref="AE52:AF52" si="22">AE45+AE51</f>
        <v>32315249</v>
      </c>
      <c r="AF52" s="25">
        <f t="shared" si="22"/>
        <v>34404756</v>
      </c>
      <c r="AG52" s="25">
        <f t="shared" ref="AG52:AI52" si="23">AG45+AG51</f>
        <v>33691018</v>
      </c>
      <c r="AH52" s="25">
        <f t="shared" si="23"/>
        <v>35015028</v>
      </c>
      <c r="AI52" s="25">
        <f t="shared" si="23"/>
        <v>31194094</v>
      </c>
    </row>
    <row r="53" spans="2:35" s="240" customFormat="1" ht="15" customHeight="1">
      <c r="B53" s="319" t="s">
        <v>250</v>
      </c>
      <c r="C53" s="319" t="s">
        <v>250</v>
      </c>
      <c r="D53" s="319" t="s">
        <v>40</v>
      </c>
      <c r="E53" s="320">
        <v>147038306</v>
      </c>
      <c r="F53" s="320">
        <v>150005625</v>
      </c>
      <c r="G53" s="320">
        <v>152027395</v>
      </c>
      <c r="H53" s="320">
        <v>157194589</v>
      </c>
      <c r="I53" s="320">
        <v>156955344</v>
      </c>
      <c r="J53" s="320">
        <v>159841934</v>
      </c>
      <c r="K53" s="320">
        <v>171840340</v>
      </c>
      <c r="L53" s="320">
        <v>179895530</v>
      </c>
      <c r="M53" s="320">
        <v>206656303</v>
      </c>
      <c r="N53" s="320">
        <v>209028511</v>
      </c>
      <c r="O53" s="320">
        <v>205901246</v>
      </c>
      <c r="P53" s="320">
        <v>204072985</v>
      </c>
      <c r="Q53" s="320">
        <v>209476166</v>
      </c>
      <c r="R53" s="320">
        <v>215899523</v>
      </c>
      <c r="S53" s="320">
        <v>221609230</v>
      </c>
      <c r="T53" s="320">
        <f t="shared" ref="T53:Y53" si="24">T43+T52</f>
        <v>222833964</v>
      </c>
      <c r="U53" s="320">
        <f t="shared" si="24"/>
        <v>228748855</v>
      </c>
      <c r="V53" s="320">
        <f t="shared" si="24"/>
        <v>237509885</v>
      </c>
      <c r="W53" s="320">
        <f t="shared" si="24"/>
        <v>230210599</v>
      </c>
      <c r="X53" s="320">
        <f t="shared" si="24"/>
        <v>232393243</v>
      </c>
      <c r="Y53" s="320">
        <f t="shared" si="24"/>
        <v>243017264</v>
      </c>
      <c r="Z53" s="320">
        <f t="shared" ref="Z53:AA53" si="25">Z43+Z52</f>
        <v>245938512</v>
      </c>
      <c r="AA53" s="320">
        <f t="shared" si="25"/>
        <v>244607678</v>
      </c>
      <c r="AB53" s="320">
        <f t="shared" ref="AB53:AD53" si="26">AB43+AB52</f>
        <v>261520821</v>
      </c>
      <c r="AC53" s="320">
        <f t="shared" si="26"/>
        <v>257517225</v>
      </c>
      <c r="AD53" s="320">
        <f t="shared" si="26"/>
        <v>257290085</v>
      </c>
      <c r="AE53" s="320">
        <f t="shared" ref="AE53:AF53" si="27">AE43+AE52</f>
        <v>262684265</v>
      </c>
      <c r="AF53" s="320">
        <f t="shared" si="27"/>
        <v>277154350</v>
      </c>
      <c r="AG53" s="320">
        <f t="shared" ref="AG53:AI53" si="28">AG43+AG52</f>
        <v>276651885</v>
      </c>
      <c r="AH53" s="320">
        <f t="shared" si="28"/>
        <v>280024890</v>
      </c>
      <c r="AI53" s="320">
        <f t="shared" si="28"/>
        <v>282878565</v>
      </c>
    </row>
    <row r="54" spans="2:35" s="27" customFormat="1">
      <c r="U54" s="428">
        <f t="shared" ref="U54:X54" si="29">U29-U53</f>
        <v>0</v>
      </c>
      <c r="V54" s="428">
        <f t="shared" si="29"/>
        <v>0</v>
      </c>
      <c r="W54" s="428">
        <f t="shared" si="29"/>
        <v>0</v>
      </c>
      <c r="X54" s="428">
        <f t="shared" si="29"/>
        <v>0</v>
      </c>
      <c r="Y54" s="428">
        <f t="shared" ref="Y54:AD54" si="30">Y29-Y53</f>
        <v>0</v>
      </c>
      <c r="Z54" s="428">
        <f t="shared" si="30"/>
        <v>0</v>
      </c>
      <c r="AA54" s="428">
        <f t="shared" si="30"/>
        <v>0</v>
      </c>
      <c r="AB54" s="428">
        <f t="shared" si="30"/>
        <v>0</v>
      </c>
      <c r="AC54" s="428">
        <f t="shared" si="30"/>
        <v>0</v>
      </c>
      <c r="AD54" s="428">
        <f t="shared" si="30"/>
        <v>0</v>
      </c>
      <c r="AE54" s="428">
        <f t="shared" ref="AE54:AF54" si="31">AE29-AE53</f>
        <v>0</v>
      </c>
      <c r="AF54" s="428">
        <f t="shared" si="31"/>
        <v>0</v>
      </c>
      <c r="AG54" s="428">
        <f t="shared" ref="AG54:AH54" si="32">AG29-AG53</f>
        <v>0</v>
      </c>
      <c r="AH54" s="428">
        <f t="shared" si="32"/>
        <v>0</v>
      </c>
      <c r="AI54" s="428">
        <f t="shared" ref="AI54" si="33">AI29-AI53</f>
        <v>0</v>
      </c>
    </row>
    <row r="55" spans="2:35" s="240" customFormat="1">
      <c r="Q55" s="328"/>
      <c r="R55" s="328"/>
      <c r="S55" s="328"/>
      <c r="T55" s="328"/>
      <c r="U55" s="328"/>
      <c r="V55" s="328"/>
      <c r="W55" s="328"/>
      <c r="X55" s="328"/>
      <c r="Y55" s="328"/>
      <c r="Z55" s="328"/>
      <c r="AA55" s="328"/>
      <c r="AB55" s="328"/>
      <c r="AC55" s="328"/>
      <c r="AD55" s="328"/>
      <c r="AE55" s="328"/>
      <c r="AF55" s="328"/>
      <c r="AG55" s="328"/>
      <c r="AH55" s="328"/>
      <c r="AI55" s="328"/>
    </row>
    <row r="56" spans="2:35">
      <c r="D56" s="240"/>
      <c r="E56" s="240"/>
      <c r="F56" s="240"/>
      <c r="G56" s="240"/>
      <c r="H56" s="240"/>
      <c r="I56" s="240"/>
      <c r="J56" s="240"/>
      <c r="K56" s="240"/>
      <c r="L56" s="240"/>
      <c r="M56" s="240"/>
      <c r="N56" s="240"/>
      <c r="O56" s="240"/>
      <c r="P56" s="240"/>
      <c r="Q56" s="240"/>
      <c r="R56" s="240"/>
      <c r="S56" s="240"/>
      <c r="T56" s="240"/>
      <c r="U56" s="328"/>
      <c r="V56" s="328"/>
      <c r="W56" s="328"/>
      <c r="X56" s="328"/>
      <c r="Y56" s="328"/>
      <c r="Z56" s="240"/>
      <c r="AA56" s="240"/>
      <c r="AB56" s="240"/>
      <c r="AC56" s="240"/>
      <c r="AD56" s="240"/>
      <c r="AE56" s="240"/>
      <c r="AF56" s="240"/>
      <c r="AG56" s="240"/>
      <c r="AH56" s="240"/>
      <c r="AI56" s="240"/>
    </row>
    <row r="57" spans="2:35">
      <c r="D57" s="240"/>
      <c r="E57" s="240"/>
      <c r="F57" s="240"/>
      <c r="G57" s="240"/>
      <c r="H57" s="240"/>
      <c r="I57" s="240"/>
      <c r="J57" s="240"/>
      <c r="K57" s="240"/>
      <c r="L57" s="240"/>
      <c r="M57" s="240"/>
      <c r="N57" s="240"/>
      <c r="O57" s="240"/>
      <c r="P57" s="240"/>
      <c r="Q57" s="240"/>
      <c r="R57" s="240"/>
      <c r="S57" s="240"/>
      <c r="T57" s="240"/>
      <c r="U57" s="328"/>
      <c r="V57" s="328"/>
      <c r="W57" s="328"/>
      <c r="X57" s="328"/>
      <c r="Y57" s="328"/>
      <c r="Z57" s="240"/>
      <c r="AA57" s="240"/>
      <c r="AB57" s="240"/>
      <c r="AC57" s="240"/>
      <c r="AD57" s="240"/>
      <c r="AE57" s="240"/>
      <c r="AF57" s="240"/>
      <c r="AG57" s="240"/>
      <c r="AH57" s="240"/>
      <c r="AI57" s="240"/>
    </row>
    <row r="58" spans="2:35">
      <c r="D58" s="240"/>
      <c r="E58" s="240"/>
      <c r="F58" s="240"/>
      <c r="G58" s="240"/>
      <c r="H58" s="240"/>
      <c r="I58" s="240"/>
      <c r="J58" s="240"/>
      <c r="K58" s="240"/>
      <c r="L58" s="240"/>
      <c r="M58" s="240"/>
      <c r="N58" s="240"/>
      <c r="O58" s="240"/>
      <c r="P58" s="240"/>
      <c r="Q58" s="240"/>
      <c r="R58" s="240"/>
      <c r="S58" s="240"/>
      <c r="T58" s="240"/>
      <c r="U58" s="328"/>
      <c r="V58" s="328"/>
      <c r="W58" s="328"/>
      <c r="X58" s="328"/>
      <c r="Y58" s="328"/>
      <c r="Z58" s="240"/>
      <c r="AA58" s="240"/>
      <c r="AB58" s="240"/>
      <c r="AC58" s="240"/>
      <c r="AD58" s="240"/>
      <c r="AE58" s="240"/>
      <c r="AF58" s="240"/>
      <c r="AG58" s="240"/>
      <c r="AH58" s="240"/>
      <c r="AI58" s="240"/>
    </row>
    <row r="59" spans="2:35">
      <c r="T59" s="346"/>
      <c r="U59" s="346"/>
      <c r="V59" s="346"/>
      <c r="W59" s="346"/>
      <c r="X59" s="346"/>
      <c r="Y59" s="346"/>
      <c r="Z59" s="346"/>
      <c r="AA59" s="346"/>
      <c r="AB59" s="346"/>
      <c r="AC59" s="346"/>
      <c r="AD59" s="346"/>
      <c r="AE59" s="346"/>
      <c r="AF59" s="346"/>
      <c r="AG59" s="346"/>
      <c r="AH59" s="346"/>
      <c r="AI59" s="346"/>
    </row>
    <row r="60" spans="2:35">
      <c r="T60" s="343"/>
      <c r="U60" s="328"/>
      <c r="V60" s="328"/>
      <c r="W60" s="328"/>
      <c r="X60" s="328"/>
      <c r="Y60" s="328"/>
      <c r="Z60" s="343"/>
      <c r="AA60" s="343"/>
      <c r="AB60" s="343"/>
      <c r="AC60" s="343"/>
      <c r="AD60" s="343"/>
      <c r="AE60" s="343"/>
      <c r="AF60" s="343"/>
      <c r="AG60" s="343"/>
      <c r="AH60" s="343"/>
      <c r="AI60" s="343"/>
    </row>
    <row r="61" spans="2:35">
      <c r="T61" s="343"/>
      <c r="U61" s="328"/>
      <c r="V61" s="328"/>
      <c r="W61" s="328"/>
      <c r="X61" s="328"/>
      <c r="Y61" s="328"/>
      <c r="Z61" s="343"/>
      <c r="AA61" s="343"/>
      <c r="AB61" s="343"/>
      <c r="AC61" s="343"/>
      <c r="AD61" s="343"/>
      <c r="AE61" s="343"/>
      <c r="AF61" s="343"/>
      <c r="AG61" s="343"/>
      <c r="AH61" s="343"/>
      <c r="AI61" s="343"/>
    </row>
    <row r="62" spans="2:35">
      <c r="T62" s="343"/>
      <c r="U62" s="328"/>
      <c r="V62" s="328"/>
      <c r="W62" s="328"/>
      <c r="X62" s="328"/>
      <c r="Y62" s="328"/>
      <c r="Z62" s="343"/>
      <c r="AA62" s="343"/>
      <c r="AB62" s="343"/>
      <c r="AC62" s="343"/>
      <c r="AD62" s="343"/>
      <c r="AE62" s="343"/>
      <c r="AF62" s="343"/>
      <c r="AG62" s="343"/>
      <c r="AH62" s="343"/>
      <c r="AI62" s="343"/>
    </row>
    <row r="63" spans="2:35">
      <c r="T63" s="343"/>
      <c r="U63" s="343"/>
      <c r="V63" s="343"/>
      <c r="W63" s="343"/>
      <c r="X63" s="343"/>
      <c r="Y63" s="343"/>
      <c r="Z63" s="343"/>
      <c r="AA63" s="343"/>
      <c r="AB63" s="343"/>
      <c r="AC63" s="343"/>
      <c r="AD63" s="343"/>
      <c r="AE63" s="343"/>
      <c r="AF63" s="343"/>
      <c r="AG63" s="343"/>
      <c r="AH63" s="343"/>
      <c r="AI63" s="343"/>
    </row>
    <row r="64" spans="2:35">
      <c r="T64" s="346"/>
      <c r="Z64" s="346"/>
      <c r="AA64" s="346"/>
      <c r="AB64" s="346"/>
      <c r="AC64" s="346"/>
      <c r="AD64" s="346"/>
      <c r="AE64" s="346"/>
      <c r="AF64" s="346"/>
      <c r="AG64" s="346"/>
      <c r="AH64" s="346"/>
      <c r="AI64" s="346"/>
    </row>
    <row r="65" spans="20:35">
      <c r="T65" s="346"/>
      <c r="U65" s="328"/>
      <c r="V65" s="328"/>
      <c r="W65" s="328"/>
      <c r="X65" s="328"/>
      <c r="Y65" s="328"/>
      <c r="Z65" s="346"/>
      <c r="AA65" s="346"/>
      <c r="AB65" s="346"/>
      <c r="AC65" s="346"/>
      <c r="AD65" s="346"/>
      <c r="AE65" s="346"/>
      <c r="AF65" s="346"/>
      <c r="AG65" s="346"/>
      <c r="AH65" s="346"/>
      <c r="AI65" s="346"/>
    </row>
    <row r="66" spans="20:35">
      <c r="T66" s="346"/>
      <c r="U66" s="328"/>
      <c r="V66" s="328"/>
      <c r="W66" s="328"/>
      <c r="X66" s="328"/>
      <c r="Y66" s="328"/>
      <c r="Z66" s="346"/>
      <c r="AA66" s="346"/>
      <c r="AB66" s="346"/>
      <c r="AC66" s="346"/>
      <c r="AD66" s="346"/>
      <c r="AE66" s="346"/>
      <c r="AF66" s="346"/>
      <c r="AG66" s="346"/>
      <c r="AH66" s="346"/>
      <c r="AI66" s="346"/>
    </row>
    <row r="67" spans="20:35">
      <c r="T67" s="343"/>
      <c r="U67" s="328"/>
      <c r="V67" s="328"/>
      <c r="W67" s="328"/>
      <c r="X67" s="328"/>
      <c r="Y67" s="328"/>
      <c r="Z67" s="343"/>
      <c r="AA67" s="343"/>
      <c r="AB67" s="343"/>
      <c r="AC67" s="343"/>
      <c r="AD67" s="343"/>
      <c r="AE67" s="343"/>
      <c r="AF67" s="343"/>
      <c r="AG67" s="343"/>
      <c r="AH67" s="343"/>
      <c r="AI67" s="343"/>
    </row>
    <row r="68" spans="20:35">
      <c r="T68" s="343"/>
      <c r="U68" s="343"/>
      <c r="V68" s="343"/>
      <c r="W68" s="343"/>
      <c r="X68" s="343"/>
      <c r="Y68" s="343"/>
      <c r="Z68" s="343"/>
      <c r="AA68" s="343"/>
      <c r="AB68" s="343"/>
      <c r="AC68" s="343"/>
      <c r="AD68" s="343"/>
      <c r="AE68" s="343"/>
      <c r="AF68" s="343"/>
      <c r="AG68" s="343"/>
      <c r="AH68" s="343"/>
      <c r="AI68" s="343"/>
    </row>
    <row r="69" spans="20:35">
      <c r="T69" s="343"/>
      <c r="U69" s="343"/>
      <c r="V69" s="343"/>
      <c r="W69" s="343"/>
      <c r="X69" s="343"/>
      <c r="Y69" s="343"/>
      <c r="Z69" s="343"/>
      <c r="AA69" s="343"/>
      <c r="AB69" s="343"/>
      <c r="AC69" s="343"/>
      <c r="AD69" s="343"/>
      <c r="AE69" s="343"/>
      <c r="AF69" s="343"/>
      <c r="AG69" s="343"/>
      <c r="AH69" s="343"/>
      <c r="AI69" s="343"/>
    </row>
    <row r="70" spans="20:35">
      <c r="T70" s="343"/>
      <c r="U70" s="343"/>
      <c r="V70" s="343"/>
      <c r="W70" s="343"/>
      <c r="X70" s="343"/>
      <c r="Y70" s="343"/>
      <c r="Z70" s="343"/>
      <c r="AA70" s="343"/>
      <c r="AB70" s="343"/>
      <c r="AC70" s="343"/>
      <c r="AD70" s="343"/>
      <c r="AE70" s="343"/>
      <c r="AF70" s="343"/>
      <c r="AG70" s="343"/>
      <c r="AH70" s="343"/>
      <c r="AI70" s="343"/>
    </row>
    <row r="71" spans="20:35">
      <c r="T71" s="346"/>
      <c r="U71" s="346"/>
      <c r="V71" s="346"/>
      <c r="W71" s="346"/>
      <c r="X71" s="346"/>
      <c r="Y71" s="346"/>
      <c r="Z71" s="346"/>
      <c r="AA71" s="346"/>
      <c r="AB71" s="346"/>
      <c r="AC71" s="346"/>
      <c r="AD71" s="346"/>
      <c r="AE71" s="346"/>
      <c r="AF71" s="346"/>
      <c r="AG71" s="346"/>
      <c r="AH71" s="346"/>
      <c r="AI71" s="346"/>
    </row>
    <row r="72" spans="20:35">
      <c r="T72" s="343"/>
      <c r="U72" s="343"/>
      <c r="V72" s="343"/>
      <c r="W72" s="343"/>
      <c r="X72" s="343"/>
      <c r="Y72" s="343"/>
      <c r="Z72" s="343"/>
      <c r="AA72" s="343"/>
      <c r="AB72" s="343"/>
      <c r="AC72" s="343"/>
      <c r="AD72" s="343"/>
      <c r="AE72" s="343"/>
      <c r="AF72" s="343"/>
      <c r="AG72" s="343"/>
      <c r="AH72" s="343"/>
      <c r="AI72" s="343"/>
    </row>
    <row r="73" spans="20:35">
      <c r="T73" s="343"/>
      <c r="U73" s="343"/>
      <c r="V73" s="343"/>
      <c r="W73" s="343"/>
      <c r="X73" s="343"/>
      <c r="Y73" s="343"/>
      <c r="Z73" s="343"/>
      <c r="AA73" s="343"/>
      <c r="AB73" s="343"/>
      <c r="AC73" s="343"/>
      <c r="AD73" s="343"/>
      <c r="AE73" s="343"/>
      <c r="AF73" s="343"/>
      <c r="AG73" s="343"/>
      <c r="AH73" s="343"/>
      <c r="AI73" s="343"/>
    </row>
    <row r="74" spans="20:35">
      <c r="T74" s="343"/>
      <c r="U74" s="343"/>
      <c r="V74" s="343"/>
      <c r="W74" s="343"/>
      <c r="X74" s="343"/>
      <c r="Y74" s="343"/>
      <c r="Z74" s="343"/>
      <c r="AA74" s="343"/>
      <c r="AB74" s="343"/>
      <c r="AC74" s="343"/>
      <c r="AD74" s="343"/>
      <c r="AE74" s="343"/>
      <c r="AF74" s="343"/>
      <c r="AG74" s="343"/>
      <c r="AH74" s="343"/>
      <c r="AI74" s="343"/>
    </row>
    <row r="75" spans="20:35">
      <c r="T75" s="343"/>
      <c r="U75" s="343"/>
      <c r="V75" s="343"/>
      <c r="W75" s="343"/>
      <c r="X75" s="343"/>
      <c r="Y75" s="343"/>
      <c r="Z75" s="343"/>
      <c r="AA75" s="343"/>
      <c r="AB75" s="343"/>
      <c r="AC75" s="343"/>
      <c r="AD75" s="343"/>
      <c r="AE75" s="343"/>
      <c r="AF75" s="343"/>
      <c r="AG75" s="343"/>
      <c r="AH75" s="343"/>
      <c r="AI75" s="343"/>
    </row>
    <row r="76" spans="20:35">
      <c r="T76" s="343"/>
      <c r="U76" s="343"/>
      <c r="V76" s="343"/>
      <c r="W76" s="343"/>
      <c r="X76" s="343"/>
      <c r="Y76" s="343"/>
      <c r="Z76" s="343"/>
      <c r="AA76" s="343"/>
      <c r="AB76" s="343"/>
      <c r="AC76" s="343"/>
      <c r="AD76" s="343"/>
      <c r="AE76" s="343"/>
      <c r="AF76" s="343"/>
      <c r="AG76" s="343"/>
      <c r="AH76" s="343"/>
      <c r="AI76" s="343"/>
    </row>
    <row r="77" spans="20:35">
      <c r="T77" s="343"/>
      <c r="U77" s="343"/>
      <c r="V77" s="343"/>
      <c r="W77" s="343"/>
      <c r="X77" s="343"/>
      <c r="Y77" s="343"/>
      <c r="Z77" s="343"/>
      <c r="AA77" s="343"/>
      <c r="AB77" s="343"/>
      <c r="AC77" s="343"/>
      <c r="AD77" s="343"/>
      <c r="AE77" s="343"/>
      <c r="AF77" s="343"/>
      <c r="AG77" s="343"/>
      <c r="AH77" s="343"/>
      <c r="AI77" s="343"/>
    </row>
    <row r="78" spans="20:35">
      <c r="T78" s="343"/>
      <c r="U78" s="343"/>
      <c r="V78" s="343"/>
      <c r="W78" s="343"/>
      <c r="X78" s="343"/>
      <c r="Y78" s="343"/>
      <c r="Z78" s="343"/>
      <c r="AA78" s="343"/>
      <c r="AB78" s="343"/>
      <c r="AC78" s="343"/>
      <c r="AD78" s="343"/>
      <c r="AE78" s="343"/>
      <c r="AF78" s="343"/>
      <c r="AG78" s="343"/>
      <c r="AH78" s="343"/>
      <c r="AI78" s="343"/>
    </row>
    <row r="79" spans="20:35">
      <c r="T79" s="343"/>
      <c r="U79" s="343"/>
      <c r="V79" s="343"/>
      <c r="W79" s="343"/>
      <c r="X79" s="343"/>
      <c r="Y79" s="343"/>
      <c r="Z79" s="343"/>
      <c r="AA79" s="343"/>
      <c r="AB79" s="343"/>
      <c r="AC79" s="343"/>
      <c r="AD79" s="343"/>
      <c r="AE79" s="343"/>
      <c r="AF79" s="343"/>
      <c r="AG79" s="343"/>
      <c r="AH79" s="343"/>
      <c r="AI79" s="343"/>
    </row>
    <row r="80" spans="20:35">
      <c r="T80" s="346"/>
      <c r="U80" s="346"/>
      <c r="V80" s="346"/>
      <c r="W80" s="346"/>
      <c r="X80" s="346"/>
      <c r="Y80" s="346"/>
      <c r="Z80" s="346"/>
      <c r="AA80" s="346"/>
      <c r="AB80" s="346"/>
      <c r="AC80" s="346"/>
      <c r="AD80" s="346"/>
      <c r="AE80" s="346"/>
      <c r="AF80" s="346"/>
      <c r="AG80" s="346"/>
      <c r="AH80" s="346"/>
      <c r="AI80" s="346"/>
    </row>
    <row r="81" spans="20:35">
      <c r="T81" s="346"/>
      <c r="U81" s="346"/>
      <c r="V81" s="346"/>
      <c r="W81" s="346"/>
      <c r="X81" s="346"/>
      <c r="Y81" s="346"/>
      <c r="Z81" s="346"/>
      <c r="AA81" s="346"/>
      <c r="AB81" s="346"/>
      <c r="AC81" s="346"/>
      <c r="AD81" s="346"/>
      <c r="AE81" s="346"/>
      <c r="AF81" s="346"/>
      <c r="AG81" s="346"/>
      <c r="AH81" s="346"/>
      <c r="AI81" s="346"/>
    </row>
    <row r="82" spans="20:35">
      <c r="T82" s="346"/>
      <c r="U82" s="346"/>
      <c r="V82" s="346"/>
      <c r="W82" s="346"/>
      <c r="X82" s="346"/>
      <c r="Y82" s="346"/>
      <c r="Z82" s="346"/>
      <c r="AA82" s="346"/>
      <c r="AB82" s="346"/>
      <c r="AC82" s="346"/>
      <c r="AD82" s="346"/>
      <c r="AE82" s="346"/>
      <c r="AF82" s="346"/>
      <c r="AG82" s="346"/>
      <c r="AH82" s="346"/>
      <c r="AI82" s="346"/>
    </row>
    <row r="83" spans="20:35">
      <c r="T83" s="346"/>
      <c r="U83" s="346"/>
      <c r="V83" s="346"/>
      <c r="W83" s="346"/>
      <c r="X83" s="346"/>
      <c r="Y83" s="346"/>
      <c r="Z83" s="346"/>
      <c r="AA83" s="346"/>
      <c r="AB83" s="346"/>
      <c r="AC83" s="346"/>
      <c r="AD83" s="346"/>
      <c r="AE83" s="346"/>
      <c r="AF83" s="346"/>
      <c r="AG83" s="346"/>
      <c r="AH83" s="346"/>
      <c r="AI83" s="346"/>
    </row>
    <row r="84" spans="20:35">
      <c r="T84" s="346"/>
      <c r="U84" s="346"/>
      <c r="V84" s="346"/>
      <c r="W84" s="346"/>
      <c r="X84" s="346"/>
      <c r="Y84" s="346"/>
      <c r="Z84" s="346"/>
      <c r="AA84" s="346"/>
      <c r="AB84" s="346"/>
      <c r="AC84" s="346"/>
      <c r="AD84" s="346"/>
      <c r="AE84" s="346"/>
      <c r="AF84" s="346"/>
      <c r="AG84" s="346"/>
      <c r="AH84" s="346"/>
      <c r="AI84" s="346"/>
    </row>
    <row r="85" spans="20:35">
      <c r="T85" s="346"/>
      <c r="U85" s="346"/>
      <c r="V85" s="346"/>
      <c r="W85" s="346"/>
      <c r="X85" s="346"/>
      <c r="Y85" s="346"/>
      <c r="Z85" s="346"/>
      <c r="AA85" s="346"/>
      <c r="AB85" s="346"/>
      <c r="AC85" s="346"/>
      <c r="AD85" s="346"/>
      <c r="AE85" s="346"/>
      <c r="AF85" s="346"/>
      <c r="AG85" s="346"/>
      <c r="AH85" s="346"/>
      <c r="AI85" s="346"/>
    </row>
    <row r="86" spans="20:35">
      <c r="T86" s="346"/>
      <c r="U86" s="346"/>
      <c r="V86" s="346"/>
      <c r="W86" s="346"/>
      <c r="X86" s="346"/>
      <c r="Y86" s="346"/>
      <c r="Z86" s="346"/>
      <c r="AA86" s="346"/>
      <c r="AB86" s="346"/>
      <c r="AC86" s="346"/>
      <c r="AD86" s="346"/>
      <c r="AE86" s="346"/>
      <c r="AF86" s="346"/>
      <c r="AG86" s="346"/>
      <c r="AH86" s="346"/>
      <c r="AI86" s="346"/>
    </row>
    <row r="87" spans="20:35">
      <c r="T87" s="240"/>
      <c r="U87" s="240"/>
      <c r="V87" s="240"/>
      <c r="W87" s="240"/>
      <c r="X87" s="240"/>
      <c r="Y87" s="240"/>
      <c r="Z87" s="240"/>
      <c r="AA87" s="240"/>
      <c r="AB87" s="240"/>
      <c r="AC87" s="240"/>
      <c r="AD87" s="240"/>
      <c r="AE87" s="240"/>
      <c r="AF87" s="240"/>
      <c r="AG87" s="240"/>
      <c r="AH87" s="240"/>
      <c r="AI87" s="240"/>
    </row>
  </sheetData>
  <customSheetViews>
    <customSheetView guid="{25FAB884-5E17-4008-8139-33D910C7DEFE}" scale="90" showPageBreaks="1" printArea="1" topLeftCell="C1">
      <pane xSplit="2" ySplit="1" topLeftCell="Z2" activePane="bottomRight" state="frozen"/>
      <selection pane="bottomRight" activeCell="AE23" sqref="AE23"/>
      <pageMargins left="0" right="0" top="0.98425196850393704" bottom="0.98425196850393704" header="0.51181102362204722" footer="0.51181102362204722"/>
      <pageSetup paperSize="9" scale="48" orientation="landscape" r:id="rId1"/>
      <headerFooter alignWithMargins="0"/>
    </customSheetView>
    <customSheetView guid="{687A4863-1825-4D63-B732-E76682E6DE4F}" showPageBreaks="1" printArea="1" hiddenColumns="1" topLeftCell="A16">
      <selection activeCell="X41" sqref="X41"/>
      <pageMargins left="0.98425196850393704" right="0.98425196850393704" top="0.98425196850393704" bottom="0.98425196850393704" header="0.51181102362204722" footer="0.51181102362204722"/>
      <pageSetup paperSize="9" scale="37" orientation="landscape" r:id="rId2"/>
      <headerFooter alignWithMargins="0"/>
    </customSheetView>
    <customSheetView guid="{12F8D032-8143-430B-8DFF-852E8796C402}" showPageBreaks="1" printArea="1" topLeftCell="D31">
      <selection activeCell="V33" sqref="V33"/>
      <pageMargins left="0.98425196850393704" right="0.98425196850393704" top="0.98425196850393704" bottom="0.98425196850393704" header="0.51181102362204722" footer="0.51181102362204722"/>
      <pageSetup paperSize="9" scale="37" orientation="landscape" r:id="rId3"/>
      <headerFooter alignWithMargins="0"/>
    </customSheetView>
    <customSheetView guid="{8DA78CF1-615A-4626-9893-6751995631A4}" showPageBreaks="1" printArea="1" hiddenColumns="1" topLeftCell="U1">
      <selection activeCell="A29" sqref="A29:XFD29"/>
      <pageMargins left="0.98425196850393704" right="0.98425196850393704" top="0.98425196850393704" bottom="0.98425196850393704" header="0.51181102362204722" footer="0.51181102362204722"/>
      <pageSetup paperSize="9" scale="37" orientation="landscape" r:id="rId4"/>
      <headerFooter alignWithMargins="0"/>
    </customSheetView>
    <customSheetView guid="{9AF4A83C-CF57-4B40-8A74-6A0EA6C2FE5C}" scale="90" showPageBreaks="1" printArea="1" hiddenRows="1" topLeftCell="C1">
      <pane xSplit="2" ySplit="1" topLeftCell="U2" activePane="bottomRight" state="frozen"/>
      <selection pane="bottomRight" activeCell="C57" sqref="C57"/>
      <pageMargins left="0" right="0" top="0.98425196850393704" bottom="0.98425196850393704" header="0.51181102362204722" footer="0.51181102362204722"/>
      <pageSetup paperSize="9" scale="48" orientation="landscape" r:id="rId5"/>
      <headerFooter alignWithMargins="0"/>
    </customSheetView>
    <customSheetView guid="{22F3E99A-96C8-445F-81B2-67262F695A36}" scale="90" showPageBreaks="1" printArea="1" hiddenColumns="1">
      <pane xSplit="15" ySplit="0.79166666666666663" topLeftCell="AB16" activePane="bottomRight" state="frozen"/>
      <selection pane="bottomRight" activeCell="AG38" sqref="AG38"/>
      <pageMargins left="0" right="0" top="0.98425196850393704" bottom="0.98425196850393704" header="0.51181102362204722" footer="0.51181102362204722"/>
      <pageSetup paperSize="9" scale="48" orientation="landscape" r:id="rId6"/>
      <headerFooter alignWithMargins="0"/>
    </customSheetView>
    <customSheetView guid="{899D69CD-4B7E-42BC-9944-5BD922EB798C}" scale="90" showPageBreaks="1" printArea="1" topLeftCell="C1">
      <pane xSplit="1" ySplit="1" topLeftCell="X15" activePane="bottomRight" state="frozen"/>
      <selection pane="bottomRight" activeCell="AA56" sqref="AA56"/>
      <pageMargins left="0" right="0" top="0.98425196850393704" bottom="0.98425196850393704" header="0.51181102362204722" footer="0.51181102362204722"/>
      <pageSetup paperSize="9" scale="48" orientation="landscape" r:id="rId7"/>
      <headerFooter alignWithMargins="0"/>
    </customSheetView>
  </customSheetViews>
  <pageMargins left="0" right="0" top="0.98425196850393704" bottom="0.98425196850393704" header="0.51181102362204722" footer="0.51181102362204722"/>
  <pageSetup paperSize="9" scale="48" orientation="landscape" r:id="rId8"/>
  <headerFooter alignWithMargins="0"/>
  <ignoredErrors>
    <ignoredError sqref="T45:W45 Q45:S45 AG1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4"/>
  <sheetViews>
    <sheetView workbookViewId="0">
      <pane xSplit="2" ySplit="2" topLeftCell="V3" activePane="bottomRight" state="frozen"/>
      <selection pane="topRight" activeCell="C1" sqref="C1"/>
      <selection pane="bottomLeft" activeCell="A3" sqref="A3"/>
      <selection pane="bottomRight" activeCell="B44" sqref="B44"/>
    </sheetView>
  </sheetViews>
  <sheetFormatPr defaultColWidth="8.5703125" defaultRowHeight="14.25"/>
  <cols>
    <col min="1" max="2" width="50.5703125" style="5" customWidth="1"/>
    <col min="3" max="16" width="13.42578125" style="5" customWidth="1"/>
    <col min="17" max="25" width="11.42578125" style="5" customWidth="1"/>
    <col min="26" max="26" width="12.85546875" style="5" customWidth="1"/>
    <col min="27" max="27" width="12.5703125" style="5" customWidth="1"/>
    <col min="28" max="30" width="12.85546875" style="5" customWidth="1"/>
    <col min="31" max="32" width="13.85546875" style="5" customWidth="1"/>
    <col min="33" max="33" width="8.5703125" style="5"/>
    <col min="34" max="34" width="11.42578125" style="5" customWidth="1"/>
    <col min="35" max="16384" width="8.5703125" style="5"/>
  </cols>
  <sheetData>
    <row r="1" spans="1:34" s="297" customFormat="1" ht="19.5" customHeight="1" thickBot="1">
      <c r="A1" s="295" t="s">
        <v>85</v>
      </c>
      <c r="B1" s="295" t="s">
        <v>1</v>
      </c>
      <c r="C1" s="296" t="s">
        <v>177</v>
      </c>
      <c r="D1" s="296" t="s">
        <v>178</v>
      </c>
      <c r="E1" s="296" t="s">
        <v>179</v>
      </c>
      <c r="F1" s="296" t="s">
        <v>180</v>
      </c>
      <c r="G1" s="296" t="s">
        <v>181</v>
      </c>
      <c r="H1" s="296" t="s">
        <v>182</v>
      </c>
      <c r="I1" s="296" t="s">
        <v>183</v>
      </c>
      <c r="J1" s="296" t="s">
        <v>184</v>
      </c>
      <c r="K1" s="296" t="s">
        <v>185</v>
      </c>
      <c r="L1" s="296" t="s">
        <v>186</v>
      </c>
      <c r="M1" s="296" t="s">
        <v>551</v>
      </c>
      <c r="N1" s="296" t="s">
        <v>559</v>
      </c>
      <c r="O1" s="296" t="s">
        <v>586</v>
      </c>
      <c r="P1" s="296" t="s">
        <v>590</v>
      </c>
      <c r="Q1" s="296" t="s">
        <v>597</v>
      </c>
      <c r="R1" s="296" t="s">
        <v>608</v>
      </c>
      <c r="S1" s="296" t="s">
        <v>612</v>
      </c>
      <c r="T1" s="296" t="s">
        <v>617</v>
      </c>
      <c r="U1" s="296" t="s">
        <v>620</v>
      </c>
      <c r="V1" s="296" t="s">
        <v>632</v>
      </c>
      <c r="W1" s="296" t="s">
        <v>661</v>
      </c>
      <c r="X1" s="296" t="s">
        <v>670</v>
      </c>
      <c r="Y1" s="296" t="s">
        <v>675</v>
      </c>
      <c r="Z1" s="296" t="s">
        <v>680</v>
      </c>
      <c r="AA1" s="296" t="s">
        <v>685</v>
      </c>
      <c r="AB1" s="296" t="s">
        <v>686</v>
      </c>
      <c r="AC1" s="296" t="s">
        <v>735</v>
      </c>
      <c r="AD1" s="296" t="s">
        <v>740</v>
      </c>
      <c r="AE1" s="296" t="s">
        <v>746</v>
      </c>
      <c r="AF1" s="296" t="s">
        <v>748</v>
      </c>
    </row>
    <row r="2" spans="1:34" s="20" customFormat="1" ht="37.5" customHeight="1">
      <c r="A2" s="301" t="s">
        <v>227</v>
      </c>
      <c r="B2" s="301" t="s">
        <v>140</v>
      </c>
      <c r="C2" s="298">
        <f>SUM(C3:C4,C6,C7:C10)</f>
        <v>1559802</v>
      </c>
      <c r="D2" s="298">
        <f>SUM(D3:D4,D6,D7:D10)</f>
        <v>1620968</v>
      </c>
      <c r="E2" s="298">
        <f>SUM(E3:E4,E6,E7:E10)</f>
        <v>1663808</v>
      </c>
      <c r="F2" s="298">
        <f>SUM(F3:F4,F6,F7:F10)</f>
        <v>1684729</v>
      </c>
      <c r="G2" s="298">
        <f>SUM(G3:G4,G6,G7:G10)</f>
        <v>1688501</v>
      </c>
      <c r="H2" s="298">
        <f t="shared" ref="H2:P2" si="0">SUM(H3:H4,H6,H7:H10)</f>
        <v>1736743</v>
      </c>
      <c r="I2" s="298">
        <f t="shared" si="0"/>
        <v>1805709</v>
      </c>
      <c r="J2" s="298">
        <f t="shared" si="0"/>
        <v>1982843</v>
      </c>
      <c r="K2" s="298">
        <f t="shared" si="0"/>
        <v>2081699</v>
      </c>
      <c r="L2" s="298">
        <f t="shared" si="0"/>
        <v>2116449</v>
      </c>
      <c r="M2" s="298">
        <f t="shared" si="0"/>
        <v>2166156</v>
      </c>
      <c r="N2" s="298">
        <f t="shared" si="0"/>
        <v>2097532</v>
      </c>
      <c r="O2" s="298">
        <f t="shared" si="0"/>
        <v>2040719</v>
      </c>
      <c r="P2" s="298">
        <f t="shared" si="0"/>
        <v>1748376</v>
      </c>
      <c r="Q2" s="298">
        <f t="shared" ref="Q2:R2" si="1">SUM(Q3:Q4,Q6,Q7:Q10)</f>
        <v>1538368</v>
      </c>
      <c r="R2" s="298">
        <f t="shared" si="1"/>
        <v>1529697</v>
      </c>
      <c r="S2" s="298">
        <f>SUM(S3:S4,S6,S7:S11)</f>
        <v>1482078</v>
      </c>
      <c r="T2" s="298">
        <f t="shared" ref="T2:V2" si="2">SUM(T3:T4,T6,T7:T11)</f>
        <v>1503872</v>
      </c>
      <c r="U2" s="298">
        <f t="shared" si="2"/>
        <v>1532526</v>
      </c>
      <c r="V2" s="298">
        <f t="shared" si="2"/>
        <v>1843809</v>
      </c>
      <c r="W2" s="298">
        <f>SUM(W3:W4,W6,W7:W11)</f>
        <v>2462698</v>
      </c>
      <c r="X2" s="298">
        <f t="shared" ref="X2:Y2" si="3">SUM(X3:X4,X6,X7:X11)</f>
        <v>3438855</v>
      </c>
      <c r="Y2" s="298">
        <f t="shared" si="3"/>
        <v>2589494</v>
      </c>
      <c r="Z2" s="298">
        <f t="shared" ref="Z2" si="4">SUM(Z3:Z4,Z6,Z7:Z11)</f>
        <v>4047537</v>
      </c>
      <c r="AA2" s="298">
        <f t="shared" ref="AA2:AC2" si="5">SUM(AA3:AA4,AA6,AA7:AA11)</f>
        <v>4338448</v>
      </c>
      <c r="AB2" s="298">
        <f t="shared" si="5"/>
        <v>4546302</v>
      </c>
      <c r="AC2" s="298">
        <f t="shared" si="5"/>
        <v>4804931</v>
      </c>
      <c r="AD2" s="298">
        <f t="shared" ref="AD2" si="6">SUM(AD3:AD4,AD6,AD7:AD11)</f>
        <v>4720077</v>
      </c>
      <c r="AE2" s="298">
        <f t="shared" ref="AE2:AF2" si="7">SUM(AE3:AE4,AE6,AE7:AE11)</f>
        <v>4646036</v>
      </c>
      <c r="AF2" s="298">
        <f t="shared" si="7"/>
        <v>4567852</v>
      </c>
      <c r="AH2" s="337"/>
    </row>
    <row r="3" spans="1:34" ht="15" customHeight="1">
      <c r="A3" s="302" t="s">
        <v>666</v>
      </c>
      <c r="B3" s="302" t="s">
        <v>572</v>
      </c>
      <c r="C3" s="299">
        <v>460085</v>
      </c>
      <c r="D3" s="299">
        <v>487186</v>
      </c>
      <c r="E3" s="299">
        <v>492361</v>
      </c>
      <c r="F3" s="299">
        <v>497431</v>
      </c>
      <c r="G3" s="299">
        <v>496216</v>
      </c>
      <c r="H3" s="299">
        <v>511595</v>
      </c>
      <c r="I3" s="299">
        <v>534737</v>
      </c>
      <c r="J3" s="299">
        <v>580009</v>
      </c>
      <c r="K3" s="299">
        <v>612516</v>
      </c>
      <c r="L3" s="299">
        <v>622815</v>
      </c>
      <c r="M3" s="299">
        <v>638868</v>
      </c>
      <c r="N3" s="299">
        <v>645950</v>
      </c>
      <c r="O3" s="299">
        <v>617256</v>
      </c>
      <c r="P3" s="299">
        <v>517381</v>
      </c>
      <c r="Q3" s="332">
        <v>451572</v>
      </c>
      <c r="R3" s="332">
        <v>456894</v>
      </c>
      <c r="S3" s="332">
        <v>360923</v>
      </c>
      <c r="T3" s="332">
        <v>369416</v>
      </c>
      <c r="U3" s="332">
        <v>366404</v>
      </c>
      <c r="V3" s="332">
        <v>419715</v>
      </c>
      <c r="W3" s="332">
        <v>590095</v>
      </c>
      <c r="X3" s="332">
        <f t="shared" ref="X3:AB3" si="8">X14+X23+X27</f>
        <v>860523</v>
      </c>
      <c r="Y3" s="332">
        <f t="shared" si="8"/>
        <v>1084170</v>
      </c>
      <c r="Z3" s="332">
        <f t="shared" si="8"/>
        <v>1188266</v>
      </c>
      <c r="AA3" s="332">
        <f t="shared" si="8"/>
        <v>1208295</v>
      </c>
      <c r="AB3" s="332">
        <f t="shared" si="8"/>
        <v>1313270</v>
      </c>
      <c r="AC3" s="332">
        <f t="shared" ref="AC3:AD3" si="9">AC14+AC23+AC27</f>
        <v>1350116</v>
      </c>
      <c r="AD3" s="332">
        <f t="shared" si="9"/>
        <v>1267462</v>
      </c>
      <c r="AE3" s="332">
        <f t="shared" ref="AE3:AF3" si="10">AE14+AE23+AE27</f>
        <v>1232380</v>
      </c>
      <c r="AF3" s="332">
        <f t="shared" si="10"/>
        <v>1271370</v>
      </c>
      <c r="AH3" s="337"/>
    </row>
    <row r="4" spans="1:34" ht="15" customHeight="1">
      <c r="A4" s="302" t="s">
        <v>229</v>
      </c>
      <c r="B4" s="302" t="s">
        <v>164</v>
      </c>
      <c r="C4" s="299">
        <v>853134</v>
      </c>
      <c r="D4" s="299">
        <v>888127</v>
      </c>
      <c r="E4" s="299">
        <v>920251</v>
      </c>
      <c r="F4" s="299">
        <v>940928</v>
      </c>
      <c r="G4" s="299">
        <v>947745</v>
      </c>
      <c r="H4" s="299">
        <v>978260</v>
      </c>
      <c r="I4" s="299">
        <v>1002343</v>
      </c>
      <c r="J4" s="299">
        <v>1100303</v>
      </c>
      <c r="K4" s="299">
        <v>1156682</v>
      </c>
      <c r="L4" s="299">
        <v>1194984</v>
      </c>
      <c r="M4" s="299">
        <v>1239653</v>
      </c>
      <c r="N4" s="299">
        <v>1173562</v>
      </c>
      <c r="O4" s="299">
        <v>1161883</v>
      </c>
      <c r="P4" s="299">
        <v>1000596</v>
      </c>
      <c r="Q4" s="332">
        <v>868014</v>
      </c>
      <c r="R4" s="332">
        <v>871255</v>
      </c>
      <c r="S4" s="332">
        <v>841613</v>
      </c>
      <c r="T4" s="332">
        <v>851898</v>
      </c>
      <c r="U4" s="332">
        <v>895167</v>
      </c>
      <c r="V4" s="332">
        <v>1004492</v>
      </c>
      <c r="W4" s="332">
        <v>1298765</v>
      </c>
      <c r="X4" s="332">
        <f t="shared" ref="X4:AB4" si="11">X15+X28</f>
        <v>1699629</v>
      </c>
      <c r="Y4" s="332">
        <f t="shared" si="11"/>
        <v>536627</v>
      </c>
      <c r="Z4" s="332">
        <f t="shared" si="11"/>
        <v>1776854</v>
      </c>
      <c r="AA4" s="332">
        <f t="shared" si="11"/>
        <v>1968160</v>
      </c>
      <c r="AB4" s="332">
        <f t="shared" si="11"/>
        <v>1960105</v>
      </c>
      <c r="AC4" s="332">
        <f t="shared" ref="AC4:AD5" si="12">AC15+AC28</f>
        <v>2096187</v>
      </c>
      <c r="AD4" s="332">
        <f t="shared" si="12"/>
        <v>2080400</v>
      </c>
      <c r="AE4" s="332">
        <f t="shared" ref="AE4:AF5" si="13">AE15+AE28</f>
        <v>1999019</v>
      </c>
      <c r="AF4" s="332">
        <f t="shared" si="13"/>
        <v>1855015</v>
      </c>
      <c r="AH4" s="337"/>
    </row>
    <row r="5" spans="1:34" s="14" customFormat="1" ht="15" customHeight="1">
      <c r="A5" s="303" t="s">
        <v>230</v>
      </c>
      <c r="B5" s="303" t="s">
        <v>242</v>
      </c>
      <c r="C5" s="300">
        <v>250682</v>
      </c>
      <c r="D5" s="300">
        <v>262395</v>
      </c>
      <c r="E5" s="300">
        <v>273039</v>
      </c>
      <c r="F5" s="300">
        <v>280480</v>
      </c>
      <c r="G5" s="420">
        <v>280304</v>
      </c>
      <c r="H5" s="420">
        <v>293213</v>
      </c>
      <c r="I5" s="420">
        <v>303386</v>
      </c>
      <c r="J5" s="420">
        <v>355178</v>
      </c>
      <c r="K5" s="420">
        <v>396264</v>
      </c>
      <c r="L5" s="420">
        <v>407861</v>
      </c>
      <c r="M5" s="420">
        <v>418730</v>
      </c>
      <c r="N5" s="420">
        <v>423653</v>
      </c>
      <c r="O5" s="420">
        <v>423909</v>
      </c>
      <c r="P5" s="420">
        <v>359484</v>
      </c>
      <c r="Q5" s="421">
        <v>286950</v>
      </c>
      <c r="R5" s="421">
        <v>278684</v>
      </c>
      <c r="S5" s="421">
        <v>272561</v>
      </c>
      <c r="T5" s="421">
        <v>279564</v>
      </c>
      <c r="U5" s="421">
        <v>291927</v>
      </c>
      <c r="V5" s="421">
        <v>350651</v>
      </c>
      <c r="W5" s="421">
        <v>553040</v>
      </c>
      <c r="X5" s="421">
        <f t="shared" ref="X5:AB5" si="14">X16+X29</f>
        <v>855658</v>
      </c>
      <c r="Y5" s="421">
        <f t="shared" si="14"/>
        <v>-420150</v>
      </c>
      <c r="Z5" s="421">
        <f t="shared" si="14"/>
        <v>813960</v>
      </c>
      <c r="AA5" s="421">
        <f t="shared" si="14"/>
        <v>991928</v>
      </c>
      <c r="AB5" s="421">
        <f t="shared" si="14"/>
        <v>975215</v>
      </c>
      <c r="AC5" s="421">
        <f t="shared" si="12"/>
        <v>1064418</v>
      </c>
      <c r="AD5" s="421">
        <f t="shared" si="12"/>
        <v>1062774</v>
      </c>
      <c r="AE5" s="421">
        <f t="shared" ref="AE5" si="15">AE16+AE29</f>
        <v>986717</v>
      </c>
      <c r="AF5" s="421">
        <f t="shared" si="13"/>
        <v>820175</v>
      </c>
      <c r="AH5" s="337"/>
    </row>
    <row r="6" spans="1:34" ht="15" customHeight="1">
      <c r="A6" s="302" t="s">
        <v>576</v>
      </c>
      <c r="B6" s="302" t="s">
        <v>577</v>
      </c>
      <c r="C6" s="299">
        <v>161140</v>
      </c>
      <c r="D6" s="299">
        <v>162598</v>
      </c>
      <c r="E6" s="299">
        <v>169278</v>
      </c>
      <c r="F6" s="299">
        <v>167983</v>
      </c>
      <c r="G6" s="299">
        <v>169101</v>
      </c>
      <c r="H6" s="299">
        <v>169183</v>
      </c>
      <c r="I6" s="299">
        <v>192883</v>
      </c>
      <c r="J6" s="299">
        <v>211727</v>
      </c>
      <c r="K6" s="299">
        <v>228036</v>
      </c>
      <c r="L6" s="299">
        <v>215282</v>
      </c>
      <c r="M6" s="299">
        <v>203939</v>
      </c>
      <c r="N6" s="299">
        <v>207409</v>
      </c>
      <c r="O6" s="299">
        <v>199946</v>
      </c>
      <c r="P6" s="299">
        <v>204724</v>
      </c>
      <c r="Q6" s="332">
        <v>213409</v>
      </c>
      <c r="R6" s="332">
        <v>208088</v>
      </c>
      <c r="S6" s="332">
        <v>201596</v>
      </c>
      <c r="T6" s="332">
        <v>204251</v>
      </c>
      <c r="U6" s="332">
        <v>190646</v>
      </c>
      <c r="V6" s="332">
        <v>316027</v>
      </c>
      <c r="W6" s="332">
        <v>399091</v>
      </c>
      <c r="X6" s="332">
        <f t="shared" ref="X6:AB6" si="16">X25+X30+X21</f>
        <v>578026</v>
      </c>
      <c r="Y6" s="332">
        <f t="shared" si="16"/>
        <v>553895</v>
      </c>
      <c r="Z6" s="332">
        <f t="shared" si="16"/>
        <v>557477</v>
      </c>
      <c r="AA6" s="332">
        <f t="shared" si="16"/>
        <v>601938</v>
      </c>
      <c r="AB6" s="332">
        <f t="shared" si="16"/>
        <v>673028</v>
      </c>
      <c r="AC6" s="332">
        <f t="shared" ref="AC6:AD6" si="17">AC25+AC30+AC21</f>
        <v>696293</v>
      </c>
      <c r="AD6" s="332">
        <f t="shared" si="17"/>
        <v>749426</v>
      </c>
      <c r="AE6" s="332">
        <f t="shared" ref="AE6:AF6" si="18">AE25+AE30+AE21</f>
        <v>786387</v>
      </c>
      <c r="AF6" s="332">
        <f t="shared" si="18"/>
        <v>789636</v>
      </c>
      <c r="AH6" s="337"/>
    </row>
    <row r="7" spans="1:34" ht="15" customHeight="1">
      <c r="A7" s="302" t="s">
        <v>232</v>
      </c>
      <c r="B7" s="302" t="s">
        <v>244</v>
      </c>
      <c r="C7" s="299">
        <v>3093</v>
      </c>
      <c r="D7" s="299">
        <v>6082</v>
      </c>
      <c r="E7" s="299">
        <v>9178</v>
      </c>
      <c r="F7" s="299">
        <v>8989</v>
      </c>
      <c r="G7" s="299">
        <v>13653</v>
      </c>
      <c r="H7" s="299">
        <v>15780</v>
      </c>
      <c r="I7" s="299">
        <v>16818</v>
      </c>
      <c r="J7" s="299">
        <v>26701</v>
      </c>
      <c r="K7" s="299">
        <v>24615</v>
      </c>
      <c r="L7" s="299">
        <v>25573</v>
      </c>
      <c r="M7" s="299">
        <v>26866</v>
      </c>
      <c r="N7" s="299">
        <v>17314</v>
      </c>
      <c r="O7" s="299">
        <v>11609</v>
      </c>
      <c r="P7" s="299">
        <v>3725</v>
      </c>
      <c r="Q7" s="332">
        <v>454</v>
      </c>
      <c r="R7" s="332">
        <v>546</v>
      </c>
      <c r="S7" s="332">
        <v>331</v>
      </c>
      <c r="T7" s="332">
        <v>112</v>
      </c>
      <c r="U7" s="332">
        <v>-100</v>
      </c>
      <c r="V7" s="332">
        <v>6008</v>
      </c>
      <c r="W7" s="332">
        <v>22413</v>
      </c>
      <c r="X7" s="332">
        <f t="shared" ref="X7:AB7" si="19">X17</f>
        <v>42572</v>
      </c>
      <c r="Y7" s="332">
        <f t="shared" si="19"/>
        <v>52489</v>
      </c>
      <c r="Z7" s="332">
        <f t="shared" si="19"/>
        <v>85170</v>
      </c>
      <c r="AA7" s="332">
        <f t="shared" si="19"/>
        <v>125645</v>
      </c>
      <c r="AB7" s="332">
        <f t="shared" si="19"/>
        <v>131481</v>
      </c>
      <c r="AC7" s="332">
        <f t="shared" ref="AC7:AD8" si="20">AC17</f>
        <v>183515</v>
      </c>
      <c r="AD7" s="332">
        <f t="shared" si="20"/>
        <v>165049</v>
      </c>
      <c r="AE7" s="332">
        <f t="shared" ref="AE7:AF8" si="21">AE17</f>
        <v>144977</v>
      </c>
      <c r="AF7" s="332">
        <f t="shared" si="21"/>
        <v>162154</v>
      </c>
      <c r="AH7" s="337"/>
    </row>
    <row r="8" spans="1:34">
      <c r="A8" s="302" t="s">
        <v>59</v>
      </c>
      <c r="B8" s="302" t="s">
        <v>16</v>
      </c>
      <c r="C8" s="299">
        <v>15191</v>
      </c>
      <c r="D8" s="299">
        <v>16183</v>
      </c>
      <c r="E8" s="299">
        <v>16367</v>
      </c>
      <c r="F8" s="299">
        <v>16484</v>
      </c>
      <c r="G8" s="299">
        <v>7691</v>
      </c>
      <c r="H8" s="299">
        <v>8378</v>
      </c>
      <c r="I8" s="299">
        <v>7816</v>
      </c>
      <c r="J8" s="299">
        <v>11945</v>
      </c>
      <c r="K8" s="299">
        <v>12821</v>
      </c>
      <c r="L8" s="299">
        <v>12562</v>
      </c>
      <c r="M8" s="299">
        <v>11057</v>
      </c>
      <c r="N8" s="299">
        <v>11170</v>
      </c>
      <c r="O8" s="299">
        <v>9889</v>
      </c>
      <c r="P8" s="299">
        <v>2304</v>
      </c>
      <c r="Q8" s="332">
        <v>228</v>
      </c>
      <c r="R8" s="332">
        <v>-318</v>
      </c>
      <c r="S8" s="332">
        <v>-127</v>
      </c>
      <c r="T8" s="332">
        <v>-877</v>
      </c>
      <c r="U8" s="332">
        <v>-1776</v>
      </c>
      <c r="V8" s="332">
        <v>5689</v>
      </c>
      <c r="W8" s="332">
        <v>27697</v>
      </c>
      <c r="X8" s="332">
        <f t="shared" ref="X8:AB8" si="22">X18</f>
        <v>90037</v>
      </c>
      <c r="Y8" s="332">
        <f t="shared" si="22"/>
        <v>132934</v>
      </c>
      <c r="Z8" s="332">
        <f t="shared" si="22"/>
        <v>168062</v>
      </c>
      <c r="AA8" s="332">
        <f t="shared" si="22"/>
        <v>185449</v>
      </c>
      <c r="AB8" s="332">
        <f t="shared" si="22"/>
        <v>204241</v>
      </c>
      <c r="AC8" s="332">
        <f t="shared" si="20"/>
        <v>223670</v>
      </c>
      <c r="AD8" s="332">
        <f t="shared" si="20"/>
        <v>202214</v>
      </c>
      <c r="AE8" s="332">
        <f t="shared" ref="AE8" si="23">AE18</f>
        <v>212020</v>
      </c>
      <c r="AF8" s="332">
        <f t="shared" si="21"/>
        <v>221514</v>
      </c>
      <c r="AH8" s="337"/>
    </row>
    <row r="9" spans="1:34">
      <c r="A9" s="302" t="s">
        <v>231</v>
      </c>
      <c r="B9" s="302" t="s">
        <v>166</v>
      </c>
      <c r="C9" s="299">
        <v>1710</v>
      </c>
      <c r="D9" s="299">
        <v>1518</v>
      </c>
      <c r="E9" s="299">
        <v>1445</v>
      </c>
      <c r="F9" s="299">
        <v>1703</v>
      </c>
      <c r="G9" s="299">
        <v>1974</v>
      </c>
      <c r="H9" s="299">
        <v>1941</v>
      </c>
      <c r="I9" s="299">
        <v>2796</v>
      </c>
      <c r="J9" s="299">
        <v>3083</v>
      </c>
      <c r="K9" s="299">
        <v>2762</v>
      </c>
      <c r="L9" s="299">
        <v>2496</v>
      </c>
      <c r="M9" s="299">
        <v>2448</v>
      </c>
      <c r="N9" s="299">
        <v>2447</v>
      </c>
      <c r="O9" s="299">
        <v>2803</v>
      </c>
      <c r="P9" s="299">
        <v>2330</v>
      </c>
      <c r="Q9" s="332">
        <v>1514</v>
      </c>
      <c r="R9" s="332">
        <v>1270</v>
      </c>
      <c r="S9" s="332">
        <v>1521</v>
      </c>
      <c r="T9" s="332">
        <v>1294</v>
      </c>
      <c r="U9" s="332">
        <v>1602</v>
      </c>
      <c r="V9" s="332">
        <v>1509</v>
      </c>
      <c r="W9" s="332">
        <v>3057</v>
      </c>
      <c r="X9" s="332">
        <f t="shared" ref="X9:AB9" si="24">X19+X24</f>
        <v>6259</v>
      </c>
      <c r="Y9" s="332">
        <f t="shared" si="24"/>
        <v>23073</v>
      </c>
      <c r="Z9" s="332">
        <f t="shared" si="24"/>
        <v>33453</v>
      </c>
      <c r="AA9" s="332">
        <f t="shared" si="24"/>
        <v>28413</v>
      </c>
      <c r="AB9" s="332">
        <f t="shared" si="24"/>
        <v>27183</v>
      </c>
      <c r="AC9" s="332">
        <f>AC19+AC24</f>
        <v>26429</v>
      </c>
      <c r="AD9" s="332">
        <f>AD19+AD24</f>
        <v>30177</v>
      </c>
      <c r="AE9" s="332">
        <f>AE19+AE24</f>
        <v>28771</v>
      </c>
      <c r="AF9" s="332">
        <f>AF19+AF24</f>
        <v>28001</v>
      </c>
      <c r="AH9" s="337"/>
    </row>
    <row r="10" spans="1:34">
      <c r="A10" s="302" t="s">
        <v>233</v>
      </c>
      <c r="B10" s="302" t="s">
        <v>245</v>
      </c>
      <c r="C10" s="299">
        <v>65449</v>
      </c>
      <c r="D10" s="299">
        <v>59274</v>
      </c>
      <c r="E10" s="299">
        <v>54928</v>
      </c>
      <c r="F10" s="299">
        <v>51211</v>
      </c>
      <c r="G10" s="299">
        <v>52121</v>
      </c>
      <c r="H10" s="299">
        <v>51606</v>
      </c>
      <c r="I10" s="299">
        <v>48316</v>
      </c>
      <c r="J10" s="299">
        <v>49075</v>
      </c>
      <c r="K10" s="299">
        <v>44267</v>
      </c>
      <c r="L10" s="299">
        <v>42737</v>
      </c>
      <c r="M10" s="299">
        <v>43325</v>
      </c>
      <c r="N10" s="299">
        <v>39680</v>
      </c>
      <c r="O10" s="299">
        <v>37333</v>
      </c>
      <c r="P10" s="299">
        <v>17316</v>
      </c>
      <c r="Q10" s="332">
        <v>3177</v>
      </c>
      <c r="R10" s="332">
        <v>-8038</v>
      </c>
      <c r="S10" s="332">
        <v>0</v>
      </c>
      <c r="T10" s="332">
        <v>0</v>
      </c>
      <c r="U10" s="332">
        <v>0</v>
      </c>
      <c r="V10" s="332">
        <v>0</v>
      </c>
      <c r="W10" s="332">
        <v>7882</v>
      </c>
      <c r="X10" s="332">
        <f t="shared" ref="X10:AB10" si="25">X20</f>
        <v>7819</v>
      </c>
      <c r="Y10" s="332">
        <f t="shared" si="25"/>
        <v>12278</v>
      </c>
      <c r="Z10" s="332">
        <f t="shared" si="25"/>
        <v>27581</v>
      </c>
      <c r="AA10" s="332">
        <f t="shared" si="25"/>
        <v>3309</v>
      </c>
      <c r="AB10" s="332">
        <f t="shared" si="25"/>
        <v>8733</v>
      </c>
      <c r="AC10" s="332">
        <f t="shared" ref="AC10:AD10" si="26">AC20</f>
        <v>-13173</v>
      </c>
      <c r="AD10" s="332">
        <f t="shared" si="26"/>
        <v>-16839</v>
      </c>
      <c r="AE10" s="332">
        <f t="shared" ref="AE10:AF10" si="27">AE20</f>
        <v>-7519</v>
      </c>
      <c r="AF10" s="332">
        <f t="shared" si="27"/>
        <v>-18910</v>
      </c>
      <c r="AH10" s="337"/>
    </row>
    <row r="11" spans="1:34" ht="28.5">
      <c r="A11" s="302" t="s">
        <v>662</v>
      </c>
      <c r="B11" s="302" t="s">
        <v>663</v>
      </c>
      <c r="C11" s="299"/>
      <c r="D11" s="299"/>
      <c r="E11" s="299"/>
      <c r="F11" s="299"/>
      <c r="G11" s="299"/>
      <c r="H11" s="299"/>
      <c r="I11" s="299"/>
      <c r="J11" s="299"/>
      <c r="K11" s="299"/>
      <c r="L11" s="299"/>
      <c r="M11" s="299"/>
      <c r="N11" s="299"/>
      <c r="O11" s="332"/>
      <c r="P11" s="299"/>
      <c r="Q11" s="332"/>
      <c r="R11" s="332"/>
      <c r="S11" s="332">
        <v>76221</v>
      </c>
      <c r="T11" s="332">
        <v>77778</v>
      </c>
      <c r="U11" s="332">
        <v>80583</v>
      </c>
      <c r="V11" s="332">
        <v>90369</v>
      </c>
      <c r="W11" s="332">
        <v>113698</v>
      </c>
      <c r="X11" s="332">
        <f t="shared" ref="X11:AB11" si="28">X31</f>
        <v>153990</v>
      </c>
      <c r="Y11" s="332">
        <f t="shared" si="28"/>
        <v>194028</v>
      </c>
      <c r="Z11" s="332">
        <f t="shared" si="28"/>
        <v>210674</v>
      </c>
      <c r="AA11" s="332">
        <f t="shared" si="28"/>
        <v>217239</v>
      </c>
      <c r="AB11" s="332">
        <f t="shared" si="28"/>
        <v>228261</v>
      </c>
      <c r="AC11" s="332">
        <f>AC31</f>
        <v>241894</v>
      </c>
      <c r="AD11" s="332">
        <f>AD31</f>
        <v>242188</v>
      </c>
      <c r="AE11" s="332">
        <f>AE31</f>
        <v>250001</v>
      </c>
      <c r="AF11" s="332">
        <f>AF31</f>
        <v>259072</v>
      </c>
      <c r="AH11" s="337"/>
    </row>
    <row r="12" spans="1:34" ht="0.6" customHeight="1">
      <c r="A12" s="302"/>
      <c r="B12" s="302"/>
      <c r="C12" s="299"/>
      <c r="D12" s="299"/>
      <c r="E12" s="299"/>
      <c r="F12" s="299"/>
      <c r="G12" s="299"/>
      <c r="H12" s="299"/>
      <c r="I12" s="299"/>
      <c r="J12" s="299"/>
      <c r="K12" s="299"/>
      <c r="L12" s="299"/>
      <c r="M12" s="299"/>
      <c r="N12" s="299"/>
      <c r="O12" s="332">
        <f>O6+O7</f>
        <v>211555</v>
      </c>
      <c r="P12" s="299"/>
      <c r="Q12" s="332"/>
      <c r="R12" s="332"/>
      <c r="S12" s="332">
        <f>S6+S7</f>
        <v>201927</v>
      </c>
      <c r="T12" s="332">
        <f>T6+T7</f>
        <v>204363</v>
      </c>
      <c r="U12" s="332">
        <f>U6+U7</f>
        <v>190546</v>
      </c>
      <c r="V12" s="332">
        <f>V6+V7</f>
        <v>322035</v>
      </c>
      <c r="AH12" s="337"/>
    </row>
    <row r="13" spans="1:34" s="20" customFormat="1" ht="28.5">
      <c r="A13" s="301" t="s">
        <v>113</v>
      </c>
      <c r="B13" s="301" t="s">
        <v>117</v>
      </c>
      <c r="C13" s="11">
        <f t="shared" ref="C13:P13" si="29">SUM(C14:C15,C17,C18:C20)</f>
        <v>0</v>
      </c>
      <c r="D13" s="11">
        <f t="shared" si="29"/>
        <v>0</v>
      </c>
      <c r="E13" s="11">
        <f t="shared" si="29"/>
        <v>0</v>
      </c>
      <c r="F13" s="11">
        <f t="shared" si="29"/>
        <v>0</v>
      </c>
      <c r="G13" s="11">
        <f t="shared" si="29"/>
        <v>1487943</v>
      </c>
      <c r="H13" s="11">
        <f t="shared" si="29"/>
        <v>1537794</v>
      </c>
      <c r="I13" s="11">
        <f t="shared" si="29"/>
        <v>1584506</v>
      </c>
      <c r="J13" s="11">
        <f t="shared" si="29"/>
        <v>1734889</v>
      </c>
      <c r="K13" s="11">
        <f t="shared" si="29"/>
        <v>1821282</v>
      </c>
      <c r="L13" s="11">
        <f t="shared" si="29"/>
        <v>1869671</v>
      </c>
      <c r="M13" s="11">
        <f t="shared" si="29"/>
        <v>1923854</v>
      </c>
      <c r="N13" s="11">
        <f t="shared" si="29"/>
        <v>1852731</v>
      </c>
      <c r="O13" s="11">
        <f t="shared" si="29"/>
        <v>1806790</v>
      </c>
      <c r="P13" s="11">
        <f t="shared" si="29"/>
        <v>1525476</v>
      </c>
      <c r="Q13" s="11">
        <f>SUM(Q14:Q15,Q17,Q18:Q20)</f>
        <v>1312827</v>
      </c>
      <c r="R13" s="11">
        <f t="shared" ref="R13:T13" si="30">SUM(R14:R15,R17,R18:R20)</f>
        <v>1301683</v>
      </c>
      <c r="S13" s="11">
        <f t="shared" si="30"/>
        <v>1189161</v>
      </c>
      <c r="T13" s="11">
        <f t="shared" si="30"/>
        <v>1205474</v>
      </c>
      <c r="U13" s="11">
        <f>SUM(U14:U15,U17,U18:U21)</f>
        <v>1247077</v>
      </c>
      <c r="V13" s="11">
        <f t="shared" ref="V13:Y13" si="31">SUM(V14:V15,V17,V18:V21)</f>
        <v>1422814</v>
      </c>
      <c r="W13" s="11">
        <f t="shared" si="31"/>
        <v>1938959</v>
      </c>
      <c r="X13" s="11">
        <f t="shared" si="31"/>
        <v>2681208</v>
      </c>
      <c r="Y13" s="11">
        <f t="shared" si="31"/>
        <v>1801677</v>
      </c>
      <c r="Z13" s="11">
        <f t="shared" ref="Z13:AF13" si="32">SUM(Z14:Z15,Z17,Z18:Z21)</f>
        <v>3228968</v>
      </c>
      <c r="AA13" s="11">
        <f t="shared" si="32"/>
        <v>3493862</v>
      </c>
      <c r="AB13" s="11">
        <f t="shared" si="32"/>
        <v>3677672</v>
      </c>
      <c r="AC13" s="11">
        <f t="shared" si="32"/>
        <v>3886231</v>
      </c>
      <c r="AD13" s="11">
        <f t="shared" si="32"/>
        <v>3867436</v>
      </c>
      <c r="AE13" s="11">
        <f t="shared" si="32"/>
        <v>3853333</v>
      </c>
      <c r="AF13" s="11">
        <f t="shared" si="32"/>
        <v>3807587</v>
      </c>
      <c r="AH13" s="461"/>
    </row>
    <row r="14" spans="1:34" ht="15" customHeight="1">
      <c r="A14" s="276" t="s">
        <v>666</v>
      </c>
      <c r="B14" s="276" t="s">
        <v>667</v>
      </c>
      <c r="C14" s="8">
        <v>0</v>
      </c>
      <c r="D14" s="8">
        <v>0</v>
      </c>
      <c r="E14" s="8">
        <v>0</v>
      </c>
      <c r="F14" s="8">
        <v>0</v>
      </c>
      <c r="G14" s="8">
        <v>495715</v>
      </c>
      <c r="H14" s="8">
        <v>511085</v>
      </c>
      <c r="I14" s="8">
        <v>534228</v>
      </c>
      <c r="J14" s="8">
        <v>575313</v>
      </c>
      <c r="K14" s="8">
        <v>607477</v>
      </c>
      <c r="L14" s="8">
        <v>617598</v>
      </c>
      <c r="M14" s="8">
        <v>627128</v>
      </c>
      <c r="N14" s="8">
        <v>634055</v>
      </c>
      <c r="O14" s="8">
        <v>606150</v>
      </c>
      <c r="P14" s="8">
        <v>507159</v>
      </c>
      <c r="Q14" s="334">
        <v>443828</v>
      </c>
      <c r="R14" s="334">
        <v>444126</v>
      </c>
      <c r="S14" s="334">
        <v>349399</v>
      </c>
      <c r="T14" s="334">
        <v>356377</v>
      </c>
      <c r="U14" s="334">
        <v>355155</v>
      </c>
      <c r="V14" s="378">
        <v>408909</v>
      </c>
      <c r="W14" s="378">
        <v>573823</v>
      </c>
      <c r="X14" s="378">
        <v>829035</v>
      </c>
      <c r="Y14" s="378">
        <v>1038089</v>
      </c>
      <c r="Z14" s="378">
        <v>1141445</v>
      </c>
      <c r="AA14" s="378">
        <v>1147612</v>
      </c>
      <c r="AB14" s="378">
        <v>1280620</v>
      </c>
      <c r="AC14" s="332">
        <v>1268398</v>
      </c>
      <c r="AD14" s="332">
        <v>1216934</v>
      </c>
      <c r="AE14" s="332">
        <v>1175950</v>
      </c>
      <c r="AF14" s="332">
        <v>1201087</v>
      </c>
      <c r="AH14" s="337"/>
    </row>
    <row r="15" spans="1:34">
      <c r="A15" s="276" t="s">
        <v>229</v>
      </c>
      <c r="B15" s="276" t="s">
        <v>164</v>
      </c>
      <c r="C15" s="8">
        <v>0</v>
      </c>
      <c r="D15" s="8">
        <v>0</v>
      </c>
      <c r="E15" s="8">
        <v>0</v>
      </c>
      <c r="F15" s="8">
        <v>0</v>
      </c>
      <c r="G15" s="8">
        <v>916789</v>
      </c>
      <c r="H15" s="8">
        <v>949004</v>
      </c>
      <c r="I15" s="8">
        <v>974532</v>
      </c>
      <c r="J15" s="8">
        <v>1068772</v>
      </c>
      <c r="K15" s="8">
        <v>1129340</v>
      </c>
      <c r="L15" s="8">
        <v>1168705</v>
      </c>
      <c r="M15" s="8">
        <v>1213030</v>
      </c>
      <c r="N15" s="8">
        <v>1148065</v>
      </c>
      <c r="O15" s="8">
        <v>1139006</v>
      </c>
      <c r="P15" s="8">
        <v>992642</v>
      </c>
      <c r="Q15" s="334">
        <v>863626</v>
      </c>
      <c r="R15" s="334">
        <v>864097</v>
      </c>
      <c r="S15" s="334">
        <v>838037</v>
      </c>
      <c r="T15" s="334">
        <v>848568</v>
      </c>
      <c r="U15" s="334">
        <v>892196</v>
      </c>
      <c r="V15" s="378">
        <v>997987</v>
      </c>
      <c r="W15" s="378">
        <v>1287295</v>
      </c>
      <c r="X15" s="378">
        <v>1685920</v>
      </c>
      <c r="Y15" s="378">
        <v>522878</v>
      </c>
      <c r="Z15" s="378">
        <v>1765400</v>
      </c>
      <c r="AA15" s="378">
        <v>1958800</v>
      </c>
      <c r="AB15" s="378">
        <v>1952962</v>
      </c>
      <c r="AC15" s="332">
        <v>2090537</v>
      </c>
      <c r="AD15" s="332">
        <v>2075552</v>
      </c>
      <c r="AE15" s="332">
        <v>1994468</v>
      </c>
      <c r="AF15" s="332">
        <v>1850751</v>
      </c>
      <c r="AH15" s="337"/>
    </row>
    <row r="16" spans="1:34" s="14" customFormat="1">
      <c r="A16" s="303" t="s">
        <v>230</v>
      </c>
      <c r="B16" s="303" t="s">
        <v>242</v>
      </c>
      <c r="C16" s="8">
        <v>0</v>
      </c>
      <c r="D16" s="8">
        <v>0</v>
      </c>
      <c r="E16" s="8">
        <v>0</v>
      </c>
      <c r="F16" s="8">
        <v>0</v>
      </c>
      <c r="G16" s="8">
        <v>280304</v>
      </c>
      <c r="H16" s="8">
        <v>293213</v>
      </c>
      <c r="I16" s="8">
        <v>303386</v>
      </c>
      <c r="J16" s="8">
        <v>355178</v>
      </c>
      <c r="K16" s="8">
        <v>396264</v>
      </c>
      <c r="L16" s="8">
        <v>407861</v>
      </c>
      <c r="M16" s="8">
        <v>418730</v>
      </c>
      <c r="N16" s="8">
        <v>423653</v>
      </c>
      <c r="O16" s="8">
        <v>423909</v>
      </c>
      <c r="P16" s="8">
        <v>359484</v>
      </c>
      <c r="Q16" s="334">
        <v>286950</v>
      </c>
      <c r="R16" s="334">
        <v>278684</v>
      </c>
      <c r="S16" s="334">
        <v>272561</v>
      </c>
      <c r="T16" s="334">
        <v>279564</v>
      </c>
      <c r="U16" s="334">
        <v>291927</v>
      </c>
      <c r="V16" s="378">
        <v>350651</v>
      </c>
      <c r="W16" s="378">
        <v>553040</v>
      </c>
      <c r="X16" s="378">
        <v>855658</v>
      </c>
      <c r="Y16" s="378">
        <v>-420150</v>
      </c>
      <c r="Z16" s="378">
        <v>813960</v>
      </c>
      <c r="AA16" s="378">
        <v>991928</v>
      </c>
      <c r="AB16" s="378">
        <v>975215</v>
      </c>
      <c r="AC16" s="421">
        <v>1064418</v>
      </c>
      <c r="AD16" s="421">
        <v>1062774</v>
      </c>
      <c r="AE16" s="421">
        <v>986717</v>
      </c>
      <c r="AF16" s="421">
        <v>820175</v>
      </c>
      <c r="AH16" s="337"/>
    </row>
    <row r="17" spans="1:34">
      <c r="A17" s="276" t="s">
        <v>232</v>
      </c>
      <c r="B17" s="276" t="s">
        <v>244</v>
      </c>
      <c r="C17" s="8">
        <v>0</v>
      </c>
      <c r="D17" s="8">
        <v>0</v>
      </c>
      <c r="E17" s="8">
        <v>0</v>
      </c>
      <c r="F17" s="8">
        <v>0</v>
      </c>
      <c r="G17" s="8">
        <v>13653</v>
      </c>
      <c r="H17" s="8">
        <v>15780</v>
      </c>
      <c r="I17" s="8">
        <v>16818</v>
      </c>
      <c r="J17" s="8">
        <v>26701</v>
      </c>
      <c r="K17" s="8">
        <v>24615</v>
      </c>
      <c r="L17" s="8">
        <v>25573</v>
      </c>
      <c r="M17" s="8">
        <v>26866</v>
      </c>
      <c r="N17" s="8">
        <v>17314</v>
      </c>
      <c r="O17" s="8">
        <v>11609</v>
      </c>
      <c r="P17" s="8">
        <v>3725</v>
      </c>
      <c r="Q17" s="334">
        <v>454</v>
      </c>
      <c r="R17" s="334">
        <v>546</v>
      </c>
      <c r="S17" s="334">
        <v>331</v>
      </c>
      <c r="T17" s="334">
        <v>112</v>
      </c>
      <c r="U17" s="334">
        <v>-100</v>
      </c>
      <c r="V17" s="378">
        <v>6008</v>
      </c>
      <c r="W17" s="378">
        <v>22413</v>
      </c>
      <c r="X17" s="378">
        <v>42572</v>
      </c>
      <c r="Y17" s="378">
        <v>52489</v>
      </c>
      <c r="Z17" s="378">
        <v>85170</v>
      </c>
      <c r="AA17" s="378">
        <v>125645</v>
      </c>
      <c r="AB17" s="378">
        <v>131481</v>
      </c>
      <c r="AC17" s="332">
        <v>183515</v>
      </c>
      <c r="AD17" s="332">
        <v>165049</v>
      </c>
      <c r="AE17" s="332">
        <v>144977</v>
      </c>
      <c r="AF17" s="332">
        <v>162154</v>
      </c>
      <c r="AH17" s="337"/>
    </row>
    <row r="18" spans="1:34">
      <c r="A18" s="276" t="s">
        <v>59</v>
      </c>
      <c r="B18" s="276" t="s">
        <v>16</v>
      </c>
      <c r="C18" s="8">
        <v>0</v>
      </c>
      <c r="D18" s="8">
        <v>0</v>
      </c>
      <c r="E18" s="8">
        <v>0</v>
      </c>
      <c r="F18" s="8">
        <v>0</v>
      </c>
      <c r="G18" s="8">
        <v>7691</v>
      </c>
      <c r="H18" s="8">
        <v>8378</v>
      </c>
      <c r="I18" s="8">
        <v>7816</v>
      </c>
      <c r="J18" s="8">
        <v>11945</v>
      </c>
      <c r="K18" s="8">
        <v>12821</v>
      </c>
      <c r="L18" s="8">
        <v>12562</v>
      </c>
      <c r="M18" s="8">
        <v>11057</v>
      </c>
      <c r="N18" s="8">
        <v>11170</v>
      </c>
      <c r="O18" s="8">
        <v>9889</v>
      </c>
      <c r="P18" s="8">
        <v>2304</v>
      </c>
      <c r="Q18" s="334">
        <v>228</v>
      </c>
      <c r="R18" s="334">
        <v>-318</v>
      </c>
      <c r="S18" s="334">
        <v>-127</v>
      </c>
      <c r="T18" s="334">
        <v>-877</v>
      </c>
      <c r="U18" s="334">
        <v>-1776</v>
      </c>
      <c r="V18" s="378">
        <v>5689</v>
      </c>
      <c r="W18" s="378">
        <v>27697</v>
      </c>
      <c r="X18" s="378">
        <v>90037</v>
      </c>
      <c r="Y18" s="378">
        <v>132934</v>
      </c>
      <c r="Z18" s="378">
        <v>168062</v>
      </c>
      <c r="AA18" s="378">
        <v>185449</v>
      </c>
      <c r="AB18" s="378">
        <v>204241</v>
      </c>
      <c r="AC18" s="332">
        <v>223670</v>
      </c>
      <c r="AD18" s="332">
        <v>202214</v>
      </c>
      <c r="AE18" s="332">
        <v>212020</v>
      </c>
      <c r="AF18" s="332">
        <v>221514</v>
      </c>
      <c r="AH18" s="337"/>
    </row>
    <row r="19" spans="1:34">
      <c r="A19" s="276" t="s">
        <v>231</v>
      </c>
      <c r="B19" s="276" t="s">
        <v>166</v>
      </c>
      <c r="C19" s="8">
        <v>0</v>
      </c>
      <c r="D19" s="8">
        <v>0</v>
      </c>
      <c r="E19" s="8">
        <v>0</v>
      </c>
      <c r="F19" s="8">
        <v>0</v>
      </c>
      <c r="G19" s="8">
        <v>1974</v>
      </c>
      <c r="H19" s="8">
        <v>1941</v>
      </c>
      <c r="I19" s="8">
        <v>2796</v>
      </c>
      <c r="J19" s="8">
        <v>3083</v>
      </c>
      <c r="K19" s="8">
        <v>2762</v>
      </c>
      <c r="L19" s="8">
        <v>2496</v>
      </c>
      <c r="M19" s="8">
        <v>2448</v>
      </c>
      <c r="N19" s="8">
        <v>2447</v>
      </c>
      <c r="O19" s="8">
        <v>2803</v>
      </c>
      <c r="P19" s="8">
        <v>2330</v>
      </c>
      <c r="Q19" s="334">
        <v>1514</v>
      </c>
      <c r="R19" s="334">
        <v>1270</v>
      </c>
      <c r="S19" s="334">
        <v>1521</v>
      </c>
      <c r="T19" s="334">
        <v>1294</v>
      </c>
      <c r="U19" s="334">
        <v>1602</v>
      </c>
      <c r="V19" s="378">
        <v>1509</v>
      </c>
      <c r="W19" s="378">
        <v>3057</v>
      </c>
      <c r="X19" s="378">
        <v>6259</v>
      </c>
      <c r="Y19" s="378">
        <v>23073</v>
      </c>
      <c r="Z19" s="378">
        <v>19632</v>
      </c>
      <c r="AA19" s="378">
        <v>21931</v>
      </c>
      <c r="AB19" s="378">
        <v>20569</v>
      </c>
      <c r="AC19" s="332">
        <v>20028</v>
      </c>
      <c r="AD19" s="332">
        <v>24828</v>
      </c>
      <c r="AE19" s="332">
        <v>24629</v>
      </c>
      <c r="AF19" s="332">
        <v>23808</v>
      </c>
      <c r="AH19" s="337"/>
    </row>
    <row r="20" spans="1:34">
      <c r="A20" s="276" t="s">
        <v>233</v>
      </c>
      <c r="B20" s="276" t="s">
        <v>245</v>
      </c>
      <c r="C20" s="8">
        <v>0</v>
      </c>
      <c r="D20" s="8">
        <v>0</v>
      </c>
      <c r="E20" s="8">
        <v>0</v>
      </c>
      <c r="F20" s="8">
        <v>0</v>
      </c>
      <c r="G20" s="8">
        <v>52121</v>
      </c>
      <c r="H20" s="8">
        <v>51606</v>
      </c>
      <c r="I20" s="8">
        <v>48316</v>
      </c>
      <c r="J20" s="8">
        <v>49075</v>
      </c>
      <c r="K20" s="8">
        <v>44267</v>
      </c>
      <c r="L20" s="8">
        <v>42737</v>
      </c>
      <c r="M20" s="8">
        <v>43325</v>
      </c>
      <c r="N20" s="8">
        <v>39680</v>
      </c>
      <c r="O20" s="8">
        <v>37333</v>
      </c>
      <c r="P20" s="8">
        <v>17316</v>
      </c>
      <c r="Q20" s="334">
        <v>3177</v>
      </c>
      <c r="R20" s="334">
        <v>-8038</v>
      </c>
      <c r="S20" s="334">
        <v>0</v>
      </c>
      <c r="T20" s="334">
        <v>0</v>
      </c>
      <c r="U20" s="334">
        <v>0</v>
      </c>
      <c r="V20" s="378">
        <v>0</v>
      </c>
      <c r="W20" s="378">
        <v>7882</v>
      </c>
      <c r="X20" s="378">
        <v>7819</v>
      </c>
      <c r="Y20" s="378">
        <v>12278</v>
      </c>
      <c r="Z20" s="378">
        <v>27581</v>
      </c>
      <c r="AA20" s="378">
        <v>3309</v>
      </c>
      <c r="AB20" s="378">
        <v>8733</v>
      </c>
      <c r="AC20" s="332">
        <v>-13173</v>
      </c>
      <c r="AD20" s="332">
        <v>-16839</v>
      </c>
      <c r="AE20" s="332">
        <v>-7519</v>
      </c>
      <c r="AF20" s="332">
        <v>-18910</v>
      </c>
      <c r="AH20" s="337"/>
    </row>
    <row r="21" spans="1:34">
      <c r="A21" s="276" t="s">
        <v>576</v>
      </c>
      <c r="B21" s="302" t="s">
        <v>577</v>
      </c>
      <c r="C21" s="8"/>
      <c r="D21" s="8"/>
      <c r="E21" s="8"/>
      <c r="F21" s="8"/>
      <c r="G21" s="8"/>
      <c r="H21" s="8"/>
      <c r="I21" s="8"/>
      <c r="J21" s="8"/>
      <c r="K21" s="8"/>
      <c r="L21" s="8"/>
      <c r="M21" s="8"/>
      <c r="N21" s="8"/>
      <c r="O21" s="8"/>
      <c r="P21" s="8"/>
      <c r="Q21" s="334"/>
      <c r="R21" s="334"/>
      <c r="S21" s="334">
        <v>0</v>
      </c>
      <c r="T21" s="334">
        <v>0</v>
      </c>
      <c r="U21" s="334">
        <v>0</v>
      </c>
      <c r="V21" s="378">
        <v>2712</v>
      </c>
      <c r="W21" s="378">
        <v>16792</v>
      </c>
      <c r="X21" s="378">
        <v>19566</v>
      </c>
      <c r="Y21" s="378">
        <v>19936</v>
      </c>
      <c r="Z21" s="378">
        <v>21678</v>
      </c>
      <c r="AA21" s="378">
        <v>51116</v>
      </c>
      <c r="AB21" s="378">
        <v>79066</v>
      </c>
      <c r="AC21" s="332">
        <v>113256</v>
      </c>
      <c r="AD21" s="332">
        <v>199698</v>
      </c>
      <c r="AE21" s="332">
        <v>308808</v>
      </c>
      <c r="AF21" s="332">
        <v>367183</v>
      </c>
      <c r="AH21" s="337"/>
    </row>
    <row r="22" spans="1:34" s="20" customFormat="1" ht="42.75">
      <c r="A22" s="301" t="s">
        <v>234</v>
      </c>
      <c r="B22" s="301" t="s">
        <v>118</v>
      </c>
      <c r="C22" s="11">
        <f t="shared" ref="C22:J22" si="33">SUM(C23:C25)</f>
        <v>0</v>
      </c>
      <c r="D22" s="11">
        <f t="shared" si="33"/>
        <v>0</v>
      </c>
      <c r="E22" s="11">
        <f t="shared" si="33"/>
        <v>0</v>
      </c>
      <c r="F22" s="11">
        <f t="shared" si="33"/>
        <v>0</v>
      </c>
      <c r="G22" s="11">
        <f t="shared" si="33"/>
        <v>163239</v>
      </c>
      <c r="H22" s="11">
        <f t="shared" si="33"/>
        <v>174832</v>
      </c>
      <c r="I22" s="11">
        <f t="shared" si="33"/>
        <v>189226</v>
      </c>
      <c r="J22" s="11">
        <f t="shared" si="33"/>
        <v>206081</v>
      </c>
      <c r="K22" s="11">
        <f t="shared" ref="K22:P22" si="34">SUM(K23:K25)</f>
        <v>209674</v>
      </c>
      <c r="L22" s="11">
        <f t="shared" si="34"/>
        <v>199210</v>
      </c>
      <c r="M22" s="11">
        <f t="shared" si="34"/>
        <v>209193</v>
      </c>
      <c r="N22" s="11">
        <f t="shared" si="34"/>
        <v>215747</v>
      </c>
      <c r="O22" s="11">
        <f t="shared" si="34"/>
        <v>206593</v>
      </c>
      <c r="P22" s="11">
        <f t="shared" si="34"/>
        <v>209592</v>
      </c>
      <c r="Q22" s="335">
        <f t="shared" ref="Q22:W22" si="35">SUM(Q23:Q25)</f>
        <v>219908</v>
      </c>
      <c r="R22" s="335">
        <f t="shared" si="35"/>
        <v>217748</v>
      </c>
      <c r="S22" s="335">
        <f t="shared" si="35"/>
        <v>213302</v>
      </c>
      <c r="T22" s="335">
        <f t="shared" si="35"/>
        <v>216694</v>
      </c>
      <c r="U22" s="335">
        <f t="shared" si="35"/>
        <v>201680</v>
      </c>
      <c r="V22" s="335">
        <f t="shared" si="35"/>
        <v>323901</v>
      </c>
      <c r="W22" s="335">
        <f t="shared" si="35"/>
        <v>394691</v>
      </c>
      <c r="X22" s="335">
        <f t="shared" ref="X22:AF22" si="36">SUM(X23:X25)</f>
        <v>584318</v>
      </c>
      <c r="Y22" s="335">
        <f t="shared" si="36"/>
        <v>567079</v>
      </c>
      <c r="Z22" s="335">
        <f t="shared" si="36"/>
        <v>573150</v>
      </c>
      <c r="AA22" s="335">
        <f t="shared" si="36"/>
        <v>594801</v>
      </c>
      <c r="AB22" s="335">
        <f t="shared" si="36"/>
        <v>618168</v>
      </c>
      <c r="AC22" s="335">
        <f t="shared" si="36"/>
        <v>663611</v>
      </c>
      <c r="AD22" s="335">
        <f t="shared" si="36"/>
        <v>595485</v>
      </c>
      <c r="AE22" s="335">
        <f t="shared" si="36"/>
        <v>529214</v>
      </c>
      <c r="AF22" s="335">
        <f t="shared" si="36"/>
        <v>473622</v>
      </c>
      <c r="AH22" s="337"/>
    </row>
    <row r="23" spans="1:34">
      <c r="A23" s="276" t="s">
        <v>228</v>
      </c>
      <c r="B23" s="276" t="s">
        <v>162</v>
      </c>
      <c r="C23" s="8">
        <v>0</v>
      </c>
      <c r="D23" s="8">
        <v>0</v>
      </c>
      <c r="E23" s="8">
        <v>0</v>
      </c>
      <c r="F23" s="8">
        <v>0</v>
      </c>
      <c r="G23" s="8">
        <v>0</v>
      </c>
      <c r="H23" s="8">
        <v>0</v>
      </c>
      <c r="I23" s="8">
        <v>0</v>
      </c>
      <c r="J23" s="8">
        <v>4179</v>
      </c>
      <c r="K23" s="8">
        <v>4538</v>
      </c>
      <c r="L23" s="8">
        <v>4707</v>
      </c>
      <c r="M23" s="8">
        <v>11223</v>
      </c>
      <c r="N23" s="8">
        <v>11553</v>
      </c>
      <c r="O23" s="8">
        <v>10598</v>
      </c>
      <c r="P23" s="8">
        <v>9826</v>
      </c>
      <c r="Q23" s="334">
        <v>7521</v>
      </c>
      <c r="R23" s="334">
        <v>12553</v>
      </c>
      <c r="S23" s="334">
        <v>11317</v>
      </c>
      <c r="T23" s="334">
        <v>12832</v>
      </c>
      <c r="U23" s="334">
        <v>11034</v>
      </c>
      <c r="V23" s="378">
        <v>10586</v>
      </c>
      <c r="W23" s="378">
        <v>15607</v>
      </c>
      <c r="X23" s="378">
        <v>30134</v>
      </c>
      <c r="Y23" s="378">
        <v>44906</v>
      </c>
      <c r="Z23" s="378">
        <v>45699</v>
      </c>
      <c r="AA23" s="378">
        <v>59605</v>
      </c>
      <c r="AB23" s="378">
        <v>32308</v>
      </c>
      <c r="AC23" s="378">
        <v>81718</v>
      </c>
      <c r="AD23" s="454">
        <v>50528</v>
      </c>
      <c r="AE23" s="454">
        <v>56430</v>
      </c>
      <c r="AF23" s="454">
        <v>70283</v>
      </c>
      <c r="AH23" s="337"/>
    </row>
    <row r="24" spans="1:34">
      <c r="A24" s="276" t="s">
        <v>681</v>
      </c>
      <c r="B24" s="302" t="s">
        <v>166</v>
      </c>
      <c r="C24" s="8"/>
      <c r="D24" s="8"/>
      <c r="E24" s="8"/>
      <c r="F24" s="8"/>
      <c r="G24" s="8"/>
      <c r="H24" s="8"/>
      <c r="I24" s="8"/>
      <c r="J24" s="8"/>
      <c r="K24" s="8"/>
      <c r="L24" s="8"/>
      <c r="M24" s="8"/>
      <c r="N24" s="8"/>
      <c r="O24" s="8"/>
      <c r="P24" s="8"/>
      <c r="Q24" s="334"/>
      <c r="R24" s="334"/>
      <c r="S24" s="334"/>
      <c r="T24" s="334"/>
      <c r="U24" s="334"/>
      <c r="V24" s="378"/>
      <c r="W24" s="378"/>
      <c r="X24" s="378"/>
      <c r="Y24" s="378"/>
      <c r="Z24" s="378">
        <v>13821</v>
      </c>
      <c r="AA24" s="378">
        <v>6482</v>
      </c>
      <c r="AB24" s="378">
        <v>6614</v>
      </c>
      <c r="AC24" s="378">
        <v>6401</v>
      </c>
      <c r="AD24" s="454">
        <v>5349</v>
      </c>
      <c r="AE24" s="454">
        <v>4142</v>
      </c>
      <c r="AF24" s="454">
        <v>4193</v>
      </c>
      <c r="AH24" s="337"/>
    </row>
    <row r="25" spans="1:34">
      <c r="A25" s="276" t="s">
        <v>576</v>
      </c>
      <c r="B25" s="276" t="s">
        <v>577</v>
      </c>
      <c r="C25" s="8">
        <v>0</v>
      </c>
      <c r="D25" s="8">
        <v>0</v>
      </c>
      <c r="E25" s="8">
        <v>0</v>
      </c>
      <c r="F25" s="8">
        <v>0</v>
      </c>
      <c r="G25" s="8">
        <v>163239</v>
      </c>
      <c r="H25" s="8">
        <v>174832</v>
      </c>
      <c r="I25" s="8">
        <v>189226</v>
      </c>
      <c r="J25" s="8">
        <v>201902</v>
      </c>
      <c r="K25" s="8">
        <v>205136</v>
      </c>
      <c r="L25" s="8">
        <v>194503</v>
      </c>
      <c r="M25" s="8">
        <v>197970</v>
      </c>
      <c r="N25" s="8">
        <v>204194</v>
      </c>
      <c r="O25" s="8">
        <v>195995</v>
      </c>
      <c r="P25" s="8">
        <v>199766</v>
      </c>
      <c r="Q25" s="334">
        <v>212387</v>
      </c>
      <c r="R25" s="334">
        <v>205195</v>
      </c>
      <c r="S25" s="334">
        <v>201985</v>
      </c>
      <c r="T25" s="334">
        <v>203862</v>
      </c>
      <c r="U25" s="334">
        <v>190646</v>
      </c>
      <c r="V25" s="378">
        <v>313315</v>
      </c>
      <c r="W25" s="378">
        <v>379084</v>
      </c>
      <c r="X25" s="378">
        <v>554184</v>
      </c>
      <c r="Y25" s="378">
        <v>522173</v>
      </c>
      <c r="Z25" s="378">
        <v>513630</v>
      </c>
      <c r="AA25" s="378">
        <v>528714</v>
      </c>
      <c r="AB25" s="378">
        <v>579246</v>
      </c>
      <c r="AC25" s="378">
        <v>575492</v>
      </c>
      <c r="AD25" s="454">
        <v>539608</v>
      </c>
      <c r="AE25" s="454">
        <v>468642</v>
      </c>
      <c r="AF25" s="454">
        <v>399146</v>
      </c>
      <c r="AH25" s="337"/>
    </row>
    <row r="26" spans="1:34" s="20" customFormat="1" ht="42.75">
      <c r="A26" s="301" t="s">
        <v>115</v>
      </c>
      <c r="B26" s="301" t="s">
        <v>116</v>
      </c>
      <c r="C26" s="11">
        <f t="shared" ref="C26:J26" si="37">SUM(C27:C28,C30)</f>
        <v>0</v>
      </c>
      <c r="D26" s="11">
        <f t="shared" si="37"/>
        <v>0</v>
      </c>
      <c r="E26" s="11">
        <f t="shared" si="37"/>
        <v>0</v>
      </c>
      <c r="F26" s="11">
        <f t="shared" si="37"/>
        <v>0</v>
      </c>
      <c r="G26" s="11">
        <f t="shared" si="37"/>
        <v>37319</v>
      </c>
      <c r="H26" s="11">
        <f t="shared" si="37"/>
        <v>24117</v>
      </c>
      <c r="I26" s="11">
        <f t="shared" si="37"/>
        <v>31977</v>
      </c>
      <c r="J26" s="11">
        <f t="shared" si="37"/>
        <v>41873</v>
      </c>
      <c r="K26" s="11">
        <f t="shared" ref="K26:P26" si="38">SUM(K27:K28,K30)</f>
        <v>50743</v>
      </c>
      <c r="L26" s="11">
        <f t="shared" si="38"/>
        <v>47568</v>
      </c>
      <c r="M26" s="11">
        <f t="shared" si="38"/>
        <v>33109</v>
      </c>
      <c r="N26" s="11">
        <f t="shared" si="38"/>
        <v>29054</v>
      </c>
      <c r="O26" s="11">
        <f t="shared" si="38"/>
        <v>27336</v>
      </c>
      <c r="P26" s="11">
        <f t="shared" si="38"/>
        <v>13308</v>
      </c>
      <c r="Q26" s="335">
        <f t="shared" ref="Q26:W26" si="39">SUM(Q27:Q28,Q30)</f>
        <v>5633</v>
      </c>
      <c r="R26" s="335">
        <f t="shared" si="39"/>
        <v>10266</v>
      </c>
      <c r="S26" s="335">
        <f t="shared" si="39"/>
        <v>3394</v>
      </c>
      <c r="T26" s="335">
        <f t="shared" si="39"/>
        <v>3926</v>
      </c>
      <c r="U26" s="335">
        <f t="shared" si="39"/>
        <v>3186</v>
      </c>
      <c r="V26" s="335">
        <f t="shared" si="39"/>
        <v>6725</v>
      </c>
      <c r="W26" s="335">
        <f t="shared" si="39"/>
        <v>15350</v>
      </c>
      <c r="X26" s="335">
        <v>19339</v>
      </c>
      <c r="Y26" s="335">
        <f t="shared" ref="Y26:AF26" si="40">SUM(Y27:Y30)</f>
        <v>26710</v>
      </c>
      <c r="Z26" s="335">
        <f t="shared" si="40"/>
        <v>34745</v>
      </c>
      <c r="AA26" s="335">
        <f t="shared" si="40"/>
        <v>32546</v>
      </c>
      <c r="AB26" s="335">
        <f t="shared" si="40"/>
        <v>22201</v>
      </c>
      <c r="AC26" s="335">
        <f t="shared" si="40"/>
        <v>13195</v>
      </c>
      <c r="AD26" s="335">
        <f t="shared" si="40"/>
        <v>14968</v>
      </c>
      <c r="AE26" s="335">
        <f t="shared" si="40"/>
        <v>13488</v>
      </c>
      <c r="AF26" s="335">
        <f t="shared" si="40"/>
        <v>27571</v>
      </c>
      <c r="AH26" s="337"/>
    </row>
    <row r="27" spans="1:34">
      <c r="A27" s="276" t="s">
        <v>228</v>
      </c>
      <c r="B27" s="276" t="s">
        <v>162</v>
      </c>
      <c r="C27" s="8">
        <v>0</v>
      </c>
      <c r="D27" s="8">
        <v>0</v>
      </c>
      <c r="E27" s="8">
        <v>0</v>
      </c>
      <c r="F27" s="8">
        <v>0</v>
      </c>
      <c r="G27" s="8">
        <v>501</v>
      </c>
      <c r="H27" s="8">
        <v>510</v>
      </c>
      <c r="I27" s="8">
        <v>509</v>
      </c>
      <c r="J27" s="8">
        <v>517</v>
      </c>
      <c r="K27" s="8">
        <v>501</v>
      </c>
      <c r="L27" s="8">
        <v>510</v>
      </c>
      <c r="M27" s="8">
        <v>517</v>
      </c>
      <c r="N27" s="8">
        <v>342</v>
      </c>
      <c r="O27" s="8">
        <v>508</v>
      </c>
      <c r="P27" s="8">
        <v>396</v>
      </c>
      <c r="Q27" s="334">
        <v>223</v>
      </c>
      <c r="R27" s="334">
        <v>215</v>
      </c>
      <c r="S27" s="334">
        <v>207</v>
      </c>
      <c r="T27" s="334">
        <v>207</v>
      </c>
      <c r="U27" s="334">
        <v>215</v>
      </c>
      <c r="V27" s="378">
        <v>220</v>
      </c>
      <c r="W27" s="378">
        <v>665</v>
      </c>
      <c r="X27" s="378">
        <v>1354</v>
      </c>
      <c r="Y27" s="378">
        <v>1175</v>
      </c>
      <c r="Z27" s="378">
        <v>1122</v>
      </c>
      <c r="AA27" s="378">
        <v>1078</v>
      </c>
      <c r="AB27" s="378">
        <v>342</v>
      </c>
      <c r="AC27" s="378">
        <v>0</v>
      </c>
      <c r="AD27" s="378">
        <v>0</v>
      </c>
      <c r="AE27" s="378">
        <v>0</v>
      </c>
      <c r="AF27" s="378">
        <v>0</v>
      </c>
      <c r="AH27" s="337"/>
    </row>
    <row r="28" spans="1:34">
      <c r="A28" s="276" t="s">
        <v>229</v>
      </c>
      <c r="B28" s="276" t="s">
        <v>164</v>
      </c>
      <c r="C28" s="8">
        <v>0</v>
      </c>
      <c r="D28" s="8">
        <v>0</v>
      </c>
      <c r="E28" s="8">
        <v>0</v>
      </c>
      <c r="F28" s="8">
        <v>0</v>
      </c>
      <c r="G28" s="8">
        <v>30956</v>
      </c>
      <c r="H28" s="8">
        <v>29256</v>
      </c>
      <c r="I28" s="8">
        <v>27811</v>
      </c>
      <c r="J28" s="8">
        <v>31531</v>
      </c>
      <c r="K28" s="8">
        <v>27342</v>
      </c>
      <c r="L28" s="8">
        <v>26279</v>
      </c>
      <c r="M28" s="8">
        <v>26623</v>
      </c>
      <c r="N28" s="8">
        <v>25497</v>
      </c>
      <c r="O28" s="8">
        <v>22877</v>
      </c>
      <c r="P28" s="8">
        <v>7954</v>
      </c>
      <c r="Q28" s="334">
        <v>4388</v>
      </c>
      <c r="R28" s="334">
        <v>7158</v>
      </c>
      <c r="S28" s="334">
        <v>3576</v>
      </c>
      <c r="T28" s="334">
        <v>3330</v>
      </c>
      <c r="U28" s="334">
        <v>2971</v>
      </c>
      <c r="V28" s="378">
        <v>6505</v>
      </c>
      <c r="W28" s="378">
        <v>11470</v>
      </c>
      <c r="X28" s="378">
        <v>13709</v>
      </c>
      <c r="Y28" s="378">
        <v>13749</v>
      </c>
      <c r="Z28" s="378">
        <v>11454</v>
      </c>
      <c r="AA28" s="378">
        <v>9360</v>
      </c>
      <c r="AB28" s="378">
        <v>7143</v>
      </c>
      <c r="AC28" s="378">
        <v>5650</v>
      </c>
      <c r="AD28" s="378">
        <v>4848</v>
      </c>
      <c r="AE28" s="378">
        <v>4551</v>
      </c>
      <c r="AF28" s="378">
        <v>4264</v>
      </c>
      <c r="AH28" s="337"/>
    </row>
    <row r="29" spans="1:34" s="14" customFormat="1">
      <c r="A29" s="303" t="s">
        <v>230</v>
      </c>
      <c r="B29" s="303" t="s">
        <v>242</v>
      </c>
      <c r="C29" s="13">
        <v>0</v>
      </c>
      <c r="D29" s="13">
        <v>0</v>
      </c>
      <c r="E29" s="13">
        <v>0</v>
      </c>
      <c r="F29" s="13">
        <v>0</v>
      </c>
      <c r="G29" s="13">
        <v>0</v>
      </c>
      <c r="H29" s="13">
        <v>0</v>
      </c>
      <c r="I29" s="13">
        <v>0</v>
      </c>
      <c r="J29" s="13">
        <v>0</v>
      </c>
      <c r="K29" s="13">
        <v>0</v>
      </c>
      <c r="L29" s="13">
        <v>0</v>
      </c>
      <c r="M29" s="13">
        <v>0</v>
      </c>
      <c r="N29" s="13">
        <v>0</v>
      </c>
      <c r="O29" s="13">
        <v>0</v>
      </c>
      <c r="P29" s="13">
        <v>0</v>
      </c>
      <c r="Q29" s="334">
        <v>0</v>
      </c>
      <c r="R29" s="334">
        <v>0</v>
      </c>
      <c r="S29" s="334">
        <v>0</v>
      </c>
      <c r="T29" s="334">
        <v>0</v>
      </c>
      <c r="U29" s="334">
        <v>0</v>
      </c>
      <c r="V29" s="378">
        <v>0</v>
      </c>
      <c r="W29" s="378">
        <v>0</v>
      </c>
      <c r="X29" s="378">
        <v>0</v>
      </c>
      <c r="Y29" s="378">
        <v>0</v>
      </c>
      <c r="Z29" s="378"/>
      <c r="AA29" s="378"/>
      <c r="AB29" s="378"/>
      <c r="AC29" s="378"/>
      <c r="AD29" s="378"/>
      <c r="AE29" s="378"/>
      <c r="AF29" s="378"/>
      <c r="AH29" s="337"/>
    </row>
    <row r="30" spans="1:34">
      <c r="A30" s="276" t="s">
        <v>576</v>
      </c>
      <c r="B30" s="276" t="s">
        <v>464</v>
      </c>
      <c r="C30" s="8">
        <v>0</v>
      </c>
      <c r="D30" s="8">
        <v>0</v>
      </c>
      <c r="E30" s="8">
        <v>0</v>
      </c>
      <c r="F30" s="8">
        <v>0</v>
      </c>
      <c r="G30" s="8">
        <v>5862</v>
      </c>
      <c r="H30" s="8">
        <v>-5649</v>
      </c>
      <c r="I30" s="8">
        <v>3657</v>
      </c>
      <c r="J30" s="8">
        <v>9825</v>
      </c>
      <c r="K30" s="8">
        <v>22900</v>
      </c>
      <c r="L30" s="8">
        <v>20779</v>
      </c>
      <c r="M30" s="8">
        <v>5969</v>
      </c>
      <c r="N30" s="8">
        <v>3215</v>
      </c>
      <c r="O30" s="8">
        <v>3951</v>
      </c>
      <c r="P30" s="8">
        <v>4958</v>
      </c>
      <c r="Q30" s="334">
        <v>1022</v>
      </c>
      <c r="R30" s="334">
        <v>2893</v>
      </c>
      <c r="S30" s="334">
        <v>-389</v>
      </c>
      <c r="T30" s="334">
        <v>389</v>
      </c>
      <c r="U30" s="334">
        <v>0</v>
      </c>
      <c r="V30" s="378">
        <v>0</v>
      </c>
      <c r="W30" s="378">
        <v>3215</v>
      </c>
      <c r="X30" s="378">
        <v>4276</v>
      </c>
      <c r="Y30" s="378">
        <v>11786</v>
      </c>
      <c r="Z30" s="378">
        <v>22169</v>
      </c>
      <c r="AA30" s="378">
        <v>22108</v>
      </c>
      <c r="AB30" s="378">
        <v>14716</v>
      </c>
      <c r="AC30" s="378">
        <v>7545</v>
      </c>
      <c r="AD30" s="378">
        <v>10120</v>
      </c>
      <c r="AE30" s="378">
        <v>8937</v>
      </c>
      <c r="AF30" s="378">
        <v>23307</v>
      </c>
      <c r="AH30" s="337"/>
    </row>
    <row r="31" spans="1:34" ht="28.5">
      <c r="A31" s="301" t="s">
        <v>662</v>
      </c>
      <c r="B31" s="301" t="s">
        <v>663</v>
      </c>
      <c r="C31" s="8"/>
      <c r="D31" s="8"/>
      <c r="E31" s="8"/>
      <c r="F31" s="8"/>
      <c r="G31" s="8"/>
      <c r="H31" s="8"/>
      <c r="I31" s="8"/>
      <c r="J31" s="8"/>
      <c r="K31" s="8"/>
      <c r="L31" s="8"/>
      <c r="M31" s="8"/>
      <c r="N31" s="8"/>
      <c r="O31" s="8"/>
      <c r="P31" s="8"/>
      <c r="Q31" s="334"/>
      <c r="R31" s="334"/>
      <c r="S31" s="335">
        <v>76221</v>
      </c>
      <c r="T31" s="335">
        <v>77778</v>
      </c>
      <c r="U31" s="335">
        <v>80583</v>
      </c>
      <c r="V31" s="335">
        <v>90369</v>
      </c>
      <c r="W31" s="335">
        <v>113698</v>
      </c>
      <c r="X31" s="335">
        <v>153990</v>
      </c>
      <c r="Y31" s="335">
        <v>194028</v>
      </c>
      <c r="Z31" s="335">
        <v>210674</v>
      </c>
      <c r="AA31" s="335">
        <v>217239</v>
      </c>
      <c r="AB31" s="335">
        <v>228261</v>
      </c>
      <c r="AC31" s="335">
        <v>241894</v>
      </c>
      <c r="AD31" s="335">
        <v>242188</v>
      </c>
      <c r="AE31" s="335">
        <v>250001</v>
      </c>
      <c r="AF31" s="335">
        <v>259072</v>
      </c>
      <c r="AH31" s="337"/>
    </row>
    <row r="32" spans="1:34" s="20" customFormat="1">
      <c r="A32" s="301" t="s">
        <v>235</v>
      </c>
      <c r="B32" s="301" t="s">
        <v>239</v>
      </c>
      <c r="C32" s="335">
        <f t="shared" ref="C32:R32" si="41">SUM(C33:C40)</f>
        <v>-305806</v>
      </c>
      <c r="D32" s="335">
        <f t="shared" si="41"/>
        <v>-318481</v>
      </c>
      <c r="E32" s="335">
        <f t="shared" si="41"/>
        <v>-322842</v>
      </c>
      <c r="F32" s="335">
        <f t="shared" si="41"/>
        <v>-305281</v>
      </c>
      <c r="G32" s="335">
        <f t="shared" si="41"/>
        <v>-298674</v>
      </c>
      <c r="H32" s="335">
        <f t="shared" si="41"/>
        <v>-340536</v>
      </c>
      <c r="I32" s="335">
        <f t="shared" si="41"/>
        <v>-383490</v>
      </c>
      <c r="J32" s="335">
        <f t="shared" si="41"/>
        <v>-448690</v>
      </c>
      <c r="K32" s="335">
        <f t="shared" si="41"/>
        <v>-473099</v>
      </c>
      <c r="L32" s="335">
        <f t="shared" si="41"/>
        <v>-492917</v>
      </c>
      <c r="M32" s="335">
        <f t="shared" si="41"/>
        <v>-465122</v>
      </c>
      <c r="N32" s="335">
        <f t="shared" si="41"/>
        <v>-450529</v>
      </c>
      <c r="O32" s="335">
        <f t="shared" si="41"/>
        <v>-404406</v>
      </c>
      <c r="P32" s="335">
        <f t="shared" si="41"/>
        <v>-289941</v>
      </c>
      <c r="Q32" s="335">
        <f t="shared" si="41"/>
        <v>-155686</v>
      </c>
      <c r="R32" s="335">
        <f t="shared" si="41"/>
        <v>-118978</v>
      </c>
      <c r="S32" s="335">
        <f t="shared" ref="S32:AC32" si="42">SUM(S33:S40)</f>
        <v>-105914</v>
      </c>
      <c r="T32" s="335">
        <f t="shared" si="42"/>
        <v>-93501</v>
      </c>
      <c r="U32" s="335">
        <f t="shared" si="42"/>
        <v>-89113</v>
      </c>
      <c r="V32" s="379">
        <f t="shared" si="42"/>
        <v>-111611</v>
      </c>
      <c r="W32" s="379">
        <f t="shared" si="42"/>
        <v>-218749</v>
      </c>
      <c r="X32" s="379">
        <f t="shared" si="42"/>
        <v>-504010</v>
      </c>
      <c r="Y32" s="379">
        <f t="shared" si="42"/>
        <v>-948791</v>
      </c>
      <c r="Z32" s="379">
        <f t="shared" si="42"/>
        <v>-1214727</v>
      </c>
      <c r="AA32" s="379">
        <f t="shared" si="42"/>
        <v>-1246158</v>
      </c>
      <c r="AB32" s="379">
        <f t="shared" si="42"/>
        <v>-1346123</v>
      </c>
      <c r="AC32" s="379">
        <f t="shared" si="42"/>
        <v>-1409378</v>
      </c>
      <c r="AD32" s="379">
        <f t="shared" ref="AD32:AF32" si="43">SUM(AD33:AD40)</f>
        <v>-1292200</v>
      </c>
      <c r="AE32" s="379">
        <f t="shared" si="43"/>
        <v>-1258698</v>
      </c>
      <c r="AF32" s="379">
        <f t="shared" si="43"/>
        <v>-1282985</v>
      </c>
      <c r="AH32" s="337"/>
    </row>
    <row r="33" spans="1:34">
      <c r="A33" s="276" t="s">
        <v>564</v>
      </c>
      <c r="B33" s="276" t="s">
        <v>568</v>
      </c>
      <c r="C33" s="8">
        <v>-140425</v>
      </c>
      <c r="D33" s="8">
        <v>-145984</v>
      </c>
      <c r="E33" s="8">
        <v>-142184</v>
      </c>
      <c r="F33" s="8">
        <v>-129467</v>
      </c>
      <c r="G33" s="8">
        <v>-118894</v>
      </c>
      <c r="H33" s="8">
        <v>-140819</v>
      </c>
      <c r="I33" s="8">
        <v>-163782</v>
      </c>
      <c r="J33" s="8">
        <v>-205129</v>
      </c>
      <c r="K33" s="8">
        <v>-223733</v>
      </c>
      <c r="L33" s="8">
        <v>-231345</v>
      </c>
      <c r="M33" s="8">
        <v>-198159</v>
      </c>
      <c r="N33" s="8">
        <v>-195265</v>
      </c>
      <c r="O33" s="8">
        <v>-181213</v>
      </c>
      <c r="P33" s="8">
        <v>-148891</v>
      </c>
      <c r="Q33" s="334">
        <v>-68976</v>
      </c>
      <c r="R33" s="334">
        <v>-51400</v>
      </c>
      <c r="S33" s="334">
        <v>-33670</v>
      </c>
      <c r="T33" s="334">
        <v>-25116</v>
      </c>
      <c r="U33" s="334">
        <v>-16288</v>
      </c>
      <c r="V33" s="378">
        <v>-13520</v>
      </c>
      <c r="W33" s="378">
        <v>-28895</v>
      </c>
      <c r="X33" s="378">
        <v>-94736</v>
      </c>
      <c r="Y33" s="378">
        <v>-225208</v>
      </c>
      <c r="Z33" s="378">
        <v>-422477</v>
      </c>
      <c r="AA33" s="378">
        <v>-461537</v>
      </c>
      <c r="AB33" s="378">
        <v>-574097</v>
      </c>
      <c r="AC33" s="378">
        <v>-579019</v>
      </c>
      <c r="AD33" s="378">
        <v>-553106</v>
      </c>
      <c r="AE33" s="378">
        <v>-493928</v>
      </c>
      <c r="AF33" s="378">
        <v>-507754</v>
      </c>
      <c r="AH33" s="337"/>
    </row>
    <row r="34" spans="1:34">
      <c r="A34" s="276" t="s">
        <v>565</v>
      </c>
      <c r="B34" s="276" t="s">
        <v>569</v>
      </c>
      <c r="C34" s="8">
        <v>-89816</v>
      </c>
      <c r="D34" s="8">
        <v>-82836</v>
      </c>
      <c r="E34" s="8">
        <v>-85502</v>
      </c>
      <c r="F34" s="8">
        <v>-84026</v>
      </c>
      <c r="G34" s="8">
        <v>-84594</v>
      </c>
      <c r="H34" s="8">
        <v>-94367</v>
      </c>
      <c r="I34" s="8">
        <v>-108436</v>
      </c>
      <c r="J34" s="8">
        <v>-118752</v>
      </c>
      <c r="K34" s="8">
        <v>-120991</v>
      </c>
      <c r="L34" s="8">
        <v>-122607</v>
      </c>
      <c r="M34" s="8">
        <v>-135182</v>
      </c>
      <c r="N34" s="8">
        <v>-136753</v>
      </c>
      <c r="O34" s="8">
        <v>-107596</v>
      </c>
      <c r="P34" s="8">
        <v>-63211</v>
      </c>
      <c r="Q34" s="334">
        <v>-28993</v>
      </c>
      <c r="R34" s="334">
        <v>-18273</v>
      </c>
      <c r="S34" s="334">
        <v>-12609</v>
      </c>
      <c r="T34" s="334">
        <v>-9756</v>
      </c>
      <c r="U34" s="334">
        <v>-8747</v>
      </c>
      <c r="V34" s="378">
        <v>-17199</v>
      </c>
      <c r="W34" s="378">
        <v>-62067</v>
      </c>
      <c r="X34" s="378">
        <v>-166598</v>
      </c>
      <c r="Y34" s="378">
        <v>-291450</v>
      </c>
      <c r="Z34" s="378">
        <v>-388606</v>
      </c>
      <c r="AA34" s="378">
        <v>-439623</v>
      </c>
      <c r="AB34" s="378">
        <v>-421029</v>
      </c>
      <c r="AC34" s="378">
        <v>-457369</v>
      </c>
      <c r="AD34" s="378">
        <v>-377613</v>
      </c>
      <c r="AE34" s="378">
        <v>-338752</v>
      </c>
      <c r="AF34" s="378">
        <v>-333821</v>
      </c>
      <c r="AH34" s="337"/>
    </row>
    <row r="35" spans="1:34" ht="28.5">
      <c r="A35" s="276" t="s">
        <v>236</v>
      </c>
      <c r="B35" s="276" t="s">
        <v>240</v>
      </c>
      <c r="C35" s="8">
        <v>-7225</v>
      </c>
      <c r="D35" s="8">
        <v>-14282</v>
      </c>
      <c r="E35" s="8">
        <v>-19250</v>
      </c>
      <c r="F35" s="8">
        <v>-13610</v>
      </c>
      <c r="G35" s="8">
        <v>-17746</v>
      </c>
      <c r="H35" s="8">
        <v>-17766</v>
      </c>
      <c r="I35" s="8">
        <v>-18853</v>
      </c>
      <c r="J35" s="8">
        <v>-27315</v>
      </c>
      <c r="K35" s="8">
        <v>-29378</v>
      </c>
      <c r="L35" s="8">
        <v>-33560</v>
      </c>
      <c r="M35" s="8">
        <v>-23616</v>
      </c>
      <c r="N35" s="8">
        <v>-10051</v>
      </c>
      <c r="O35" s="8">
        <v>-6829</v>
      </c>
      <c r="P35" s="8">
        <v>-1369</v>
      </c>
      <c r="Q35" s="334">
        <v>329</v>
      </c>
      <c r="R35" s="334">
        <v>469</v>
      </c>
      <c r="S35" s="334">
        <v>614</v>
      </c>
      <c r="T35" s="334">
        <v>847</v>
      </c>
      <c r="U35" s="334">
        <v>758</v>
      </c>
      <c r="V35" s="378">
        <v>-4583</v>
      </c>
      <c r="W35" s="378">
        <v>-19417</v>
      </c>
      <c r="X35" s="378">
        <v>-44822</v>
      </c>
      <c r="Y35" s="378">
        <v>-157010</v>
      </c>
      <c r="Z35" s="378">
        <v>-93752</v>
      </c>
      <c r="AA35" s="378">
        <v>-83101</v>
      </c>
      <c r="AB35" s="378">
        <v>-44378</v>
      </c>
      <c r="AC35" s="378">
        <v>-49490</v>
      </c>
      <c r="AD35" s="378">
        <v>-53292</v>
      </c>
      <c r="AE35" s="378">
        <v>-64589</v>
      </c>
      <c r="AF35" s="378">
        <v>-66499</v>
      </c>
      <c r="AH35" s="337"/>
    </row>
    <row r="36" spans="1:34">
      <c r="A36" s="276" t="s">
        <v>566</v>
      </c>
      <c r="B36" s="276" t="s">
        <v>570</v>
      </c>
      <c r="C36" s="8">
        <v>-10913</v>
      </c>
      <c r="D36" s="8">
        <v>-14626</v>
      </c>
      <c r="E36" s="8">
        <v>-14428</v>
      </c>
      <c r="F36" s="8">
        <v>-14094</v>
      </c>
      <c r="G36" s="8">
        <v>-13305</v>
      </c>
      <c r="H36" s="8">
        <v>-16044</v>
      </c>
      <c r="I36" s="8">
        <v>-13544</v>
      </c>
      <c r="J36" s="8">
        <v>-12208</v>
      </c>
      <c r="K36" s="8">
        <v>-12924</v>
      </c>
      <c r="L36" s="8">
        <v>-15138</v>
      </c>
      <c r="M36" s="8">
        <v>-15278</v>
      </c>
      <c r="N36" s="8">
        <v>-14709</v>
      </c>
      <c r="O36" s="8">
        <v>-11898</v>
      </c>
      <c r="P36" s="8">
        <v>-5661</v>
      </c>
      <c r="Q36" s="334">
        <v>-2077</v>
      </c>
      <c r="R36" s="334">
        <v>-1277</v>
      </c>
      <c r="S36" s="334">
        <v>-781</v>
      </c>
      <c r="T36" s="334">
        <v>-10</v>
      </c>
      <c r="U36" s="334">
        <v>-3634</v>
      </c>
      <c r="V36" s="378">
        <v>-9542</v>
      </c>
      <c r="W36" s="378">
        <v>-18057</v>
      </c>
      <c r="X36" s="378">
        <v>-47555</v>
      </c>
      <c r="Y36" s="378">
        <v>-76281</v>
      </c>
      <c r="Z36" s="378">
        <v>-102617</v>
      </c>
      <c r="AA36" s="378">
        <v>-87090</v>
      </c>
      <c r="AB36" s="378">
        <v>-91745</v>
      </c>
      <c r="AC36" s="378">
        <v>-102863</v>
      </c>
      <c r="AD36" s="378">
        <v>-87463</v>
      </c>
      <c r="AE36" s="378">
        <v>-93764</v>
      </c>
      <c r="AF36" s="378">
        <v>-102116</v>
      </c>
      <c r="AH36" s="337"/>
    </row>
    <row r="37" spans="1:34">
      <c r="A37" s="276" t="s">
        <v>567</v>
      </c>
      <c r="B37" s="276" t="s">
        <v>571</v>
      </c>
      <c r="C37" s="8">
        <v>-12773</v>
      </c>
      <c r="D37" s="8">
        <v>-11739</v>
      </c>
      <c r="E37" s="8">
        <v>-10384</v>
      </c>
      <c r="F37" s="8">
        <v>-11749</v>
      </c>
      <c r="G37" s="8">
        <v>-13262</v>
      </c>
      <c r="H37" s="8">
        <v>-9675</v>
      </c>
      <c r="I37" s="8">
        <v>-14232</v>
      </c>
      <c r="J37" s="8">
        <v>-16187</v>
      </c>
      <c r="K37" s="8">
        <v>-14066</v>
      </c>
      <c r="L37" s="8">
        <v>-17696</v>
      </c>
      <c r="M37" s="8">
        <v>-18754</v>
      </c>
      <c r="N37" s="8">
        <v>-19905</v>
      </c>
      <c r="O37" s="8">
        <v>-23574</v>
      </c>
      <c r="P37" s="8">
        <v>-15662</v>
      </c>
      <c r="Q37" s="334">
        <v>-8907</v>
      </c>
      <c r="R37" s="334">
        <v>-6223</v>
      </c>
      <c r="S37" s="334">
        <v>-6361</v>
      </c>
      <c r="T37" s="334">
        <v>-5883</v>
      </c>
      <c r="U37" s="334">
        <v>-4807</v>
      </c>
      <c r="V37" s="378">
        <v>-9475</v>
      </c>
      <c r="W37" s="378">
        <v>-19341</v>
      </c>
      <c r="X37" s="378">
        <v>-40197</v>
      </c>
      <c r="Y37" s="378">
        <v>-66137</v>
      </c>
      <c r="Z37" s="378">
        <v>-58019</v>
      </c>
      <c r="AA37" s="378">
        <v>-45139</v>
      </c>
      <c r="AB37" s="378">
        <v>-56609</v>
      </c>
      <c r="AC37" s="378">
        <v>-55548</v>
      </c>
      <c r="AD37" s="378">
        <v>-50885</v>
      </c>
      <c r="AE37" s="378">
        <v>-52006</v>
      </c>
      <c r="AF37" s="378">
        <v>-53068</v>
      </c>
      <c r="AH37" s="337"/>
    </row>
    <row r="38" spans="1:34">
      <c r="A38" s="276" t="s">
        <v>237</v>
      </c>
      <c r="B38" s="276" t="s">
        <v>148</v>
      </c>
      <c r="C38" s="8">
        <v>0</v>
      </c>
      <c r="D38" s="8">
        <v>0</v>
      </c>
      <c r="E38" s="8">
        <v>0</v>
      </c>
      <c r="F38" s="8">
        <v>0</v>
      </c>
      <c r="G38" s="8">
        <v>0</v>
      </c>
      <c r="H38" s="8">
        <v>0</v>
      </c>
      <c r="I38" s="8">
        <v>0</v>
      </c>
      <c r="J38" s="8"/>
      <c r="K38" s="8">
        <v>-4480</v>
      </c>
      <c r="L38" s="8">
        <v>-6272</v>
      </c>
      <c r="M38" s="8">
        <v>-5507</v>
      </c>
      <c r="N38" s="8">
        <v>-5339</v>
      </c>
      <c r="O38" s="8">
        <v>-5268</v>
      </c>
      <c r="P38" s="8">
        <v>-5023</v>
      </c>
      <c r="Q38" s="334">
        <v>-4568</v>
      </c>
      <c r="R38" s="334">
        <v>-4093</v>
      </c>
      <c r="S38" s="334">
        <v>-4190</v>
      </c>
      <c r="T38" s="334">
        <v>-3747</v>
      </c>
      <c r="U38" s="334">
        <v>-3477</v>
      </c>
      <c r="V38" s="378">
        <v>-3344</v>
      </c>
      <c r="W38" s="378">
        <v>-3333</v>
      </c>
      <c r="X38" s="378">
        <v>-3745</v>
      </c>
      <c r="Y38" s="378">
        <v>-3534</v>
      </c>
      <c r="Z38" s="378">
        <v>-3772</v>
      </c>
      <c r="AA38" s="378">
        <v>-4411</v>
      </c>
      <c r="AB38" s="378">
        <v>-4543</v>
      </c>
      <c r="AC38" s="378">
        <v>-4530</v>
      </c>
      <c r="AD38" s="378">
        <v>-5118</v>
      </c>
      <c r="AE38" s="378">
        <v>-5487</v>
      </c>
      <c r="AF38" s="378">
        <v>-5520</v>
      </c>
      <c r="AH38" s="337"/>
    </row>
    <row r="39" spans="1:34" ht="28.5">
      <c r="A39" s="276" t="s">
        <v>238</v>
      </c>
      <c r="B39" s="276" t="s">
        <v>241</v>
      </c>
      <c r="C39" s="8">
        <v>-44654</v>
      </c>
      <c r="D39" s="8">
        <v>-49014</v>
      </c>
      <c r="E39" s="8">
        <v>-51094</v>
      </c>
      <c r="F39" s="8">
        <v>-52335</v>
      </c>
      <c r="G39" s="8">
        <v>-50873</v>
      </c>
      <c r="H39" s="8">
        <v>-61865</v>
      </c>
      <c r="I39" s="8">
        <v>-64643</v>
      </c>
      <c r="J39" s="8">
        <v>-69099</v>
      </c>
      <c r="K39" s="8">
        <v>-67527</v>
      </c>
      <c r="L39" s="8">
        <v>-66299</v>
      </c>
      <c r="M39" s="8">
        <v>-68626</v>
      </c>
      <c r="N39" s="8">
        <v>-68507</v>
      </c>
      <c r="O39" s="8">
        <v>-68028</v>
      </c>
      <c r="P39" s="8">
        <v>-50124</v>
      </c>
      <c r="Q39" s="334">
        <v>-42494</v>
      </c>
      <c r="R39" s="334">
        <v>-38181</v>
      </c>
      <c r="S39" s="334">
        <v>-37162</v>
      </c>
      <c r="T39" s="334">
        <v>-37835</v>
      </c>
      <c r="U39" s="334">
        <v>-41379</v>
      </c>
      <c r="V39" s="378">
        <v>-45870</v>
      </c>
      <c r="W39" s="378">
        <v>-67639</v>
      </c>
      <c r="X39" s="378">
        <v>-106357</v>
      </c>
      <c r="Y39" s="378">
        <v>-129171</v>
      </c>
      <c r="Z39" s="378">
        <v>-145484</v>
      </c>
      <c r="AA39" s="378">
        <v>-125257</v>
      </c>
      <c r="AB39" s="378">
        <v>-153722</v>
      </c>
      <c r="AC39" s="378">
        <v>-160559</v>
      </c>
      <c r="AD39" s="378">
        <v>-164723</v>
      </c>
      <c r="AE39" s="378">
        <v>-210172</v>
      </c>
      <c r="AF39" s="378">
        <v>-214207</v>
      </c>
      <c r="AH39" s="337"/>
    </row>
    <row r="40" spans="1:34">
      <c r="A40" s="364" t="s">
        <v>233</v>
      </c>
      <c r="B40" s="364" t="s">
        <v>245</v>
      </c>
      <c r="C40" s="365">
        <v>0</v>
      </c>
      <c r="D40" s="365">
        <v>0</v>
      </c>
      <c r="E40" s="365">
        <v>0</v>
      </c>
      <c r="F40" s="365">
        <v>0</v>
      </c>
      <c r="G40" s="365">
        <v>0</v>
      </c>
      <c r="H40" s="365">
        <v>0</v>
      </c>
      <c r="I40" s="365">
        <v>0</v>
      </c>
      <c r="J40" s="365">
        <v>0</v>
      </c>
      <c r="K40" s="365">
        <v>0</v>
      </c>
      <c r="L40" s="365">
        <v>0</v>
      </c>
      <c r="M40" s="365">
        <v>0</v>
      </c>
      <c r="N40" s="365">
        <v>0</v>
      </c>
      <c r="O40" s="365">
        <v>0</v>
      </c>
      <c r="P40" s="365">
        <v>0</v>
      </c>
      <c r="Q40" s="365">
        <v>0</v>
      </c>
      <c r="R40" s="365">
        <v>0</v>
      </c>
      <c r="S40" s="365">
        <v>-11755</v>
      </c>
      <c r="T40" s="365">
        <v>-12001</v>
      </c>
      <c r="U40" s="334">
        <v>-11539</v>
      </c>
      <c r="V40" s="378">
        <v>-8078</v>
      </c>
      <c r="W40" s="378"/>
      <c r="X40" s="378"/>
      <c r="Y40" s="378"/>
      <c r="Z40" s="378"/>
      <c r="AA40" s="378"/>
      <c r="AB40" s="378"/>
      <c r="AC40" s="378"/>
      <c r="AD40" s="378"/>
      <c r="AE40" s="378"/>
      <c r="AF40" s="378"/>
      <c r="AH40" s="337"/>
    </row>
    <row r="41" spans="1:34" s="20" customFormat="1">
      <c r="A41" s="304" t="s">
        <v>85</v>
      </c>
      <c r="B41" s="304" t="s">
        <v>1</v>
      </c>
      <c r="C41" s="219">
        <f t="shared" ref="C41:P41" si="44">C2+C32</f>
        <v>1253996</v>
      </c>
      <c r="D41" s="219">
        <f t="shared" si="44"/>
        <v>1302487</v>
      </c>
      <c r="E41" s="219">
        <f t="shared" si="44"/>
        <v>1340966</v>
      </c>
      <c r="F41" s="219">
        <f t="shared" si="44"/>
        <v>1379448</v>
      </c>
      <c r="G41" s="219">
        <f t="shared" si="44"/>
        <v>1389827</v>
      </c>
      <c r="H41" s="219">
        <f t="shared" si="44"/>
        <v>1396207</v>
      </c>
      <c r="I41" s="219">
        <f t="shared" si="44"/>
        <v>1422219</v>
      </c>
      <c r="J41" s="219">
        <f t="shared" si="44"/>
        <v>1534153</v>
      </c>
      <c r="K41" s="219">
        <f t="shared" si="44"/>
        <v>1608600</v>
      </c>
      <c r="L41" s="219">
        <f t="shared" si="44"/>
        <v>1623532</v>
      </c>
      <c r="M41" s="219">
        <f t="shared" si="44"/>
        <v>1701034</v>
      </c>
      <c r="N41" s="219">
        <f t="shared" si="44"/>
        <v>1647003</v>
      </c>
      <c r="O41" s="219">
        <f t="shared" si="44"/>
        <v>1636313</v>
      </c>
      <c r="P41" s="219">
        <f t="shared" si="44"/>
        <v>1458435</v>
      </c>
      <c r="Q41" s="336">
        <f t="shared" ref="Q41:W41" si="45">Q2+Q32</f>
        <v>1382682</v>
      </c>
      <c r="R41" s="336">
        <f t="shared" si="45"/>
        <v>1410719</v>
      </c>
      <c r="S41" s="336">
        <f t="shared" si="45"/>
        <v>1376164</v>
      </c>
      <c r="T41" s="336">
        <f t="shared" si="45"/>
        <v>1410371</v>
      </c>
      <c r="U41" s="336">
        <f t="shared" si="45"/>
        <v>1443413</v>
      </c>
      <c r="V41" s="336">
        <f t="shared" si="45"/>
        <v>1732198</v>
      </c>
      <c r="W41" s="336">
        <f t="shared" si="45"/>
        <v>2243949</v>
      </c>
      <c r="X41" s="336">
        <f t="shared" ref="X41:AC41" si="46">X2+X32</f>
        <v>2934845</v>
      </c>
      <c r="Y41" s="336">
        <f t="shared" si="46"/>
        <v>1640703</v>
      </c>
      <c r="Z41" s="336">
        <f t="shared" si="46"/>
        <v>2832810</v>
      </c>
      <c r="AA41" s="336">
        <f t="shared" si="46"/>
        <v>3092290</v>
      </c>
      <c r="AB41" s="336">
        <f t="shared" si="46"/>
        <v>3200179</v>
      </c>
      <c r="AC41" s="336">
        <f t="shared" si="46"/>
        <v>3395553</v>
      </c>
      <c r="AD41" s="336">
        <f t="shared" ref="AD41" si="47">AD2+AD32</f>
        <v>3427877</v>
      </c>
      <c r="AE41" s="336">
        <f>AE2+AE32</f>
        <v>3387338</v>
      </c>
      <c r="AF41" s="336">
        <f>AF2+AF32</f>
        <v>3284867</v>
      </c>
      <c r="AH41" s="337"/>
    </row>
    <row r="42" spans="1:34">
      <c r="Q42" s="337"/>
      <c r="R42" s="337"/>
      <c r="S42" s="337"/>
      <c r="T42" s="337"/>
      <c r="U42" s="337"/>
      <c r="V42" s="337"/>
    </row>
    <row r="43" spans="1:34" s="27" customFormat="1">
      <c r="O43" s="428"/>
      <c r="P43" s="428"/>
      <c r="Q43" s="428"/>
      <c r="R43" s="428"/>
      <c r="S43" s="428"/>
      <c r="T43" s="428"/>
      <c r="U43" s="428"/>
      <c r="V43" s="428"/>
      <c r="W43" s="428"/>
      <c r="X43" s="428">
        <f>X13-'P&amp;L'!X3</f>
        <v>0</v>
      </c>
      <c r="Y43" s="428">
        <f>Y13-'P&amp;L'!Y3</f>
        <v>0</v>
      </c>
      <c r="Z43" s="428">
        <f>Z13-'P&amp;L'!Z3</f>
        <v>0</v>
      </c>
      <c r="AA43" s="378"/>
      <c r="AB43" s="378"/>
      <c r="AC43" s="378"/>
      <c r="AD43" s="378"/>
      <c r="AE43" s="378"/>
      <c r="AF43" s="378"/>
    </row>
    <row r="44" spans="1:34" s="27" customFormat="1">
      <c r="Q44" s="429"/>
      <c r="R44" s="429"/>
      <c r="S44" s="429"/>
      <c r="T44" s="429"/>
      <c r="U44" s="429"/>
      <c r="V44" s="429"/>
      <c r="X44" s="429">
        <f>X22-'P&amp;L'!X4</f>
        <v>0</v>
      </c>
      <c r="Y44" s="429">
        <f>Y22-'P&amp;L'!Y4</f>
        <v>0</v>
      </c>
      <c r="Z44" s="429">
        <f>Z22-'P&amp;L'!Z4</f>
        <v>0</v>
      </c>
      <c r="AA44" s="378"/>
      <c r="AB44" s="378"/>
      <c r="AC44" s="378"/>
      <c r="AD44" s="378"/>
      <c r="AE44" s="378"/>
      <c r="AF44" s="378"/>
    </row>
    <row r="45" spans="1:34">
      <c r="Q45" s="337"/>
      <c r="R45" s="337"/>
      <c r="S45" s="337"/>
      <c r="T45" s="337"/>
      <c r="U45" s="337"/>
      <c r="V45" s="337"/>
      <c r="AA45" s="378"/>
      <c r="AB45" s="378"/>
      <c r="AC45" s="378"/>
      <c r="AD45" s="378"/>
      <c r="AE45" s="378"/>
      <c r="AF45" s="378"/>
    </row>
    <row r="46" spans="1:34">
      <c r="B46" s="397"/>
      <c r="Q46" s="337"/>
      <c r="R46" s="337"/>
      <c r="S46" s="337"/>
      <c r="T46" s="337"/>
      <c r="U46" s="337"/>
      <c r="V46" s="337"/>
      <c r="AA46" s="378"/>
      <c r="AB46" s="378"/>
      <c r="AC46" s="378"/>
      <c r="AD46" s="378"/>
      <c r="AE46" s="378"/>
      <c r="AF46" s="378"/>
    </row>
    <row r="47" spans="1:34" ht="18.75">
      <c r="B47" s="396"/>
      <c r="R47" s="330"/>
      <c r="S47" s="330"/>
      <c r="T47" s="337"/>
      <c r="U47" s="337"/>
      <c r="V47" s="337"/>
      <c r="AA47" s="337"/>
      <c r="AB47" s="337"/>
      <c r="AC47" s="337"/>
      <c r="AD47" s="337"/>
      <c r="AE47" s="337"/>
      <c r="AF47" s="337"/>
    </row>
    <row r="48" spans="1:34">
      <c r="B48" s="398"/>
      <c r="T48" s="337"/>
      <c r="U48" s="337"/>
      <c r="V48" s="337"/>
      <c r="AA48" s="337"/>
      <c r="AB48" s="337"/>
      <c r="AC48" s="337"/>
      <c r="AD48" s="337"/>
      <c r="AE48" s="337"/>
      <c r="AF48" s="337"/>
    </row>
    <row r="49" spans="19:32">
      <c r="AA49" s="337"/>
      <c r="AB49" s="337"/>
      <c r="AC49" s="337"/>
      <c r="AD49" s="337"/>
      <c r="AE49" s="337"/>
      <c r="AF49" s="337"/>
    </row>
    <row r="53" spans="19:32">
      <c r="S53" s="337"/>
      <c r="T53" s="337"/>
      <c r="U53" s="337"/>
      <c r="V53" s="337"/>
    </row>
    <row r="54" spans="19:32">
      <c r="S54" s="330"/>
      <c r="T54" s="330"/>
      <c r="U54" s="330"/>
      <c r="V54" s="330"/>
    </row>
  </sheetData>
  <customSheetViews>
    <customSheetView guid="{25FAB884-5E17-4008-8139-33D910C7DEFE}">
      <pane xSplit="2" ySplit="2" topLeftCell="W22" activePane="bottomRight" state="frozen"/>
      <selection pane="bottomRight" activeCell="AF39" sqref="AF39"/>
      <pageMargins left="0.7" right="0.7" top="0.75" bottom="0.75" header="0.3" footer="0.3"/>
      <pageSetup paperSize="9" orientation="portrait" r:id="rId1"/>
    </customSheetView>
    <customSheetView guid="{687A4863-1825-4D63-B732-E76682E6DE4F}" hiddenColumns="1" topLeftCell="B25">
      <selection activeCell="W40" sqref="W40"/>
      <pageMargins left="0.7" right="0.7" top="0.75" bottom="0.75" header="0.3" footer="0.3"/>
      <pageSetup paperSize="9" orientation="portrait" r:id="rId2"/>
    </customSheetView>
    <customSheetView guid="{12F8D032-8143-430B-8DFF-852E8796C402}" topLeftCell="O1">
      <selection activeCell="O1" sqref="O1:Z1048576"/>
      <pageMargins left="0.7" right="0.7" top="0.75" bottom="0.75" header="0.3" footer="0.3"/>
    </customSheetView>
    <customSheetView guid="{8DA78CF1-615A-4626-9893-6751995631A4}">
      <pane xSplit="2" ySplit="1" topLeftCell="I8" activePane="bottomRight" state="frozen"/>
      <selection pane="bottomRight" activeCell="U39" sqref="U39"/>
      <pageMargins left="0.7" right="0.7" top="0.75" bottom="0.75" header="0.3" footer="0.3"/>
    </customSheetView>
    <customSheetView guid="{57267270-6A97-4850-9DB6-FE6B399379AA}">
      <pane xSplit="2" ySplit="1" topLeftCell="C17" activePane="bottomRight" state="frozen"/>
      <selection pane="bottomRight" activeCell="L1" sqref="L1"/>
      <pageMargins left="0.7" right="0.7" top="0.75" bottom="0.75" header="0.3" footer="0.3"/>
    </customSheetView>
    <customSheetView guid="{9AF4A83C-CF57-4B40-8A74-6A0EA6C2FE5C}">
      <pane xSplit="2" ySplit="2" topLeftCell="W19" activePane="bottomRight" state="frozen"/>
      <selection pane="bottomRight" activeCell="AF39" sqref="AF39"/>
      <pageMargins left="0.7" right="0.7" top="0.75" bottom="0.75" header="0.3" footer="0.3"/>
      <pageSetup paperSize="9" orientation="portrait" r:id="rId3"/>
    </customSheetView>
    <customSheetView guid="{22F3E99A-96C8-445F-81B2-67262F695A36}" scale="90">
      <pane xSplit="1.6" ySplit="1.6964285714285714" topLeftCell="W3" activePane="bottomRight" state="frozen"/>
      <selection pane="bottomRight" activeCell="AC39" sqref="AC39"/>
      <pageMargins left="0.7" right="0.7" top="0.75" bottom="0.75" header="0.3" footer="0.3"/>
      <pageSetup paperSize="9" orientation="portrait" r:id="rId4"/>
    </customSheetView>
    <customSheetView guid="{899D69CD-4B7E-42BC-9944-5BD922EB798C}">
      <pane xSplit="2" ySplit="2" topLeftCell="X33" activePane="bottomRight" state="frozen"/>
      <selection pane="bottomRight" activeCell="AB41" sqref="AB41"/>
      <pageMargins left="0.7" right="0.7" top="0.75" bottom="0.75" header="0.3" footer="0.3"/>
      <pageSetup paperSize="9" orientation="portrait" r:id="rId5"/>
    </customSheetView>
  </customSheetViews>
  <phoneticPr fontId="196" type="noConversion"/>
  <pageMargins left="0.7" right="0.7" top="0.75" bottom="0.75" header="0.3" footer="0.3"/>
  <pageSetup paperSize="9" orientation="portrait" r:id="rId6"/>
  <ignoredErrors>
    <ignoredError sqref="Z9:AF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71"/>
  <sheetViews>
    <sheetView showGridLines="0" showRuler="0" zoomScale="90" zoomScaleNormal="90" workbookViewId="0">
      <pane xSplit="2" ySplit="2" topLeftCell="Q3" activePane="bottomRight" state="frozen"/>
      <selection pane="topRight" activeCell="C1" sqref="C1"/>
      <selection pane="bottomLeft" activeCell="A3" sqref="A3"/>
      <selection pane="bottomRight" activeCell="AE69" sqref="AE69"/>
    </sheetView>
  </sheetViews>
  <sheetFormatPr defaultColWidth="9.42578125" defaultRowHeight="12" customHeight="1"/>
  <cols>
    <col min="1" max="1" width="50.5703125" style="5" customWidth="1"/>
    <col min="2" max="2" width="51.5703125" style="5" customWidth="1"/>
    <col min="3" max="23" width="10.42578125" style="5" customWidth="1"/>
    <col min="24" max="30" width="12.42578125" style="5" customWidth="1"/>
    <col min="31" max="32" width="10.42578125" style="5" customWidth="1"/>
    <col min="33" max="33" width="11" style="5" customWidth="1"/>
    <col min="34" max="34" width="9.42578125" style="5"/>
    <col min="35" max="35" width="9.42578125" style="5" customWidth="1"/>
    <col min="36" max="16384" width="9.42578125" style="5"/>
  </cols>
  <sheetData>
    <row r="1" spans="1:37" ht="15" customHeight="1" thickBot="1">
      <c r="C1" s="369"/>
      <c r="D1" s="369"/>
      <c r="E1" s="369"/>
      <c r="F1" s="369"/>
      <c r="G1" s="369"/>
      <c r="H1" s="369"/>
      <c r="I1" s="369"/>
      <c r="J1" s="369"/>
      <c r="K1" s="369"/>
      <c r="L1" s="369"/>
      <c r="M1" s="369"/>
      <c r="N1" s="369"/>
      <c r="O1" s="369"/>
      <c r="P1" s="369"/>
      <c r="Q1" s="369"/>
      <c r="R1" s="369"/>
      <c r="S1" s="305"/>
      <c r="T1" s="388"/>
      <c r="U1" s="388"/>
      <c r="V1" s="388"/>
      <c r="W1" s="388"/>
      <c r="X1" s="388"/>
      <c r="Y1" s="388"/>
      <c r="Z1" s="388"/>
      <c r="AA1" s="388"/>
      <c r="AB1" s="388"/>
      <c r="AC1" s="388"/>
      <c r="AD1" s="388"/>
      <c r="AE1" s="388"/>
      <c r="AF1" s="388"/>
    </row>
    <row r="2" spans="1:37" ht="15" customHeight="1" thickBot="1">
      <c r="A2" s="295" t="s">
        <v>86</v>
      </c>
      <c r="B2" s="295" t="s">
        <v>2</v>
      </c>
      <c r="C2" s="305" t="s">
        <v>177</v>
      </c>
      <c r="D2" s="305" t="s">
        <v>178</v>
      </c>
      <c r="E2" s="305" t="s">
        <v>179</v>
      </c>
      <c r="F2" s="305" t="s">
        <v>180</v>
      </c>
      <c r="G2" s="305" t="s">
        <v>181</v>
      </c>
      <c r="H2" s="305" t="s">
        <v>182</v>
      </c>
      <c r="I2" s="305" t="s">
        <v>183</v>
      </c>
      <c r="J2" s="305" t="s">
        <v>184</v>
      </c>
      <c r="K2" s="305" t="s">
        <v>185</v>
      </c>
      <c r="L2" s="305" t="s">
        <v>186</v>
      </c>
      <c r="M2" s="305" t="s">
        <v>551</v>
      </c>
      <c r="N2" s="305" t="s">
        <v>559</v>
      </c>
      <c r="O2" s="305" t="s">
        <v>586</v>
      </c>
      <c r="P2" s="305" t="s">
        <v>590</v>
      </c>
      <c r="Q2" s="305" t="s">
        <v>597</v>
      </c>
      <c r="R2" s="305" t="s">
        <v>608</v>
      </c>
      <c r="S2" s="305" t="s">
        <v>612</v>
      </c>
      <c r="T2" s="388" t="s">
        <v>617</v>
      </c>
      <c r="U2" s="388" t="s">
        <v>620</v>
      </c>
      <c r="V2" s="388" t="s">
        <v>632</v>
      </c>
      <c r="W2" s="388" t="s">
        <v>661</v>
      </c>
      <c r="X2" s="388" t="s">
        <v>670</v>
      </c>
      <c r="Y2" s="388" t="s">
        <v>675</v>
      </c>
      <c r="Z2" s="388" t="s">
        <v>680</v>
      </c>
      <c r="AA2" s="388" t="s">
        <v>685</v>
      </c>
      <c r="AB2" s="388" t="s">
        <v>686</v>
      </c>
      <c r="AC2" s="388" t="s">
        <v>735</v>
      </c>
      <c r="AD2" s="388" t="s">
        <v>740</v>
      </c>
      <c r="AE2" s="388" t="s">
        <v>746</v>
      </c>
      <c r="AF2" s="388" t="s">
        <v>748</v>
      </c>
      <c r="AG2" s="337"/>
      <c r="AH2" s="337"/>
    </row>
    <row r="3" spans="1:37" ht="15" customHeight="1">
      <c r="A3" s="306" t="s">
        <v>187</v>
      </c>
      <c r="B3" s="306" t="s">
        <v>188</v>
      </c>
      <c r="C3" s="307">
        <v>83361</v>
      </c>
      <c r="D3" s="307">
        <v>85518</v>
      </c>
      <c r="E3" s="307">
        <v>83848</v>
      </c>
      <c r="F3" s="307">
        <v>85579</v>
      </c>
      <c r="G3" s="307">
        <v>81499</v>
      </c>
      <c r="H3" s="307">
        <v>80399</v>
      </c>
      <c r="I3" s="307">
        <v>78480</v>
      </c>
      <c r="J3" s="307">
        <v>82879</v>
      </c>
      <c r="K3" s="307">
        <v>81089</v>
      </c>
      <c r="L3" s="307">
        <v>81656</v>
      </c>
      <c r="M3" s="307">
        <v>82570</v>
      </c>
      <c r="N3" s="307">
        <v>81656</v>
      </c>
      <c r="O3" s="307">
        <v>79707</v>
      </c>
      <c r="P3" s="307">
        <v>73557</v>
      </c>
      <c r="Q3" s="307">
        <v>78479</v>
      </c>
      <c r="R3" s="307">
        <v>80906</v>
      </c>
      <c r="S3" s="307">
        <v>97970</v>
      </c>
      <c r="T3" s="389">
        <v>94908</v>
      </c>
      <c r="U3" s="389">
        <v>102230</v>
      </c>
      <c r="V3" s="389">
        <v>104214</v>
      </c>
      <c r="W3" s="389">
        <v>118104</v>
      </c>
      <c r="X3" s="389">
        <v>107116</v>
      </c>
      <c r="Y3" s="389">
        <v>99822</v>
      </c>
      <c r="Z3" s="389">
        <v>97027</v>
      </c>
      <c r="AA3" s="389">
        <v>93563</v>
      </c>
      <c r="AB3" s="389">
        <v>96349</v>
      </c>
      <c r="AC3" s="389">
        <v>98849</v>
      </c>
      <c r="AD3" s="389">
        <v>102370</v>
      </c>
      <c r="AE3" s="389">
        <v>97576</v>
      </c>
      <c r="AF3" s="389">
        <v>99947</v>
      </c>
      <c r="AG3" s="337"/>
      <c r="AH3" s="337"/>
      <c r="AI3" s="337"/>
      <c r="AJ3" s="337"/>
      <c r="AK3" s="337"/>
    </row>
    <row r="4" spans="1:37" ht="26.1" customHeight="1">
      <c r="A4" s="306" t="s">
        <v>532</v>
      </c>
      <c r="B4" s="306" t="s">
        <v>533</v>
      </c>
      <c r="C4" s="307">
        <v>78240</v>
      </c>
      <c r="D4" s="307">
        <v>81798</v>
      </c>
      <c r="E4" s="307">
        <v>87134</v>
      </c>
      <c r="F4" s="307">
        <v>89192</v>
      </c>
      <c r="G4" s="307">
        <v>84417</v>
      </c>
      <c r="H4" s="307">
        <v>94901</v>
      </c>
      <c r="I4" s="307">
        <v>94726</v>
      </c>
      <c r="J4" s="307">
        <v>110839</v>
      </c>
      <c r="K4" s="307">
        <v>100706</v>
      </c>
      <c r="L4" s="307">
        <v>99012</v>
      </c>
      <c r="M4" s="307">
        <v>102697</v>
      </c>
      <c r="N4" s="307">
        <v>122720</v>
      </c>
      <c r="O4" s="307">
        <v>93088</v>
      </c>
      <c r="P4" s="307">
        <v>97888</v>
      </c>
      <c r="Q4" s="307">
        <v>109844</v>
      </c>
      <c r="R4" s="307">
        <v>104398</v>
      </c>
      <c r="S4" s="307">
        <v>113117</v>
      </c>
      <c r="T4" s="389">
        <v>95712</v>
      </c>
      <c r="U4" s="389">
        <v>110256</v>
      </c>
      <c r="V4" s="389">
        <v>120343</v>
      </c>
      <c r="W4" s="389">
        <v>107494</v>
      </c>
      <c r="X4" s="389">
        <v>117590</v>
      </c>
      <c r="Y4" s="389">
        <v>123324</v>
      </c>
      <c r="Z4" s="389">
        <v>111112</v>
      </c>
      <c r="AA4" s="389">
        <v>118529</v>
      </c>
      <c r="AB4" s="389">
        <v>123120</v>
      </c>
      <c r="AC4" s="389">
        <v>114087</v>
      </c>
      <c r="AD4" s="389">
        <v>106436</v>
      </c>
      <c r="AE4" s="389">
        <v>114249</v>
      </c>
      <c r="AF4" s="389">
        <v>111802</v>
      </c>
      <c r="AG4" s="337"/>
      <c r="AH4" s="337"/>
      <c r="AI4" s="337"/>
      <c r="AJ4" s="337"/>
      <c r="AK4" s="337"/>
    </row>
    <row r="5" spans="1:37" ht="15" customHeight="1">
      <c r="A5" s="306" t="s">
        <v>189</v>
      </c>
      <c r="B5" s="306" t="s">
        <v>190</v>
      </c>
      <c r="C5" s="307">
        <v>12788</v>
      </c>
      <c r="D5" s="307">
        <v>11831</v>
      </c>
      <c r="E5" s="307">
        <v>16345</v>
      </c>
      <c r="F5" s="307">
        <v>19339</v>
      </c>
      <c r="G5" s="307">
        <v>14821</v>
      </c>
      <c r="H5" s="307">
        <v>14935</v>
      </c>
      <c r="I5" s="307">
        <v>14740</v>
      </c>
      <c r="J5" s="307">
        <v>26026</v>
      </c>
      <c r="K5" s="307">
        <v>17391</v>
      </c>
      <c r="L5" s="307">
        <v>16853</v>
      </c>
      <c r="M5" s="307">
        <v>17837</v>
      </c>
      <c r="N5" s="307">
        <v>20337</v>
      </c>
      <c r="O5" s="307">
        <v>23810</v>
      </c>
      <c r="P5" s="307">
        <v>18452</v>
      </c>
      <c r="Q5" s="307">
        <v>23531</v>
      </c>
      <c r="R5" s="307">
        <v>26188</v>
      </c>
      <c r="S5" s="307">
        <v>26049</v>
      </c>
      <c r="T5" s="389">
        <v>26589</v>
      </c>
      <c r="U5" s="389">
        <v>30028</v>
      </c>
      <c r="V5" s="389">
        <v>28816</v>
      </c>
      <c r="W5" s="389">
        <v>26858</v>
      </c>
      <c r="X5" s="389">
        <v>25539</v>
      </c>
      <c r="Y5" s="389">
        <v>30827</v>
      </c>
      <c r="Z5" s="389">
        <v>30470</v>
      </c>
      <c r="AA5" s="389">
        <v>28259</v>
      </c>
      <c r="AB5" s="389">
        <v>36219</v>
      </c>
      <c r="AC5" s="389">
        <v>30974</v>
      </c>
      <c r="AD5" s="389">
        <v>35704</v>
      </c>
      <c r="AE5" s="389">
        <v>34333</v>
      </c>
      <c r="AF5" s="389">
        <v>32576</v>
      </c>
      <c r="AG5" s="337"/>
      <c r="AH5" s="337"/>
      <c r="AI5" s="337"/>
      <c r="AJ5" s="337"/>
      <c r="AK5" s="337"/>
    </row>
    <row r="6" spans="1:37" ht="15" customHeight="1">
      <c r="A6" s="306" t="s">
        <v>191</v>
      </c>
      <c r="B6" s="306" t="s">
        <v>192</v>
      </c>
      <c r="C6" s="307">
        <v>78131</v>
      </c>
      <c r="D6" s="307">
        <v>84907</v>
      </c>
      <c r="E6" s="307">
        <v>91823</v>
      </c>
      <c r="F6" s="307">
        <v>91195</v>
      </c>
      <c r="G6" s="307">
        <v>89091</v>
      </c>
      <c r="H6" s="307">
        <v>100549</v>
      </c>
      <c r="I6" s="307">
        <v>96500</v>
      </c>
      <c r="J6" s="307">
        <v>109843</v>
      </c>
      <c r="K6" s="307">
        <v>106851</v>
      </c>
      <c r="L6" s="307">
        <v>113794</v>
      </c>
      <c r="M6" s="307">
        <v>111614</v>
      </c>
      <c r="N6" s="307">
        <v>110458</v>
      </c>
      <c r="O6" s="307">
        <v>121539</v>
      </c>
      <c r="P6" s="307">
        <v>104174</v>
      </c>
      <c r="Q6" s="307">
        <v>116339</v>
      </c>
      <c r="R6" s="307">
        <v>126765</v>
      </c>
      <c r="S6" s="307">
        <v>119814</v>
      </c>
      <c r="T6" s="389">
        <v>136633</v>
      </c>
      <c r="U6" s="389">
        <v>153602</v>
      </c>
      <c r="V6" s="389">
        <v>162524</v>
      </c>
      <c r="W6" s="389">
        <v>182755</v>
      </c>
      <c r="X6" s="389">
        <v>177671</v>
      </c>
      <c r="Y6" s="389">
        <v>180839</v>
      </c>
      <c r="Z6" s="389">
        <v>189148</v>
      </c>
      <c r="AA6" s="389">
        <v>181526</v>
      </c>
      <c r="AB6" s="389">
        <v>189949</v>
      </c>
      <c r="AC6" s="389">
        <v>190728</v>
      </c>
      <c r="AD6" s="389">
        <v>199016</v>
      </c>
      <c r="AE6" s="389">
        <v>206118</v>
      </c>
      <c r="AF6" s="389">
        <v>220294</v>
      </c>
      <c r="AG6" s="337"/>
      <c r="AH6" s="337"/>
      <c r="AI6" s="337"/>
      <c r="AJ6" s="337"/>
      <c r="AK6" s="337"/>
    </row>
    <row r="7" spans="1:37" ht="15" customHeight="1">
      <c r="A7" s="306" t="s">
        <v>615</v>
      </c>
      <c r="B7" s="306"/>
      <c r="C7" s="307">
        <v>58283</v>
      </c>
      <c r="D7" s="307">
        <v>61020</v>
      </c>
      <c r="E7" s="307">
        <v>61082</v>
      </c>
      <c r="F7" s="307">
        <v>66173</v>
      </c>
      <c r="G7" s="307">
        <v>59720</v>
      </c>
      <c r="H7" s="307">
        <v>60289</v>
      </c>
      <c r="I7" s="307">
        <v>62076</v>
      </c>
      <c r="J7" s="307">
        <v>63190</v>
      </c>
      <c r="K7" s="307">
        <v>58789</v>
      </c>
      <c r="L7" s="307">
        <v>59649</v>
      </c>
      <c r="M7" s="307">
        <v>60854</v>
      </c>
      <c r="N7" s="307">
        <v>59516</v>
      </c>
      <c r="O7" s="307">
        <v>53593</v>
      </c>
      <c r="P7" s="307">
        <v>49638</v>
      </c>
      <c r="Q7" s="307">
        <v>57203</v>
      </c>
      <c r="R7" s="307">
        <v>62657</v>
      </c>
      <c r="S7" s="307">
        <v>58462</v>
      </c>
      <c r="T7" s="389">
        <v>60311</v>
      </c>
      <c r="U7" s="389">
        <v>63547</v>
      </c>
      <c r="V7" s="389">
        <v>66343</v>
      </c>
      <c r="W7" s="389">
        <v>63147</v>
      </c>
      <c r="X7" s="389">
        <v>66850</v>
      </c>
      <c r="Y7" s="389">
        <v>66047</v>
      </c>
      <c r="Z7" s="389">
        <v>71955</v>
      </c>
      <c r="AA7" s="389">
        <v>68443</v>
      </c>
      <c r="AB7" s="389">
        <v>70701</v>
      </c>
      <c r="AC7" s="389">
        <v>72150</v>
      </c>
      <c r="AD7" s="389">
        <v>74465</v>
      </c>
      <c r="AE7" s="389">
        <v>70920</v>
      </c>
      <c r="AF7" s="389">
        <v>72851</v>
      </c>
      <c r="AG7" s="337"/>
      <c r="AH7" s="337"/>
      <c r="AI7" s="337"/>
      <c r="AJ7" s="337"/>
      <c r="AK7" s="337"/>
    </row>
    <row r="8" spans="1:37" ht="15" customHeight="1">
      <c r="A8" s="306" t="s">
        <v>625</v>
      </c>
      <c r="B8" s="306" t="s">
        <v>613</v>
      </c>
      <c r="C8" s="307">
        <v>68751</v>
      </c>
      <c r="D8" s="307">
        <v>71455</v>
      </c>
      <c r="E8" s="307">
        <v>101339</v>
      </c>
      <c r="F8" s="307">
        <v>88892</v>
      </c>
      <c r="G8" s="307">
        <v>73537</v>
      </c>
      <c r="H8" s="307">
        <v>95008</v>
      </c>
      <c r="I8" s="307">
        <v>74282</v>
      </c>
      <c r="J8" s="307">
        <v>86594</v>
      </c>
      <c r="K8" s="307">
        <v>76340</v>
      </c>
      <c r="L8" s="307">
        <v>95744</v>
      </c>
      <c r="M8" s="307">
        <v>83041</v>
      </c>
      <c r="N8" s="307">
        <v>81846</v>
      </c>
      <c r="O8" s="307">
        <v>78588</v>
      </c>
      <c r="P8" s="307">
        <v>76146</v>
      </c>
      <c r="Q8" s="307">
        <v>91268</v>
      </c>
      <c r="R8" s="307">
        <v>92474</v>
      </c>
      <c r="S8" s="307">
        <v>85235</v>
      </c>
      <c r="T8" s="389">
        <v>87008</v>
      </c>
      <c r="U8" s="389">
        <v>83503</v>
      </c>
      <c r="V8" s="389">
        <v>88032</v>
      </c>
      <c r="W8" s="389">
        <v>84562</v>
      </c>
      <c r="X8" s="389">
        <v>98752</v>
      </c>
      <c r="Y8" s="389">
        <v>114044</v>
      </c>
      <c r="Z8" s="389">
        <v>102313</v>
      </c>
      <c r="AA8" s="389">
        <v>94436</v>
      </c>
      <c r="AB8" s="389">
        <v>128883</v>
      </c>
      <c r="AC8" s="389">
        <v>105743</v>
      </c>
      <c r="AD8" s="389">
        <v>106157</v>
      </c>
      <c r="AE8" s="389">
        <v>104286</v>
      </c>
      <c r="AF8" s="389">
        <v>114921</v>
      </c>
      <c r="AG8" s="337"/>
      <c r="AH8" s="337"/>
      <c r="AI8" s="337"/>
      <c r="AJ8" s="337"/>
      <c r="AK8" s="337"/>
    </row>
    <row r="9" spans="1:37" ht="15" customHeight="1">
      <c r="A9" s="306" t="s">
        <v>194</v>
      </c>
      <c r="B9" s="306" t="s">
        <v>195</v>
      </c>
      <c r="C9" s="307">
        <v>40029</v>
      </c>
      <c r="D9" s="307">
        <v>42160</v>
      </c>
      <c r="E9" s="307">
        <v>42806</v>
      </c>
      <c r="F9" s="307">
        <v>44553</v>
      </c>
      <c r="G9" s="307">
        <v>43118</v>
      </c>
      <c r="H9" s="307">
        <v>42142</v>
      </c>
      <c r="I9" s="307">
        <v>42153</v>
      </c>
      <c r="J9" s="307">
        <v>46848</v>
      </c>
      <c r="K9" s="307">
        <v>44401</v>
      </c>
      <c r="L9" s="307">
        <v>45249</v>
      </c>
      <c r="M9" s="307">
        <v>46451</v>
      </c>
      <c r="N9" s="307">
        <v>49578</v>
      </c>
      <c r="O9" s="307">
        <v>34740</v>
      </c>
      <c r="P9" s="307">
        <v>39290</v>
      </c>
      <c r="Q9" s="307">
        <v>36757</v>
      </c>
      <c r="R9" s="307">
        <v>38163</v>
      </c>
      <c r="S9" s="307">
        <v>35343</v>
      </c>
      <c r="T9" s="389">
        <v>35663</v>
      </c>
      <c r="U9" s="389">
        <v>37211</v>
      </c>
      <c r="V9" s="389">
        <v>35020</v>
      </c>
      <c r="W9" s="389">
        <v>33490</v>
      </c>
      <c r="X9" s="389">
        <v>35542</v>
      </c>
      <c r="Y9" s="389">
        <v>38387</v>
      </c>
      <c r="Z9" s="389">
        <v>35163</v>
      </c>
      <c r="AA9" s="389">
        <v>34638</v>
      </c>
      <c r="AB9" s="389">
        <v>36810</v>
      </c>
      <c r="AC9" s="389">
        <v>34413</v>
      </c>
      <c r="AD9" s="389">
        <v>32542</v>
      </c>
      <c r="AE9" s="389">
        <v>32361</v>
      </c>
      <c r="AF9" s="389">
        <v>31991</v>
      </c>
      <c r="AG9" s="337"/>
      <c r="AH9" s="337"/>
      <c r="AI9" s="337"/>
      <c r="AJ9" s="337"/>
      <c r="AK9" s="337"/>
    </row>
    <row r="10" spans="1:37" ht="15" customHeight="1">
      <c r="A10" s="306" t="s">
        <v>53</v>
      </c>
      <c r="B10" s="306" t="s">
        <v>42</v>
      </c>
      <c r="C10" s="307">
        <v>3856</v>
      </c>
      <c r="D10" s="307">
        <v>3042</v>
      </c>
      <c r="E10" s="307">
        <v>1626</v>
      </c>
      <c r="F10" s="307">
        <v>1206</v>
      </c>
      <c r="G10" s="307">
        <v>863</v>
      </c>
      <c r="H10" s="307">
        <v>683</v>
      </c>
      <c r="I10" s="307">
        <v>272</v>
      </c>
      <c r="J10" s="307">
        <v>2973</v>
      </c>
      <c r="K10" s="307">
        <v>1713</v>
      </c>
      <c r="L10" s="307">
        <v>1439</v>
      </c>
      <c r="M10" s="307">
        <v>1390</v>
      </c>
      <c r="N10" s="307">
        <v>16407</v>
      </c>
      <c r="O10" s="307">
        <v>4245</v>
      </c>
      <c r="P10" s="307">
        <v>3098</v>
      </c>
      <c r="Q10" s="307">
        <v>4395</v>
      </c>
      <c r="R10" s="307">
        <v>4393</v>
      </c>
      <c r="S10" s="307">
        <v>4726</v>
      </c>
      <c r="T10" s="389">
        <v>4354</v>
      </c>
      <c r="U10" s="389">
        <v>5397</v>
      </c>
      <c r="V10" s="389">
        <v>5379</v>
      </c>
      <c r="W10" s="389">
        <v>5316</v>
      </c>
      <c r="X10" s="389">
        <v>4165</v>
      </c>
      <c r="Y10" s="389">
        <v>2488</v>
      </c>
      <c r="Z10" s="389">
        <v>4621</v>
      </c>
      <c r="AA10" s="389">
        <v>3837</v>
      </c>
      <c r="AB10" s="389">
        <v>3324</v>
      </c>
      <c r="AC10" s="389">
        <v>2900</v>
      </c>
      <c r="AD10" s="389">
        <v>5213</v>
      </c>
      <c r="AE10" s="389">
        <v>4488</v>
      </c>
      <c r="AF10" s="389">
        <v>4948</v>
      </c>
      <c r="AG10" s="337"/>
      <c r="AH10" s="337"/>
      <c r="AI10" s="337"/>
      <c r="AJ10" s="337"/>
      <c r="AK10" s="337"/>
    </row>
    <row r="11" spans="1:37" ht="15" customHeight="1">
      <c r="A11" s="306" t="s">
        <v>196</v>
      </c>
      <c r="B11" s="306" t="s">
        <v>197</v>
      </c>
      <c r="C11" s="307">
        <v>69065</v>
      </c>
      <c r="D11" s="307">
        <v>74900</v>
      </c>
      <c r="E11" s="307">
        <v>79928</v>
      </c>
      <c r="F11" s="307">
        <v>82582</v>
      </c>
      <c r="G11" s="307">
        <v>81201</v>
      </c>
      <c r="H11" s="307">
        <v>79986</v>
      </c>
      <c r="I11" s="307">
        <v>77014</v>
      </c>
      <c r="J11" s="307">
        <v>72176</v>
      </c>
      <c r="K11" s="307">
        <v>67785</v>
      </c>
      <c r="L11" s="307">
        <v>69875</v>
      </c>
      <c r="M11" s="307">
        <v>72832</v>
      </c>
      <c r="N11" s="307">
        <v>74557</v>
      </c>
      <c r="O11" s="307">
        <v>70264</v>
      </c>
      <c r="P11" s="307">
        <v>52775</v>
      </c>
      <c r="Q11" s="307">
        <v>60320</v>
      </c>
      <c r="R11" s="307">
        <v>64741</v>
      </c>
      <c r="S11" s="307">
        <v>67122</v>
      </c>
      <c r="T11" s="389">
        <v>70966</v>
      </c>
      <c r="U11" s="389">
        <v>77947</v>
      </c>
      <c r="V11" s="389">
        <v>76421</v>
      </c>
      <c r="W11" s="389">
        <v>58451</v>
      </c>
      <c r="X11" s="389">
        <v>47729</v>
      </c>
      <c r="Y11" s="389">
        <v>46348</v>
      </c>
      <c r="Z11" s="389">
        <v>48394</v>
      </c>
      <c r="AA11" s="389">
        <v>45478</v>
      </c>
      <c r="AB11" s="389">
        <v>55771</v>
      </c>
      <c r="AC11" s="389">
        <v>52886</v>
      </c>
      <c r="AD11" s="389">
        <v>81916</v>
      </c>
      <c r="AE11" s="389">
        <v>69531</v>
      </c>
      <c r="AF11" s="389">
        <v>71465</v>
      </c>
      <c r="AG11" s="337"/>
      <c r="AH11" s="337"/>
      <c r="AI11" s="337"/>
      <c r="AJ11" s="337"/>
      <c r="AK11" s="337"/>
    </row>
    <row r="12" spans="1:37" ht="15" customHeight="1">
      <c r="A12" s="306" t="s">
        <v>54</v>
      </c>
      <c r="B12" s="306" t="s">
        <v>198</v>
      </c>
      <c r="C12" s="307">
        <v>51481</v>
      </c>
      <c r="D12" s="307">
        <v>56656</v>
      </c>
      <c r="E12" s="307">
        <v>54544</v>
      </c>
      <c r="F12" s="307">
        <v>50891</v>
      </c>
      <c r="G12" s="307">
        <v>50144</v>
      </c>
      <c r="H12" s="307">
        <v>54189</v>
      </c>
      <c r="I12" s="307">
        <v>47318</v>
      </c>
      <c r="J12" s="307">
        <v>39261</v>
      </c>
      <c r="K12" s="307">
        <v>48711</v>
      </c>
      <c r="L12" s="307">
        <v>57827</v>
      </c>
      <c r="M12" s="307">
        <v>57861</v>
      </c>
      <c r="N12" s="307">
        <v>58128</v>
      </c>
      <c r="O12" s="307">
        <v>60310</v>
      </c>
      <c r="P12" s="307">
        <v>48450</v>
      </c>
      <c r="Q12" s="307">
        <v>57028</v>
      </c>
      <c r="R12" s="307">
        <v>54771</v>
      </c>
      <c r="S12" s="307">
        <v>53466</v>
      </c>
      <c r="T12" s="389">
        <v>56910</v>
      </c>
      <c r="U12" s="389">
        <v>63822</v>
      </c>
      <c r="V12" s="389">
        <v>53144</v>
      </c>
      <c r="W12" s="389">
        <v>61258</v>
      </c>
      <c r="X12" s="389">
        <v>63432</v>
      </c>
      <c r="Y12" s="389">
        <v>64228</v>
      </c>
      <c r="Z12" s="389">
        <v>57486</v>
      </c>
      <c r="AA12" s="389">
        <v>60378</v>
      </c>
      <c r="AB12" s="389">
        <v>71548</v>
      </c>
      <c r="AC12" s="389">
        <v>74340</v>
      </c>
      <c r="AD12" s="389">
        <v>75487</v>
      </c>
      <c r="AE12" s="389">
        <v>77445</v>
      </c>
      <c r="AF12" s="389">
        <v>83913</v>
      </c>
      <c r="AG12" s="337"/>
      <c r="AH12" s="337"/>
      <c r="AI12" s="337"/>
      <c r="AJ12" s="337"/>
      <c r="AK12" s="337"/>
    </row>
    <row r="13" spans="1:37" ht="15" customHeight="1">
      <c r="A13" s="306" t="s">
        <v>108</v>
      </c>
      <c r="B13" s="306" t="s">
        <v>107</v>
      </c>
      <c r="C13" s="307">
        <v>22069</v>
      </c>
      <c r="D13" s="307">
        <v>22670</v>
      </c>
      <c r="E13" s="307">
        <v>26344</v>
      </c>
      <c r="F13" s="307">
        <v>17046</v>
      </c>
      <c r="G13" s="307">
        <v>18132</v>
      </c>
      <c r="H13" s="307">
        <v>19072</v>
      </c>
      <c r="I13" s="307">
        <v>14722</v>
      </c>
      <c r="J13" s="307">
        <v>16524</v>
      </c>
      <c r="K13" s="307">
        <v>18716</v>
      </c>
      <c r="L13" s="307">
        <v>13005</v>
      </c>
      <c r="M13" s="307">
        <v>16001</v>
      </c>
      <c r="N13" s="307">
        <v>11908</v>
      </c>
      <c r="O13" s="307">
        <v>28275</v>
      </c>
      <c r="P13" s="307">
        <v>34127</v>
      </c>
      <c r="Q13" s="307">
        <v>27202</v>
      </c>
      <c r="R13" s="307">
        <v>41785</v>
      </c>
      <c r="S13" s="307">
        <v>44790</v>
      </c>
      <c r="T13" s="389">
        <v>29860</v>
      </c>
      <c r="U13" s="389">
        <v>23110</v>
      </c>
      <c r="V13" s="389">
        <v>31019</v>
      </c>
      <c r="W13" s="389">
        <v>44594</v>
      </c>
      <c r="X13" s="389">
        <v>27867</v>
      </c>
      <c r="Y13" s="389">
        <v>27873</v>
      </c>
      <c r="Z13" s="389">
        <v>29801</v>
      </c>
      <c r="AA13" s="389">
        <v>36242</v>
      </c>
      <c r="AB13" s="389">
        <v>31914</v>
      </c>
      <c r="AC13" s="389">
        <v>31277</v>
      </c>
      <c r="AD13" s="389">
        <v>40511</v>
      </c>
      <c r="AE13" s="389">
        <v>42318</v>
      </c>
      <c r="AF13" s="389">
        <v>37272</v>
      </c>
      <c r="AG13" s="337"/>
      <c r="AH13" s="337"/>
      <c r="AI13" s="337"/>
      <c r="AJ13" s="337"/>
      <c r="AK13" s="337"/>
    </row>
    <row r="14" spans="1:37" ht="15" customHeight="1">
      <c r="A14" s="306" t="s">
        <v>199</v>
      </c>
      <c r="B14" s="306" t="s">
        <v>200</v>
      </c>
      <c r="C14" s="307">
        <v>3974</v>
      </c>
      <c r="D14" s="307">
        <v>4117</v>
      </c>
      <c r="E14" s="307">
        <v>3720</v>
      </c>
      <c r="F14" s="307">
        <v>4418</v>
      </c>
      <c r="G14" s="307">
        <v>4372</v>
      </c>
      <c r="H14" s="307">
        <v>4647</v>
      </c>
      <c r="I14" s="307">
        <v>5021</v>
      </c>
      <c r="J14" s="307">
        <v>5877</v>
      </c>
      <c r="K14" s="307">
        <v>6277</v>
      </c>
      <c r="L14" s="307">
        <v>5998</v>
      </c>
      <c r="M14" s="307">
        <v>6576</v>
      </c>
      <c r="N14" s="307">
        <v>5780</v>
      </c>
      <c r="O14" s="307">
        <v>6455</v>
      </c>
      <c r="P14" s="307">
        <v>5082</v>
      </c>
      <c r="Q14" s="307">
        <v>5750</v>
      </c>
      <c r="R14" s="307">
        <v>5590</v>
      </c>
      <c r="S14" s="307">
        <v>6012</v>
      </c>
      <c r="T14" s="389">
        <v>6210</v>
      </c>
      <c r="U14" s="389">
        <v>6188</v>
      </c>
      <c r="V14" s="389">
        <v>4613</v>
      </c>
      <c r="W14" s="389">
        <v>5625</v>
      </c>
      <c r="X14" s="389">
        <v>7379</v>
      </c>
      <c r="Y14" s="389">
        <v>7379</v>
      </c>
      <c r="Z14" s="389">
        <v>8357</v>
      </c>
      <c r="AA14" s="389">
        <v>7247</v>
      </c>
      <c r="AB14" s="389">
        <v>8289</v>
      </c>
      <c r="AC14" s="389">
        <v>8579</v>
      </c>
      <c r="AD14" s="389">
        <v>8092</v>
      </c>
      <c r="AE14" s="389">
        <v>8216</v>
      </c>
      <c r="AF14" s="389">
        <v>8772</v>
      </c>
      <c r="AG14" s="337"/>
      <c r="AH14" s="337"/>
      <c r="AI14" s="337"/>
      <c r="AJ14" s="337"/>
      <c r="AK14" s="337"/>
    </row>
    <row r="15" spans="1:37" ht="15" customHeight="1">
      <c r="A15" s="306" t="s">
        <v>201</v>
      </c>
      <c r="B15" s="306" t="s">
        <v>202</v>
      </c>
      <c r="C15" s="307">
        <v>997</v>
      </c>
      <c r="D15" s="307">
        <v>7807</v>
      </c>
      <c r="E15" s="307">
        <v>3951</v>
      </c>
      <c r="F15" s="307">
        <v>1747</v>
      </c>
      <c r="G15" s="307">
        <v>3058</v>
      </c>
      <c r="H15" s="307">
        <v>2827</v>
      </c>
      <c r="I15" s="307">
        <v>1438</v>
      </c>
      <c r="J15" s="307">
        <v>1200</v>
      </c>
      <c r="K15" s="307">
        <v>1034</v>
      </c>
      <c r="L15" s="307">
        <v>964</v>
      </c>
      <c r="M15" s="307">
        <v>2505</v>
      </c>
      <c r="N15" s="307">
        <v>2061</v>
      </c>
      <c r="O15" s="307">
        <v>7222</v>
      </c>
      <c r="P15" s="307">
        <v>958</v>
      </c>
      <c r="Q15" s="307">
        <v>638</v>
      </c>
      <c r="R15" s="307">
        <v>1751</v>
      </c>
      <c r="S15" s="307">
        <v>5387</v>
      </c>
      <c r="T15" s="389">
        <v>15353</v>
      </c>
      <c r="U15" s="389">
        <v>1385</v>
      </c>
      <c r="V15" s="389">
        <v>489</v>
      </c>
      <c r="W15" s="389">
        <v>2589</v>
      </c>
      <c r="X15" s="389">
        <v>2651</v>
      </c>
      <c r="Y15" s="389">
        <v>4182</v>
      </c>
      <c r="Z15" s="389">
        <v>5056</v>
      </c>
      <c r="AA15" s="389">
        <v>8040</v>
      </c>
      <c r="AB15" s="389">
        <v>2058</v>
      </c>
      <c r="AC15" s="389">
        <v>677</v>
      </c>
      <c r="AD15" s="389">
        <v>10498</v>
      </c>
      <c r="AE15" s="389">
        <v>9498</v>
      </c>
      <c r="AF15" s="389">
        <v>2377</v>
      </c>
      <c r="AG15" s="337"/>
      <c r="AH15" s="337"/>
      <c r="AI15" s="337"/>
      <c r="AJ15" s="337"/>
      <c r="AK15" s="337"/>
    </row>
    <row r="16" spans="1:37" ht="15" customHeight="1">
      <c r="A16" s="308"/>
      <c r="B16" s="308" t="s">
        <v>41</v>
      </c>
      <c r="C16" s="309">
        <v>571025</v>
      </c>
      <c r="D16" s="309">
        <v>607881</v>
      </c>
      <c r="E16" s="309">
        <v>654490</v>
      </c>
      <c r="F16" s="309">
        <v>642813</v>
      </c>
      <c r="G16" s="309">
        <v>603973</v>
      </c>
      <c r="H16" s="309">
        <v>649627</v>
      </c>
      <c r="I16" s="309">
        <v>608742</v>
      </c>
      <c r="J16" s="309">
        <v>664230</v>
      </c>
      <c r="K16" s="309">
        <v>629803</v>
      </c>
      <c r="L16" s="309">
        <v>661065</v>
      </c>
      <c r="M16" s="309">
        <v>662229</v>
      </c>
      <c r="N16" s="309">
        <v>694952</v>
      </c>
      <c r="O16" s="309">
        <v>661836</v>
      </c>
      <c r="P16" s="309">
        <v>603635</v>
      </c>
      <c r="Q16" s="309">
        <v>668754</v>
      </c>
      <c r="R16" s="309">
        <v>704582</v>
      </c>
      <c r="S16" s="309">
        <v>717493</v>
      </c>
      <c r="T16" s="390">
        <v>720477</v>
      </c>
      <c r="U16" s="390">
        <v>758226</v>
      </c>
      <c r="V16" s="390">
        <v>776357</v>
      </c>
      <c r="W16" s="390">
        <v>794243</v>
      </c>
      <c r="X16" s="390">
        <v>782283</v>
      </c>
      <c r="Y16" s="390">
        <v>805788</v>
      </c>
      <c r="Z16" s="390">
        <v>790903</v>
      </c>
      <c r="AA16" s="390">
        <v>780616</v>
      </c>
      <c r="AB16" s="390">
        <v>854935</v>
      </c>
      <c r="AC16" s="390">
        <f>SUM(AC3:AC15)</f>
        <v>817603</v>
      </c>
      <c r="AD16" s="390">
        <f>SUM(AD3:AD15)</f>
        <v>878407</v>
      </c>
      <c r="AE16" s="390">
        <f>SUM(AE3:AE15)</f>
        <v>871339</v>
      </c>
      <c r="AF16" s="390">
        <f>SUM(AF3:AF15)</f>
        <v>893129</v>
      </c>
      <c r="AG16" s="337"/>
      <c r="AH16" s="337"/>
      <c r="AI16" s="337"/>
      <c r="AJ16" s="337"/>
      <c r="AK16" s="337"/>
    </row>
    <row r="17" spans="1:37" ht="19.350000000000001" customHeight="1" thickBot="1">
      <c r="A17" s="310" t="s">
        <v>87</v>
      </c>
      <c r="B17" s="310" t="s">
        <v>205</v>
      </c>
      <c r="C17" s="305"/>
      <c r="D17" s="305"/>
      <c r="E17" s="305"/>
      <c r="F17" s="305"/>
      <c r="G17" s="305"/>
      <c r="H17" s="305"/>
      <c r="I17" s="305"/>
      <c r="J17" s="305"/>
      <c r="K17" s="305"/>
      <c r="L17" s="305"/>
      <c r="M17" s="311"/>
      <c r="N17" s="311"/>
      <c r="O17" s="311"/>
      <c r="P17" s="311"/>
      <c r="Q17" s="311"/>
      <c r="R17" s="311"/>
      <c r="S17" s="427">
        <v>0</v>
      </c>
      <c r="T17" s="427">
        <v>0</v>
      </c>
      <c r="U17" s="427">
        <v>0</v>
      </c>
      <c r="V17" s="427">
        <v>0</v>
      </c>
      <c r="W17" s="427">
        <v>0</v>
      </c>
      <c r="X17" s="427">
        <v>0</v>
      </c>
      <c r="Y17" s="427">
        <v>0</v>
      </c>
      <c r="Z17" s="427">
        <v>0</v>
      </c>
      <c r="AA17" s="427">
        <v>0</v>
      </c>
      <c r="AB17" s="427">
        <v>0</v>
      </c>
      <c r="AC17" s="427">
        <v>0</v>
      </c>
      <c r="AD17" s="427">
        <f>'P&amp;L'!AD9-'Przychody prowizyjne'!AD16</f>
        <v>0</v>
      </c>
      <c r="AE17" s="427">
        <f>'P&amp;L'!AE9-'Przychody prowizyjne'!AE16</f>
        <v>0</v>
      </c>
      <c r="AF17" s="427">
        <f>'P&amp;L'!AF9-'Przychody prowizyjne'!AF16</f>
        <v>0</v>
      </c>
      <c r="AG17" s="337"/>
      <c r="AH17" s="337"/>
      <c r="AI17" s="337"/>
      <c r="AJ17" s="337"/>
      <c r="AK17" s="337"/>
    </row>
    <row r="18" spans="1:37" ht="15" customHeight="1">
      <c r="A18" s="306" t="s">
        <v>187</v>
      </c>
      <c r="B18" s="306" t="s">
        <v>188</v>
      </c>
      <c r="C18" s="307">
        <v>-195</v>
      </c>
      <c r="D18" s="307">
        <v>-165</v>
      </c>
      <c r="E18" s="307">
        <v>-150</v>
      </c>
      <c r="F18" s="307">
        <v>-175</v>
      </c>
      <c r="G18" s="307">
        <v>-185</v>
      </c>
      <c r="H18" s="307">
        <v>-370</v>
      </c>
      <c r="I18" s="307">
        <v>-2809</v>
      </c>
      <c r="J18" s="307">
        <v>-2450</v>
      </c>
      <c r="K18" s="307">
        <v>-241</v>
      </c>
      <c r="L18" s="307">
        <v>-281</v>
      </c>
      <c r="M18" s="307">
        <v>-861</v>
      </c>
      <c r="N18" s="307">
        <v>-984</v>
      </c>
      <c r="O18" s="307">
        <v>-709</v>
      </c>
      <c r="P18" s="307">
        <v>-530</v>
      </c>
      <c r="Q18" s="307">
        <v>-1042</v>
      </c>
      <c r="R18" s="307">
        <v>-1193</v>
      </c>
      <c r="S18" s="307">
        <v>-1233</v>
      </c>
      <c r="T18" s="389">
        <v>-1424</v>
      </c>
      <c r="U18" s="389">
        <v>-1586</v>
      </c>
      <c r="V18" s="389">
        <v>-2216</v>
      </c>
      <c r="W18" s="426">
        <v>-4006</v>
      </c>
      <c r="X18" s="426">
        <v>-5814</v>
      </c>
      <c r="Y18" s="426">
        <v>-4232</v>
      </c>
      <c r="Z18" s="426">
        <v>-6576</v>
      </c>
      <c r="AA18" s="426">
        <v>-3739</v>
      </c>
      <c r="AB18" s="426">
        <v>-4491</v>
      </c>
      <c r="AC18" s="426">
        <v>-5164</v>
      </c>
      <c r="AD18" s="426">
        <v>-7194</v>
      </c>
      <c r="AE18" s="426">
        <v>-3588</v>
      </c>
      <c r="AF18" s="426">
        <v>-5714</v>
      </c>
      <c r="AG18" s="337"/>
      <c r="AH18" s="337"/>
      <c r="AI18" s="337"/>
      <c r="AJ18" s="337"/>
      <c r="AK18" s="337"/>
    </row>
    <row r="19" spans="1:37" ht="15" customHeight="1">
      <c r="A19" s="306" t="s">
        <v>206</v>
      </c>
      <c r="B19" s="306" t="s">
        <v>207</v>
      </c>
      <c r="C19" s="307">
        <v>-19307</v>
      </c>
      <c r="D19" s="307">
        <v>-31097</v>
      </c>
      <c r="E19" s="307">
        <v>-20120</v>
      </c>
      <c r="F19" s="307">
        <v>-27811</v>
      </c>
      <c r="G19" s="307">
        <v>-11773</v>
      </c>
      <c r="H19" s="307">
        <v>-20883</v>
      </c>
      <c r="I19" s="307">
        <v>-12654</v>
      </c>
      <c r="J19" s="307">
        <v>-68176</v>
      </c>
      <c r="K19" s="307">
        <v>-22419</v>
      </c>
      <c r="L19" s="307">
        <v>-34245</v>
      </c>
      <c r="M19" s="307">
        <v>-26283</v>
      </c>
      <c r="N19" s="307">
        <v>-33782</v>
      </c>
      <c r="O19" s="307">
        <v>-28684</v>
      </c>
      <c r="P19" s="307">
        <v>-16229</v>
      </c>
      <c r="Q19" s="307">
        <v>-8599</v>
      </c>
      <c r="R19" s="307">
        <v>-23582</v>
      </c>
      <c r="S19" s="307">
        <v>-16178</v>
      </c>
      <c r="T19" s="389">
        <v>-25481</v>
      </c>
      <c r="U19" s="389">
        <v>-30695</v>
      </c>
      <c r="V19" s="389">
        <v>-24009</v>
      </c>
      <c r="W19" s="389">
        <v>-23715</v>
      </c>
      <c r="X19" s="389">
        <v>-23402</v>
      </c>
      <c r="Y19" s="389">
        <v>-17926</v>
      </c>
      <c r="Z19" s="389">
        <v>-17721</v>
      </c>
      <c r="AA19" s="389">
        <v>-17238</v>
      </c>
      <c r="AB19" s="389">
        <v>-21839</v>
      </c>
      <c r="AC19" s="389">
        <v>-16842</v>
      </c>
      <c r="AD19" s="389">
        <v>-17389</v>
      </c>
      <c r="AE19" s="389">
        <v>-15233</v>
      </c>
      <c r="AF19" s="389">
        <v>-16120</v>
      </c>
      <c r="AG19" s="337"/>
      <c r="AH19" s="337"/>
      <c r="AI19" s="337"/>
      <c r="AJ19" s="337"/>
      <c r="AK19" s="337"/>
    </row>
    <row r="20" spans="1:37" ht="15" customHeight="1">
      <c r="A20" s="306" t="s">
        <v>189</v>
      </c>
      <c r="B20" s="306" t="s">
        <v>190</v>
      </c>
      <c r="C20" s="307">
        <v>-564</v>
      </c>
      <c r="D20" s="307">
        <v>-639</v>
      </c>
      <c r="E20" s="307">
        <v>-590</v>
      </c>
      <c r="F20" s="307">
        <v>-1405</v>
      </c>
      <c r="G20" s="307">
        <v>-608</v>
      </c>
      <c r="H20" s="307">
        <v>-1791</v>
      </c>
      <c r="I20" s="307">
        <v>-2077</v>
      </c>
      <c r="J20" s="307">
        <v>-4442</v>
      </c>
      <c r="K20" s="307">
        <v>-2899</v>
      </c>
      <c r="L20" s="307">
        <v>-3858</v>
      </c>
      <c r="M20" s="307">
        <v>-1791</v>
      </c>
      <c r="N20" s="307">
        <v>-18136</v>
      </c>
      <c r="O20" s="307">
        <v>-13198</v>
      </c>
      <c r="P20" s="307">
        <v>-12733</v>
      </c>
      <c r="Q20" s="307">
        <v>-15759</v>
      </c>
      <c r="R20" s="307">
        <v>-13887</v>
      </c>
      <c r="S20" s="307">
        <v>-15020</v>
      </c>
      <c r="T20" s="389">
        <v>-14366</v>
      </c>
      <c r="U20" s="389">
        <v>-14659</v>
      </c>
      <c r="V20" s="389">
        <v>-14606</v>
      </c>
      <c r="W20" s="389">
        <v>-16638</v>
      </c>
      <c r="X20" s="389">
        <v>-24353</v>
      </c>
      <c r="Y20" s="389">
        <v>-20482</v>
      </c>
      <c r="Z20" s="389">
        <v>-19553</v>
      </c>
      <c r="AA20" s="389">
        <v>-20270</v>
      </c>
      <c r="AB20" s="389">
        <v>-20186</v>
      </c>
      <c r="AC20" s="389">
        <v>-17118</v>
      </c>
      <c r="AD20" s="389">
        <v>-17893</v>
      </c>
      <c r="AE20" s="389">
        <v>-18855</v>
      </c>
      <c r="AF20" s="389">
        <v>-16424</v>
      </c>
      <c r="AG20" s="337"/>
      <c r="AH20" s="337"/>
      <c r="AI20" s="337"/>
      <c r="AJ20" s="337"/>
      <c r="AK20" s="337"/>
    </row>
    <row r="21" spans="1:37" ht="15" customHeight="1">
      <c r="A21" s="306" t="s">
        <v>615</v>
      </c>
      <c r="B21" s="306"/>
      <c r="C21" s="307">
        <v>-12346</v>
      </c>
      <c r="D21" s="307">
        <v>-12304</v>
      </c>
      <c r="E21" s="307">
        <v>-13178</v>
      </c>
      <c r="F21" s="307">
        <v>-14003</v>
      </c>
      <c r="G21" s="307">
        <v>-11268</v>
      </c>
      <c r="H21" s="307">
        <v>-12497</v>
      </c>
      <c r="I21" s="307">
        <v>-12343</v>
      </c>
      <c r="J21" s="307">
        <v>-11908</v>
      </c>
      <c r="K21" s="307">
        <v>-9844</v>
      </c>
      <c r="L21" s="307">
        <v>-10967</v>
      </c>
      <c r="M21" s="307">
        <v>-10573</v>
      </c>
      <c r="N21" s="307">
        <v>-13787</v>
      </c>
      <c r="O21" s="307">
        <v>-12626</v>
      </c>
      <c r="P21" s="307">
        <v>-13360</v>
      </c>
      <c r="Q21" s="307">
        <v>-13657</v>
      </c>
      <c r="R21" s="307">
        <v>-15497</v>
      </c>
      <c r="S21" s="307">
        <v>-12561</v>
      </c>
      <c r="T21" s="389">
        <v>-13738</v>
      </c>
      <c r="U21" s="389">
        <v>-15491</v>
      </c>
      <c r="V21" s="389">
        <v>-17944</v>
      </c>
      <c r="W21" s="389">
        <v>-14353</v>
      </c>
      <c r="X21" s="389">
        <v>-18405</v>
      </c>
      <c r="Y21" s="389">
        <v>-18861</v>
      </c>
      <c r="Z21" s="389">
        <v>-22692</v>
      </c>
      <c r="AA21" s="389">
        <v>-17759</v>
      </c>
      <c r="AB21" s="389">
        <v>-19917</v>
      </c>
      <c r="AC21" s="389">
        <v>-21668</v>
      </c>
      <c r="AD21" s="389">
        <v>-23483</v>
      </c>
      <c r="AE21" s="389">
        <v>-17121</v>
      </c>
      <c r="AF21" s="389">
        <v>-23744</v>
      </c>
      <c r="AG21" s="337"/>
      <c r="AH21" s="337"/>
      <c r="AI21" s="337"/>
      <c r="AJ21" s="337"/>
      <c r="AK21" s="337"/>
    </row>
    <row r="22" spans="1:37" ht="15" customHeight="1">
      <c r="A22" s="306" t="s">
        <v>626</v>
      </c>
      <c r="B22" s="306" t="s">
        <v>613</v>
      </c>
      <c r="C22" s="307">
        <v>-26239</v>
      </c>
      <c r="D22" s="307">
        <v>-27778</v>
      </c>
      <c r="E22" s="307">
        <v>-56218</v>
      </c>
      <c r="F22" s="307">
        <v>-42235</v>
      </c>
      <c r="G22" s="307">
        <v>-27583</v>
      </c>
      <c r="H22" s="307">
        <v>-47120</v>
      </c>
      <c r="I22" s="307">
        <v>-27091</v>
      </c>
      <c r="J22" s="307">
        <v>-38452</v>
      </c>
      <c r="K22" s="307">
        <v>-30812</v>
      </c>
      <c r="L22" s="307">
        <v>-46330</v>
      </c>
      <c r="M22" s="307">
        <v>-32529</v>
      </c>
      <c r="N22" s="307">
        <v>-33022</v>
      </c>
      <c r="O22" s="307">
        <v>-30654</v>
      </c>
      <c r="P22" s="307">
        <v>-27009</v>
      </c>
      <c r="Q22" s="307">
        <v>-34942</v>
      </c>
      <c r="R22" s="307">
        <v>-31321</v>
      </c>
      <c r="S22" s="307">
        <v>-21098</v>
      </c>
      <c r="T22" s="389">
        <v>-24503</v>
      </c>
      <c r="U22" s="389">
        <v>-19049</v>
      </c>
      <c r="V22" s="389">
        <v>-25588</v>
      </c>
      <c r="W22" s="389">
        <v>-20335</v>
      </c>
      <c r="X22" s="389">
        <v>-30510</v>
      </c>
      <c r="Y22" s="389">
        <v>-24588</v>
      </c>
      <c r="Z22" s="389">
        <v>-41243</v>
      </c>
      <c r="AA22" s="389">
        <v>-7476</v>
      </c>
      <c r="AB22" s="389">
        <v>-49241</v>
      </c>
      <c r="AC22" s="389">
        <v>-28255</v>
      </c>
      <c r="AD22" s="389">
        <v>-34390</v>
      </c>
      <c r="AE22" s="389">
        <v>-27907</v>
      </c>
      <c r="AF22" s="389">
        <v>-37489</v>
      </c>
      <c r="AG22" s="337"/>
      <c r="AH22" s="337"/>
      <c r="AI22" s="337"/>
      <c r="AJ22" s="337"/>
      <c r="AK22" s="337"/>
    </row>
    <row r="23" spans="1:37" ht="15" customHeight="1">
      <c r="A23" s="306" t="s">
        <v>194</v>
      </c>
      <c r="B23" s="306" t="s">
        <v>195</v>
      </c>
      <c r="C23" s="307">
        <v>-8923</v>
      </c>
      <c r="D23" s="307">
        <v>-9623</v>
      </c>
      <c r="E23" s="307">
        <v>-5523</v>
      </c>
      <c r="F23" s="307">
        <v>-9191</v>
      </c>
      <c r="G23" s="307">
        <v>-8706</v>
      </c>
      <c r="H23" s="307">
        <v>-10189</v>
      </c>
      <c r="I23" s="307">
        <v>-9230</v>
      </c>
      <c r="J23" s="307">
        <v>-10451</v>
      </c>
      <c r="K23" s="307">
        <v>-9122</v>
      </c>
      <c r="L23" s="307">
        <v>-10125</v>
      </c>
      <c r="M23" s="307">
        <v>-10119</v>
      </c>
      <c r="N23" s="307">
        <v>-10530</v>
      </c>
      <c r="O23" s="307">
        <v>-1522</v>
      </c>
      <c r="P23" s="307">
        <v>-6983</v>
      </c>
      <c r="Q23" s="307">
        <v>-6302</v>
      </c>
      <c r="R23" s="307">
        <v>-4183</v>
      </c>
      <c r="S23" s="307">
        <v>-3019</v>
      </c>
      <c r="T23" s="389">
        <v>-3411</v>
      </c>
      <c r="U23" s="389">
        <v>-3347</v>
      </c>
      <c r="V23" s="389">
        <v>-3402</v>
      </c>
      <c r="W23" s="389">
        <v>-2678</v>
      </c>
      <c r="X23" s="389">
        <v>-6655</v>
      </c>
      <c r="Y23" s="389">
        <v>-6033</v>
      </c>
      <c r="Z23" s="389">
        <v>-7340</v>
      </c>
      <c r="AA23" s="389">
        <v>-3004</v>
      </c>
      <c r="AB23" s="389">
        <v>-6120</v>
      </c>
      <c r="AC23" s="389">
        <v>-4910</v>
      </c>
      <c r="AD23" s="389">
        <v>-7469</v>
      </c>
      <c r="AE23" s="389">
        <v>-4851</v>
      </c>
      <c r="AF23" s="389">
        <v>-5233</v>
      </c>
      <c r="AG23" s="337"/>
      <c r="AH23" s="337"/>
      <c r="AI23" s="337"/>
      <c r="AJ23" s="337"/>
      <c r="AK23" s="337"/>
    </row>
    <row r="24" spans="1:37" ht="15" customHeight="1">
      <c r="A24" s="306" t="s">
        <v>108</v>
      </c>
      <c r="B24" s="306" t="s">
        <v>107</v>
      </c>
      <c r="C24" s="307">
        <v>-3172</v>
      </c>
      <c r="D24" s="307">
        <v>-2739</v>
      </c>
      <c r="E24" s="307">
        <v>-2616</v>
      </c>
      <c r="F24" s="307">
        <v>-2648</v>
      </c>
      <c r="G24" s="307">
        <v>-2731</v>
      </c>
      <c r="H24" s="307">
        <v>-2388</v>
      </c>
      <c r="I24" s="307">
        <v>-2192</v>
      </c>
      <c r="J24" s="307">
        <v>-2283</v>
      </c>
      <c r="K24" s="307">
        <v>-2503</v>
      </c>
      <c r="L24" s="307">
        <v>-1783</v>
      </c>
      <c r="M24" s="307">
        <v>-2068</v>
      </c>
      <c r="N24" s="307">
        <v>-1944</v>
      </c>
      <c r="O24" s="307">
        <v>-3614</v>
      </c>
      <c r="P24" s="307">
        <v>-5900</v>
      </c>
      <c r="Q24" s="307">
        <v>-4043</v>
      </c>
      <c r="R24" s="307">
        <v>-5331</v>
      </c>
      <c r="S24" s="307">
        <v>-5322</v>
      </c>
      <c r="T24" s="389">
        <v>-3595</v>
      </c>
      <c r="U24" s="389">
        <v>-3253</v>
      </c>
      <c r="V24" s="389">
        <v>-4328</v>
      </c>
      <c r="W24" s="389">
        <v>-4983</v>
      </c>
      <c r="X24" s="389">
        <v>-3174</v>
      </c>
      <c r="Y24" s="389">
        <v>-3453</v>
      </c>
      <c r="Z24" s="389">
        <v>-3112</v>
      </c>
      <c r="AA24" s="389">
        <v>-3729</v>
      </c>
      <c r="AB24" s="389">
        <v>-3014</v>
      </c>
      <c r="AC24" s="389">
        <v>-3060</v>
      </c>
      <c r="AD24" s="389">
        <v>-3863</v>
      </c>
      <c r="AE24" s="389">
        <v>-4467</v>
      </c>
      <c r="AF24" s="389">
        <v>-3828</v>
      </c>
      <c r="AG24" s="337"/>
      <c r="AH24" s="337"/>
      <c r="AI24" s="337"/>
      <c r="AJ24" s="337"/>
      <c r="AK24" s="337"/>
    </row>
    <row r="25" spans="1:37" ht="13.35" customHeight="1">
      <c r="A25" s="306" t="s">
        <v>208</v>
      </c>
      <c r="B25" s="306" t="s">
        <v>197</v>
      </c>
      <c r="C25" s="307">
        <v>-1630</v>
      </c>
      <c r="D25" s="307">
        <v>-1620</v>
      </c>
      <c r="E25" s="307">
        <v>-1618</v>
      </c>
      <c r="F25" s="307">
        <v>-1740</v>
      </c>
      <c r="G25" s="307">
        <v>-1829</v>
      </c>
      <c r="H25" s="307">
        <v>-1799</v>
      </c>
      <c r="I25" s="307">
        <v>-1512</v>
      </c>
      <c r="J25" s="307">
        <v>-1828</v>
      </c>
      <c r="K25" s="307">
        <v>-2139</v>
      </c>
      <c r="L25" s="307">
        <v>-1480</v>
      </c>
      <c r="M25" s="307">
        <v>-2017</v>
      </c>
      <c r="N25" s="307">
        <v>-5761</v>
      </c>
      <c r="O25" s="307">
        <v>-6001</v>
      </c>
      <c r="P25" s="307">
        <v>-5084</v>
      </c>
      <c r="Q25" s="307">
        <v>-5055</v>
      </c>
      <c r="R25" s="307">
        <v>-5488</v>
      </c>
      <c r="S25" s="307">
        <v>-5508</v>
      </c>
      <c r="T25" s="389">
        <v>-5615</v>
      </c>
      <c r="U25" s="389">
        <v>-5524</v>
      </c>
      <c r="V25" s="389">
        <v>-6137</v>
      </c>
      <c r="W25" s="389">
        <v>-5620</v>
      </c>
      <c r="X25" s="389">
        <v>-2868</v>
      </c>
      <c r="Y25" s="389">
        <v>-691</v>
      </c>
      <c r="Z25" s="389">
        <v>-1268</v>
      </c>
      <c r="AA25" s="389">
        <v>-1281</v>
      </c>
      <c r="AB25" s="389">
        <v>-1497</v>
      </c>
      <c r="AC25" s="389">
        <v>-1204</v>
      </c>
      <c r="AD25" s="389">
        <v>-867</v>
      </c>
      <c r="AE25" s="389">
        <v>-1163</v>
      </c>
      <c r="AF25" s="389">
        <v>-783</v>
      </c>
      <c r="AG25" s="337"/>
      <c r="AH25" s="337"/>
      <c r="AI25" s="337"/>
      <c r="AJ25" s="337"/>
      <c r="AK25" s="337"/>
    </row>
    <row r="26" spans="1:37" ht="15" customHeight="1">
      <c r="A26" s="306" t="s">
        <v>54</v>
      </c>
      <c r="B26" s="306" t="s">
        <v>198</v>
      </c>
      <c r="C26" s="307">
        <v>-2140</v>
      </c>
      <c r="D26" s="307">
        <v>-2489</v>
      </c>
      <c r="E26" s="307">
        <v>-6266</v>
      </c>
      <c r="F26" s="307">
        <v>-3876</v>
      </c>
      <c r="G26" s="307">
        <v>-2209</v>
      </c>
      <c r="H26" s="307">
        <v>-1950</v>
      </c>
      <c r="I26" s="307">
        <v>-2157</v>
      </c>
      <c r="J26" s="307">
        <v>-2153</v>
      </c>
      <c r="K26" s="307">
        <v>-5138</v>
      </c>
      <c r="L26" s="307">
        <v>-5187</v>
      </c>
      <c r="M26" s="307">
        <v>-4634</v>
      </c>
      <c r="N26" s="307">
        <v>-4775</v>
      </c>
      <c r="O26" s="307">
        <v>-4340</v>
      </c>
      <c r="P26" s="307">
        <v>-4589</v>
      </c>
      <c r="Q26" s="307">
        <v>-4233</v>
      </c>
      <c r="R26" s="307">
        <v>-4370</v>
      </c>
      <c r="S26" s="307">
        <v>-4149</v>
      </c>
      <c r="T26" s="389">
        <v>-4489</v>
      </c>
      <c r="U26" s="389">
        <v>-4461</v>
      </c>
      <c r="V26" s="389">
        <v>-4681</v>
      </c>
      <c r="W26" s="389">
        <v>-4430</v>
      </c>
      <c r="X26" s="389">
        <v>-4460</v>
      </c>
      <c r="Y26" s="389">
        <v>-4171</v>
      </c>
      <c r="Z26" s="389">
        <v>-4047</v>
      </c>
      <c r="AA26" s="389">
        <v>-3614</v>
      </c>
      <c r="AB26" s="389">
        <v>-3595</v>
      </c>
      <c r="AC26" s="389">
        <v>-3538</v>
      </c>
      <c r="AD26" s="389">
        <v>-3342</v>
      </c>
      <c r="AE26" s="389">
        <v>-2899</v>
      </c>
      <c r="AF26" s="389">
        <v>-3034</v>
      </c>
      <c r="AG26" s="337"/>
      <c r="AH26" s="337"/>
      <c r="AI26" s="337"/>
      <c r="AJ26" s="337"/>
      <c r="AK26" s="337"/>
    </row>
    <row r="27" spans="1:37" ht="15" customHeight="1">
      <c r="A27" s="306" t="s">
        <v>53</v>
      </c>
      <c r="B27" s="306" t="s">
        <v>42</v>
      </c>
      <c r="C27" s="307">
        <v>-5805</v>
      </c>
      <c r="D27" s="307">
        <v>-5832</v>
      </c>
      <c r="E27" s="307">
        <v>-5811</v>
      </c>
      <c r="F27" s="307">
        <v>-4130</v>
      </c>
      <c r="G27" s="307">
        <v>-5309</v>
      </c>
      <c r="H27" s="307">
        <v>-4955</v>
      </c>
      <c r="I27" s="307">
        <v>-4486</v>
      </c>
      <c r="J27" s="307">
        <v>-3058</v>
      </c>
      <c r="K27" s="307">
        <v>-2826</v>
      </c>
      <c r="L27" s="307">
        <v>-2205</v>
      </c>
      <c r="M27" s="307">
        <v>-2130</v>
      </c>
      <c r="N27" s="307">
        <v>-3513</v>
      </c>
      <c r="O27" s="307">
        <v>-2307</v>
      </c>
      <c r="P27" s="307">
        <v>-2139</v>
      </c>
      <c r="Q27" s="307">
        <v>-3446</v>
      </c>
      <c r="R27" s="307">
        <v>-3343</v>
      </c>
      <c r="S27" s="307">
        <v>-3129</v>
      </c>
      <c r="T27" s="389">
        <v>-3413</v>
      </c>
      <c r="U27" s="389">
        <v>-3159</v>
      </c>
      <c r="V27" s="389">
        <v>-3369</v>
      </c>
      <c r="W27" s="389">
        <v>-2268</v>
      </c>
      <c r="X27" s="389">
        <v>-1990</v>
      </c>
      <c r="Y27" s="389">
        <v>-1951</v>
      </c>
      <c r="Z27" s="389">
        <v>-1762</v>
      </c>
      <c r="AA27" s="389">
        <v>-2022</v>
      </c>
      <c r="AB27" s="389">
        <v>-2243</v>
      </c>
      <c r="AC27" s="389">
        <v>-2427</v>
      </c>
      <c r="AD27" s="389">
        <v>-2488</v>
      </c>
      <c r="AE27" s="389">
        <v>-2595</v>
      </c>
      <c r="AF27" s="389">
        <v>-2699</v>
      </c>
      <c r="AG27" s="337"/>
      <c r="AH27" s="337"/>
      <c r="AI27" s="337"/>
      <c r="AJ27" s="337"/>
      <c r="AK27" s="337"/>
    </row>
    <row r="28" spans="1:37" ht="15" customHeight="1">
      <c r="A28" s="306" t="s">
        <v>199</v>
      </c>
      <c r="B28" s="306" t="s">
        <v>200</v>
      </c>
      <c r="C28" s="307">
        <v>-5967</v>
      </c>
      <c r="D28" s="307">
        <v>-7008</v>
      </c>
      <c r="E28" s="307">
        <v>-6769</v>
      </c>
      <c r="F28" s="307">
        <v>-7440</v>
      </c>
      <c r="G28" s="307">
        <v>-7044</v>
      </c>
      <c r="H28" s="307">
        <v>-6451</v>
      </c>
      <c r="I28" s="307">
        <v>-6894</v>
      </c>
      <c r="J28" s="307">
        <v>-6933</v>
      </c>
      <c r="K28" s="307">
        <v>-7564</v>
      </c>
      <c r="L28" s="307">
        <v>-7575</v>
      </c>
      <c r="M28" s="307">
        <v>-7424</v>
      </c>
      <c r="N28" s="307">
        <v>-7864</v>
      </c>
      <c r="O28" s="307">
        <v>-7287</v>
      </c>
      <c r="P28" s="307">
        <v>-6532</v>
      </c>
      <c r="Q28" s="307">
        <v>-6759</v>
      </c>
      <c r="R28" s="307">
        <v>-8766</v>
      </c>
      <c r="S28" s="307">
        <v>-8030</v>
      </c>
      <c r="T28" s="389">
        <v>-8008</v>
      </c>
      <c r="U28" s="389">
        <v>-8142</v>
      </c>
      <c r="V28" s="389">
        <v>-9803</v>
      </c>
      <c r="W28" s="389">
        <v>-10180</v>
      </c>
      <c r="X28" s="389">
        <v>-12016</v>
      </c>
      <c r="Y28" s="389">
        <v>-11185</v>
      </c>
      <c r="Z28" s="389">
        <v>-12578</v>
      </c>
      <c r="AA28" s="389">
        <v>-11522</v>
      </c>
      <c r="AB28" s="389">
        <v>-11625</v>
      </c>
      <c r="AC28" s="389">
        <v>-12143</v>
      </c>
      <c r="AD28" s="389">
        <v>-12919</v>
      </c>
      <c r="AE28" s="389">
        <v>-11955</v>
      </c>
      <c r="AF28" s="389">
        <v>-11935</v>
      </c>
      <c r="AG28" s="337"/>
      <c r="AH28" s="337"/>
      <c r="AI28" s="337"/>
      <c r="AJ28" s="337"/>
      <c r="AK28" s="337"/>
    </row>
    <row r="29" spans="1:37" ht="15" customHeight="1">
      <c r="A29" s="306" t="s">
        <v>209</v>
      </c>
      <c r="B29" s="306" t="s">
        <v>210</v>
      </c>
      <c r="C29" s="307">
        <v>-1801</v>
      </c>
      <c r="D29" s="307">
        <v>-3050</v>
      </c>
      <c r="E29" s="307">
        <v>-3405</v>
      </c>
      <c r="F29" s="307">
        <v>-3662</v>
      </c>
      <c r="G29" s="307">
        <v>-2112</v>
      </c>
      <c r="H29" s="307">
        <v>-2403</v>
      </c>
      <c r="I29" s="307">
        <v>-2359</v>
      </c>
      <c r="J29" s="307">
        <v>-2470</v>
      </c>
      <c r="K29" s="307">
        <v>-2314</v>
      </c>
      <c r="L29" s="307">
        <v>-2153</v>
      </c>
      <c r="M29" s="307">
        <v>-2257</v>
      </c>
      <c r="N29" s="307">
        <v>-2188</v>
      </c>
      <c r="O29" s="307">
        <v>-2099</v>
      </c>
      <c r="P29" s="307">
        <v>-2575</v>
      </c>
      <c r="Q29" s="307">
        <v>-2628</v>
      </c>
      <c r="R29" s="307">
        <v>-2928</v>
      </c>
      <c r="S29" s="307">
        <v>-2124</v>
      </c>
      <c r="T29" s="389">
        <v>-2709</v>
      </c>
      <c r="U29" s="389">
        <v>-2554</v>
      </c>
      <c r="V29" s="389">
        <v>-3132</v>
      </c>
      <c r="W29" s="389">
        <v>-6004</v>
      </c>
      <c r="X29" s="389">
        <v>-3112</v>
      </c>
      <c r="Y29" s="389">
        <v>-3571</v>
      </c>
      <c r="Z29" s="389">
        <v>-4183</v>
      </c>
      <c r="AA29" s="389">
        <v>-3428</v>
      </c>
      <c r="AB29" s="389">
        <f>-2900</f>
        <v>-2900</v>
      </c>
      <c r="AC29" s="389">
        <v>-3098</v>
      </c>
      <c r="AD29" s="389">
        <v>-3627</v>
      </c>
      <c r="AE29" s="389">
        <v>-2480</v>
      </c>
      <c r="AF29" s="389">
        <v>-2951</v>
      </c>
      <c r="AG29" s="337"/>
      <c r="AH29" s="337"/>
      <c r="AI29" s="337"/>
      <c r="AJ29" s="337"/>
      <c r="AK29" s="337"/>
    </row>
    <row r="30" spans="1:37" ht="15" customHeight="1">
      <c r="A30" s="306" t="s">
        <v>203</v>
      </c>
      <c r="B30" s="306" t="s">
        <v>204</v>
      </c>
      <c r="C30" s="307">
        <v>-7743</v>
      </c>
      <c r="D30" s="307">
        <v>-7895</v>
      </c>
      <c r="E30" s="307">
        <v>-5321</v>
      </c>
      <c r="F30" s="307">
        <v>-9111</v>
      </c>
      <c r="G30" s="307">
        <v>-7503</v>
      </c>
      <c r="H30" s="307">
        <v>-7071</v>
      </c>
      <c r="I30" s="307">
        <v>-7288</v>
      </c>
      <c r="J30" s="307">
        <v>-12349</v>
      </c>
      <c r="K30" s="307">
        <v>-11920</v>
      </c>
      <c r="L30" s="307">
        <v>-12519</v>
      </c>
      <c r="M30" s="307">
        <v>-15496</v>
      </c>
      <c r="N30" s="307">
        <v>-16960</v>
      </c>
      <c r="O30" s="307">
        <v>-10551</v>
      </c>
      <c r="P30" s="307">
        <v>-8141</v>
      </c>
      <c r="Q30" s="307">
        <v>-9559</v>
      </c>
      <c r="R30" s="307">
        <v>-15392</v>
      </c>
      <c r="S30" s="307">
        <v>-8848</v>
      </c>
      <c r="T30" s="389">
        <v>-9645</v>
      </c>
      <c r="U30" s="389">
        <v>-11453</v>
      </c>
      <c r="V30" s="389">
        <v>-16262</v>
      </c>
      <c r="W30" s="389">
        <v>-18306</v>
      </c>
      <c r="X30" s="389">
        <v>-24823</v>
      </c>
      <c r="Y30" s="389">
        <v>-22842</v>
      </c>
      <c r="Z30" s="389">
        <v>-29640</v>
      </c>
      <c r="AA30" s="389">
        <v>-23139</v>
      </c>
      <c r="AB30" s="389">
        <f>-38089-AB18-AB29</f>
        <v>-30698</v>
      </c>
      <c r="AC30" s="389">
        <v>-31236</v>
      </c>
      <c r="AD30" s="389">
        <v>-33385</v>
      </c>
      <c r="AE30" s="389">
        <v>-29670</v>
      </c>
      <c r="AF30" s="389">
        <v>-35693</v>
      </c>
      <c r="AG30" s="337"/>
      <c r="AH30" s="337"/>
      <c r="AI30" s="337"/>
      <c r="AJ30" s="337"/>
      <c r="AK30" s="337"/>
    </row>
    <row r="31" spans="1:37" ht="15" customHeight="1">
      <c r="A31" s="308"/>
      <c r="B31" s="308" t="s">
        <v>41</v>
      </c>
      <c r="C31" s="309">
        <v>-95832</v>
      </c>
      <c r="D31" s="309">
        <v>-112239</v>
      </c>
      <c r="E31" s="309">
        <v>-127585</v>
      </c>
      <c r="F31" s="309">
        <v>-127427</v>
      </c>
      <c r="G31" s="309">
        <v>-88860</v>
      </c>
      <c r="H31" s="309">
        <v>-119867</v>
      </c>
      <c r="I31" s="309">
        <v>-93092</v>
      </c>
      <c r="J31" s="309">
        <v>-166953</v>
      </c>
      <c r="K31" s="309">
        <v>-109741</v>
      </c>
      <c r="L31" s="309">
        <v>-138708</v>
      </c>
      <c r="M31" s="309">
        <v>-118182</v>
      </c>
      <c r="N31" s="309">
        <v>-153246</v>
      </c>
      <c r="O31" s="309">
        <v>-123592</v>
      </c>
      <c r="P31" s="309">
        <v>-111804</v>
      </c>
      <c r="Q31" s="309">
        <v>-116024</v>
      </c>
      <c r="R31" s="309">
        <v>-135281</v>
      </c>
      <c r="S31" s="309">
        <v>-106219</v>
      </c>
      <c r="T31" s="390">
        <v>-120397</v>
      </c>
      <c r="U31" s="390">
        <v>-123373</v>
      </c>
      <c r="V31" s="390">
        <v>-135477</v>
      </c>
      <c r="W31" s="390">
        <v>-133516</v>
      </c>
      <c r="X31" s="390">
        <v>-161582</v>
      </c>
      <c r="Y31" s="390">
        <v>-139986</v>
      </c>
      <c r="Z31" s="390">
        <v>-171715</v>
      </c>
      <c r="AA31" s="390">
        <v>-118221</v>
      </c>
      <c r="AB31" s="390">
        <v>-177366</v>
      </c>
      <c r="AC31" s="390">
        <f>SUM(AC18:AC30)</f>
        <v>-150663</v>
      </c>
      <c r="AD31" s="390">
        <f>SUM(AD18:AD30)</f>
        <v>-168309</v>
      </c>
      <c r="AE31" s="390">
        <f>SUM(AE18:AE30)</f>
        <v>-142784</v>
      </c>
      <c r="AF31" s="390">
        <f>SUM(AF18:AF30)</f>
        <v>-165647</v>
      </c>
      <c r="AG31" s="337"/>
      <c r="AH31" s="337"/>
      <c r="AI31" s="337"/>
      <c r="AJ31" s="337"/>
      <c r="AK31" s="337"/>
    </row>
    <row r="32" spans="1:37" ht="15" customHeight="1">
      <c r="S32" s="337">
        <v>0</v>
      </c>
      <c r="T32" s="337">
        <v>0</v>
      </c>
      <c r="U32" s="337">
        <v>0</v>
      </c>
      <c r="V32" s="337">
        <v>2</v>
      </c>
      <c r="W32" s="337">
        <v>0</v>
      </c>
      <c r="X32" s="337">
        <v>0</v>
      </c>
      <c r="Y32" s="337">
        <v>0</v>
      </c>
      <c r="Z32" s="337">
        <v>0</v>
      </c>
      <c r="AA32" s="337">
        <v>0</v>
      </c>
      <c r="AB32" s="337">
        <v>0</v>
      </c>
      <c r="AC32" s="337"/>
      <c r="AD32" s="337">
        <f>'P&amp;L'!AD10-'Przychody prowizyjne'!AD31</f>
        <v>0</v>
      </c>
      <c r="AE32" s="337">
        <f>'P&amp;L'!AE10-'Przychody prowizyjne'!AE31</f>
        <v>0</v>
      </c>
      <c r="AF32" s="337">
        <f>'P&amp;L'!AF10-'Przychody prowizyjne'!AF31</f>
        <v>0</v>
      </c>
      <c r="AG32" s="337"/>
      <c r="AH32" s="337"/>
      <c r="AI32" s="337"/>
      <c r="AJ32" s="337"/>
      <c r="AK32" s="337"/>
    </row>
    <row r="33" spans="1:37" ht="15" customHeight="1">
      <c r="A33" s="308" t="s">
        <v>52</v>
      </c>
      <c r="B33" s="308" t="s">
        <v>4</v>
      </c>
      <c r="C33" s="309">
        <v>475193</v>
      </c>
      <c r="D33" s="309">
        <v>495642</v>
      </c>
      <c r="E33" s="309">
        <v>526905</v>
      </c>
      <c r="F33" s="309">
        <v>515386</v>
      </c>
      <c r="G33" s="309">
        <v>515113</v>
      </c>
      <c r="H33" s="309">
        <v>529760</v>
      </c>
      <c r="I33" s="309">
        <v>515650</v>
      </c>
      <c r="J33" s="309">
        <v>497277</v>
      </c>
      <c r="K33" s="309">
        <v>520062</v>
      </c>
      <c r="L33" s="309">
        <v>522357</v>
      </c>
      <c r="M33" s="309">
        <v>544047</v>
      </c>
      <c r="N33" s="309">
        <v>541706</v>
      </c>
      <c r="O33" s="309">
        <v>538244</v>
      </c>
      <c r="P33" s="309">
        <v>491831</v>
      </c>
      <c r="Q33" s="309">
        <v>552730</v>
      </c>
      <c r="R33" s="309">
        <v>569301</v>
      </c>
      <c r="S33" s="309">
        <v>611274</v>
      </c>
      <c r="T33" s="390">
        <v>600080</v>
      </c>
      <c r="U33" s="390">
        <v>634853</v>
      </c>
      <c r="V33" s="390">
        <v>640880</v>
      </c>
      <c r="W33" s="390">
        <v>660727</v>
      </c>
      <c r="X33" s="390">
        <v>620701</v>
      </c>
      <c r="Y33" s="390">
        <v>665802</v>
      </c>
      <c r="Z33" s="390">
        <v>619188</v>
      </c>
      <c r="AA33" s="390">
        <v>662395</v>
      </c>
      <c r="AB33" s="390">
        <v>677569</v>
      </c>
      <c r="AC33" s="390">
        <f t="shared" ref="AC33:AF33" si="0">SUM(AC16,AC31)</f>
        <v>666940</v>
      </c>
      <c r="AD33" s="390">
        <f t="shared" si="0"/>
        <v>710098</v>
      </c>
      <c r="AE33" s="390">
        <f t="shared" si="0"/>
        <v>728555</v>
      </c>
      <c r="AF33" s="390">
        <f t="shared" si="0"/>
        <v>727482</v>
      </c>
      <c r="AG33" s="337"/>
      <c r="AH33" s="337"/>
      <c r="AI33" s="337"/>
      <c r="AJ33" s="337"/>
      <c r="AK33" s="337"/>
    </row>
    <row r="34" spans="1:37" ht="15" customHeight="1">
      <c r="C34" s="337"/>
      <c r="D34" s="337"/>
      <c r="E34" s="337"/>
      <c r="F34" s="337"/>
      <c r="G34" s="337"/>
      <c r="H34" s="337"/>
      <c r="I34" s="337"/>
      <c r="J34" s="337"/>
      <c r="K34" s="337"/>
      <c r="L34" s="337"/>
      <c r="M34" s="337"/>
      <c r="N34" s="337"/>
      <c r="O34" s="337"/>
      <c r="P34" s="337"/>
      <c r="Q34" s="337"/>
      <c r="R34" s="337"/>
      <c r="S34" s="348"/>
      <c r="T34" s="391"/>
      <c r="U34" s="391"/>
      <c r="V34" s="391"/>
      <c r="W34" s="391"/>
      <c r="X34" s="391"/>
      <c r="Y34" s="391"/>
      <c r="Z34" s="391"/>
      <c r="AA34" s="391"/>
      <c r="AB34" s="391"/>
      <c r="AC34" s="391"/>
      <c r="AD34" s="455">
        <f>'P&amp;L'!AD11-AD33</f>
        <v>0</v>
      </c>
      <c r="AE34" s="455">
        <f>'P&amp;L'!AE11-AE33</f>
        <v>0</v>
      </c>
      <c r="AF34" s="455">
        <f>'P&amp;L'!AF11-AF33</f>
        <v>0</v>
      </c>
      <c r="AG34" s="337"/>
      <c r="AH34" s="337"/>
      <c r="AI34" s="337"/>
      <c r="AJ34" s="337"/>
      <c r="AK34" s="337"/>
    </row>
    <row r="35" spans="1:37" ht="15" customHeight="1" thickBot="1">
      <c r="C35" s="312"/>
      <c r="D35" s="305"/>
      <c r="E35" s="305"/>
      <c r="F35" s="305"/>
      <c r="G35" s="305"/>
      <c r="H35" s="305"/>
      <c r="I35" s="305"/>
      <c r="J35" s="305"/>
      <c r="K35" s="305"/>
      <c r="L35" s="305"/>
      <c r="M35" s="305"/>
      <c r="N35" s="305"/>
      <c r="O35" s="305"/>
      <c r="P35" s="305"/>
      <c r="Q35" s="305"/>
      <c r="R35" s="305"/>
      <c r="S35" s="305"/>
      <c r="T35" s="388"/>
      <c r="U35" s="388"/>
      <c r="V35" s="388"/>
      <c r="W35" s="388"/>
      <c r="X35" s="388"/>
      <c r="Y35" s="388"/>
      <c r="Z35" s="388"/>
      <c r="AA35" s="388"/>
      <c r="AB35" s="388"/>
      <c r="AC35" s="388"/>
      <c r="AD35" s="388"/>
      <c r="AE35" s="388"/>
      <c r="AF35" s="388"/>
      <c r="AG35" s="337"/>
      <c r="AH35" s="337"/>
      <c r="AI35" s="337"/>
      <c r="AJ35" s="337"/>
      <c r="AK35" s="337"/>
    </row>
    <row r="36" spans="1:37" ht="15" customHeight="1" thickBot="1">
      <c r="A36" s="295" t="s">
        <v>52</v>
      </c>
      <c r="B36" s="295" t="s">
        <v>4</v>
      </c>
      <c r="C36" s="313" t="s">
        <v>177</v>
      </c>
      <c r="D36" s="305" t="s">
        <v>178</v>
      </c>
      <c r="E36" s="305" t="s">
        <v>179</v>
      </c>
      <c r="F36" s="305" t="s">
        <v>180</v>
      </c>
      <c r="G36" s="305" t="s">
        <v>181</v>
      </c>
      <c r="H36" s="305" t="s">
        <v>182</v>
      </c>
      <c r="I36" s="305" t="s">
        <v>183</v>
      </c>
      <c r="J36" s="305" t="s">
        <v>184</v>
      </c>
      <c r="K36" s="305" t="s">
        <v>185</v>
      </c>
      <c r="L36" s="305" t="s">
        <v>186</v>
      </c>
      <c r="M36" s="305" t="s">
        <v>551</v>
      </c>
      <c r="N36" s="305" t="s">
        <v>559</v>
      </c>
      <c r="O36" s="305" t="s">
        <v>586</v>
      </c>
      <c r="P36" s="305" t="s">
        <v>590</v>
      </c>
      <c r="Q36" s="305" t="s">
        <v>597</v>
      </c>
      <c r="R36" s="305" t="s">
        <v>608</v>
      </c>
      <c r="S36" s="305" t="s">
        <v>612</v>
      </c>
      <c r="T36" s="388" t="s">
        <v>617</v>
      </c>
      <c r="U36" s="388" t="s">
        <v>620</v>
      </c>
      <c r="V36" s="388" t="s">
        <v>632</v>
      </c>
      <c r="W36" s="388" t="s">
        <v>661</v>
      </c>
      <c r="X36" s="388" t="s">
        <v>670</v>
      </c>
      <c r="Y36" s="388" t="s">
        <v>675</v>
      </c>
      <c r="Z36" s="388" t="s">
        <v>680</v>
      </c>
      <c r="AA36" s="388" t="s">
        <v>685</v>
      </c>
      <c r="AB36" s="388" t="s">
        <v>686</v>
      </c>
      <c r="AC36" s="388" t="str">
        <f>AC2</f>
        <v>III Q 2023</v>
      </c>
      <c r="AD36" s="388" t="str">
        <f>AD2</f>
        <v>IV Q 2023</v>
      </c>
      <c r="AE36" s="388" t="str">
        <f>AE2</f>
        <v>I Q 2024</v>
      </c>
      <c r="AF36" s="388" t="str">
        <f>AF2</f>
        <v>II Q 2024</v>
      </c>
      <c r="AG36" s="337"/>
      <c r="AH36" s="337"/>
      <c r="AI36" s="337"/>
      <c r="AJ36" s="337"/>
      <c r="AK36" s="337"/>
    </row>
    <row r="37" spans="1:37" ht="15" customHeight="1">
      <c r="A37" s="306" t="s">
        <v>187</v>
      </c>
      <c r="B37" s="306" t="s">
        <v>188</v>
      </c>
      <c r="C37" s="307">
        <v>83166</v>
      </c>
      <c r="D37" s="307">
        <v>85353</v>
      </c>
      <c r="E37" s="307">
        <v>83698</v>
      </c>
      <c r="F37" s="307">
        <v>85404</v>
      </c>
      <c r="G37" s="307">
        <v>81314</v>
      </c>
      <c r="H37" s="307">
        <v>80029</v>
      </c>
      <c r="I37" s="307">
        <v>75671</v>
      </c>
      <c r="J37" s="307">
        <v>80429</v>
      </c>
      <c r="K37" s="307">
        <v>80848</v>
      </c>
      <c r="L37" s="307">
        <v>81375</v>
      </c>
      <c r="M37" s="307">
        <v>81709</v>
      </c>
      <c r="N37" s="307">
        <v>80673</v>
      </c>
      <c r="O37" s="307">
        <v>78999</v>
      </c>
      <c r="P37" s="307">
        <v>73027</v>
      </c>
      <c r="Q37" s="307">
        <v>77437</v>
      </c>
      <c r="R37" s="307">
        <v>79713</v>
      </c>
      <c r="S37" s="307">
        <v>96737</v>
      </c>
      <c r="T37" s="389">
        <v>93484</v>
      </c>
      <c r="U37" s="389">
        <v>100644</v>
      </c>
      <c r="V37" s="389">
        <v>101998</v>
      </c>
      <c r="W37" s="389">
        <v>114098</v>
      </c>
      <c r="X37" s="389">
        <v>101302</v>
      </c>
      <c r="Y37" s="389">
        <v>95590</v>
      </c>
      <c r="Z37" s="389">
        <v>90451</v>
      </c>
      <c r="AA37" s="389">
        <v>89824</v>
      </c>
      <c r="AB37" s="389">
        <v>88119</v>
      </c>
      <c r="AC37" s="389">
        <f t="shared" ref="AC37:AD39" si="1">AC3+AC18</f>
        <v>93685</v>
      </c>
      <c r="AD37" s="389">
        <f t="shared" si="1"/>
        <v>95176</v>
      </c>
      <c r="AE37" s="389">
        <f t="shared" ref="AE37:AF39" si="2">AE3+AE18</f>
        <v>93988</v>
      </c>
      <c r="AF37" s="389">
        <f t="shared" si="2"/>
        <v>94233</v>
      </c>
      <c r="AG37" s="337"/>
      <c r="AH37" s="337"/>
      <c r="AI37" s="337"/>
      <c r="AJ37" s="337"/>
      <c r="AK37" s="337"/>
    </row>
    <row r="38" spans="1:37" ht="15" customHeight="1">
      <c r="A38" s="306" t="s">
        <v>548</v>
      </c>
      <c r="B38" s="306" t="s">
        <v>533</v>
      </c>
      <c r="C38" s="307">
        <v>58933</v>
      </c>
      <c r="D38" s="307">
        <v>50701</v>
      </c>
      <c r="E38" s="307">
        <v>67014</v>
      </c>
      <c r="F38" s="307">
        <v>61381</v>
      </c>
      <c r="G38" s="307">
        <v>72644</v>
      </c>
      <c r="H38" s="307">
        <v>74018</v>
      </c>
      <c r="I38" s="307">
        <v>82072</v>
      </c>
      <c r="J38" s="307">
        <v>42663</v>
      </c>
      <c r="K38" s="307">
        <v>78287</v>
      </c>
      <c r="L38" s="307">
        <v>64767</v>
      </c>
      <c r="M38" s="307">
        <v>76414</v>
      </c>
      <c r="N38" s="307">
        <v>88937</v>
      </c>
      <c r="O38" s="307">
        <v>64404</v>
      </c>
      <c r="P38" s="307">
        <v>81659</v>
      </c>
      <c r="Q38" s="307">
        <v>101245</v>
      </c>
      <c r="R38" s="307">
        <v>80816</v>
      </c>
      <c r="S38" s="307">
        <v>96939</v>
      </c>
      <c r="T38" s="389">
        <v>70231</v>
      </c>
      <c r="U38" s="389">
        <v>79561</v>
      </c>
      <c r="V38" s="389">
        <v>96334</v>
      </c>
      <c r="W38" s="389">
        <v>83779</v>
      </c>
      <c r="X38" s="389">
        <v>94188</v>
      </c>
      <c r="Y38" s="389">
        <v>105398</v>
      </c>
      <c r="Z38" s="389">
        <v>93391</v>
      </c>
      <c r="AA38" s="389">
        <v>101291</v>
      </c>
      <c r="AB38" s="389">
        <v>101281</v>
      </c>
      <c r="AC38" s="389">
        <f t="shared" si="1"/>
        <v>97245</v>
      </c>
      <c r="AD38" s="389">
        <f t="shared" si="1"/>
        <v>89047</v>
      </c>
      <c r="AE38" s="389">
        <f t="shared" ref="AE38" si="3">AE4+AE19</f>
        <v>99016</v>
      </c>
      <c r="AF38" s="389">
        <f t="shared" si="2"/>
        <v>95682</v>
      </c>
      <c r="AG38" s="337"/>
      <c r="AH38" s="337"/>
      <c r="AI38" s="337"/>
      <c r="AJ38" s="337"/>
      <c r="AK38" s="337"/>
    </row>
    <row r="39" spans="1:37" ht="15" customHeight="1">
      <c r="A39" s="306" t="s">
        <v>189</v>
      </c>
      <c r="B39" s="306" t="s">
        <v>190</v>
      </c>
      <c r="C39" s="307">
        <v>12224</v>
      </c>
      <c r="D39" s="307">
        <v>11192</v>
      </c>
      <c r="E39" s="307">
        <v>15755</v>
      </c>
      <c r="F39" s="307">
        <v>17934</v>
      </c>
      <c r="G39" s="307">
        <v>14213</v>
      </c>
      <c r="H39" s="307">
        <v>13144</v>
      </c>
      <c r="I39" s="307">
        <v>12663</v>
      </c>
      <c r="J39" s="307">
        <v>21584</v>
      </c>
      <c r="K39" s="307">
        <v>14492</v>
      </c>
      <c r="L39" s="307">
        <v>12995</v>
      </c>
      <c r="M39" s="307">
        <v>16046</v>
      </c>
      <c r="N39" s="307">
        <v>2201</v>
      </c>
      <c r="O39" s="307">
        <v>10612</v>
      </c>
      <c r="P39" s="307">
        <v>5719</v>
      </c>
      <c r="Q39" s="307">
        <v>7772</v>
      </c>
      <c r="R39" s="307">
        <v>12301</v>
      </c>
      <c r="S39" s="307">
        <v>11029</v>
      </c>
      <c r="T39" s="389">
        <v>12223</v>
      </c>
      <c r="U39" s="389">
        <v>15369</v>
      </c>
      <c r="V39" s="389">
        <v>14210</v>
      </c>
      <c r="W39" s="389">
        <v>10220</v>
      </c>
      <c r="X39" s="389">
        <v>1186</v>
      </c>
      <c r="Y39" s="389">
        <v>10345</v>
      </c>
      <c r="Z39" s="389">
        <v>10917</v>
      </c>
      <c r="AA39" s="389">
        <v>7989</v>
      </c>
      <c r="AB39" s="389">
        <v>16033</v>
      </c>
      <c r="AC39" s="389">
        <f t="shared" si="1"/>
        <v>13856</v>
      </c>
      <c r="AD39" s="389">
        <f t="shared" si="1"/>
        <v>17811</v>
      </c>
      <c r="AE39" s="389">
        <f t="shared" ref="AE39" si="4">AE5+AE20</f>
        <v>15478</v>
      </c>
      <c r="AF39" s="389">
        <f t="shared" si="2"/>
        <v>16152</v>
      </c>
      <c r="AG39" s="337"/>
      <c r="AH39" s="337"/>
      <c r="AI39" s="337"/>
      <c r="AJ39" s="337"/>
      <c r="AK39" s="337"/>
    </row>
    <row r="40" spans="1:37" ht="15" customHeight="1">
      <c r="A40" s="306" t="s">
        <v>191</v>
      </c>
      <c r="B40" s="306" t="s">
        <v>192</v>
      </c>
      <c r="C40" s="307">
        <v>78131</v>
      </c>
      <c r="D40" s="307">
        <v>84907</v>
      </c>
      <c r="E40" s="307">
        <v>91823</v>
      </c>
      <c r="F40" s="307">
        <v>91195</v>
      </c>
      <c r="G40" s="307">
        <v>89091</v>
      </c>
      <c r="H40" s="307">
        <v>100549</v>
      </c>
      <c r="I40" s="307">
        <v>96500</v>
      </c>
      <c r="J40" s="307">
        <v>109843</v>
      </c>
      <c r="K40" s="307">
        <v>106851</v>
      </c>
      <c r="L40" s="307">
        <v>113794</v>
      </c>
      <c r="M40" s="307">
        <v>111614</v>
      </c>
      <c r="N40" s="307">
        <v>110458</v>
      </c>
      <c r="O40" s="307">
        <v>121539</v>
      </c>
      <c r="P40" s="307">
        <v>104174</v>
      </c>
      <c r="Q40" s="307">
        <v>116339</v>
      </c>
      <c r="R40" s="307">
        <v>126765</v>
      </c>
      <c r="S40" s="307">
        <v>119814</v>
      </c>
      <c r="T40" s="389">
        <v>136633</v>
      </c>
      <c r="U40" s="389">
        <v>153602</v>
      </c>
      <c r="V40" s="389">
        <v>162524</v>
      </c>
      <c r="W40" s="389">
        <v>182755</v>
      </c>
      <c r="X40" s="389">
        <v>177671</v>
      </c>
      <c r="Y40" s="389">
        <v>180839</v>
      </c>
      <c r="Z40" s="389">
        <v>189148</v>
      </c>
      <c r="AA40" s="389">
        <v>181526</v>
      </c>
      <c r="AB40" s="389">
        <v>189949</v>
      </c>
      <c r="AC40" s="389">
        <f>AC6</f>
        <v>190728</v>
      </c>
      <c r="AD40" s="389">
        <f>AD6</f>
        <v>199016</v>
      </c>
      <c r="AE40" s="389">
        <f>AE6</f>
        <v>206118</v>
      </c>
      <c r="AF40" s="389">
        <f>AF6</f>
        <v>220294</v>
      </c>
      <c r="AG40" s="337"/>
      <c r="AH40" s="337"/>
      <c r="AI40" s="337"/>
      <c r="AJ40" s="337"/>
      <c r="AK40" s="337"/>
    </row>
    <row r="41" spans="1:37" ht="15" customHeight="1">
      <c r="A41" s="306" t="s">
        <v>193</v>
      </c>
      <c r="B41" s="306" t="s">
        <v>539</v>
      </c>
      <c r="C41" s="307">
        <v>45937</v>
      </c>
      <c r="D41" s="307">
        <v>48716</v>
      </c>
      <c r="E41" s="307">
        <v>47904</v>
      </c>
      <c r="F41" s="307">
        <v>52170</v>
      </c>
      <c r="G41" s="307">
        <v>48452</v>
      </c>
      <c r="H41" s="307">
        <v>47792</v>
      </c>
      <c r="I41" s="307">
        <v>49733</v>
      </c>
      <c r="J41" s="307">
        <v>51282</v>
      </c>
      <c r="K41" s="307">
        <v>48945</v>
      </c>
      <c r="L41" s="307">
        <v>48682</v>
      </c>
      <c r="M41" s="307">
        <v>100793</v>
      </c>
      <c r="N41" s="307">
        <v>94553</v>
      </c>
      <c r="O41" s="307">
        <v>88902</v>
      </c>
      <c r="P41" s="307">
        <v>36278</v>
      </c>
      <c r="Q41" s="307">
        <v>43546</v>
      </c>
      <c r="R41" s="307">
        <v>47160</v>
      </c>
      <c r="S41" s="307">
        <v>45901</v>
      </c>
      <c r="T41" s="389">
        <v>46573</v>
      </c>
      <c r="U41" s="389">
        <v>48056</v>
      </c>
      <c r="V41" s="389">
        <v>48399</v>
      </c>
      <c r="W41" s="389">
        <v>48794</v>
      </c>
      <c r="X41" s="389">
        <v>48445</v>
      </c>
      <c r="Y41" s="389">
        <v>47186</v>
      </c>
      <c r="Z41" s="389">
        <v>49263</v>
      </c>
      <c r="AA41" s="389">
        <v>50684</v>
      </c>
      <c r="AB41" s="389">
        <v>50784</v>
      </c>
      <c r="AC41" s="389">
        <f t="shared" ref="AC41:AD43" si="5">AC7+AC21</f>
        <v>50482</v>
      </c>
      <c r="AD41" s="389">
        <f t="shared" si="5"/>
        <v>50982</v>
      </c>
      <c r="AE41" s="389">
        <f t="shared" ref="AE41:AF43" si="6">AE7+AE21</f>
        <v>53799</v>
      </c>
      <c r="AF41" s="389">
        <f t="shared" si="6"/>
        <v>49107</v>
      </c>
      <c r="AG41" s="337"/>
      <c r="AH41" s="337"/>
      <c r="AI41" s="337"/>
      <c r="AJ41" s="337"/>
      <c r="AK41" s="337"/>
    </row>
    <row r="42" spans="1:37" ht="15" customHeight="1">
      <c r="A42" s="306" t="s">
        <v>614</v>
      </c>
      <c r="B42" s="306" t="s">
        <v>613</v>
      </c>
      <c r="C42" s="307">
        <v>42512</v>
      </c>
      <c r="D42" s="307">
        <v>43677</v>
      </c>
      <c r="E42" s="307">
        <v>45121</v>
      </c>
      <c r="F42" s="307">
        <v>46657</v>
      </c>
      <c r="G42" s="307">
        <v>45954</v>
      </c>
      <c r="H42" s="307">
        <v>47888</v>
      </c>
      <c r="I42" s="307">
        <v>47191</v>
      </c>
      <c r="J42" s="307">
        <v>48142</v>
      </c>
      <c r="K42" s="307">
        <v>45528</v>
      </c>
      <c r="L42" s="307">
        <v>49414</v>
      </c>
      <c r="M42" s="307">
        <v>50512</v>
      </c>
      <c r="N42" s="307">
        <v>48824</v>
      </c>
      <c r="O42" s="307">
        <v>47935</v>
      </c>
      <c r="P42" s="307">
        <v>49137</v>
      </c>
      <c r="Q42" s="307">
        <v>56326</v>
      </c>
      <c r="R42" s="307">
        <v>61153</v>
      </c>
      <c r="S42" s="307">
        <v>64137</v>
      </c>
      <c r="T42" s="389">
        <v>62505</v>
      </c>
      <c r="U42" s="389">
        <v>64454</v>
      </c>
      <c r="V42" s="389">
        <v>62444</v>
      </c>
      <c r="W42" s="389">
        <v>64227</v>
      </c>
      <c r="X42" s="389">
        <v>68242</v>
      </c>
      <c r="Y42" s="389">
        <v>89456</v>
      </c>
      <c r="Z42" s="389">
        <v>61070</v>
      </c>
      <c r="AA42" s="389">
        <v>86960</v>
      </c>
      <c r="AB42" s="389">
        <v>79642</v>
      </c>
      <c r="AC42" s="389">
        <f t="shared" si="5"/>
        <v>77488</v>
      </c>
      <c r="AD42" s="389">
        <f t="shared" si="5"/>
        <v>71767</v>
      </c>
      <c r="AE42" s="389">
        <f t="shared" ref="AE42" si="7">AE8+AE22</f>
        <v>76379</v>
      </c>
      <c r="AF42" s="389">
        <f t="shared" si="6"/>
        <v>77432</v>
      </c>
      <c r="AG42" s="337"/>
      <c r="AH42" s="337"/>
      <c r="AI42" s="337"/>
      <c r="AJ42" s="337"/>
      <c r="AK42" s="337"/>
    </row>
    <row r="43" spans="1:37" ht="15.6" customHeight="1">
      <c r="A43" s="306" t="s">
        <v>194</v>
      </c>
      <c r="B43" s="306" t="s">
        <v>195</v>
      </c>
      <c r="C43" s="307">
        <v>31106</v>
      </c>
      <c r="D43" s="307">
        <v>32537</v>
      </c>
      <c r="E43" s="307">
        <v>37283</v>
      </c>
      <c r="F43" s="307">
        <v>35362</v>
      </c>
      <c r="G43" s="307">
        <v>34412</v>
      </c>
      <c r="H43" s="307">
        <v>31953</v>
      </c>
      <c r="I43" s="307">
        <v>32923</v>
      </c>
      <c r="J43" s="307">
        <v>36397</v>
      </c>
      <c r="K43" s="307">
        <v>35279</v>
      </c>
      <c r="L43" s="307">
        <v>35124</v>
      </c>
      <c r="M43" s="307">
        <v>36332</v>
      </c>
      <c r="N43" s="307">
        <v>39048</v>
      </c>
      <c r="O43" s="307">
        <v>33218</v>
      </c>
      <c r="P43" s="307">
        <v>32307</v>
      </c>
      <c r="Q43" s="307">
        <v>30455</v>
      </c>
      <c r="R43" s="307">
        <v>33980</v>
      </c>
      <c r="S43" s="307">
        <v>32324</v>
      </c>
      <c r="T43" s="389">
        <v>32252</v>
      </c>
      <c r="U43" s="389">
        <v>33864</v>
      </c>
      <c r="V43" s="389">
        <v>31618</v>
      </c>
      <c r="W43" s="389">
        <v>30812</v>
      </c>
      <c r="X43" s="389">
        <v>28887</v>
      </c>
      <c r="Y43" s="389">
        <v>32354</v>
      </c>
      <c r="Z43" s="389">
        <v>27823</v>
      </c>
      <c r="AA43" s="389">
        <v>31634</v>
      </c>
      <c r="AB43" s="389">
        <v>30690</v>
      </c>
      <c r="AC43" s="389">
        <f t="shared" si="5"/>
        <v>29503</v>
      </c>
      <c r="AD43" s="389">
        <f t="shared" si="5"/>
        <v>25073</v>
      </c>
      <c r="AE43" s="389">
        <f t="shared" ref="AE43" si="8">AE9+AE23</f>
        <v>27510</v>
      </c>
      <c r="AF43" s="389">
        <f t="shared" si="6"/>
        <v>26758</v>
      </c>
      <c r="AG43" s="337"/>
      <c r="AH43" s="337"/>
      <c r="AI43" s="337"/>
      <c r="AJ43" s="337"/>
      <c r="AK43" s="337"/>
    </row>
    <row r="44" spans="1:37" ht="15" customHeight="1">
      <c r="A44" s="306" t="s">
        <v>53</v>
      </c>
      <c r="B44" s="306" t="s">
        <v>42</v>
      </c>
      <c r="C44" s="307">
        <v>-1949</v>
      </c>
      <c r="D44" s="307">
        <v>-2790</v>
      </c>
      <c r="E44" s="307">
        <v>-4185</v>
      </c>
      <c r="F44" s="307">
        <v>-2924</v>
      </c>
      <c r="G44" s="307">
        <v>-4446</v>
      </c>
      <c r="H44" s="307">
        <v>-4272</v>
      </c>
      <c r="I44" s="307">
        <v>-4214</v>
      </c>
      <c r="J44" s="307">
        <v>-85</v>
      </c>
      <c r="K44" s="307">
        <v>-1113</v>
      </c>
      <c r="L44" s="307">
        <v>-766</v>
      </c>
      <c r="M44" s="307">
        <v>-740</v>
      </c>
      <c r="N44" s="307">
        <v>12893</v>
      </c>
      <c r="O44" s="307">
        <v>1938</v>
      </c>
      <c r="P44" s="307">
        <v>959</v>
      </c>
      <c r="Q44" s="307">
        <v>949</v>
      </c>
      <c r="R44" s="307">
        <v>1050</v>
      </c>
      <c r="S44" s="307">
        <v>1597</v>
      </c>
      <c r="T44" s="389">
        <v>941</v>
      </c>
      <c r="U44" s="389">
        <v>2238</v>
      </c>
      <c r="V44" s="389">
        <v>2010</v>
      </c>
      <c r="W44" s="389">
        <v>3048</v>
      </c>
      <c r="X44" s="389">
        <v>2175</v>
      </c>
      <c r="Y44" s="389">
        <v>537</v>
      </c>
      <c r="Z44" s="389">
        <v>2859</v>
      </c>
      <c r="AA44" s="389">
        <v>1815</v>
      </c>
      <c r="AB44" s="389">
        <v>1081</v>
      </c>
      <c r="AC44" s="389">
        <f>AC10+AC27</f>
        <v>473</v>
      </c>
      <c r="AD44" s="389">
        <f>AD10+AD27</f>
        <v>2725</v>
      </c>
      <c r="AE44" s="389">
        <f>AE10+AE27</f>
        <v>1893</v>
      </c>
      <c r="AF44" s="389">
        <f>AF10+AF27</f>
        <v>2249</v>
      </c>
      <c r="AG44" s="337"/>
      <c r="AH44" s="337"/>
      <c r="AI44" s="337"/>
      <c r="AJ44" s="337"/>
      <c r="AK44" s="337"/>
    </row>
    <row r="45" spans="1:37" ht="15" customHeight="1">
      <c r="A45" s="306" t="s">
        <v>196</v>
      </c>
      <c r="B45" s="306" t="s">
        <v>197</v>
      </c>
      <c r="C45" s="307">
        <v>67435</v>
      </c>
      <c r="D45" s="307">
        <v>73280</v>
      </c>
      <c r="E45" s="307">
        <v>78310</v>
      </c>
      <c r="F45" s="307">
        <v>80842</v>
      </c>
      <c r="G45" s="307">
        <v>79372</v>
      </c>
      <c r="H45" s="307">
        <v>78187</v>
      </c>
      <c r="I45" s="307">
        <v>75502</v>
      </c>
      <c r="J45" s="307">
        <v>70348</v>
      </c>
      <c r="K45" s="307">
        <v>65646</v>
      </c>
      <c r="L45" s="307">
        <v>68395</v>
      </c>
      <c r="M45" s="307">
        <v>70815</v>
      </c>
      <c r="N45" s="307">
        <v>68795</v>
      </c>
      <c r="O45" s="307">
        <v>64262</v>
      </c>
      <c r="P45" s="307">
        <v>47691</v>
      </c>
      <c r="Q45" s="307">
        <v>55265</v>
      </c>
      <c r="R45" s="307">
        <v>59253</v>
      </c>
      <c r="S45" s="307">
        <v>61614</v>
      </c>
      <c r="T45" s="389">
        <v>65351</v>
      </c>
      <c r="U45" s="389">
        <v>72423</v>
      </c>
      <c r="V45" s="389">
        <v>70284</v>
      </c>
      <c r="W45" s="389">
        <v>52831</v>
      </c>
      <c r="X45" s="389">
        <v>44861</v>
      </c>
      <c r="Y45" s="389">
        <v>45657</v>
      </c>
      <c r="Z45" s="389">
        <v>47126</v>
      </c>
      <c r="AA45" s="389">
        <v>44197</v>
      </c>
      <c r="AB45" s="389">
        <v>54274</v>
      </c>
      <c r="AC45" s="389">
        <f t="shared" ref="AC45:AD46" si="9">AC11+AC25</f>
        <v>51682</v>
      </c>
      <c r="AD45" s="389">
        <f t="shared" si="9"/>
        <v>81049</v>
      </c>
      <c r="AE45" s="389">
        <f t="shared" ref="AE45:AF46" si="10">AE11+AE25</f>
        <v>68368</v>
      </c>
      <c r="AF45" s="389">
        <f t="shared" si="10"/>
        <v>70682</v>
      </c>
      <c r="AG45" s="337"/>
      <c r="AH45" s="337"/>
      <c r="AI45" s="337"/>
      <c r="AJ45" s="337"/>
      <c r="AK45" s="337"/>
    </row>
    <row r="46" spans="1:37" ht="15" customHeight="1">
      <c r="A46" s="306" t="s">
        <v>54</v>
      </c>
      <c r="B46" s="306" t="s">
        <v>198</v>
      </c>
      <c r="C46" s="307">
        <v>49341</v>
      </c>
      <c r="D46" s="307">
        <v>54167</v>
      </c>
      <c r="E46" s="307">
        <v>48278</v>
      </c>
      <c r="F46" s="307">
        <v>47015</v>
      </c>
      <c r="G46" s="307">
        <v>47935</v>
      </c>
      <c r="H46" s="307">
        <v>52239</v>
      </c>
      <c r="I46" s="307">
        <v>45161</v>
      </c>
      <c r="J46" s="307">
        <v>37108</v>
      </c>
      <c r="K46" s="307">
        <v>43573</v>
      </c>
      <c r="L46" s="307">
        <v>52640</v>
      </c>
      <c r="M46" s="307">
        <v>53227</v>
      </c>
      <c r="N46" s="307">
        <v>53354</v>
      </c>
      <c r="O46" s="307">
        <v>55970</v>
      </c>
      <c r="P46" s="307">
        <v>43861</v>
      </c>
      <c r="Q46" s="307">
        <v>52795</v>
      </c>
      <c r="R46" s="307">
        <v>50401</v>
      </c>
      <c r="S46" s="307">
        <v>49317</v>
      </c>
      <c r="T46" s="389">
        <v>52421</v>
      </c>
      <c r="U46" s="389">
        <v>59361</v>
      </c>
      <c r="V46" s="389">
        <v>48463</v>
      </c>
      <c r="W46" s="389">
        <v>56828</v>
      </c>
      <c r="X46" s="389">
        <v>58972</v>
      </c>
      <c r="Y46" s="389">
        <v>60057</v>
      </c>
      <c r="Z46" s="389">
        <v>53439</v>
      </c>
      <c r="AA46" s="389">
        <v>56764</v>
      </c>
      <c r="AB46" s="389">
        <v>67953</v>
      </c>
      <c r="AC46" s="389">
        <f t="shared" si="9"/>
        <v>70802</v>
      </c>
      <c r="AD46" s="389">
        <f t="shared" si="9"/>
        <v>72145</v>
      </c>
      <c r="AE46" s="389">
        <f t="shared" ref="AE46" si="11">AE12+AE26</f>
        <v>74546</v>
      </c>
      <c r="AF46" s="389">
        <f t="shared" si="10"/>
        <v>80879</v>
      </c>
      <c r="AG46" s="337"/>
      <c r="AH46" s="337"/>
      <c r="AI46" s="337"/>
      <c r="AJ46" s="337"/>
      <c r="AK46" s="337"/>
    </row>
    <row r="47" spans="1:37" ht="15" customHeight="1">
      <c r="A47" s="306" t="s">
        <v>108</v>
      </c>
      <c r="B47" s="306" t="s">
        <v>107</v>
      </c>
      <c r="C47" s="307">
        <v>18897</v>
      </c>
      <c r="D47" s="307">
        <v>19931</v>
      </c>
      <c r="E47" s="307">
        <v>23728</v>
      </c>
      <c r="F47" s="307">
        <v>14398</v>
      </c>
      <c r="G47" s="307">
        <v>15401</v>
      </c>
      <c r="H47" s="307">
        <v>16684</v>
      </c>
      <c r="I47" s="307">
        <v>12530</v>
      </c>
      <c r="J47" s="307">
        <v>14241</v>
      </c>
      <c r="K47" s="307">
        <v>16213</v>
      </c>
      <c r="L47" s="307">
        <v>11222</v>
      </c>
      <c r="M47" s="307">
        <v>13933</v>
      </c>
      <c r="N47" s="307">
        <v>9964</v>
      </c>
      <c r="O47" s="307">
        <v>24660</v>
      </c>
      <c r="P47" s="307">
        <v>28227</v>
      </c>
      <c r="Q47" s="307">
        <v>23159</v>
      </c>
      <c r="R47" s="307">
        <v>36454</v>
      </c>
      <c r="S47" s="307">
        <v>39468</v>
      </c>
      <c r="T47" s="389">
        <v>26265</v>
      </c>
      <c r="U47" s="389">
        <v>19857</v>
      </c>
      <c r="V47" s="389">
        <v>26691</v>
      </c>
      <c r="W47" s="389">
        <v>39611</v>
      </c>
      <c r="X47" s="389">
        <v>24693</v>
      </c>
      <c r="Y47" s="389">
        <v>24420</v>
      </c>
      <c r="Z47" s="389">
        <v>26689</v>
      </c>
      <c r="AA47" s="389">
        <v>32513</v>
      </c>
      <c r="AB47" s="389">
        <v>28900</v>
      </c>
      <c r="AC47" s="389">
        <f>AC13+AC24</f>
        <v>28217</v>
      </c>
      <c r="AD47" s="389">
        <f>AD13+AD24</f>
        <v>36648</v>
      </c>
      <c r="AE47" s="389">
        <f>AE13+AE24</f>
        <v>37851</v>
      </c>
      <c r="AF47" s="389">
        <f>AF13+AF24</f>
        <v>33444</v>
      </c>
      <c r="AG47" s="337"/>
      <c r="AH47" s="337"/>
      <c r="AI47" s="337"/>
      <c r="AJ47" s="337"/>
      <c r="AK47" s="337"/>
    </row>
    <row r="48" spans="1:37" ht="15" customHeight="1">
      <c r="A48" s="306" t="s">
        <v>199</v>
      </c>
      <c r="B48" s="306" t="s">
        <v>200</v>
      </c>
      <c r="C48" s="307">
        <v>-1993</v>
      </c>
      <c r="D48" s="307">
        <v>-2891</v>
      </c>
      <c r="E48" s="307">
        <v>-3049</v>
      </c>
      <c r="F48" s="307">
        <v>-3022</v>
      </c>
      <c r="G48" s="307">
        <v>-2672</v>
      </c>
      <c r="H48" s="307">
        <v>-1804</v>
      </c>
      <c r="I48" s="307">
        <v>-1873</v>
      </c>
      <c r="J48" s="307">
        <v>-1056</v>
      </c>
      <c r="K48" s="307">
        <v>-1287</v>
      </c>
      <c r="L48" s="307">
        <v>-1577</v>
      </c>
      <c r="M48" s="307">
        <v>-848</v>
      </c>
      <c r="N48" s="307">
        <v>-2084</v>
      </c>
      <c r="O48" s="307">
        <v>-832</v>
      </c>
      <c r="P48" s="307">
        <v>-1450</v>
      </c>
      <c r="Q48" s="307">
        <v>-1009</v>
      </c>
      <c r="R48" s="307">
        <v>-3176</v>
      </c>
      <c r="S48" s="307">
        <v>-2018</v>
      </c>
      <c r="T48" s="389">
        <v>-1798</v>
      </c>
      <c r="U48" s="389">
        <v>-1954</v>
      </c>
      <c r="V48" s="389">
        <v>-5190</v>
      </c>
      <c r="W48" s="389">
        <v>-4555</v>
      </c>
      <c r="X48" s="389">
        <v>-4637</v>
      </c>
      <c r="Y48" s="389">
        <v>-3806</v>
      </c>
      <c r="Z48" s="389">
        <v>-4221</v>
      </c>
      <c r="AA48" s="389">
        <v>-4275</v>
      </c>
      <c r="AB48" s="389">
        <v>-3336</v>
      </c>
      <c r="AC48" s="389">
        <f>AC14+AC28</f>
        <v>-3564</v>
      </c>
      <c r="AD48" s="389">
        <f>AD14+AD28</f>
        <v>-4827</v>
      </c>
      <c r="AE48" s="389">
        <f>AE14+AE28</f>
        <v>-3739</v>
      </c>
      <c r="AF48" s="389">
        <f>AF14+AF28</f>
        <v>-3163</v>
      </c>
      <c r="AG48" s="337"/>
      <c r="AH48" s="337"/>
      <c r="AI48" s="337"/>
      <c r="AJ48" s="337"/>
      <c r="AK48" s="337"/>
    </row>
    <row r="49" spans="1:37" ht="15" customHeight="1">
      <c r="A49" s="306" t="s">
        <v>201</v>
      </c>
      <c r="B49" s="306" t="s">
        <v>202</v>
      </c>
      <c r="C49" s="307">
        <v>997</v>
      </c>
      <c r="D49" s="307">
        <v>7807</v>
      </c>
      <c r="E49" s="307">
        <v>3951</v>
      </c>
      <c r="F49" s="307">
        <v>1747</v>
      </c>
      <c r="G49" s="307">
        <v>3058</v>
      </c>
      <c r="H49" s="307">
        <v>2827</v>
      </c>
      <c r="I49" s="307">
        <v>1438</v>
      </c>
      <c r="J49" s="307">
        <v>1200</v>
      </c>
      <c r="K49" s="307">
        <v>1034</v>
      </c>
      <c r="L49" s="307">
        <v>964</v>
      </c>
      <c r="M49" s="307">
        <v>2505</v>
      </c>
      <c r="N49" s="307">
        <v>2062</v>
      </c>
      <c r="O49" s="307">
        <v>7222</v>
      </c>
      <c r="P49" s="307">
        <v>958</v>
      </c>
      <c r="Q49" s="307">
        <v>638</v>
      </c>
      <c r="R49" s="307">
        <v>1751</v>
      </c>
      <c r="S49" s="307">
        <v>5387</v>
      </c>
      <c r="T49" s="389">
        <v>15353</v>
      </c>
      <c r="U49" s="389">
        <v>1385</v>
      </c>
      <c r="V49" s="389">
        <v>489</v>
      </c>
      <c r="W49" s="389">
        <v>2589</v>
      </c>
      <c r="X49" s="389">
        <v>2651</v>
      </c>
      <c r="Y49" s="389">
        <v>4182</v>
      </c>
      <c r="Z49" s="389">
        <v>5056</v>
      </c>
      <c r="AA49" s="389">
        <v>8040</v>
      </c>
      <c r="AB49" s="389">
        <v>2058</v>
      </c>
      <c r="AC49" s="389">
        <f>AC15</f>
        <v>677</v>
      </c>
      <c r="AD49" s="389">
        <f>AD15</f>
        <v>10498</v>
      </c>
      <c r="AE49" s="389">
        <f>AE15</f>
        <v>9498</v>
      </c>
      <c r="AF49" s="389">
        <f>AF15</f>
        <v>2377</v>
      </c>
      <c r="AG49" s="337"/>
      <c r="AH49" s="337"/>
      <c r="AI49" s="337"/>
      <c r="AJ49" s="337"/>
      <c r="AK49" s="337"/>
    </row>
    <row r="50" spans="1:37" ht="15" customHeight="1">
      <c r="A50" s="306" t="s">
        <v>203</v>
      </c>
      <c r="B50" s="306" t="s">
        <v>211</v>
      </c>
      <c r="C50" s="307">
        <v>-9544</v>
      </c>
      <c r="D50" s="307">
        <v>-10945</v>
      </c>
      <c r="E50" s="307">
        <v>-8726</v>
      </c>
      <c r="F50" s="307">
        <v>-12773</v>
      </c>
      <c r="G50" s="307">
        <v>-9615</v>
      </c>
      <c r="H50" s="307">
        <v>-9474</v>
      </c>
      <c r="I50" s="307">
        <v>-9646</v>
      </c>
      <c r="J50" s="307">
        <v>-14818</v>
      </c>
      <c r="K50" s="307">
        <v>-14234</v>
      </c>
      <c r="L50" s="307">
        <v>-14672</v>
      </c>
      <c r="M50" s="307">
        <v>-17753</v>
      </c>
      <c r="N50" s="307">
        <v>-19149</v>
      </c>
      <c r="O50" s="307">
        <v>-12650</v>
      </c>
      <c r="P50" s="307">
        <v>-10716</v>
      </c>
      <c r="Q50" s="307">
        <v>-12187</v>
      </c>
      <c r="R50" s="307">
        <v>-18320</v>
      </c>
      <c r="S50" s="307">
        <v>-10972</v>
      </c>
      <c r="T50" s="389">
        <v>-12354</v>
      </c>
      <c r="U50" s="389">
        <v>-14007</v>
      </c>
      <c r="V50" s="389">
        <v>-19394</v>
      </c>
      <c r="W50" s="389">
        <v>-24310</v>
      </c>
      <c r="X50" s="389">
        <v>-27935</v>
      </c>
      <c r="Y50" s="389">
        <v>-26413</v>
      </c>
      <c r="Z50" s="389">
        <v>-33823</v>
      </c>
      <c r="AA50" s="389">
        <v>-26567</v>
      </c>
      <c r="AB50" s="389">
        <v>-29859</v>
      </c>
      <c r="AC50" s="389">
        <f>AC30+AC29</f>
        <v>-34334</v>
      </c>
      <c r="AD50" s="389">
        <f>AD30+AD29</f>
        <v>-37012</v>
      </c>
      <c r="AE50" s="389">
        <f>AE30+AE29</f>
        <v>-32150</v>
      </c>
      <c r="AF50" s="389">
        <f>AF30+AF29</f>
        <v>-38644</v>
      </c>
      <c r="AG50" s="337"/>
      <c r="AH50" s="337"/>
      <c r="AI50" s="337"/>
      <c r="AJ50" s="337"/>
      <c r="AK50" s="337"/>
    </row>
    <row r="51" spans="1:37" ht="15" customHeight="1">
      <c r="A51" s="308" t="s">
        <v>55</v>
      </c>
      <c r="B51" s="308" t="s">
        <v>41</v>
      </c>
      <c r="C51" s="309">
        <v>475193</v>
      </c>
      <c r="D51" s="309">
        <v>495642</v>
      </c>
      <c r="E51" s="309">
        <v>526905</v>
      </c>
      <c r="F51" s="309">
        <v>515386</v>
      </c>
      <c r="G51" s="309">
        <v>515113</v>
      </c>
      <c r="H51" s="309">
        <v>529760</v>
      </c>
      <c r="I51" s="309">
        <v>515651</v>
      </c>
      <c r="J51" s="309">
        <v>497278</v>
      </c>
      <c r="K51" s="309">
        <v>520062</v>
      </c>
      <c r="L51" s="309">
        <v>522357</v>
      </c>
      <c r="M51" s="309">
        <v>594559</v>
      </c>
      <c r="N51" s="309">
        <v>590529</v>
      </c>
      <c r="O51" s="309">
        <v>586179</v>
      </c>
      <c r="P51" s="309">
        <v>491831</v>
      </c>
      <c r="Q51" s="309">
        <v>552730</v>
      </c>
      <c r="R51" s="309">
        <v>569301</v>
      </c>
      <c r="S51" s="309">
        <v>611274</v>
      </c>
      <c r="T51" s="390">
        <v>600080</v>
      </c>
      <c r="U51" s="390">
        <v>634853</v>
      </c>
      <c r="V51" s="390">
        <v>640880</v>
      </c>
      <c r="W51" s="390">
        <v>660727</v>
      </c>
      <c r="X51" s="390">
        <v>620701</v>
      </c>
      <c r="Y51" s="390">
        <v>665802</v>
      </c>
      <c r="Z51" s="390">
        <v>619188</v>
      </c>
      <c r="AA51" s="390">
        <v>662395</v>
      </c>
      <c r="AB51" s="390">
        <v>677569</v>
      </c>
      <c r="AC51" s="390">
        <f>SUM(AC37:AC50)</f>
        <v>666940</v>
      </c>
      <c r="AD51" s="390">
        <f>SUM(AD37:AD50)</f>
        <v>710098</v>
      </c>
      <c r="AE51" s="390">
        <f>SUM(AE37:AE50)</f>
        <v>728555</v>
      </c>
      <c r="AF51" s="390">
        <f>SUM(AF37:AF50)</f>
        <v>727482</v>
      </c>
      <c r="AG51" s="337"/>
      <c r="AH51" s="337"/>
      <c r="AI51" s="337"/>
      <c r="AJ51" s="337"/>
      <c r="AK51" s="337"/>
    </row>
    <row r="52" spans="1:37" s="240" customFormat="1" ht="15" customHeight="1">
      <c r="C52" s="241">
        <v>0</v>
      </c>
    </row>
    <row r="53" spans="1:37" s="240" customFormat="1" ht="15" customHeight="1" thickBot="1">
      <c r="C53" s="312"/>
      <c r="D53" s="305"/>
    </row>
    <row r="54" spans="1:37" s="240" customFormat="1" ht="15" customHeight="1" thickBot="1">
      <c r="A54" s="295" t="s">
        <v>52</v>
      </c>
      <c r="B54" s="295" t="s">
        <v>4</v>
      </c>
      <c r="C54" s="313" t="s">
        <v>177</v>
      </c>
      <c r="D54" s="305" t="s">
        <v>178</v>
      </c>
      <c r="E54" s="313" t="s">
        <v>179</v>
      </c>
      <c r="F54" s="313" t="s">
        <v>180</v>
      </c>
      <c r="G54" s="313" t="s">
        <v>181</v>
      </c>
      <c r="H54" s="313" t="s">
        <v>182</v>
      </c>
      <c r="I54" s="313" t="s">
        <v>183</v>
      </c>
      <c r="J54" s="313" t="s">
        <v>184</v>
      </c>
      <c r="K54" s="313" t="s">
        <v>185</v>
      </c>
      <c r="L54" s="313" t="s">
        <v>186</v>
      </c>
      <c r="M54" s="313" t="s">
        <v>551</v>
      </c>
      <c r="N54" s="313" t="s">
        <v>559</v>
      </c>
      <c r="O54" s="313" t="s">
        <v>586</v>
      </c>
      <c r="P54" s="313" t="s">
        <v>590</v>
      </c>
      <c r="Q54" s="313" t="s">
        <v>597</v>
      </c>
      <c r="R54" s="313" t="s">
        <v>608</v>
      </c>
      <c r="S54" s="313" t="s">
        <v>612</v>
      </c>
      <c r="T54" s="392" t="s">
        <v>617</v>
      </c>
      <c r="U54" s="392" t="s">
        <v>620</v>
      </c>
      <c r="V54" s="392" t="s">
        <v>632</v>
      </c>
      <c r="W54" s="392" t="s">
        <v>661</v>
      </c>
      <c r="X54" s="392" t="s">
        <v>670</v>
      </c>
      <c r="Y54" s="392" t="s">
        <v>675</v>
      </c>
      <c r="Z54" s="392" t="s">
        <v>680</v>
      </c>
      <c r="AA54" s="392" t="s">
        <v>685</v>
      </c>
      <c r="AB54" s="392" t="s">
        <v>686</v>
      </c>
      <c r="AC54" s="392" t="str">
        <f>AC2</f>
        <v>III Q 2023</v>
      </c>
      <c r="AD54" s="392" t="str">
        <f>AD2</f>
        <v>IV Q 2023</v>
      </c>
      <c r="AE54" s="392" t="str">
        <f>AE2</f>
        <v>I Q 2024</v>
      </c>
      <c r="AF54" s="392" t="str">
        <f>AF2</f>
        <v>II Q 2024</v>
      </c>
    </row>
    <row r="55" spans="1:37" s="240" customFormat="1" ht="15.75">
      <c r="A55" s="314" t="s">
        <v>546</v>
      </c>
      <c r="B55" s="314" t="s">
        <v>536</v>
      </c>
      <c r="C55" s="307"/>
      <c r="D55" s="307"/>
      <c r="E55" s="307"/>
      <c r="F55" s="307"/>
      <c r="G55" s="307"/>
      <c r="H55" s="307"/>
      <c r="I55" s="307"/>
      <c r="J55" s="307"/>
      <c r="K55" s="307"/>
      <c r="L55" s="307"/>
      <c r="M55" s="307"/>
      <c r="N55" s="307"/>
      <c r="O55" s="307"/>
      <c r="P55" s="307"/>
      <c r="Q55" s="307"/>
      <c r="R55" s="307"/>
      <c r="S55" s="307"/>
      <c r="T55" s="375"/>
      <c r="U55" s="375"/>
      <c r="V55" s="375"/>
      <c r="W55" s="375"/>
      <c r="X55" s="375"/>
      <c r="Y55" s="375"/>
      <c r="Z55" s="375"/>
      <c r="AA55" s="375"/>
      <c r="AB55" s="375"/>
      <c r="AC55" s="375"/>
      <c r="AD55" s="375"/>
      <c r="AE55" s="375"/>
      <c r="AF55" s="375"/>
    </row>
    <row r="56" spans="1:37" s="240" customFormat="1" ht="15" customHeight="1">
      <c r="A56" s="315" t="s">
        <v>535</v>
      </c>
      <c r="B56" s="306" t="s">
        <v>534</v>
      </c>
      <c r="C56" s="316">
        <v>67</v>
      </c>
      <c r="D56" s="316">
        <v>73</v>
      </c>
      <c r="E56" s="316">
        <v>78</v>
      </c>
      <c r="F56" s="316">
        <v>81</v>
      </c>
      <c r="G56" s="316">
        <v>79</v>
      </c>
      <c r="H56" s="316">
        <v>78</v>
      </c>
      <c r="I56" s="316">
        <v>76</v>
      </c>
      <c r="J56" s="316">
        <v>70</v>
      </c>
      <c r="K56" s="316">
        <v>66</v>
      </c>
      <c r="L56" s="316">
        <v>69</v>
      </c>
      <c r="M56" s="316">
        <v>71</v>
      </c>
      <c r="N56" s="316">
        <v>69</v>
      </c>
      <c r="O56" s="316">
        <v>64</v>
      </c>
      <c r="P56" s="316">
        <v>48</v>
      </c>
      <c r="Q56" s="316">
        <v>55</v>
      </c>
      <c r="R56" s="316">
        <v>59</v>
      </c>
      <c r="S56" s="316">
        <v>62</v>
      </c>
      <c r="T56" s="376">
        <v>65</v>
      </c>
      <c r="U56" s="376">
        <v>72</v>
      </c>
      <c r="V56" s="376">
        <v>70</v>
      </c>
      <c r="W56" s="376">
        <v>53</v>
      </c>
      <c r="X56" s="376">
        <v>45</v>
      </c>
      <c r="Y56" s="376">
        <v>46</v>
      </c>
      <c r="Z56" s="376">
        <v>47</v>
      </c>
      <c r="AA56" s="376">
        <v>44</v>
      </c>
      <c r="AB56" s="376">
        <v>54</v>
      </c>
      <c r="AC56" s="376">
        <f t="shared" ref="AC56:AD56" si="12">AC45/1000</f>
        <v>52</v>
      </c>
      <c r="AD56" s="376">
        <f t="shared" si="12"/>
        <v>81</v>
      </c>
      <c r="AE56" s="376">
        <f t="shared" ref="AE56:AF56" si="13">AE45/1000</f>
        <v>68</v>
      </c>
      <c r="AF56" s="376">
        <f t="shared" si="13"/>
        <v>71</v>
      </c>
    </row>
    <row r="57" spans="1:37" s="240" customFormat="1" ht="15" customHeight="1">
      <c r="A57" s="306" t="s">
        <v>53</v>
      </c>
      <c r="B57" s="306" t="s">
        <v>42</v>
      </c>
      <c r="C57" s="307">
        <v>-2</v>
      </c>
      <c r="D57" s="307">
        <v>-3</v>
      </c>
      <c r="E57" s="307">
        <v>-4</v>
      </c>
      <c r="F57" s="307">
        <v>-3</v>
      </c>
      <c r="G57" s="307">
        <v>-4</v>
      </c>
      <c r="H57" s="307">
        <v>-4</v>
      </c>
      <c r="I57" s="307">
        <v>-4</v>
      </c>
      <c r="J57" s="307">
        <v>0</v>
      </c>
      <c r="K57" s="307">
        <v>-1</v>
      </c>
      <c r="L57" s="307">
        <v>-1</v>
      </c>
      <c r="M57" s="307">
        <v>-1</v>
      </c>
      <c r="N57" s="307">
        <v>13</v>
      </c>
      <c r="O57" s="307">
        <v>2</v>
      </c>
      <c r="P57" s="307">
        <v>1</v>
      </c>
      <c r="Q57" s="307">
        <v>1</v>
      </c>
      <c r="R57" s="307">
        <v>1</v>
      </c>
      <c r="S57" s="307">
        <v>2</v>
      </c>
      <c r="T57" s="221">
        <v>1</v>
      </c>
      <c r="U57" s="221">
        <v>2</v>
      </c>
      <c r="V57" s="221">
        <v>2</v>
      </c>
      <c r="W57" s="221">
        <v>3</v>
      </c>
      <c r="X57" s="221">
        <v>2</v>
      </c>
      <c r="Y57" s="221">
        <v>1</v>
      </c>
      <c r="Z57" s="221">
        <v>3</v>
      </c>
      <c r="AA57" s="221">
        <v>2</v>
      </c>
      <c r="AB57" s="221">
        <v>1</v>
      </c>
      <c r="AC57" s="221">
        <f t="shared" ref="AC57:AD57" si="14">AC44/1000</f>
        <v>0</v>
      </c>
      <c r="AD57" s="221">
        <f t="shared" si="14"/>
        <v>3</v>
      </c>
      <c r="AE57" s="221">
        <f t="shared" ref="AE57:AF57" si="15">AE44/1000</f>
        <v>2</v>
      </c>
      <c r="AF57" s="221">
        <f t="shared" si="15"/>
        <v>2</v>
      </c>
    </row>
    <row r="58" spans="1:37" s="240" customFormat="1" ht="15" customHeight="1">
      <c r="A58" s="306" t="s">
        <v>108</v>
      </c>
      <c r="B58" s="306" t="s">
        <v>107</v>
      </c>
      <c r="C58" s="307">
        <v>19</v>
      </c>
      <c r="D58" s="307">
        <v>20</v>
      </c>
      <c r="E58" s="307">
        <v>24</v>
      </c>
      <c r="F58" s="307">
        <v>14</v>
      </c>
      <c r="G58" s="307">
        <v>15</v>
      </c>
      <c r="H58" s="307">
        <v>17</v>
      </c>
      <c r="I58" s="307">
        <v>13</v>
      </c>
      <c r="J58" s="307">
        <v>14</v>
      </c>
      <c r="K58" s="307">
        <v>16</v>
      </c>
      <c r="L58" s="307">
        <v>11</v>
      </c>
      <c r="M58" s="307">
        <v>14</v>
      </c>
      <c r="N58" s="307">
        <v>10</v>
      </c>
      <c r="O58" s="307">
        <v>25</v>
      </c>
      <c r="P58" s="307">
        <v>28</v>
      </c>
      <c r="Q58" s="307">
        <v>23</v>
      </c>
      <c r="R58" s="307">
        <v>36</v>
      </c>
      <c r="S58" s="307">
        <v>39</v>
      </c>
      <c r="T58" s="221">
        <v>26</v>
      </c>
      <c r="U58" s="221">
        <v>20</v>
      </c>
      <c r="V58" s="221">
        <v>27</v>
      </c>
      <c r="W58" s="221">
        <v>40</v>
      </c>
      <c r="X58" s="221">
        <v>25</v>
      </c>
      <c r="Y58" s="221">
        <v>24</v>
      </c>
      <c r="Z58" s="221">
        <v>27</v>
      </c>
      <c r="AA58" s="221">
        <v>33</v>
      </c>
      <c r="AB58" s="221">
        <v>29</v>
      </c>
      <c r="AC58" s="221">
        <f t="shared" ref="AC58:AD58" si="16">AC47/1000</f>
        <v>28</v>
      </c>
      <c r="AD58" s="221">
        <f t="shared" si="16"/>
        <v>37</v>
      </c>
      <c r="AE58" s="221">
        <f t="shared" ref="AE58:AF58" si="17">AE47/1000</f>
        <v>38</v>
      </c>
      <c r="AF58" s="221">
        <f t="shared" si="17"/>
        <v>33</v>
      </c>
    </row>
    <row r="59" spans="1:37" s="240" customFormat="1" ht="15" customHeight="1">
      <c r="A59" s="306" t="s">
        <v>189</v>
      </c>
      <c r="B59" s="306" t="s">
        <v>190</v>
      </c>
      <c r="C59" s="307">
        <v>12</v>
      </c>
      <c r="D59" s="307">
        <v>11</v>
      </c>
      <c r="E59" s="307">
        <v>16</v>
      </c>
      <c r="F59" s="307">
        <v>18</v>
      </c>
      <c r="G59" s="307">
        <v>14</v>
      </c>
      <c r="H59" s="307">
        <v>13</v>
      </c>
      <c r="I59" s="307">
        <v>13</v>
      </c>
      <c r="J59" s="307">
        <v>22</v>
      </c>
      <c r="K59" s="307">
        <v>14</v>
      </c>
      <c r="L59" s="307">
        <v>13</v>
      </c>
      <c r="M59" s="307">
        <v>16</v>
      </c>
      <c r="N59" s="307">
        <v>2</v>
      </c>
      <c r="O59" s="307">
        <v>11</v>
      </c>
      <c r="P59" s="307">
        <v>6</v>
      </c>
      <c r="Q59" s="307">
        <v>8</v>
      </c>
      <c r="R59" s="307">
        <v>12</v>
      </c>
      <c r="S59" s="307">
        <v>11</v>
      </c>
      <c r="T59" s="221">
        <v>12</v>
      </c>
      <c r="U59" s="221">
        <v>15</v>
      </c>
      <c r="V59" s="221">
        <v>14</v>
      </c>
      <c r="W59" s="221">
        <v>10</v>
      </c>
      <c r="X59" s="221">
        <v>1</v>
      </c>
      <c r="Y59" s="221">
        <v>10</v>
      </c>
      <c r="Z59" s="221">
        <v>11</v>
      </c>
      <c r="AA59" s="221">
        <v>8</v>
      </c>
      <c r="AB59" s="221">
        <v>16</v>
      </c>
      <c r="AC59" s="221">
        <f t="shared" ref="AC59:AD59" si="18">AC39/1000</f>
        <v>14</v>
      </c>
      <c r="AD59" s="221">
        <f t="shared" si="18"/>
        <v>18</v>
      </c>
      <c r="AE59" s="221">
        <f t="shared" ref="AE59:AF59" si="19">AE39/1000</f>
        <v>15</v>
      </c>
      <c r="AF59" s="221">
        <f t="shared" si="19"/>
        <v>16</v>
      </c>
    </row>
    <row r="60" spans="1:37" s="240" customFormat="1" ht="15" customHeight="1">
      <c r="A60" s="306" t="s">
        <v>542</v>
      </c>
      <c r="B60" s="306" t="s">
        <v>537</v>
      </c>
      <c r="C60" s="307">
        <v>83</v>
      </c>
      <c r="D60" s="307">
        <v>85</v>
      </c>
      <c r="E60" s="307">
        <v>84</v>
      </c>
      <c r="F60" s="307">
        <v>85</v>
      </c>
      <c r="G60" s="307">
        <v>81</v>
      </c>
      <c r="H60" s="307">
        <v>80</v>
      </c>
      <c r="I60" s="307">
        <v>76</v>
      </c>
      <c r="J60" s="307">
        <v>80</v>
      </c>
      <c r="K60" s="307">
        <v>81</v>
      </c>
      <c r="L60" s="307">
        <v>81</v>
      </c>
      <c r="M60" s="307">
        <v>82</v>
      </c>
      <c r="N60" s="307">
        <v>81</v>
      </c>
      <c r="O60" s="307">
        <v>79</v>
      </c>
      <c r="P60" s="307">
        <v>73</v>
      </c>
      <c r="Q60" s="307">
        <v>77</v>
      </c>
      <c r="R60" s="307">
        <v>80</v>
      </c>
      <c r="S60" s="307">
        <v>97</v>
      </c>
      <c r="T60" s="221">
        <v>93</v>
      </c>
      <c r="U60" s="221">
        <v>101</v>
      </c>
      <c r="V60" s="221">
        <v>102</v>
      </c>
      <c r="W60" s="221">
        <v>114</v>
      </c>
      <c r="X60" s="221">
        <v>101</v>
      </c>
      <c r="Y60" s="221">
        <v>96</v>
      </c>
      <c r="Z60" s="221">
        <v>90</v>
      </c>
      <c r="AA60" s="221">
        <v>90</v>
      </c>
      <c r="AB60" s="221">
        <v>88</v>
      </c>
      <c r="AC60" s="221">
        <f t="shared" ref="AC60:AD60" si="20">AC37/1000</f>
        <v>94</v>
      </c>
      <c r="AD60" s="221">
        <f t="shared" si="20"/>
        <v>95</v>
      </c>
      <c r="AE60" s="221">
        <f t="shared" ref="AE60:AF60" si="21">AE37/1000</f>
        <v>94</v>
      </c>
      <c r="AF60" s="221">
        <f t="shared" si="21"/>
        <v>94</v>
      </c>
    </row>
    <row r="61" spans="1:37" s="240" customFormat="1" ht="15" customHeight="1">
      <c r="A61" s="306" t="s">
        <v>543</v>
      </c>
      <c r="B61" s="306" t="s">
        <v>538</v>
      </c>
      <c r="C61" s="307">
        <v>78</v>
      </c>
      <c r="D61" s="307">
        <v>85</v>
      </c>
      <c r="E61" s="307">
        <v>92</v>
      </c>
      <c r="F61" s="307">
        <v>91</v>
      </c>
      <c r="G61" s="307">
        <v>89</v>
      </c>
      <c r="H61" s="307">
        <v>101</v>
      </c>
      <c r="I61" s="307">
        <v>97</v>
      </c>
      <c r="J61" s="307">
        <v>110</v>
      </c>
      <c r="K61" s="307">
        <v>107</v>
      </c>
      <c r="L61" s="307">
        <v>114</v>
      </c>
      <c r="M61" s="307">
        <v>112</v>
      </c>
      <c r="N61" s="307">
        <v>110</v>
      </c>
      <c r="O61" s="307">
        <v>122</v>
      </c>
      <c r="P61" s="307">
        <v>104</v>
      </c>
      <c r="Q61" s="307">
        <v>116</v>
      </c>
      <c r="R61" s="307">
        <v>127</v>
      </c>
      <c r="S61" s="307">
        <v>120</v>
      </c>
      <c r="T61" s="221">
        <v>137</v>
      </c>
      <c r="U61" s="221">
        <v>154</v>
      </c>
      <c r="V61" s="221">
        <v>163</v>
      </c>
      <c r="W61" s="221">
        <v>183</v>
      </c>
      <c r="X61" s="221">
        <v>178</v>
      </c>
      <c r="Y61" s="221">
        <v>181</v>
      </c>
      <c r="Z61" s="221">
        <v>189</v>
      </c>
      <c r="AA61" s="221">
        <v>182</v>
      </c>
      <c r="AB61" s="221">
        <v>190</v>
      </c>
      <c r="AC61" s="221">
        <f t="shared" ref="AC61:AD62" si="22">AC40/1000</f>
        <v>191</v>
      </c>
      <c r="AD61" s="221">
        <f t="shared" si="22"/>
        <v>199</v>
      </c>
      <c r="AE61" s="221">
        <f t="shared" ref="AE61:AF62" si="23">AE40/1000</f>
        <v>206</v>
      </c>
      <c r="AF61" s="221">
        <f t="shared" si="23"/>
        <v>220</v>
      </c>
    </row>
    <row r="62" spans="1:37" s="240" customFormat="1" ht="15" customHeight="1">
      <c r="A62" s="306" t="s">
        <v>544</v>
      </c>
      <c r="B62" s="306" t="s">
        <v>539</v>
      </c>
      <c r="C62" s="307">
        <v>46</v>
      </c>
      <c r="D62" s="307">
        <v>49</v>
      </c>
      <c r="E62" s="307">
        <v>48</v>
      </c>
      <c r="F62" s="307">
        <v>52</v>
      </c>
      <c r="G62" s="307">
        <v>48</v>
      </c>
      <c r="H62" s="307">
        <v>48</v>
      </c>
      <c r="I62" s="307">
        <v>50</v>
      </c>
      <c r="J62" s="307">
        <v>51</v>
      </c>
      <c r="K62" s="307">
        <v>49</v>
      </c>
      <c r="L62" s="307">
        <v>49</v>
      </c>
      <c r="M62" s="307">
        <v>101</v>
      </c>
      <c r="N62" s="307">
        <v>95</v>
      </c>
      <c r="O62" s="307">
        <v>89</v>
      </c>
      <c r="P62" s="307">
        <v>36</v>
      </c>
      <c r="Q62" s="307">
        <v>44</v>
      </c>
      <c r="R62" s="307">
        <v>47</v>
      </c>
      <c r="S62" s="307">
        <v>46</v>
      </c>
      <c r="T62" s="221">
        <v>47</v>
      </c>
      <c r="U62" s="221">
        <v>48</v>
      </c>
      <c r="V62" s="221">
        <v>48</v>
      </c>
      <c r="W62" s="221">
        <v>49</v>
      </c>
      <c r="X62" s="221">
        <v>48</v>
      </c>
      <c r="Y62" s="221">
        <v>47</v>
      </c>
      <c r="Z62" s="221">
        <v>49</v>
      </c>
      <c r="AA62" s="221">
        <v>51</v>
      </c>
      <c r="AB62" s="221">
        <v>51</v>
      </c>
      <c r="AC62" s="221">
        <f t="shared" si="22"/>
        <v>50</v>
      </c>
      <c r="AD62" s="221">
        <f t="shared" si="22"/>
        <v>51</v>
      </c>
      <c r="AE62" s="221">
        <f t="shared" ref="AE62" si="24">AE41/1000</f>
        <v>54</v>
      </c>
      <c r="AF62" s="221">
        <f t="shared" si="23"/>
        <v>49</v>
      </c>
    </row>
    <row r="63" spans="1:37" s="240" customFormat="1" ht="15" customHeight="1">
      <c r="A63" s="306" t="s">
        <v>545</v>
      </c>
      <c r="B63" s="306" t="s">
        <v>540</v>
      </c>
      <c r="C63" s="307">
        <v>57</v>
      </c>
      <c r="D63" s="307">
        <v>48</v>
      </c>
      <c r="E63" s="307">
        <v>64</v>
      </c>
      <c r="F63" s="307">
        <v>58</v>
      </c>
      <c r="G63" s="307">
        <v>70</v>
      </c>
      <c r="H63" s="307">
        <v>72</v>
      </c>
      <c r="I63" s="307">
        <v>80</v>
      </c>
      <c r="J63" s="307">
        <v>42</v>
      </c>
      <c r="K63" s="307">
        <v>77</v>
      </c>
      <c r="L63" s="307">
        <v>63</v>
      </c>
      <c r="M63" s="307">
        <v>75</v>
      </c>
      <c r="N63" s="307">
        <v>87</v>
      </c>
      <c r="O63" s="307">
        <v>64</v>
      </c>
      <c r="P63" s="307">
        <v>80</v>
      </c>
      <c r="Q63" s="307">
        <v>100</v>
      </c>
      <c r="R63" s="307">
        <v>78</v>
      </c>
      <c r="S63" s="307">
        <v>95</v>
      </c>
      <c r="T63" s="221">
        <v>131</v>
      </c>
      <c r="U63" s="221">
        <v>142</v>
      </c>
      <c r="V63" s="221">
        <v>154</v>
      </c>
      <c r="W63" s="221">
        <v>143</v>
      </c>
      <c r="X63" s="221">
        <v>158</v>
      </c>
      <c r="Y63" s="221">
        <v>191</v>
      </c>
      <c r="Z63" s="221">
        <v>150</v>
      </c>
      <c r="AA63" s="221">
        <v>184</v>
      </c>
      <c r="AB63" s="221">
        <v>178</v>
      </c>
      <c r="AC63" s="221">
        <f t="shared" ref="AC63:AD63" si="25">(AC38+AC48+AC42)/1000</f>
        <v>171</v>
      </c>
      <c r="AD63" s="221">
        <f t="shared" si="25"/>
        <v>156</v>
      </c>
      <c r="AE63" s="221">
        <f t="shared" ref="AE63:AF63" si="26">(AE38+AE48+AE42)/1000</f>
        <v>172</v>
      </c>
      <c r="AF63" s="221">
        <f t="shared" si="26"/>
        <v>170</v>
      </c>
    </row>
    <row r="64" spans="1:37" s="240" customFormat="1" ht="15" customHeight="1">
      <c r="A64" s="306" t="s">
        <v>54</v>
      </c>
      <c r="B64" s="306" t="s">
        <v>541</v>
      </c>
      <c r="C64" s="307">
        <v>49</v>
      </c>
      <c r="D64" s="307">
        <v>54</v>
      </c>
      <c r="E64" s="307">
        <v>48</v>
      </c>
      <c r="F64" s="307">
        <v>47</v>
      </c>
      <c r="G64" s="307">
        <v>48</v>
      </c>
      <c r="H64" s="307">
        <v>52</v>
      </c>
      <c r="I64" s="307">
        <v>45</v>
      </c>
      <c r="J64" s="307">
        <v>37</v>
      </c>
      <c r="K64" s="307">
        <v>44</v>
      </c>
      <c r="L64" s="307">
        <v>53</v>
      </c>
      <c r="M64" s="307">
        <v>53</v>
      </c>
      <c r="N64" s="307">
        <v>53</v>
      </c>
      <c r="O64" s="307">
        <v>56</v>
      </c>
      <c r="P64" s="307">
        <v>44</v>
      </c>
      <c r="Q64" s="307">
        <v>53</v>
      </c>
      <c r="R64" s="307">
        <v>50</v>
      </c>
      <c r="S64" s="307">
        <v>49</v>
      </c>
      <c r="T64" s="221">
        <v>52</v>
      </c>
      <c r="U64" s="221">
        <v>59</v>
      </c>
      <c r="V64" s="221">
        <v>48</v>
      </c>
      <c r="W64" s="221">
        <v>57</v>
      </c>
      <c r="X64" s="221">
        <v>59</v>
      </c>
      <c r="Y64" s="221">
        <v>60</v>
      </c>
      <c r="Z64" s="221">
        <v>53</v>
      </c>
      <c r="AA64" s="221">
        <v>57</v>
      </c>
      <c r="AB64" s="221">
        <v>68</v>
      </c>
      <c r="AC64" s="221">
        <f t="shared" ref="AC64:AD64" si="27">AC46/1000</f>
        <v>71</v>
      </c>
      <c r="AD64" s="221">
        <f t="shared" si="27"/>
        <v>72</v>
      </c>
      <c r="AE64" s="221">
        <f t="shared" ref="AE64:AF64" si="28">AE46/1000</f>
        <v>75</v>
      </c>
      <c r="AF64" s="221">
        <f t="shared" si="28"/>
        <v>81</v>
      </c>
    </row>
    <row r="65" spans="1:32" s="240" customFormat="1" ht="15" customHeight="1">
      <c r="A65" s="306" t="s">
        <v>203</v>
      </c>
      <c r="B65" s="306" t="s">
        <v>43</v>
      </c>
      <c r="C65" s="307">
        <v>24</v>
      </c>
      <c r="D65" s="307">
        <v>30</v>
      </c>
      <c r="E65" s="307">
        <v>32</v>
      </c>
      <c r="F65" s="307">
        <v>25</v>
      </c>
      <c r="G65" s="307">
        <v>29</v>
      </c>
      <c r="H65" s="307">
        <v>24</v>
      </c>
      <c r="I65" s="307">
        <v>23</v>
      </c>
      <c r="J65" s="307">
        <v>23</v>
      </c>
      <c r="K65" s="307">
        <v>22</v>
      </c>
      <c r="L65" s="307">
        <v>21</v>
      </c>
      <c r="M65" s="307">
        <v>21</v>
      </c>
      <c r="N65" s="307">
        <v>22</v>
      </c>
      <c r="O65" s="307">
        <v>28</v>
      </c>
      <c r="P65" s="307">
        <v>23</v>
      </c>
      <c r="Q65" s="307">
        <v>19</v>
      </c>
      <c r="R65" s="307">
        <v>17</v>
      </c>
      <c r="S65" s="307">
        <v>27</v>
      </c>
      <c r="T65" s="221">
        <v>35</v>
      </c>
      <c r="U65" s="221">
        <v>21</v>
      </c>
      <c r="V65" s="221">
        <v>13</v>
      </c>
      <c r="W65" s="221">
        <v>9</v>
      </c>
      <c r="X65" s="221">
        <v>4</v>
      </c>
      <c r="Y65" s="221">
        <v>10</v>
      </c>
      <c r="Z65" s="221">
        <v>-1</v>
      </c>
      <c r="AA65" s="221">
        <v>13</v>
      </c>
      <c r="AB65" s="221">
        <v>3</v>
      </c>
      <c r="AC65" s="221">
        <f t="shared" ref="AC65:AD65" si="29">(AC50+AC43+AC49)/1000</f>
        <v>-4</v>
      </c>
      <c r="AD65" s="221">
        <f t="shared" si="29"/>
        <v>-1</v>
      </c>
      <c r="AE65" s="221">
        <f t="shared" ref="AE65:AF65" si="30">(AE50+AE43+AE49)/1000</f>
        <v>5</v>
      </c>
      <c r="AF65" s="221">
        <f t="shared" si="30"/>
        <v>-10</v>
      </c>
    </row>
    <row r="66" spans="1:32" ht="15" customHeight="1">
      <c r="A66" s="308" t="s">
        <v>55</v>
      </c>
      <c r="B66" s="308" t="s">
        <v>41</v>
      </c>
      <c r="C66" s="309">
        <v>433</v>
      </c>
      <c r="D66" s="309">
        <v>452</v>
      </c>
      <c r="E66" s="309">
        <v>482</v>
      </c>
      <c r="F66" s="309">
        <v>468</v>
      </c>
      <c r="G66" s="309">
        <v>469</v>
      </c>
      <c r="H66" s="309">
        <v>481</v>
      </c>
      <c r="I66" s="309">
        <v>469</v>
      </c>
      <c r="J66" s="309">
        <v>449</v>
      </c>
      <c r="K66" s="309">
        <v>475</v>
      </c>
      <c r="L66" s="309">
        <v>473</v>
      </c>
      <c r="M66" s="309">
        <v>544</v>
      </c>
      <c r="N66" s="309">
        <v>542</v>
      </c>
      <c r="O66" s="309">
        <v>540</v>
      </c>
      <c r="P66" s="309">
        <v>443</v>
      </c>
      <c r="Q66" s="309">
        <v>496</v>
      </c>
      <c r="R66" s="309">
        <v>507</v>
      </c>
      <c r="S66" s="309">
        <v>548</v>
      </c>
      <c r="T66" s="390">
        <v>599</v>
      </c>
      <c r="U66" s="390">
        <v>634</v>
      </c>
      <c r="V66" s="390">
        <v>641</v>
      </c>
      <c r="W66" s="390">
        <v>661</v>
      </c>
      <c r="X66" s="390">
        <v>621</v>
      </c>
      <c r="Y66" s="390">
        <v>666</v>
      </c>
      <c r="Z66" s="390">
        <v>618</v>
      </c>
      <c r="AA66" s="390">
        <v>664</v>
      </c>
      <c r="AB66" s="390">
        <v>678</v>
      </c>
      <c r="AC66" s="390">
        <f t="shared" ref="AC66:AD66" si="31">SUM(AC56:AC65)</f>
        <v>667</v>
      </c>
      <c r="AD66" s="390">
        <f t="shared" si="31"/>
        <v>711</v>
      </c>
      <c r="AE66" s="390">
        <f t="shared" ref="AE66:AF66" si="32">SUM(AE56:AE65)</f>
        <v>729</v>
      </c>
      <c r="AF66" s="390">
        <f t="shared" si="32"/>
        <v>726</v>
      </c>
    </row>
    <row r="67" spans="1:32" s="27" customFormat="1" ht="15" customHeight="1">
      <c r="C67" s="317"/>
      <c r="D67" s="317"/>
      <c r="E67" s="317"/>
      <c r="F67" s="317"/>
      <c r="G67" s="317"/>
      <c r="H67" s="317"/>
      <c r="I67" s="317"/>
      <c r="J67" s="317"/>
      <c r="K67" s="317"/>
      <c r="L67" s="317"/>
    </row>
    <row r="68" spans="1:32" ht="15" customHeight="1"/>
    <row r="69" spans="1:32" ht="15" customHeight="1"/>
    <row r="70" spans="1:32" ht="15" customHeight="1">
      <c r="C70" s="337"/>
      <c r="D70" s="337"/>
      <c r="E70" s="337"/>
      <c r="F70" s="337"/>
      <c r="G70" s="337"/>
      <c r="H70" s="337"/>
      <c r="I70" s="337"/>
      <c r="J70" s="337"/>
      <c r="K70" s="337"/>
      <c r="L70" s="337"/>
      <c r="M70" s="337"/>
      <c r="N70" s="337"/>
      <c r="O70" s="337"/>
      <c r="P70" s="337"/>
      <c r="Q70" s="337"/>
      <c r="R70" s="337"/>
      <c r="S70" s="337"/>
      <c r="T70" s="337"/>
      <c r="U70" s="337"/>
      <c r="V70" s="337"/>
      <c r="W70" s="337"/>
      <c r="X70" s="337"/>
      <c r="AE70" s="337"/>
      <c r="AF70" s="337"/>
    </row>
    <row r="71" spans="1:32" ht="15" customHeight="1">
      <c r="C71" s="337"/>
      <c r="D71" s="337"/>
      <c r="E71" s="337"/>
      <c r="F71" s="337"/>
      <c r="G71" s="337"/>
      <c r="H71" s="337"/>
      <c r="I71" s="337"/>
      <c r="J71" s="337"/>
      <c r="K71" s="337"/>
      <c r="L71" s="337"/>
      <c r="M71" s="337"/>
      <c r="N71" s="337"/>
      <c r="O71" s="337"/>
      <c r="P71" s="337"/>
      <c r="Q71" s="337"/>
      <c r="R71" s="337"/>
      <c r="S71" s="337"/>
      <c r="T71" s="337"/>
      <c r="U71" s="337"/>
      <c r="V71" s="337"/>
      <c r="W71" s="337"/>
      <c r="X71" s="337"/>
      <c r="AE71" s="337"/>
      <c r="AF71" s="337"/>
    </row>
    <row r="72" spans="1:32" ht="15" customHeight="1"/>
    <row r="73" spans="1:32" ht="15" customHeight="1"/>
    <row r="74" spans="1:32" ht="15" customHeight="1"/>
    <row r="75" spans="1:32" ht="15" customHeight="1"/>
    <row r="76" spans="1:32" ht="15" customHeight="1"/>
    <row r="77" spans="1:32" ht="15" customHeight="1"/>
    <row r="78" spans="1:32" ht="15" customHeight="1"/>
    <row r="79" spans="1:32" ht="15" customHeight="1"/>
    <row r="80" spans="1:3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customSheetViews>
    <customSheetView guid="{25FAB884-5E17-4008-8139-33D910C7DEFE}"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1"/>
      <headerFooter alignWithMargins="0"/>
    </customSheetView>
    <customSheetView guid="{687A4863-1825-4D63-B732-E76682E6DE4F}" fitToPage="1" hiddenColumns="1">
      <selection activeCell="W7" sqref="W7"/>
      <pageMargins left="0.75" right="0.75" top="1" bottom="1" header="0.5" footer="0.5"/>
      <pageSetup paperSize="9" scale="71" fitToHeight="0" orientation="landscape" r:id="rId2"/>
      <headerFooter alignWithMargins="0"/>
    </customSheetView>
    <customSheetView guid="{9AF4A83C-CF57-4B40-8A74-6A0EA6C2FE5C}"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3"/>
      <headerFooter alignWithMargins="0"/>
    </customSheetView>
    <customSheetView guid="{22F3E99A-96C8-445F-81B2-67262F695A36}" scale="80" showGridLines="0" fitToPage="1" showRuler="0">
      <pane xSplit="2" ySplit="2" topLeftCell="X3" activePane="bottomRight" state="frozen"/>
      <selection pane="bottomRight" activeCell="AD10" sqref="AD10"/>
      <pageMargins left="0.75" right="0.75" top="1" bottom="1" header="0.5" footer="0.5"/>
      <pageSetup paperSize="9" scale="71" fitToHeight="0" orientation="landscape" r:id="rId4"/>
      <headerFooter alignWithMargins="0"/>
    </customSheetView>
    <customSheetView guid="{899D69CD-4B7E-42BC-9944-5BD922EB798C}" scale="70" showGridLines="0" fitToPage="1" showRuler="0" topLeftCell="K1">
      <selection activeCell="A69" sqref="A69"/>
      <pageMargins left="0.75" right="0.75" top="1" bottom="1" header="0.5" footer="0.5"/>
      <pageSetup paperSize="9" scale="71" fitToHeight="0" orientation="landscape" r:id="rId5"/>
      <headerFooter alignWithMargins="0"/>
    </customSheetView>
  </customSheetViews>
  <phoneticPr fontId="196" type="noConversion"/>
  <pageMargins left="0.75" right="0.75" top="1" bottom="1" header="0.5" footer="0.5"/>
  <pageSetup paperSize="9" scale="71" fitToHeight="0" orientation="landscape" r:id="rId6"/>
  <headerFooter alignWithMargins="0"/>
  <ignoredErrors>
    <ignoredError sqref="AB56:AF57 AC44:AF4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9"/>
  <sheetViews>
    <sheetView workbookViewId="0">
      <pane xSplit="2" ySplit="1" topLeftCell="AC7" activePane="bottomRight" state="frozen"/>
      <selection pane="topRight" activeCell="C1" sqref="C1"/>
      <selection pane="bottomLeft" activeCell="A2" sqref="A2"/>
      <selection pane="bottomRight" activeCell="AJ34" sqref="AJ34"/>
    </sheetView>
  </sheetViews>
  <sheetFormatPr defaultColWidth="9.42578125" defaultRowHeight="14.25"/>
  <cols>
    <col min="1" max="2" width="50.5703125" style="5" customWidth="1"/>
    <col min="3" max="30" width="12.42578125" style="5" customWidth="1"/>
    <col min="31" max="32" width="11.28515625" style="5" customWidth="1"/>
    <col min="33" max="33" width="11.5703125" style="5" customWidth="1"/>
    <col min="34" max="16384" width="9.42578125" style="5"/>
  </cols>
  <sheetData>
    <row r="1" spans="1:34" ht="15" customHeight="1" thickBot="1">
      <c r="A1" s="40" t="s">
        <v>56</v>
      </c>
      <c r="B1" s="40" t="s">
        <v>338</v>
      </c>
      <c r="C1" s="67" t="s">
        <v>177</v>
      </c>
      <c r="D1" s="67" t="s">
        <v>178</v>
      </c>
      <c r="E1" s="67" t="s">
        <v>179</v>
      </c>
      <c r="F1" s="67" t="s">
        <v>180</v>
      </c>
      <c r="G1" s="67" t="s">
        <v>181</v>
      </c>
      <c r="H1" s="67" t="s">
        <v>182</v>
      </c>
      <c r="I1" s="67" t="s">
        <v>183</v>
      </c>
      <c r="J1" s="67" t="s">
        <v>184</v>
      </c>
      <c r="K1" s="67" t="s">
        <v>185</v>
      </c>
      <c r="L1" s="67" t="s">
        <v>186</v>
      </c>
      <c r="M1" s="67" t="s">
        <v>551</v>
      </c>
      <c r="N1" s="67" t="s">
        <v>559</v>
      </c>
      <c r="O1" s="327" t="s">
        <v>586</v>
      </c>
      <c r="P1" s="327" t="s">
        <v>590</v>
      </c>
      <c r="Q1" s="327" t="s">
        <v>597</v>
      </c>
      <c r="R1" s="327" t="s">
        <v>608</v>
      </c>
      <c r="S1" s="327" t="s">
        <v>612</v>
      </c>
      <c r="T1" s="327" t="s">
        <v>617</v>
      </c>
      <c r="U1" s="327" t="s">
        <v>620</v>
      </c>
      <c r="V1" s="327" t="s">
        <v>632</v>
      </c>
      <c r="W1" s="327" t="s">
        <v>661</v>
      </c>
      <c r="X1" s="327" t="s">
        <v>670</v>
      </c>
      <c r="Y1" s="327" t="s">
        <v>675</v>
      </c>
      <c r="Z1" s="327" t="s">
        <v>680</v>
      </c>
      <c r="AA1" s="327" t="s">
        <v>685</v>
      </c>
      <c r="AB1" s="327" t="s">
        <v>686</v>
      </c>
      <c r="AC1" s="327" t="s">
        <v>735</v>
      </c>
      <c r="AD1" s="327" t="s">
        <v>740</v>
      </c>
      <c r="AE1" s="327" t="s">
        <v>746</v>
      </c>
      <c r="AF1" s="327" t="s">
        <v>748</v>
      </c>
    </row>
    <row r="2" spans="1:34" ht="15" customHeight="1">
      <c r="A2" s="68" t="s">
        <v>212</v>
      </c>
      <c r="B2" s="207" t="s">
        <v>339</v>
      </c>
      <c r="C2" s="485">
        <v>-313223</v>
      </c>
      <c r="D2" s="485">
        <v>-317819</v>
      </c>
      <c r="E2" s="485">
        <v>-325457</v>
      </c>
      <c r="F2" s="485">
        <v>-336586</v>
      </c>
      <c r="G2" s="485">
        <v>-324869</v>
      </c>
      <c r="H2" s="485">
        <v>-336786</v>
      </c>
      <c r="I2" s="485">
        <v>-355258</v>
      </c>
      <c r="J2" s="485">
        <v>-387929</v>
      </c>
      <c r="K2" s="283">
        <v>-365099</v>
      </c>
      <c r="L2" s="283">
        <v>-373083</v>
      </c>
      <c r="M2" s="283">
        <v>-364128</v>
      </c>
      <c r="N2" s="283">
        <v>-373797</v>
      </c>
      <c r="O2" s="283">
        <v>-360903</v>
      </c>
      <c r="P2" s="283">
        <v>-277620</v>
      </c>
      <c r="Q2" s="283">
        <v>-330755</v>
      </c>
      <c r="R2" s="283">
        <v>-338126</v>
      </c>
      <c r="S2" s="283">
        <v>-334667</v>
      </c>
      <c r="T2" s="283">
        <v>-328578</v>
      </c>
      <c r="U2" s="283">
        <v>-333584</v>
      </c>
      <c r="V2" s="283">
        <v>-382912</v>
      </c>
      <c r="W2" s="283">
        <v>-351847</v>
      </c>
      <c r="X2" s="283">
        <v>-369938</v>
      </c>
      <c r="Y2" s="283">
        <v>-379771</v>
      </c>
      <c r="Z2" s="283">
        <v>-418844</v>
      </c>
      <c r="AA2" s="283">
        <v>-444878</v>
      </c>
      <c r="AB2" s="283">
        <v>-444200</v>
      </c>
      <c r="AC2" s="283">
        <v>-471087</v>
      </c>
      <c r="AD2" s="283">
        <v>-529621</v>
      </c>
      <c r="AE2" s="283">
        <v>-462297</v>
      </c>
      <c r="AF2" s="283">
        <v>-470120</v>
      </c>
    </row>
    <row r="3" spans="1:34" ht="15" customHeight="1">
      <c r="A3" s="68" t="s">
        <v>216</v>
      </c>
      <c r="B3" s="207" t="s">
        <v>340</v>
      </c>
      <c r="C3" s="485">
        <v>-58065</v>
      </c>
      <c r="D3" s="485">
        <v>-55758</v>
      </c>
      <c r="E3" s="485">
        <v>-53343</v>
      </c>
      <c r="F3" s="485">
        <v>-49767</v>
      </c>
      <c r="G3" s="485">
        <v>-59367</v>
      </c>
      <c r="H3" s="485">
        <v>-58364</v>
      </c>
      <c r="I3" s="485">
        <v>-57479</v>
      </c>
      <c r="J3" s="485">
        <v>-58166</v>
      </c>
      <c r="K3" s="283">
        <v>-68093</v>
      </c>
      <c r="L3" s="283">
        <v>-64931</v>
      </c>
      <c r="M3" s="283">
        <v>-59348</v>
      </c>
      <c r="N3" s="283">
        <v>-48002</v>
      </c>
      <c r="O3" s="283">
        <v>-67574</v>
      </c>
      <c r="P3" s="283">
        <v>-50989</v>
      </c>
      <c r="Q3" s="283">
        <v>-57115</v>
      </c>
      <c r="R3" s="283">
        <v>-52763</v>
      </c>
      <c r="S3" s="283">
        <v>-64097</v>
      </c>
      <c r="T3" s="283">
        <v>-59291</v>
      </c>
      <c r="U3" s="283">
        <v>-57802</v>
      </c>
      <c r="V3" s="283">
        <v>-60712</v>
      </c>
      <c r="W3" s="283">
        <v>-68096</v>
      </c>
      <c r="X3" s="283">
        <v>-67226</v>
      </c>
      <c r="Y3" s="283">
        <v>-65693</v>
      </c>
      <c r="Z3" s="283">
        <v>-62951</v>
      </c>
      <c r="AA3" s="283">
        <v>-74905</v>
      </c>
      <c r="AB3" s="283">
        <v>-78598</v>
      </c>
      <c r="AC3" s="283">
        <v>-81229</v>
      </c>
      <c r="AD3" s="283">
        <v>-81753</v>
      </c>
      <c r="AE3" s="283">
        <v>-86779</v>
      </c>
      <c r="AF3" s="283">
        <v>-84602</v>
      </c>
    </row>
    <row r="4" spans="1:34">
      <c r="A4" s="68" t="s">
        <v>562</v>
      </c>
      <c r="B4" s="207" t="s">
        <v>563</v>
      </c>
      <c r="C4" s="485"/>
      <c r="D4" s="485">
        <v>0</v>
      </c>
      <c r="E4" s="485">
        <v>0</v>
      </c>
      <c r="F4" s="485">
        <v>0</v>
      </c>
      <c r="G4" s="485">
        <v>0</v>
      </c>
      <c r="H4" s="485">
        <v>0</v>
      </c>
      <c r="I4" s="485">
        <v>0</v>
      </c>
      <c r="J4" s="485">
        <v>0</v>
      </c>
      <c r="K4" s="485">
        <v>0</v>
      </c>
      <c r="L4" s="485">
        <v>0</v>
      </c>
      <c r="M4" s="485">
        <v>0</v>
      </c>
      <c r="N4" s="283">
        <v>-1661</v>
      </c>
      <c r="O4" s="283">
        <v>-2389</v>
      </c>
      <c r="P4" s="283">
        <v>-2366</v>
      </c>
      <c r="Q4" s="283">
        <v>-2274</v>
      </c>
      <c r="R4" s="283">
        <v>-2189</v>
      </c>
      <c r="S4" s="283">
        <v>-2239</v>
      </c>
      <c r="T4" s="283">
        <v>-2163</v>
      </c>
      <c r="U4" s="283">
        <v>-2193</v>
      </c>
      <c r="V4" s="283">
        <v>-2392</v>
      </c>
      <c r="W4" s="283">
        <v>-2384</v>
      </c>
      <c r="X4" s="283">
        <v>-2348</v>
      </c>
      <c r="Y4" s="283">
        <v>-2500</v>
      </c>
      <c r="Z4" s="283">
        <v>-2655</v>
      </c>
      <c r="AA4" s="283">
        <v>-3064</v>
      </c>
      <c r="AB4" s="283">
        <v>-3549</v>
      </c>
      <c r="AC4" s="283">
        <v>-3615</v>
      </c>
      <c r="AD4" s="283">
        <v>-3971</v>
      </c>
      <c r="AE4" s="283">
        <v>-4079</v>
      </c>
      <c r="AF4" s="283">
        <v>-4044</v>
      </c>
    </row>
    <row r="5" spans="1:34" ht="15" customHeight="1">
      <c r="A5" s="68" t="s">
        <v>214</v>
      </c>
      <c r="B5" s="207" t="s">
        <v>342</v>
      </c>
      <c r="C5" s="485">
        <v>-8395</v>
      </c>
      <c r="D5" s="485">
        <v>-9900</v>
      </c>
      <c r="E5" s="485">
        <v>-8782</v>
      </c>
      <c r="F5" s="485">
        <v>-12628</v>
      </c>
      <c r="G5" s="485">
        <v>-8299</v>
      </c>
      <c r="H5" s="485">
        <v>-9594</v>
      </c>
      <c r="I5" s="485">
        <v>-9548</v>
      </c>
      <c r="J5" s="485">
        <v>-13044</v>
      </c>
      <c r="K5" s="283">
        <v>-8896</v>
      </c>
      <c r="L5" s="283">
        <v>-9476</v>
      </c>
      <c r="M5" s="283">
        <v>-9990</v>
      </c>
      <c r="N5" s="283">
        <v>-11297</v>
      </c>
      <c r="O5" s="283">
        <v>-8659</v>
      </c>
      <c r="P5" s="283">
        <v>-9083</v>
      </c>
      <c r="Q5" s="283">
        <v>-9122</v>
      </c>
      <c r="R5" s="283">
        <v>-19255</v>
      </c>
      <c r="S5" s="283">
        <v>-8184</v>
      </c>
      <c r="T5" s="283">
        <v>-8877</v>
      </c>
      <c r="U5" s="283">
        <v>-9416</v>
      </c>
      <c r="V5" s="283">
        <v>-11829</v>
      </c>
      <c r="W5" s="283">
        <v>-9224</v>
      </c>
      <c r="X5" s="283">
        <v>-9701</v>
      </c>
      <c r="Y5" s="283">
        <v>-9650</v>
      </c>
      <c r="Z5" s="283">
        <v>-11963</v>
      </c>
      <c r="AA5" s="283">
        <v>-10200</v>
      </c>
      <c r="AB5" s="283">
        <v>-10218</v>
      </c>
      <c r="AC5" s="283">
        <v>-12511</v>
      </c>
      <c r="AD5" s="283">
        <v>-18185</v>
      </c>
      <c r="AE5" s="283">
        <v>-13704</v>
      </c>
      <c r="AF5" s="283">
        <v>-15323</v>
      </c>
    </row>
    <row r="6" spans="1:34" ht="15" customHeight="1">
      <c r="A6" s="68" t="s">
        <v>213</v>
      </c>
      <c r="B6" s="207" t="s">
        <v>341</v>
      </c>
      <c r="C6" s="485">
        <v>-2480</v>
      </c>
      <c r="D6" s="485">
        <v>-5022</v>
      </c>
      <c r="E6" s="485">
        <v>-2827</v>
      </c>
      <c r="F6" s="485">
        <v>-8401</v>
      </c>
      <c r="G6" s="485">
        <v>-2877</v>
      </c>
      <c r="H6" s="485">
        <v>-4740</v>
      </c>
      <c r="I6" s="485">
        <v>-3271</v>
      </c>
      <c r="J6" s="485">
        <v>-9982</v>
      </c>
      <c r="K6" s="283">
        <v>-2527</v>
      </c>
      <c r="L6" s="283">
        <v>-4323</v>
      </c>
      <c r="M6" s="283">
        <v>-4051</v>
      </c>
      <c r="N6" s="283">
        <v>-8809</v>
      </c>
      <c r="O6" s="283">
        <v>-2388</v>
      </c>
      <c r="P6" s="283">
        <v>-94</v>
      </c>
      <c r="Q6" s="283">
        <v>-2080</v>
      </c>
      <c r="R6" s="283">
        <v>-2545</v>
      </c>
      <c r="S6" s="283">
        <v>-1524</v>
      </c>
      <c r="T6" s="283">
        <v>-2094</v>
      </c>
      <c r="U6" s="283">
        <v>-1575</v>
      </c>
      <c r="V6" s="283">
        <v>-4100</v>
      </c>
      <c r="W6" s="283">
        <v>-1687</v>
      </c>
      <c r="X6" s="283">
        <v>-2504</v>
      </c>
      <c r="Y6" s="283">
        <v>-2640</v>
      </c>
      <c r="Z6" s="283">
        <v>-5451</v>
      </c>
      <c r="AA6" s="283">
        <v>-2310</v>
      </c>
      <c r="AB6" s="283">
        <v>-2766</v>
      </c>
      <c r="AC6" s="283">
        <v>-3058</v>
      </c>
      <c r="AD6" s="283">
        <v>-6496</v>
      </c>
      <c r="AE6" s="283">
        <v>-2520</v>
      </c>
      <c r="AF6" s="283">
        <v>-3601</v>
      </c>
    </row>
    <row r="7" spans="1:34" ht="25.5" customHeight="1">
      <c r="A7" s="68" t="s">
        <v>215</v>
      </c>
      <c r="B7" s="68" t="s">
        <v>343</v>
      </c>
      <c r="C7" s="485">
        <v>-624</v>
      </c>
      <c r="D7" s="485">
        <v>-620</v>
      </c>
      <c r="E7" s="485">
        <v>-625</v>
      </c>
      <c r="F7" s="485">
        <v>7705</v>
      </c>
      <c r="G7" s="485">
        <v>-579</v>
      </c>
      <c r="H7" s="485">
        <v>16487</v>
      </c>
      <c r="I7" s="485">
        <v>-205</v>
      </c>
      <c r="J7" s="485">
        <v>13428</v>
      </c>
      <c r="K7" s="283">
        <v>-5</v>
      </c>
      <c r="L7" s="283">
        <v>-4</v>
      </c>
      <c r="M7" s="283">
        <v>-115</v>
      </c>
      <c r="N7" s="283">
        <v>7687</v>
      </c>
      <c r="O7" s="283">
        <v>-138</v>
      </c>
      <c r="P7" s="283">
        <v>-412</v>
      </c>
      <c r="Q7" s="283">
        <v>-4</v>
      </c>
      <c r="R7" s="283">
        <v>8345</v>
      </c>
      <c r="S7" s="283">
        <v>-5</v>
      </c>
      <c r="T7" s="283">
        <v>-5</v>
      </c>
      <c r="U7" s="283">
        <v>-152</v>
      </c>
      <c r="V7" s="283">
        <v>-3002</v>
      </c>
      <c r="W7" s="283">
        <v>-7</v>
      </c>
      <c r="X7" s="283">
        <v>-10</v>
      </c>
      <c r="Y7" s="283">
        <v>-264</v>
      </c>
      <c r="Z7" s="283">
        <v>-4261</v>
      </c>
      <c r="AA7" s="283">
        <v>-8</v>
      </c>
      <c r="AB7" s="283">
        <v>-9</v>
      </c>
      <c r="AC7" s="283">
        <v>543</v>
      </c>
      <c r="AD7" s="283">
        <v>-8695</v>
      </c>
      <c r="AE7" s="283">
        <v>-11</v>
      </c>
      <c r="AF7" s="283">
        <v>-955</v>
      </c>
    </row>
    <row r="8" spans="1:34" ht="15" customHeight="1">
      <c r="A8" s="68" t="s">
        <v>217</v>
      </c>
      <c r="B8" s="207" t="s">
        <v>344</v>
      </c>
      <c r="C8" s="485">
        <v>0</v>
      </c>
      <c r="D8" s="485">
        <v>0</v>
      </c>
      <c r="E8" s="485">
        <v>0</v>
      </c>
      <c r="F8" s="485">
        <v>0</v>
      </c>
      <c r="G8" s="485">
        <v>0</v>
      </c>
      <c r="H8" s="485">
        <v>0</v>
      </c>
      <c r="I8" s="485">
        <v>0</v>
      </c>
      <c r="J8" s="485">
        <v>0</v>
      </c>
      <c r="K8" s="283">
        <v>-80000</v>
      </c>
      <c r="L8" s="283">
        <v>-6320</v>
      </c>
      <c r="M8" s="283">
        <v>-1860</v>
      </c>
      <c r="N8" s="283">
        <v>-11630</v>
      </c>
      <c r="O8" s="283">
        <v>-5612</v>
      </c>
      <c r="P8" s="283">
        <v>-5500</v>
      </c>
      <c r="Q8" s="283">
        <v>-4313</v>
      </c>
      <c r="R8" s="283">
        <v>-138161</v>
      </c>
      <c r="S8" s="283">
        <v>0</v>
      </c>
      <c r="T8" s="283">
        <v>-4600</v>
      </c>
      <c r="U8" s="283">
        <v>-172</v>
      </c>
      <c r="V8" s="283">
        <v>-8045</v>
      </c>
      <c r="W8" s="283">
        <v>0</v>
      </c>
      <c r="X8" s="283">
        <v>0</v>
      </c>
      <c r="Y8" s="283">
        <v>0</v>
      </c>
      <c r="Z8" s="283">
        <v>35815</v>
      </c>
      <c r="AA8" s="283"/>
      <c r="AB8" s="283">
        <v>-400</v>
      </c>
      <c r="AC8" s="283"/>
      <c r="AD8" s="283">
        <v>10488</v>
      </c>
      <c r="AE8" s="283">
        <f>-250+250</f>
        <v>0</v>
      </c>
      <c r="AF8" s="283">
        <v>0</v>
      </c>
    </row>
    <row r="9" spans="1:34" s="2" customFormat="1" ht="15.75">
      <c r="A9" s="77" t="s">
        <v>336</v>
      </c>
      <c r="B9" s="77" t="s">
        <v>345</v>
      </c>
      <c r="C9" s="219">
        <f t="shared" ref="C9:AC9" si="0">SUM(C2:C8)</f>
        <v>-382787</v>
      </c>
      <c r="D9" s="219">
        <f t="shared" si="0"/>
        <v>-389119</v>
      </c>
      <c r="E9" s="219">
        <f t="shared" si="0"/>
        <v>-391034</v>
      </c>
      <c r="F9" s="219">
        <f t="shared" si="0"/>
        <v>-399677</v>
      </c>
      <c r="G9" s="219">
        <f t="shared" si="0"/>
        <v>-395991</v>
      </c>
      <c r="H9" s="219">
        <f t="shared" si="0"/>
        <v>-392997</v>
      </c>
      <c r="I9" s="219">
        <f t="shared" si="0"/>
        <v>-425761</v>
      </c>
      <c r="J9" s="219">
        <f t="shared" si="0"/>
        <v>-455693</v>
      </c>
      <c r="K9" s="219">
        <f t="shared" si="0"/>
        <v>-524620</v>
      </c>
      <c r="L9" s="219">
        <f t="shared" si="0"/>
        <v>-458137</v>
      </c>
      <c r="M9" s="219">
        <f t="shared" si="0"/>
        <v>-439492</v>
      </c>
      <c r="N9" s="219">
        <f t="shared" si="0"/>
        <v>-447509</v>
      </c>
      <c r="O9" s="486">
        <f t="shared" si="0"/>
        <v>-447663</v>
      </c>
      <c r="P9" s="486">
        <f t="shared" si="0"/>
        <v>-346064</v>
      </c>
      <c r="Q9" s="486">
        <f t="shared" si="0"/>
        <v>-405663</v>
      </c>
      <c r="R9" s="486">
        <f t="shared" si="0"/>
        <v>-544694</v>
      </c>
      <c r="S9" s="486">
        <f t="shared" si="0"/>
        <v>-410716</v>
      </c>
      <c r="T9" s="486">
        <f t="shared" si="0"/>
        <v>-405608</v>
      </c>
      <c r="U9" s="486">
        <f t="shared" si="0"/>
        <v>-404894</v>
      </c>
      <c r="V9" s="486">
        <f t="shared" si="0"/>
        <v>-472992</v>
      </c>
      <c r="W9" s="486">
        <f t="shared" si="0"/>
        <v>-433245</v>
      </c>
      <c r="X9" s="486">
        <f t="shared" si="0"/>
        <v>-451727</v>
      </c>
      <c r="Y9" s="486">
        <f t="shared" si="0"/>
        <v>-460518</v>
      </c>
      <c r="Z9" s="486">
        <f t="shared" si="0"/>
        <v>-470310</v>
      </c>
      <c r="AA9" s="486">
        <f t="shared" si="0"/>
        <v>-535365</v>
      </c>
      <c r="AB9" s="486">
        <f t="shared" si="0"/>
        <v>-539740</v>
      </c>
      <c r="AC9" s="486">
        <f t="shared" si="0"/>
        <v>-570957</v>
      </c>
      <c r="AD9" s="486">
        <f>SUM(AD2:AD8)</f>
        <v>-638233</v>
      </c>
      <c r="AE9" s="486">
        <f>SUM(AE2:AE8)</f>
        <v>-569390</v>
      </c>
      <c r="AF9" s="486">
        <f>SUM(AF2:AF8)</f>
        <v>-578645</v>
      </c>
      <c r="AG9" s="5"/>
      <c r="AH9" s="5"/>
    </row>
    <row r="10" spans="1:34" ht="15" customHeight="1">
      <c r="A10" s="487"/>
      <c r="B10" s="15"/>
    </row>
    <row r="11" spans="1:34" ht="15" customHeight="1">
      <c r="A11" s="487"/>
      <c r="B11" s="15"/>
    </row>
    <row r="12" spans="1:34" ht="15" customHeight="1" thickBot="1">
      <c r="A12" s="201" t="s">
        <v>335</v>
      </c>
      <c r="B12" s="201" t="s">
        <v>346</v>
      </c>
      <c r="C12" s="67" t="s">
        <v>109</v>
      </c>
      <c r="D12" s="67" t="s">
        <v>105</v>
      </c>
      <c r="E12" s="67" t="s">
        <v>110</v>
      </c>
      <c r="F12" s="67" t="s">
        <v>111</v>
      </c>
      <c r="G12" s="67" t="s">
        <v>112</v>
      </c>
      <c r="H12" s="67" t="s">
        <v>129</v>
      </c>
      <c r="I12" s="67" t="s">
        <v>130</v>
      </c>
      <c r="J12" s="67" t="s">
        <v>136</v>
      </c>
      <c r="K12" s="67" t="s">
        <v>144</v>
      </c>
      <c r="L12" s="67" t="s">
        <v>519</v>
      </c>
      <c r="M12" s="67" t="str">
        <f t="shared" ref="M12:AB12" si="1">M1</f>
        <v>III Q 2019</v>
      </c>
      <c r="N12" s="67" t="str">
        <f t="shared" si="1"/>
        <v>IV Q 2019</v>
      </c>
      <c r="O12" s="327" t="str">
        <f t="shared" si="1"/>
        <v>I Q 2020</v>
      </c>
      <c r="P12" s="327" t="str">
        <f t="shared" si="1"/>
        <v>II Q 2020</v>
      </c>
      <c r="Q12" s="327" t="str">
        <f t="shared" si="1"/>
        <v>III Q 2020</v>
      </c>
      <c r="R12" s="327" t="str">
        <f t="shared" si="1"/>
        <v>IV Q 2020</v>
      </c>
      <c r="S12" s="327" t="str">
        <f t="shared" si="1"/>
        <v>I Q 2021</v>
      </c>
      <c r="T12" s="327" t="str">
        <f t="shared" si="1"/>
        <v>II Q 2021</v>
      </c>
      <c r="U12" s="327" t="str">
        <f t="shared" si="1"/>
        <v>III Q 2021</v>
      </c>
      <c r="V12" s="327" t="str">
        <f t="shared" si="1"/>
        <v>IV Q 2021</v>
      </c>
      <c r="W12" s="327" t="str">
        <f t="shared" si="1"/>
        <v>I Q 2022</v>
      </c>
      <c r="X12" s="327" t="str">
        <f t="shared" si="1"/>
        <v>II Q 2022</v>
      </c>
      <c r="Y12" s="327" t="str">
        <f t="shared" si="1"/>
        <v>III Q 2022</v>
      </c>
      <c r="Z12" s="327" t="str">
        <f t="shared" si="1"/>
        <v>IV Q 2022</v>
      </c>
      <c r="AA12" s="327" t="str">
        <f t="shared" si="1"/>
        <v>I Q 2023</v>
      </c>
      <c r="AB12" s="327" t="str">
        <f t="shared" si="1"/>
        <v>II Q 2023</v>
      </c>
      <c r="AC12" s="327" t="str">
        <f>AC1</f>
        <v>III Q 2023</v>
      </c>
      <c r="AD12" s="327" t="str">
        <f>AD1</f>
        <v>IV Q 2023</v>
      </c>
      <c r="AE12" s="327" t="str">
        <f>AE1</f>
        <v>I Q 2024</v>
      </c>
      <c r="AF12" s="327" t="str">
        <f>AF1</f>
        <v>II Q 2024</v>
      </c>
    </row>
    <row r="13" spans="1:34" ht="15" customHeight="1">
      <c r="A13" s="68" t="s">
        <v>218</v>
      </c>
      <c r="B13" s="207" t="s">
        <v>351</v>
      </c>
      <c r="C13" s="75">
        <v>-12876</v>
      </c>
      <c r="D13" s="75">
        <v>-11748</v>
      </c>
      <c r="E13" s="75">
        <v>-14672</v>
      </c>
      <c r="F13" s="75">
        <v>-13615</v>
      </c>
      <c r="G13" s="75">
        <v>-12855</v>
      </c>
      <c r="H13" s="75">
        <v>-20043</v>
      </c>
      <c r="I13" s="75">
        <v>-15324</v>
      </c>
      <c r="J13" s="75">
        <v>-16474</v>
      </c>
      <c r="K13" s="221">
        <v>-15747</v>
      </c>
      <c r="L13" s="221">
        <v>-15742</v>
      </c>
      <c r="M13" s="221">
        <v>-14422</v>
      </c>
      <c r="N13" s="221">
        <v>-20634</v>
      </c>
      <c r="O13" s="221">
        <v>-17218</v>
      </c>
      <c r="P13" s="221">
        <v>-16581</v>
      </c>
      <c r="Q13" s="488">
        <v>-15476</v>
      </c>
      <c r="R13" s="488">
        <v>-14520</v>
      </c>
      <c r="S13" s="488">
        <v>-13753</v>
      </c>
      <c r="T13" s="488">
        <v>-13744</v>
      </c>
      <c r="U13" s="488">
        <v>-13002</v>
      </c>
      <c r="V13" s="488">
        <v>-23539</v>
      </c>
      <c r="W13" s="488">
        <v>-16792</v>
      </c>
      <c r="X13" s="488">
        <v>-14803</v>
      </c>
      <c r="Y13" s="488">
        <v>-12900</v>
      </c>
      <c r="Z13" s="488">
        <v>-9505</v>
      </c>
      <c r="AA13" s="488">
        <v>-14580</v>
      </c>
      <c r="AB13" s="488">
        <v>-16172</v>
      </c>
      <c r="AC13" s="488">
        <v>-13672</v>
      </c>
      <c r="AD13" s="488">
        <v>-11591</v>
      </c>
      <c r="AE13" s="488">
        <v>-14063</v>
      </c>
      <c r="AF13" s="488">
        <v>-12375</v>
      </c>
    </row>
    <row r="14" spans="1:34" ht="15" customHeight="1">
      <c r="A14" s="68" t="s">
        <v>219</v>
      </c>
      <c r="B14" s="207" t="s">
        <v>352</v>
      </c>
      <c r="C14" s="75">
        <v>-54010</v>
      </c>
      <c r="D14" s="75">
        <v>-54373</v>
      </c>
      <c r="E14" s="75">
        <v>-54775</v>
      </c>
      <c r="F14" s="75">
        <v>-49889</v>
      </c>
      <c r="G14" s="75">
        <v>-60331</v>
      </c>
      <c r="H14" s="75">
        <v>-80520</v>
      </c>
      <c r="I14" s="75">
        <v>-75179</v>
      </c>
      <c r="J14" s="75">
        <v>-28406</v>
      </c>
      <c r="K14" s="221">
        <v>-77507</v>
      </c>
      <c r="L14" s="221">
        <v>-78060</v>
      </c>
      <c r="M14" s="221">
        <v>-80745</v>
      </c>
      <c r="N14" s="221">
        <v>-72028</v>
      </c>
      <c r="O14" s="221">
        <v>-82364</v>
      </c>
      <c r="P14" s="221">
        <v>-84587</v>
      </c>
      <c r="Q14" s="488">
        <v>-81851</v>
      </c>
      <c r="R14" s="488">
        <v>-81644</v>
      </c>
      <c r="S14" s="488">
        <v>-93543</v>
      </c>
      <c r="T14" s="488">
        <v>-96087</v>
      </c>
      <c r="U14" s="488">
        <v>-97184</v>
      </c>
      <c r="V14" s="488">
        <v>-94834</v>
      </c>
      <c r="W14" s="488">
        <v>-107480</v>
      </c>
      <c r="X14" s="488">
        <v>-110610</v>
      </c>
      <c r="Y14" s="488">
        <v>-104605</v>
      </c>
      <c r="Z14" s="488">
        <v>-91710</v>
      </c>
      <c r="AA14" s="488">
        <v>-130171</v>
      </c>
      <c r="AB14" s="488">
        <v>-123496</v>
      </c>
      <c r="AC14" s="488">
        <v>-132067</v>
      </c>
      <c r="AD14" s="488">
        <v>-115160</v>
      </c>
      <c r="AE14" s="488">
        <v>-135335</v>
      </c>
      <c r="AF14" s="488">
        <v>-134460</v>
      </c>
    </row>
    <row r="15" spans="1:34" ht="15" customHeight="1">
      <c r="A15" s="68" t="s">
        <v>220</v>
      </c>
      <c r="B15" s="207" t="s">
        <v>578</v>
      </c>
      <c r="C15" s="75">
        <v>-13314</v>
      </c>
      <c r="D15" s="75">
        <v>-11378</v>
      </c>
      <c r="E15" s="75">
        <v>-13908</v>
      </c>
      <c r="F15" s="75">
        <v>-26974</v>
      </c>
      <c r="G15" s="75">
        <v>-18862</v>
      </c>
      <c r="H15" s="75">
        <v>-23433</v>
      </c>
      <c r="I15" s="75">
        <v>-20063</v>
      </c>
      <c r="J15" s="75">
        <v>-27315</v>
      </c>
      <c r="K15" s="221">
        <v>-14522</v>
      </c>
      <c r="L15" s="221">
        <v>-21059</v>
      </c>
      <c r="M15" s="221">
        <v>-22522</v>
      </c>
      <c r="N15" s="221">
        <v>-14322</v>
      </c>
      <c r="O15" s="221">
        <v>-15713</v>
      </c>
      <c r="P15" s="221">
        <v>-20785</v>
      </c>
      <c r="Q15" s="488">
        <v>-22874</v>
      </c>
      <c r="R15" s="488">
        <v>-23009</v>
      </c>
      <c r="S15" s="488">
        <v>-15002</v>
      </c>
      <c r="T15" s="488">
        <v>-23815</v>
      </c>
      <c r="U15" s="488">
        <v>-16204</v>
      </c>
      <c r="V15" s="488">
        <v>-20328</v>
      </c>
      <c r="W15" s="488">
        <v>-17174</v>
      </c>
      <c r="X15" s="488">
        <v>-17317</v>
      </c>
      <c r="Y15" s="488">
        <v>-24698</v>
      </c>
      <c r="Z15" s="488">
        <v>-23233</v>
      </c>
      <c r="AA15" s="488">
        <v>-16041</v>
      </c>
      <c r="AB15" s="488">
        <v>-15933</v>
      </c>
      <c r="AC15" s="488">
        <v>-18947</v>
      </c>
      <c r="AD15" s="488">
        <v>-22270</v>
      </c>
      <c r="AE15" s="488">
        <v>-15758</v>
      </c>
      <c r="AF15" s="488">
        <v>-27967</v>
      </c>
    </row>
    <row r="16" spans="1:34" ht="15" customHeight="1">
      <c r="A16" s="68" t="s">
        <v>221</v>
      </c>
      <c r="B16" s="207" t="s">
        <v>353</v>
      </c>
      <c r="C16" s="75">
        <v>-8126</v>
      </c>
      <c r="D16" s="75">
        <v>-8131</v>
      </c>
      <c r="E16" s="75">
        <v>-7509</v>
      </c>
      <c r="F16" s="75">
        <v>-9821</v>
      </c>
      <c r="G16" s="75">
        <v>-8507</v>
      </c>
      <c r="H16" s="75">
        <v>-9020</v>
      </c>
      <c r="I16" s="75">
        <v>-7254</v>
      </c>
      <c r="J16" s="75">
        <v>-12496</v>
      </c>
      <c r="K16" s="221">
        <v>-9635</v>
      </c>
      <c r="L16" s="221">
        <v>-10536</v>
      </c>
      <c r="M16" s="221">
        <v>-10717</v>
      </c>
      <c r="N16" s="221">
        <v>-8258</v>
      </c>
      <c r="O16" s="221">
        <v>-9171</v>
      </c>
      <c r="P16" s="221">
        <v>-11399</v>
      </c>
      <c r="Q16" s="488">
        <v>-10036</v>
      </c>
      <c r="R16" s="488">
        <v>-13178</v>
      </c>
      <c r="S16" s="488">
        <v>-9517</v>
      </c>
      <c r="T16" s="488">
        <v>-10615</v>
      </c>
      <c r="U16" s="488">
        <v>-11395</v>
      </c>
      <c r="V16" s="488">
        <v>-11918</v>
      </c>
      <c r="W16" s="488">
        <v>-10058</v>
      </c>
      <c r="X16" s="488">
        <v>-11594</v>
      </c>
      <c r="Y16" s="488">
        <v>-12207</v>
      </c>
      <c r="Z16" s="488">
        <v>-4997</v>
      </c>
      <c r="AA16" s="488">
        <v>-10888</v>
      </c>
      <c r="AB16" s="488">
        <v>-11004</v>
      </c>
      <c r="AC16" s="488">
        <v>-11103</v>
      </c>
      <c r="AD16" s="488">
        <v>-8950</v>
      </c>
      <c r="AE16" s="488">
        <v>-11251</v>
      </c>
      <c r="AF16" s="488">
        <v>-11392</v>
      </c>
    </row>
    <row r="17" spans="1:34" ht="15" customHeight="1">
      <c r="A17" s="68" t="s">
        <v>222</v>
      </c>
      <c r="B17" s="207" t="s">
        <v>354</v>
      </c>
      <c r="C17" s="75">
        <v>-3587</v>
      </c>
      <c r="D17" s="75">
        <v>-3087</v>
      </c>
      <c r="E17" s="75">
        <v>-3900</v>
      </c>
      <c r="F17" s="75">
        <v>-3563</v>
      </c>
      <c r="G17" s="75">
        <v>-10808</v>
      </c>
      <c r="H17" s="75">
        <v>-7629</v>
      </c>
      <c r="I17" s="75">
        <v>-7325</v>
      </c>
      <c r="J17" s="75">
        <v>1587</v>
      </c>
      <c r="K17" s="221">
        <v>-958</v>
      </c>
      <c r="L17" s="221">
        <v>-4770</v>
      </c>
      <c r="M17" s="221">
        <v>-6920</v>
      </c>
      <c r="N17" s="221">
        <v>-1948</v>
      </c>
      <c r="O17" s="221">
        <v>-3114</v>
      </c>
      <c r="P17" s="221">
        <v>-1153</v>
      </c>
      <c r="Q17" s="488">
        <v>-1194</v>
      </c>
      <c r="R17" s="488">
        <v>-835</v>
      </c>
      <c r="S17" s="488">
        <v>-1588</v>
      </c>
      <c r="T17" s="488">
        <v>-1684</v>
      </c>
      <c r="U17" s="488">
        <v>-2503</v>
      </c>
      <c r="V17" s="488">
        <v>-5601</v>
      </c>
      <c r="W17" s="488">
        <v>-833</v>
      </c>
      <c r="X17" s="488">
        <v>-913</v>
      </c>
      <c r="Y17" s="488">
        <v>-3179</v>
      </c>
      <c r="Z17" s="488">
        <v>-1072</v>
      </c>
      <c r="AA17" s="488">
        <v>-877</v>
      </c>
      <c r="AB17" s="488">
        <v>-1143</v>
      </c>
      <c r="AC17" s="488">
        <v>-1607</v>
      </c>
      <c r="AD17" s="488">
        <v>-1531</v>
      </c>
      <c r="AE17" s="488">
        <v>-1946</v>
      </c>
      <c r="AF17" s="488">
        <v>-2088</v>
      </c>
    </row>
    <row r="18" spans="1:34" ht="15" customHeight="1">
      <c r="A18" s="68" t="s">
        <v>347</v>
      </c>
      <c r="B18" s="207" t="s">
        <v>355</v>
      </c>
      <c r="C18" s="75">
        <v>-20821</v>
      </c>
      <c r="D18" s="75">
        <v>-20231</v>
      </c>
      <c r="E18" s="75">
        <v>-23224</v>
      </c>
      <c r="F18" s="75">
        <v>-40340</v>
      </c>
      <c r="G18" s="75">
        <v>-36102</v>
      </c>
      <c r="H18" s="75">
        <v>-37999</v>
      </c>
      <c r="I18" s="75">
        <v>-31530</v>
      </c>
      <c r="J18" s="75">
        <v>-47374</v>
      </c>
      <c r="K18" s="221">
        <v>-40571</v>
      </c>
      <c r="L18" s="221">
        <v>-45574</v>
      </c>
      <c r="M18" s="221">
        <v>-41814</v>
      </c>
      <c r="N18" s="221">
        <v>-36375</v>
      </c>
      <c r="O18" s="221">
        <v>-39040</v>
      </c>
      <c r="P18" s="221">
        <v>-34056</v>
      </c>
      <c r="Q18" s="488">
        <v>-35076</v>
      </c>
      <c r="R18" s="488">
        <v>-29857</v>
      </c>
      <c r="S18" s="488">
        <v>-33345</v>
      </c>
      <c r="T18" s="488">
        <v>-32821</v>
      </c>
      <c r="U18" s="488">
        <v>-34600</v>
      </c>
      <c r="V18" s="488">
        <v>-37234</v>
      </c>
      <c r="W18" s="488">
        <v>-34990</v>
      </c>
      <c r="X18" s="488">
        <v>-40786</v>
      </c>
      <c r="Y18" s="488">
        <v>-33498</v>
      </c>
      <c r="Z18" s="488">
        <v>-39692</v>
      </c>
      <c r="AA18" s="488">
        <v>-52479</v>
      </c>
      <c r="AB18" s="488">
        <v>-52266</v>
      </c>
      <c r="AC18" s="488">
        <v>-47144</v>
      </c>
      <c r="AD18" s="488">
        <v>-49770</v>
      </c>
      <c r="AE18" s="488">
        <v>-64721</v>
      </c>
      <c r="AF18" s="488">
        <v>-66361</v>
      </c>
    </row>
    <row r="19" spans="1:34" ht="15" customHeight="1">
      <c r="A19" s="68" t="s">
        <v>621</v>
      </c>
      <c r="B19" s="207" t="s">
        <v>356</v>
      </c>
      <c r="C19" s="75">
        <v>-6765</v>
      </c>
      <c r="D19" s="75">
        <v>-7098</v>
      </c>
      <c r="E19" s="75">
        <v>-7602</v>
      </c>
      <c r="F19" s="75">
        <v>-3821</v>
      </c>
      <c r="G19" s="75">
        <v>-7083</v>
      </c>
      <c r="H19" s="75">
        <v>-7698</v>
      </c>
      <c r="I19" s="75">
        <v>-6726</v>
      </c>
      <c r="J19" s="75">
        <v>-5849</v>
      </c>
      <c r="K19" s="221">
        <v>-7380</v>
      </c>
      <c r="L19" s="221">
        <v>-7650</v>
      </c>
      <c r="M19" s="221">
        <v>-7514</v>
      </c>
      <c r="N19" s="221">
        <v>-3184</v>
      </c>
      <c r="O19" s="221">
        <v>-5693</v>
      </c>
      <c r="P19" s="221">
        <v>-6815</v>
      </c>
      <c r="Q19" s="488">
        <v>-6187</v>
      </c>
      <c r="R19" s="488">
        <v>-6609</v>
      </c>
      <c r="S19" s="488">
        <v>-5901</v>
      </c>
      <c r="T19" s="488">
        <v>-5909</v>
      </c>
      <c r="U19" s="488">
        <v>-6772</v>
      </c>
      <c r="V19" s="488">
        <v>-7068</v>
      </c>
      <c r="W19" s="488">
        <v>-5403</v>
      </c>
      <c r="X19" s="488">
        <v>-5252</v>
      </c>
      <c r="Y19" s="488">
        <v>-4901</v>
      </c>
      <c r="Z19" s="488">
        <v>-4060</v>
      </c>
      <c r="AA19" s="488">
        <v>-4659</v>
      </c>
      <c r="AB19" s="488">
        <v>-4490</v>
      </c>
      <c r="AC19" s="488">
        <v>-4475</v>
      </c>
      <c r="AD19" s="488">
        <v>-2125</v>
      </c>
      <c r="AE19" s="488">
        <v>-5095</v>
      </c>
      <c r="AF19" s="488">
        <v>-4940</v>
      </c>
    </row>
    <row r="20" spans="1:34" s="20" customFormat="1" ht="15" customHeight="1">
      <c r="A20" s="68" t="s">
        <v>622</v>
      </c>
      <c r="B20" s="207" t="s">
        <v>357</v>
      </c>
      <c r="C20" s="75">
        <v>-86295</v>
      </c>
      <c r="D20" s="75">
        <v>-87668</v>
      </c>
      <c r="E20" s="75">
        <v>-81112</v>
      </c>
      <c r="F20" s="75">
        <v>-93215</v>
      </c>
      <c r="G20" s="75">
        <v>-84167</v>
      </c>
      <c r="H20" s="75">
        <v>-84204</v>
      </c>
      <c r="I20" s="75">
        <v>-84653</v>
      </c>
      <c r="J20" s="75">
        <v>-93181</v>
      </c>
      <c r="K20" s="221">
        <v>-49625</v>
      </c>
      <c r="L20" s="221">
        <v>-34252</v>
      </c>
      <c r="M20" s="221">
        <v>-32849</v>
      </c>
      <c r="N20" s="221">
        <v>-12117</v>
      </c>
      <c r="O20" s="221">
        <v>-30257</v>
      </c>
      <c r="P20" s="221">
        <v>-38078</v>
      </c>
      <c r="Q20" s="488">
        <v>-31078</v>
      </c>
      <c r="R20" s="488">
        <v>-19179</v>
      </c>
      <c r="S20" s="488">
        <v>-27396</v>
      </c>
      <c r="T20" s="488">
        <v>-26921</v>
      </c>
      <c r="U20" s="221">
        <v>-34379</v>
      </c>
      <c r="V20" s="221">
        <v>-42743</v>
      </c>
      <c r="W20" s="488">
        <v>-26676</v>
      </c>
      <c r="X20" s="488">
        <v>-28743</v>
      </c>
      <c r="Y20" s="488">
        <v>-26106</v>
      </c>
      <c r="Z20" s="488">
        <v>-33418</v>
      </c>
      <c r="AA20" s="488">
        <v>-33096</v>
      </c>
      <c r="AB20" s="488">
        <v>-30999</v>
      </c>
      <c r="AC20" s="488">
        <v>-33336</v>
      </c>
      <c r="AD20" s="488">
        <v>-34013</v>
      </c>
      <c r="AE20" s="488">
        <v>-33835</v>
      </c>
      <c r="AF20" s="488">
        <v>-37229</v>
      </c>
      <c r="AG20" s="5"/>
      <c r="AH20" s="5"/>
    </row>
    <row r="21" spans="1:34" ht="28.5">
      <c r="A21" s="284" t="s">
        <v>223</v>
      </c>
      <c r="B21" s="68" t="s">
        <v>358</v>
      </c>
      <c r="C21" s="485">
        <v>-105152</v>
      </c>
      <c r="D21" s="485">
        <v>-70153</v>
      </c>
      <c r="E21" s="485">
        <v>-24541</v>
      </c>
      <c r="F21" s="485">
        <v>-24322</v>
      </c>
      <c r="G21" s="485">
        <v>-163630</v>
      </c>
      <c r="H21" s="485">
        <v>-3351</v>
      </c>
      <c r="I21" s="485">
        <v>-24742</v>
      </c>
      <c r="J21" s="485">
        <v>-28093</v>
      </c>
      <c r="K21" s="283">
        <v>-227995</v>
      </c>
      <c r="L21" s="283">
        <v>-29111</v>
      </c>
      <c r="M21" s="283">
        <v>-28041</v>
      </c>
      <c r="N21" s="283">
        <v>-26053</v>
      </c>
      <c r="O21" s="283">
        <v>-294897</v>
      </c>
      <c r="P21" s="283">
        <v>-44432</v>
      </c>
      <c r="Q21" s="283">
        <v>-49562</v>
      </c>
      <c r="R21" s="283">
        <v>-47008</v>
      </c>
      <c r="S21" s="283">
        <v>-192093</v>
      </c>
      <c r="T21" s="283">
        <v>-33017</v>
      </c>
      <c r="U21" s="283">
        <v>-34341</v>
      </c>
      <c r="V21" s="488">
        <v>-34297</v>
      </c>
      <c r="W21" s="488">
        <v>-287695</v>
      </c>
      <c r="X21" s="488">
        <v>2953</v>
      </c>
      <c r="Y21" s="488">
        <v>-10702</v>
      </c>
      <c r="Z21" s="488">
        <v>-3276</v>
      </c>
      <c r="AA21" s="488">
        <v>-198443</v>
      </c>
      <c r="AB21" s="488">
        <v>4162</v>
      </c>
      <c r="AC21" s="488">
        <v>-8605</v>
      </c>
      <c r="AD21" s="488">
        <v>-8494</v>
      </c>
      <c r="AE21" s="488">
        <v>-217663</v>
      </c>
      <c r="AF21" s="488">
        <v>-54005</v>
      </c>
    </row>
    <row r="22" spans="1:34" ht="15" customHeight="1">
      <c r="A22" s="68" t="s">
        <v>224</v>
      </c>
      <c r="B22" s="207" t="s">
        <v>359</v>
      </c>
      <c r="C22" s="75">
        <v>-30598</v>
      </c>
      <c r="D22" s="75">
        <v>-32056</v>
      </c>
      <c r="E22" s="75">
        <v>-25584</v>
      </c>
      <c r="F22" s="75">
        <v>-45668</v>
      </c>
      <c r="G22" s="75">
        <v>-25464</v>
      </c>
      <c r="H22" s="75">
        <v>-43050</v>
      </c>
      <c r="I22" s="75">
        <v>-59360</v>
      </c>
      <c r="J22" s="75">
        <v>-61444</v>
      </c>
      <c r="K22" s="221">
        <v>-34702</v>
      </c>
      <c r="L22" s="221">
        <v>-43143</v>
      </c>
      <c r="M22" s="221">
        <v>-40751</v>
      </c>
      <c r="N22" s="221">
        <v>-65730</v>
      </c>
      <c r="O22" s="221">
        <v>-25493</v>
      </c>
      <c r="P22" s="221">
        <v>-18615</v>
      </c>
      <c r="Q22" s="488">
        <v>-23300</v>
      </c>
      <c r="R22" s="488">
        <v>-26513</v>
      </c>
      <c r="S22" s="488">
        <v>-24732</v>
      </c>
      <c r="T22" s="488">
        <v>-35605</v>
      </c>
      <c r="U22" s="488">
        <v>-33086</v>
      </c>
      <c r="V22" s="488">
        <v>-37902</v>
      </c>
      <c r="W22" s="488">
        <v>-29475</v>
      </c>
      <c r="X22" s="488">
        <v>-38798</v>
      </c>
      <c r="Y22" s="488">
        <v>-43095</v>
      </c>
      <c r="Z22" s="488">
        <v>-63215</v>
      </c>
      <c r="AA22" s="488">
        <v>-37059</v>
      </c>
      <c r="AB22" s="488">
        <v>-40210</v>
      </c>
      <c r="AC22" s="488">
        <v>-46934</v>
      </c>
      <c r="AD22" s="488">
        <v>-72029</v>
      </c>
      <c r="AE22" s="488">
        <v>-41640</v>
      </c>
      <c r="AF22" s="488">
        <v>-45761</v>
      </c>
    </row>
    <row r="23" spans="1:34" ht="15" customHeight="1">
      <c r="A23" s="68" t="s">
        <v>348</v>
      </c>
      <c r="B23" s="207" t="s">
        <v>360</v>
      </c>
      <c r="C23" s="75">
        <v>-16399</v>
      </c>
      <c r="D23" s="75">
        <v>-16733</v>
      </c>
      <c r="E23" s="75">
        <v>-16052</v>
      </c>
      <c r="F23" s="75">
        <v>-18172</v>
      </c>
      <c r="G23" s="75">
        <v>-15241</v>
      </c>
      <c r="H23" s="75">
        <v>-16955</v>
      </c>
      <c r="I23" s="75">
        <v>-17067</v>
      </c>
      <c r="J23" s="75">
        <v>-22200</v>
      </c>
      <c r="K23" s="221">
        <v>-19188</v>
      </c>
      <c r="L23" s="221">
        <v>-14261</v>
      </c>
      <c r="M23" s="221">
        <v>-19287</v>
      </c>
      <c r="N23" s="221">
        <v>-14252</v>
      </c>
      <c r="O23" s="221">
        <v>-13939</v>
      </c>
      <c r="P23" s="221">
        <v>-14580</v>
      </c>
      <c r="Q23" s="488">
        <v>-14678</v>
      </c>
      <c r="R23" s="488">
        <v>-11710</v>
      </c>
      <c r="S23" s="488">
        <v>-13032</v>
      </c>
      <c r="T23" s="488">
        <v>-13857</v>
      </c>
      <c r="U23" s="488">
        <v>-14394</v>
      </c>
      <c r="V23" s="488">
        <v>-12046</v>
      </c>
      <c r="W23" s="488">
        <v>-13165</v>
      </c>
      <c r="X23" s="488">
        <v>-15596</v>
      </c>
      <c r="Y23" s="488">
        <v>-14979</v>
      </c>
      <c r="Z23" s="488">
        <v>-19383</v>
      </c>
      <c r="AA23" s="488">
        <v>-16679</v>
      </c>
      <c r="AB23" s="488">
        <v>-17195</v>
      </c>
      <c r="AC23" s="488">
        <v>-15134</v>
      </c>
      <c r="AD23" s="488">
        <v>-10469</v>
      </c>
      <c r="AE23" s="488">
        <v>-12745</v>
      </c>
      <c r="AF23" s="488">
        <v>-12139</v>
      </c>
    </row>
    <row r="24" spans="1:34" ht="15" customHeight="1">
      <c r="A24" s="68" t="s">
        <v>623</v>
      </c>
      <c r="B24" s="207" t="s">
        <v>361</v>
      </c>
      <c r="C24" s="75">
        <v>-3609</v>
      </c>
      <c r="D24" s="75">
        <v>-3721</v>
      </c>
      <c r="E24" s="75">
        <v>-3764</v>
      </c>
      <c r="F24" s="75">
        <v>-1364</v>
      </c>
      <c r="G24" s="75">
        <v>-3562</v>
      </c>
      <c r="H24" s="75">
        <v>-3482</v>
      </c>
      <c r="I24" s="75">
        <v>-3492</v>
      </c>
      <c r="J24" s="75">
        <v>87</v>
      </c>
      <c r="K24" s="221">
        <v>-3320</v>
      </c>
      <c r="L24" s="221">
        <v>-3128</v>
      </c>
      <c r="M24" s="221">
        <v>-2985</v>
      </c>
      <c r="N24" s="221">
        <v>262</v>
      </c>
      <c r="O24" s="221">
        <v>-2877</v>
      </c>
      <c r="P24" s="221">
        <v>-2752</v>
      </c>
      <c r="Q24" s="488">
        <v>-2808</v>
      </c>
      <c r="R24" s="488">
        <v>-1808</v>
      </c>
      <c r="S24" s="488">
        <v>-2741</v>
      </c>
      <c r="T24" s="488">
        <v>-2384</v>
      </c>
      <c r="U24" s="488">
        <v>-2208</v>
      </c>
      <c r="V24" s="488">
        <v>-2205</v>
      </c>
      <c r="W24" s="488">
        <v>-3801</v>
      </c>
      <c r="X24" s="488">
        <v>-5647</v>
      </c>
      <c r="Y24" s="488">
        <v>-5027</v>
      </c>
      <c r="Z24" s="488">
        <v>-3315</v>
      </c>
      <c r="AA24" s="488">
        <v>-5263</v>
      </c>
      <c r="AB24" s="488">
        <v>-7098</v>
      </c>
      <c r="AC24" s="488">
        <v>-5479</v>
      </c>
      <c r="AD24" s="488">
        <v>-12067</v>
      </c>
      <c r="AE24" s="488">
        <v>-6840</v>
      </c>
      <c r="AF24" s="488">
        <v>-6016</v>
      </c>
    </row>
    <row r="25" spans="1:34" ht="15" customHeight="1">
      <c r="A25" s="69" t="s">
        <v>349</v>
      </c>
      <c r="B25" s="74" t="s">
        <v>362</v>
      </c>
      <c r="C25" s="75">
        <v>-7501</v>
      </c>
      <c r="D25" s="75">
        <v>-6286</v>
      </c>
      <c r="E25" s="75">
        <v>-6667</v>
      </c>
      <c r="F25" s="75">
        <v>-8026</v>
      </c>
      <c r="G25" s="75">
        <v>-7172</v>
      </c>
      <c r="H25" s="75">
        <v>-8347</v>
      </c>
      <c r="I25" s="75">
        <v>-7630</v>
      </c>
      <c r="J25" s="75">
        <v>-7888</v>
      </c>
      <c r="K25" s="221">
        <v>-8888</v>
      </c>
      <c r="L25" s="221">
        <v>-9065</v>
      </c>
      <c r="M25" s="221">
        <v>-8897</v>
      </c>
      <c r="N25" s="221">
        <v>-8841</v>
      </c>
      <c r="O25" s="221">
        <v>-6186</v>
      </c>
      <c r="P25" s="221">
        <v>-6213</v>
      </c>
      <c r="Q25" s="488">
        <v>-7362</v>
      </c>
      <c r="R25" s="488">
        <v>-6254</v>
      </c>
      <c r="S25" s="488">
        <v>-7327</v>
      </c>
      <c r="T25" s="488">
        <v>-6694</v>
      </c>
      <c r="U25" s="488">
        <v>-6790</v>
      </c>
      <c r="V25" s="488">
        <v>-7929</v>
      </c>
      <c r="W25" s="488">
        <v>-7659</v>
      </c>
      <c r="X25" s="488">
        <v>-7967</v>
      </c>
      <c r="Y25" s="488">
        <v>-7933</v>
      </c>
      <c r="Z25" s="488">
        <v>-10696</v>
      </c>
      <c r="AA25" s="488">
        <v>-9613</v>
      </c>
      <c r="AB25" s="488">
        <v>-8578</v>
      </c>
      <c r="AC25" s="488">
        <v>-8063</v>
      </c>
      <c r="AD25" s="488">
        <v>-6850</v>
      </c>
      <c r="AE25" s="488">
        <v>-10902</v>
      </c>
      <c r="AF25" s="488">
        <v>-10691</v>
      </c>
    </row>
    <row r="26" spans="1:34" ht="15" customHeight="1">
      <c r="A26" s="69" t="s">
        <v>350</v>
      </c>
      <c r="B26" s="74" t="s">
        <v>363</v>
      </c>
      <c r="C26" s="75">
        <v>-6104</v>
      </c>
      <c r="D26" s="75">
        <v>-5833</v>
      </c>
      <c r="E26" s="75">
        <v>-6904</v>
      </c>
      <c r="F26" s="75">
        <v>-8439</v>
      </c>
      <c r="G26" s="75">
        <v>-6192</v>
      </c>
      <c r="H26" s="75">
        <v>-5445</v>
      </c>
      <c r="I26" s="75">
        <v>-8149</v>
      </c>
      <c r="J26" s="75">
        <v>-12923</v>
      </c>
      <c r="K26" s="221">
        <v>-7921</v>
      </c>
      <c r="L26" s="221">
        <v>-5231</v>
      </c>
      <c r="M26" s="221">
        <v>-7552</v>
      </c>
      <c r="N26" s="221">
        <v>-6576</v>
      </c>
      <c r="O26" s="221">
        <v>-5723</v>
      </c>
      <c r="P26" s="221">
        <v>-5575</v>
      </c>
      <c r="Q26" s="488">
        <v>-5476</v>
      </c>
      <c r="R26" s="488">
        <v>-3640</v>
      </c>
      <c r="S26" s="488">
        <v>-5044</v>
      </c>
      <c r="T26" s="488">
        <v>-4944</v>
      </c>
      <c r="U26" s="488">
        <v>-5176</v>
      </c>
      <c r="V26" s="488">
        <v>-4721</v>
      </c>
      <c r="W26" s="488">
        <v>-5583</v>
      </c>
      <c r="X26" s="488">
        <v>-3297</v>
      </c>
      <c r="Y26" s="488">
        <v>-4650</v>
      </c>
      <c r="Z26" s="488">
        <v>-5076</v>
      </c>
      <c r="AA26" s="488">
        <v>-5457</v>
      </c>
      <c r="AB26" s="488">
        <v>-5059</v>
      </c>
      <c r="AC26" s="488">
        <v>-4923</v>
      </c>
      <c r="AD26" s="488">
        <v>-4978</v>
      </c>
      <c r="AE26" s="488">
        <v>-4429</v>
      </c>
      <c r="AF26" s="488">
        <v>-3549</v>
      </c>
    </row>
    <row r="27" spans="1:34" s="20" customFormat="1" ht="15" customHeight="1">
      <c r="A27" s="69" t="s">
        <v>255</v>
      </c>
      <c r="B27" s="74" t="s">
        <v>277</v>
      </c>
      <c r="C27" s="75">
        <v>-5766</v>
      </c>
      <c r="D27" s="75">
        <v>-6472</v>
      </c>
      <c r="E27" s="75">
        <v>-5118</v>
      </c>
      <c r="F27" s="75">
        <v>-8363</v>
      </c>
      <c r="G27" s="75">
        <v>-6487</v>
      </c>
      <c r="H27" s="75">
        <v>-7240</v>
      </c>
      <c r="I27" s="75">
        <v>-6199</v>
      </c>
      <c r="J27" s="75">
        <v>-10775</v>
      </c>
      <c r="K27" s="221">
        <v>-3940</v>
      </c>
      <c r="L27" s="221">
        <v>-8477</v>
      </c>
      <c r="M27" s="221">
        <v>-7692</v>
      </c>
      <c r="N27" s="221">
        <v>-11418</v>
      </c>
      <c r="O27" s="221">
        <v>-6292</v>
      </c>
      <c r="P27" s="221">
        <v>-2864</v>
      </c>
      <c r="Q27" s="488">
        <v>-2419</v>
      </c>
      <c r="R27" s="488">
        <v>-243</v>
      </c>
      <c r="S27" s="488">
        <v>-2362</v>
      </c>
      <c r="T27" s="488">
        <v>-3905</v>
      </c>
      <c r="U27" s="488">
        <v>-3680</v>
      </c>
      <c r="V27" s="488">
        <v>-2208</v>
      </c>
      <c r="W27" s="488">
        <v>-3470</v>
      </c>
      <c r="X27" s="488">
        <v>-4350</v>
      </c>
      <c r="Y27" s="488">
        <v>-4800</v>
      </c>
      <c r="Z27" s="488">
        <v>-5423</v>
      </c>
      <c r="AA27" s="488">
        <v>-6136</v>
      </c>
      <c r="AB27" s="488">
        <v>-6534</v>
      </c>
      <c r="AC27" s="488">
        <v>-4929</v>
      </c>
      <c r="AD27" s="488">
        <v>-10828</v>
      </c>
      <c r="AE27" s="488">
        <v>-8385</v>
      </c>
      <c r="AF27" s="488">
        <v>-8504</v>
      </c>
      <c r="AG27" s="5"/>
      <c r="AH27" s="5"/>
    </row>
    <row r="28" spans="1:34" ht="15" customHeight="1">
      <c r="A28" s="68" t="s">
        <v>226</v>
      </c>
      <c r="B28" s="207" t="s">
        <v>364</v>
      </c>
      <c r="C28" s="75">
        <v>0</v>
      </c>
      <c r="D28" s="75">
        <v>0</v>
      </c>
      <c r="E28" s="75">
        <v>0</v>
      </c>
      <c r="F28" s="75">
        <v>0</v>
      </c>
      <c r="G28" s="75">
        <v>0</v>
      </c>
      <c r="H28" s="75">
        <v>0</v>
      </c>
      <c r="I28" s="75">
        <v>0</v>
      </c>
      <c r="J28" s="75">
        <v>0</v>
      </c>
      <c r="K28" s="221">
        <v>-1951</v>
      </c>
      <c r="L28" s="221">
        <v>-9568</v>
      </c>
      <c r="M28" s="221">
        <v>-4614</v>
      </c>
      <c r="N28" s="221">
        <v>-4542</v>
      </c>
      <c r="O28" s="488">
        <f>-2202-999-151+1</f>
        <v>-3351</v>
      </c>
      <c r="P28" s="488">
        <v>-3029</v>
      </c>
      <c r="Q28" s="488">
        <v>-2982</v>
      </c>
      <c r="R28" s="488">
        <v>-3267</v>
      </c>
      <c r="S28" s="488">
        <v>-2802</v>
      </c>
      <c r="T28" s="488">
        <v>-2543</v>
      </c>
      <c r="U28" s="488">
        <v>-2516</v>
      </c>
      <c r="V28" s="488">
        <v>-3131</v>
      </c>
      <c r="W28" s="488">
        <v>-2812</v>
      </c>
      <c r="X28" s="488">
        <v>-2465</v>
      </c>
      <c r="Y28" s="488">
        <v>-2389</v>
      </c>
      <c r="Z28" s="488">
        <v>-2406</v>
      </c>
      <c r="AA28" s="488">
        <v>-2939</v>
      </c>
      <c r="AB28" s="488">
        <v>-2533</v>
      </c>
      <c r="AC28" s="488">
        <v>-2499</v>
      </c>
      <c r="AD28" s="488">
        <v>-2722</v>
      </c>
      <c r="AE28" s="488">
        <v>-3191</v>
      </c>
      <c r="AF28" s="488">
        <v>-2515</v>
      </c>
    </row>
    <row r="29" spans="1:34" ht="15" customHeight="1">
      <c r="A29" s="489" t="s">
        <v>624</v>
      </c>
      <c r="B29" s="207" t="s">
        <v>531</v>
      </c>
      <c r="C29" s="75"/>
      <c r="D29" s="75"/>
      <c r="E29" s="75"/>
      <c r="F29" s="75"/>
      <c r="G29" s="75"/>
      <c r="H29" s="75"/>
      <c r="I29" s="75"/>
      <c r="J29" s="75"/>
      <c r="K29" s="221">
        <v>-8389</v>
      </c>
      <c r="L29" s="221">
        <v>-15437</v>
      </c>
      <c r="M29" s="221">
        <v>-12397</v>
      </c>
      <c r="N29" s="221">
        <v>-13436</v>
      </c>
      <c r="O29" s="221">
        <v>-12693</v>
      </c>
      <c r="P29" s="221">
        <v>-9437</v>
      </c>
      <c r="Q29" s="488">
        <v>-11189</v>
      </c>
      <c r="R29" s="488">
        <v>-10663</v>
      </c>
      <c r="S29" s="488">
        <v>-10973</v>
      </c>
      <c r="T29" s="488">
        <v>-10832</v>
      </c>
      <c r="U29" s="488">
        <v>-12453</v>
      </c>
      <c r="V29" s="488">
        <v>-13005</v>
      </c>
      <c r="W29" s="488">
        <v>-9674</v>
      </c>
      <c r="X29" s="488">
        <v>-9119</v>
      </c>
      <c r="Y29" s="488">
        <v>-9519</v>
      </c>
      <c r="Z29" s="488">
        <v>296</v>
      </c>
      <c r="AA29" s="488">
        <v>-9906</v>
      </c>
      <c r="AB29" s="488">
        <v>-10260</v>
      </c>
      <c r="AC29" s="488">
        <v>-9178</v>
      </c>
      <c r="AD29" s="488">
        <v>-5218</v>
      </c>
      <c r="AE29" s="488">
        <v>-10816</v>
      </c>
      <c r="AF29" s="488">
        <v>-9390</v>
      </c>
    </row>
    <row r="30" spans="1:34" ht="15" customHeight="1">
      <c r="A30" s="225" t="s">
        <v>671</v>
      </c>
      <c r="B30" s="490" t="s">
        <v>674</v>
      </c>
      <c r="C30" s="222"/>
      <c r="D30" s="222"/>
      <c r="E30" s="222"/>
      <c r="F30" s="222"/>
      <c r="G30" s="222"/>
      <c r="H30" s="222"/>
      <c r="I30" s="222"/>
      <c r="J30" s="222"/>
      <c r="K30" s="222"/>
      <c r="L30" s="222"/>
      <c r="M30" s="222"/>
      <c r="N30" s="222"/>
      <c r="O30" s="491"/>
      <c r="P30" s="491"/>
      <c r="Q30" s="491"/>
      <c r="R30" s="491"/>
      <c r="S30" s="491"/>
      <c r="T30" s="491"/>
      <c r="U30" s="491"/>
      <c r="V30" s="491"/>
      <c r="W30" s="491"/>
      <c r="X30" s="488">
        <v>-407262</v>
      </c>
      <c r="Y30" s="488">
        <v>-38442</v>
      </c>
      <c r="Z30" s="488">
        <v>0</v>
      </c>
      <c r="AA30" s="488">
        <v>0</v>
      </c>
      <c r="AB30" s="488">
        <v>-238</v>
      </c>
      <c r="AC30" s="488">
        <v>-18</v>
      </c>
      <c r="AD30" s="488">
        <v>-19</v>
      </c>
      <c r="AE30" s="488">
        <v>0</v>
      </c>
      <c r="AF30" s="488">
        <v>0</v>
      </c>
    </row>
    <row r="31" spans="1:34" ht="28.5">
      <c r="A31" s="225" t="s">
        <v>688</v>
      </c>
      <c r="B31" s="490" t="s">
        <v>677</v>
      </c>
      <c r="C31" s="222"/>
      <c r="D31" s="222"/>
      <c r="E31" s="222"/>
      <c r="F31" s="222"/>
      <c r="G31" s="222"/>
      <c r="H31" s="222"/>
      <c r="I31" s="222"/>
      <c r="J31" s="222"/>
      <c r="K31" s="222"/>
      <c r="L31" s="222"/>
      <c r="M31" s="222"/>
      <c r="N31" s="222"/>
      <c r="O31" s="491"/>
      <c r="P31" s="491"/>
      <c r="Q31" s="491"/>
      <c r="R31" s="491"/>
      <c r="S31" s="491"/>
      <c r="T31" s="491"/>
      <c r="U31" s="491"/>
      <c r="V31" s="491"/>
      <c r="W31" s="491"/>
      <c r="X31" s="491"/>
      <c r="Y31" s="491">
        <v>-165000</v>
      </c>
      <c r="Z31" s="491">
        <v>-8565</v>
      </c>
      <c r="AA31" s="491">
        <v>0</v>
      </c>
      <c r="AB31" s="491">
        <v>0</v>
      </c>
      <c r="AC31" s="491">
        <v>0</v>
      </c>
      <c r="AD31" s="491">
        <v>0</v>
      </c>
      <c r="AE31" s="491">
        <v>0</v>
      </c>
      <c r="AF31" s="491">
        <v>0</v>
      </c>
    </row>
    <row r="32" spans="1:34" s="2" customFormat="1" ht="15.75">
      <c r="A32" s="77" t="s">
        <v>337</v>
      </c>
      <c r="B32" s="77" t="s">
        <v>579</v>
      </c>
      <c r="C32" s="219">
        <f t="shared" ref="C32:J32" si="2">SUM(C13:C28)</f>
        <v>-380923</v>
      </c>
      <c r="D32" s="219">
        <f t="shared" si="2"/>
        <v>-344968</v>
      </c>
      <c r="E32" s="219">
        <f t="shared" si="2"/>
        <v>-295332</v>
      </c>
      <c r="F32" s="219">
        <f t="shared" si="2"/>
        <v>-355592</v>
      </c>
      <c r="G32" s="219">
        <f t="shared" si="2"/>
        <v>-466463</v>
      </c>
      <c r="H32" s="219">
        <f t="shared" si="2"/>
        <v>-358416</v>
      </c>
      <c r="I32" s="219">
        <f t="shared" si="2"/>
        <v>-374693</v>
      </c>
      <c r="J32" s="219">
        <f t="shared" si="2"/>
        <v>-372744</v>
      </c>
      <c r="K32" s="219">
        <f t="shared" ref="K32:W32" si="3">SUM(K13:K29)</f>
        <v>-532239</v>
      </c>
      <c r="L32" s="219">
        <f t="shared" si="3"/>
        <v>-355064</v>
      </c>
      <c r="M32" s="219">
        <f t="shared" si="3"/>
        <v>-349719</v>
      </c>
      <c r="N32" s="219">
        <f t="shared" si="3"/>
        <v>-319452</v>
      </c>
      <c r="O32" s="486">
        <f t="shared" si="3"/>
        <v>-574021</v>
      </c>
      <c r="P32" s="486">
        <f t="shared" si="3"/>
        <v>-320951</v>
      </c>
      <c r="Q32" s="486">
        <f t="shared" si="3"/>
        <v>-323548</v>
      </c>
      <c r="R32" s="486">
        <f t="shared" si="3"/>
        <v>-299937</v>
      </c>
      <c r="S32" s="486">
        <f t="shared" si="3"/>
        <v>-461151</v>
      </c>
      <c r="T32" s="486">
        <f t="shared" si="3"/>
        <v>-325377</v>
      </c>
      <c r="U32" s="486">
        <f t="shared" si="3"/>
        <v>-330683</v>
      </c>
      <c r="V32" s="486">
        <f t="shared" si="3"/>
        <v>-360709</v>
      </c>
      <c r="W32" s="486">
        <f t="shared" si="3"/>
        <v>-582740</v>
      </c>
      <c r="X32" s="486">
        <f>SUM(X13:X30)</f>
        <v>-721566</v>
      </c>
      <c r="Y32" s="486">
        <f t="shared" ref="Y32:AF32" si="4">SUM(Y13:Y31)</f>
        <v>-528630</v>
      </c>
      <c r="Z32" s="486">
        <f t="shared" si="4"/>
        <v>-328746</v>
      </c>
      <c r="AA32" s="486">
        <f t="shared" si="4"/>
        <v>-554286</v>
      </c>
      <c r="AB32" s="486">
        <f t="shared" si="4"/>
        <v>-349046</v>
      </c>
      <c r="AC32" s="486">
        <f t="shared" si="4"/>
        <v>-368113</v>
      </c>
      <c r="AD32" s="486">
        <f t="shared" si="4"/>
        <v>-379084</v>
      </c>
      <c r="AE32" s="486">
        <f t="shared" si="4"/>
        <v>-598615</v>
      </c>
      <c r="AF32" s="486">
        <f t="shared" si="4"/>
        <v>-449382</v>
      </c>
      <c r="AG32" s="5"/>
      <c r="AH32" s="5"/>
    </row>
    <row r="33" spans="1:33" s="78" customFormat="1">
      <c r="O33" s="324"/>
      <c r="P33" s="324"/>
      <c r="Q33" s="324"/>
      <c r="R33" s="324"/>
      <c r="S33" s="324">
        <f>'[1]P&amp;L'!S22-S32-S9</f>
        <v>0</v>
      </c>
      <c r="T33" s="324">
        <f>'[1]P&amp;L'!T22-T32-T9</f>
        <v>0</v>
      </c>
      <c r="U33" s="324">
        <f>'[1]P&amp;L'!U22-U32-U9</f>
        <v>0</v>
      </c>
      <c r="V33" s="324">
        <f>'[1]P&amp;L'!V22-V32-V9</f>
        <v>0</v>
      </c>
      <c r="W33" s="324">
        <f>'[1]P&amp;L'!W22-W32-W9</f>
        <v>0</v>
      </c>
      <c r="X33" s="324">
        <f>'[1]P&amp;L'!X22-X32-X9</f>
        <v>0</v>
      </c>
      <c r="Y33" s="324">
        <f>'[1]P&amp;L'!Y22-Y32-Y9</f>
        <v>0</v>
      </c>
      <c r="Z33" s="324">
        <f>'[1]P&amp;L'!Z22-Z32-Z9</f>
        <v>0</v>
      </c>
      <c r="AA33" s="324"/>
      <c r="AB33" s="324"/>
      <c r="AC33" s="324"/>
      <c r="AD33" s="324"/>
      <c r="AE33" s="324"/>
      <c r="AF33" s="324"/>
      <c r="AG33" s="5"/>
    </row>
    <row r="34" spans="1:33">
      <c r="A34" s="218" t="s">
        <v>520</v>
      </c>
      <c r="B34" s="218" t="s">
        <v>521</v>
      </c>
      <c r="C34" s="219">
        <f t="shared" ref="C34:J34" si="5">SUM(C35:C36)</f>
        <v>-101987</v>
      </c>
      <c r="D34" s="219">
        <f t="shared" si="5"/>
        <v>-66974</v>
      </c>
      <c r="E34" s="219">
        <f t="shared" si="5"/>
        <v>-21058</v>
      </c>
      <c r="F34" s="219">
        <f t="shared" si="5"/>
        <v>-20942</v>
      </c>
      <c r="G34" s="219">
        <f t="shared" si="5"/>
        <v>-160255</v>
      </c>
      <c r="H34" s="219">
        <f t="shared" si="5"/>
        <v>34</v>
      </c>
      <c r="I34" s="219">
        <f t="shared" si="5"/>
        <v>-21086</v>
      </c>
      <c r="J34" s="219">
        <f t="shared" si="5"/>
        <v>-21506</v>
      </c>
      <c r="K34" s="219">
        <f t="shared" ref="K34:AF34" si="6">SUM(K35:K36)</f>
        <v>-220604</v>
      </c>
      <c r="L34" s="219">
        <f t="shared" si="6"/>
        <v>-20746</v>
      </c>
      <c r="M34" s="219">
        <f t="shared" si="6"/>
        <v>-20802</v>
      </c>
      <c r="N34" s="219">
        <f t="shared" si="6"/>
        <v>-20607</v>
      </c>
      <c r="O34" s="486">
        <f t="shared" si="6"/>
        <v>-287624</v>
      </c>
      <c r="P34" s="486">
        <f t="shared" si="6"/>
        <v>-40392</v>
      </c>
      <c r="Q34" s="486">
        <f t="shared" si="6"/>
        <v>-41483</v>
      </c>
      <c r="R34" s="486">
        <f t="shared" si="6"/>
        <v>-41450</v>
      </c>
      <c r="S34" s="486">
        <f t="shared" si="6"/>
        <v>-182467</v>
      </c>
      <c r="T34" s="486">
        <f t="shared" si="6"/>
        <v>-25905</v>
      </c>
      <c r="U34" s="486">
        <f t="shared" si="6"/>
        <v>-26906</v>
      </c>
      <c r="V34" s="486">
        <f t="shared" si="6"/>
        <v>-27291</v>
      </c>
      <c r="W34" s="486">
        <f t="shared" si="6"/>
        <v>-277603</v>
      </c>
      <c r="X34" s="486">
        <f t="shared" si="6"/>
        <v>10909</v>
      </c>
      <c r="Y34" s="486">
        <f t="shared" si="6"/>
        <v>-2523</v>
      </c>
      <c r="Z34" s="486">
        <f t="shared" si="6"/>
        <v>4653</v>
      </c>
      <c r="AA34" s="486">
        <f t="shared" si="6"/>
        <v>-187373</v>
      </c>
      <c r="AB34" s="486">
        <f t="shared" si="6"/>
        <v>12792</v>
      </c>
      <c r="AC34" s="486">
        <f t="shared" si="6"/>
        <v>0</v>
      </c>
      <c r="AD34" s="486">
        <f t="shared" si="6"/>
        <v>0</v>
      </c>
      <c r="AE34" s="486">
        <f t="shared" si="6"/>
        <v>-205651</v>
      </c>
      <c r="AF34" s="486">
        <f t="shared" si="6"/>
        <v>-47443</v>
      </c>
    </row>
    <row r="35" spans="1:33">
      <c r="A35" s="220" t="s">
        <v>522</v>
      </c>
      <c r="B35" s="220" t="s">
        <v>523</v>
      </c>
      <c r="C35" s="75">
        <v>-77117</v>
      </c>
      <c r="D35" s="75">
        <v>-49836</v>
      </c>
      <c r="E35" s="75">
        <v>0</v>
      </c>
      <c r="F35" s="75">
        <v>0</v>
      </c>
      <c r="G35" s="75">
        <v>-132329</v>
      </c>
      <c r="H35" s="75">
        <v>27797</v>
      </c>
      <c r="I35" s="75">
        <v>7500</v>
      </c>
      <c r="J35" s="75">
        <v>7500</v>
      </c>
      <c r="K35" s="221">
        <v>-199304</v>
      </c>
      <c r="L35" s="232">
        <v>0</v>
      </c>
      <c r="M35" s="232">
        <v>-9</v>
      </c>
      <c r="N35" s="232">
        <v>0</v>
      </c>
      <c r="O35" s="232">
        <v>-247990</v>
      </c>
      <c r="P35" s="232">
        <v>792</v>
      </c>
      <c r="Q35" s="430">
        <v>0</v>
      </c>
      <c r="R35" s="430">
        <v>0</v>
      </c>
      <c r="S35" s="430">
        <v>-155481</v>
      </c>
      <c r="T35" s="430">
        <v>1365</v>
      </c>
      <c r="U35" s="430">
        <v>0</v>
      </c>
      <c r="V35" s="430">
        <v>0</v>
      </c>
      <c r="W35" s="430">
        <f>-224149+1766</f>
        <v>-222383</v>
      </c>
      <c r="X35" s="430">
        <v>13432</v>
      </c>
      <c r="Y35" s="430">
        <v>0</v>
      </c>
      <c r="Z35" s="430">
        <v>0</v>
      </c>
      <c r="AA35" s="430">
        <v>-184523</v>
      </c>
      <c r="AB35" s="430">
        <v>9942</v>
      </c>
      <c r="AC35" s="430">
        <v>0</v>
      </c>
      <c r="AD35" s="430">
        <v>0</v>
      </c>
      <c r="AE35" s="430">
        <f>-202429</f>
        <v>-202429</v>
      </c>
      <c r="AF35" s="430">
        <f>-47442748.91/1000</f>
        <v>-47443</v>
      </c>
    </row>
    <row r="36" spans="1:33">
      <c r="A36" s="220" t="s">
        <v>524</v>
      </c>
      <c r="B36" s="220" t="s">
        <v>525</v>
      </c>
      <c r="C36" s="75">
        <v>-24870</v>
      </c>
      <c r="D36" s="75">
        <v>-17138</v>
      </c>
      <c r="E36" s="75">
        <v>-21058</v>
      </c>
      <c r="F36" s="75">
        <v>-20942</v>
      </c>
      <c r="G36" s="75">
        <v>-27926</v>
      </c>
      <c r="H36" s="75">
        <v>-27763</v>
      </c>
      <c r="I36" s="75">
        <v>-28586</v>
      </c>
      <c r="J36" s="75">
        <v>-29006</v>
      </c>
      <c r="K36" s="221">
        <v>-21300</v>
      </c>
      <c r="L36" s="221">
        <f>-42046-K36</f>
        <v>-20746</v>
      </c>
      <c r="M36" s="221">
        <v>-20793</v>
      </c>
      <c r="N36" s="221">
        <v>-20607</v>
      </c>
      <c r="O36" s="488">
        <f>-39633648.42/1000</f>
        <v>-39634</v>
      </c>
      <c r="P36" s="232">
        <v>-41184</v>
      </c>
      <c r="Q36" s="430">
        <v>-41483</v>
      </c>
      <c r="R36" s="430">
        <v>-41450</v>
      </c>
      <c r="S36" s="430">
        <v>-26986</v>
      </c>
      <c r="T36" s="430">
        <v>-27270</v>
      </c>
      <c r="U36" s="430">
        <v>-26906</v>
      </c>
      <c r="V36" s="430">
        <v>-27291</v>
      </c>
      <c r="W36" s="430">
        <v>-55220</v>
      </c>
      <c r="X36" s="430">
        <v>-2523</v>
      </c>
      <c r="Y36" s="430">
        <v>-2523</v>
      </c>
      <c r="Z36" s="430">
        <v>4653</v>
      </c>
      <c r="AA36" s="430">
        <v>-2850</v>
      </c>
      <c r="AB36" s="430">
        <v>2850</v>
      </c>
      <c r="AC36" s="430">
        <v>0</v>
      </c>
      <c r="AD36" s="430">
        <v>0</v>
      </c>
      <c r="AE36" s="430">
        <f>-3222</f>
        <v>-3222</v>
      </c>
      <c r="AF36" s="430">
        <v>0</v>
      </c>
    </row>
    <row r="38" spans="1:33">
      <c r="Z38" s="337">
        <f>SUM(W35:Z36)</f>
        <v>-264564</v>
      </c>
      <c r="AE38" s="337"/>
      <c r="AF38" s="337"/>
    </row>
    <row r="39" spans="1:33">
      <c r="O39" s="337"/>
      <c r="P39" s="337"/>
      <c r="Q39" s="337"/>
    </row>
  </sheetData>
  <customSheetViews>
    <customSheetView guid="{25FAB884-5E17-4008-8139-33D910C7DEFE}" fitToPage="1">
      <pane xSplit="2" ySplit="1" topLeftCell="Z21"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1"/>
      <headerFooter alignWithMargins="0"/>
    </customSheetView>
    <customSheetView guid="{687A4863-1825-4D63-B732-E76682E6DE4F}" fitToPage="1" hiddenColumns="1" topLeftCell="A25">
      <selection activeCell="X37" sqref="X37"/>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8" max="1048575" man="1"/>
        <brk id="34" max="1048575" man="1"/>
      </colBreaks>
      <pageMargins left="0.75" right="0.75" top="1" bottom="1" header="0.5" footer="0.5"/>
      <pageSetup paperSize="9" scale="36" orientation="portrait" r:id="rId2"/>
      <headerFooter alignWithMargins="0"/>
    </customSheetView>
    <customSheetView guid="{12F8D032-8143-430B-8DFF-852E8796C402}" scale="70" showGridLines="0" fitToPage="1" showRuler="0">
      <pane xSplit="1" topLeftCell="B1" activePane="topRight" state="frozen"/>
      <selection pane="topRight" activeCell="A8" sqref="A8:A1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3"/>
      <headerFooter alignWithMargins="0"/>
    </customSheetView>
    <customSheetView guid="{8DA78CF1-615A-4626-9893-6751995631A4}" scale="70" fitToPage="1" showRuler="0" topLeftCell="A17">
      <pane xSplit="2" topLeftCell="S1" activePane="topRight" state="frozen"/>
      <selection pane="topRight" activeCell="S21" sqref="S21"/>
      <rowBreaks count="6" manualBreakCount="6">
        <brk id="9" max="16383" man="1"/>
        <brk id="10" max="16383" man="1"/>
        <brk id="16" max="16383" man="1"/>
        <brk id="45" max="16383" man="1"/>
        <brk id="60" max="16383" man="1"/>
        <brk id="95" max="16383" man="1"/>
      </rowBreaks>
      <colBreaks count="6" manualBreakCount="6">
        <brk id="12" max="1048575" man="1"/>
        <brk id="15" max="1048575" man="1"/>
        <brk id="23" max="1048575" man="1"/>
        <brk id="37" max="1048575" man="1"/>
        <brk id="51" max="1048575" man="1"/>
        <brk id="57" max="1048575" man="1"/>
      </colBreaks>
      <pageMargins left="0.75" right="0.75" top="1" bottom="1" header="0.5" footer="0.5"/>
      <pageSetup paperSize="9" scale="36" orientation="portrait" r:id="rId4"/>
      <headerFooter alignWithMargins="0"/>
    </customSheetView>
    <customSheetView guid="{57267270-6A97-4850-9DB6-FE6B399379AA}" scale="70" fitToPage="1" showRuler="0">
      <pane xSplit="2" topLeftCell="C1" activePane="topRight" state="frozen"/>
      <selection pane="topRight" activeCell="D36" sqref="D36"/>
      <rowBreaks count="6" manualBreakCount="6">
        <brk id="9" max="16383" man="1"/>
        <brk id="10" max="16383" man="1"/>
        <brk id="16" max="16383" man="1"/>
        <brk id="45" max="16383" man="1"/>
        <brk id="60" max="16383" man="1"/>
        <brk id="95" max="16383" man="1"/>
      </rowBreaks>
      <colBreaks count="6" manualBreakCount="6">
        <brk id="12" max="1048575" man="1"/>
        <brk id="15" max="1048575" man="1"/>
        <brk id="22" max="1048575" man="1"/>
        <brk id="36" max="1048575" man="1"/>
        <brk id="50" max="1048575" man="1"/>
        <brk id="56" max="1048575" man="1"/>
      </colBreaks>
      <pageMargins left="0.75" right="0.75" top="1" bottom="1" header="0.5" footer="0.5"/>
      <pageSetup paperSize="9" scale="36" orientation="portrait" r:id="rId5"/>
      <headerFooter alignWithMargins="0"/>
    </customSheetView>
    <customSheetView guid="{9AF4A83C-CF57-4B40-8A74-6A0EA6C2FE5C}" fitToPage="1">
      <pane xSplit="2" ySplit="1" topLeftCell="Z9"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6"/>
      <headerFooter alignWithMargins="0"/>
    </customSheetView>
    <customSheetView guid="{22F3E99A-96C8-445F-81B2-67262F695A36}" scale="90" fitToPage="1">
      <pane xSplit="2" ySplit="1" topLeftCell="Y12" activePane="bottomRight" state="frozen"/>
      <selection pane="bottomRight" activeCell="AD35" sqref="AD35:AD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7"/>
      <headerFooter alignWithMargins="0"/>
    </customSheetView>
    <customSheetView guid="{899D69CD-4B7E-42BC-9944-5BD922EB798C}" fitToPage="1" topLeftCell="Q1">
      <selection activeCell="AC36" sqref="AC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8"/>
      <headerFooter alignWithMargins="0"/>
    </customSheetView>
  </customSheetViews>
  <phoneticPr fontId="196" type="noConversion"/>
  <pageMargins left="0.75" right="0.75" top="1" bottom="1" header="0.5" footer="0.5"/>
  <pageSetup paperSize="9" scale="36" orientation="portrait" r:id="rId9"/>
  <headerFooter alignWithMargins="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1"/>
  <sheetViews>
    <sheetView workbookViewId="0">
      <pane xSplit="2" ySplit="2" topLeftCell="C3" activePane="bottomRight" state="frozen"/>
      <selection pane="topRight" activeCell="C1" sqref="C1"/>
      <selection pane="bottomLeft" activeCell="A3" sqref="A3"/>
      <selection pane="bottomRight" activeCell="AF4" sqref="AF4"/>
    </sheetView>
  </sheetViews>
  <sheetFormatPr defaultColWidth="9.42578125" defaultRowHeight="15"/>
  <cols>
    <col min="1" max="1" width="50.5703125" style="76" customWidth="1"/>
    <col min="2" max="2" width="53.5703125" style="76" customWidth="1"/>
    <col min="3" max="3" width="9" style="76" customWidth="1"/>
    <col min="4" max="30" width="9" customWidth="1"/>
  </cols>
  <sheetData>
    <row r="2" spans="1:32" ht="15.75" thickBot="1">
      <c r="A2" s="28" t="s">
        <v>6</v>
      </c>
      <c r="B2" s="28" t="s">
        <v>89</v>
      </c>
      <c r="C2" s="32" t="s">
        <v>177</v>
      </c>
      <c r="D2" s="32" t="s">
        <v>178</v>
      </c>
      <c r="E2" s="32" t="s">
        <v>179</v>
      </c>
      <c r="F2" s="32" t="s">
        <v>180</v>
      </c>
      <c r="G2" s="32" t="s">
        <v>181</v>
      </c>
      <c r="H2" s="32" t="s">
        <v>182</v>
      </c>
      <c r="I2" s="32" t="s">
        <v>183</v>
      </c>
      <c r="J2" s="32" t="s">
        <v>184</v>
      </c>
      <c r="K2" s="36" t="s">
        <v>185</v>
      </c>
      <c r="L2" s="36" t="s">
        <v>186</v>
      </c>
      <c r="M2" s="36" t="s">
        <v>551</v>
      </c>
      <c r="N2" s="36" t="s">
        <v>559</v>
      </c>
      <c r="O2" s="36" t="s">
        <v>586</v>
      </c>
      <c r="P2" s="36" t="s">
        <v>590</v>
      </c>
      <c r="Q2" s="36" t="s">
        <v>597</v>
      </c>
      <c r="R2" s="36" t="s">
        <v>608</v>
      </c>
      <c r="S2" s="36" t="s">
        <v>612</v>
      </c>
      <c r="T2" s="36" t="s">
        <v>617</v>
      </c>
      <c r="U2" s="36" t="s">
        <v>620</v>
      </c>
      <c r="V2" s="36" t="s">
        <v>632</v>
      </c>
      <c r="W2" s="394" t="s">
        <v>661</v>
      </c>
      <c r="X2" s="394" t="s">
        <v>670</v>
      </c>
      <c r="Y2" s="394" t="s">
        <v>675</v>
      </c>
      <c r="Z2" s="394" t="s">
        <v>680</v>
      </c>
      <c r="AA2" s="394" t="s">
        <v>685</v>
      </c>
      <c r="AB2" s="394" t="s">
        <v>686</v>
      </c>
      <c r="AC2" s="394" t="s">
        <v>735</v>
      </c>
      <c r="AD2" s="394" t="s">
        <v>740</v>
      </c>
      <c r="AE2" s="394" t="s">
        <v>746</v>
      </c>
      <c r="AF2" s="394" t="s">
        <v>748</v>
      </c>
    </row>
    <row r="3" spans="1:32">
      <c r="A3" s="29" t="s">
        <v>378</v>
      </c>
      <c r="B3" s="29" t="s">
        <v>587</v>
      </c>
      <c r="C3" s="33">
        <v>652629</v>
      </c>
      <c r="D3" s="33">
        <v>157513</v>
      </c>
      <c r="E3" s="33">
        <v>137149</v>
      </c>
      <c r="F3" s="33">
        <v>523067</v>
      </c>
      <c r="G3" s="33">
        <v>-42006</v>
      </c>
      <c r="H3" s="33">
        <v>-423412</v>
      </c>
      <c r="I3" s="33">
        <v>80585</v>
      </c>
      <c r="J3" s="33">
        <v>-110460</v>
      </c>
      <c r="K3" s="38">
        <v>-41134</v>
      </c>
      <c r="L3" s="38">
        <v>49772</v>
      </c>
      <c r="M3" s="38">
        <v>-350017</v>
      </c>
      <c r="N3" s="38">
        <v>223476</v>
      </c>
      <c r="O3" s="38">
        <v>-657220</v>
      </c>
      <c r="P3" s="38">
        <v>223097</v>
      </c>
      <c r="Q3" s="38">
        <v>-7513</v>
      </c>
      <c r="R3" s="38">
        <v>-117796</v>
      </c>
      <c r="S3" s="38">
        <v>112817</v>
      </c>
      <c r="T3" s="38">
        <v>226604</v>
      </c>
      <c r="U3" s="38">
        <v>-274769</v>
      </c>
      <c r="V3" s="38">
        <v>-198688</v>
      </c>
      <c r="W3" s="395">
        <v>22007</v>
      </c>
      <c r="X3" s="395">
        <v>-136443</v>
      </c>
      <c r="Y3" s="395">
        <v>-273241</v>
      </c>
      <c r="Z3" s="395">
        <v>204671</v>
      </c>
      <c r="AA3" s="395">
        <v>128607</v>
      </c>
      <c r="AB3" s="395">
        <v>-37029</v>
      </c>
      <c r="AC3" s="395">
        <v>-76410</v>
      </c>
      <c r="AD3" s="395">
        <v>-24894</v>
      </c>
      <c r="AE3" s="395">
        <v>149944</v>
      </c>
      <c r="AF3" s="395">
        <v>-13275</v>
      </c>
    </row>
    <row r="4" spans="1:32" ht="23.85" customHeight="1">
      <c r="A4" s="30" t="s">
        <v>379</v>
      </c>
      <c r="B4" s="30" t="s">
        <v>584</v>
      </c>
      <c r="C4" s="34">
        <v>-600646</v>
      </c>
      <c r="D4" s="34">
        <v>-117690</v>
      </c>
      <c r="E4" s="34">
        <v>-83258</v>
      </c>
      <c r="F4" s="34">
        <v>-472051</v>
      </c>
      <c r="G4" s="34">
        <v>63132</v>
      </c>
      <c r="H4" s="34">
        <v>473695</v>
      </c>
      <c r="I4" s="34">
        <v>-37102</v>
      </c>
      <c r="J4" s="34">
        <v>145721</v>
      </c>
      <c r="K4" s="38">
        <v>84620</v>
      </c>
      <c r="L4" s="38">
        <v>-10964</v>
      </c>
      <c r="M4" s="38">
        <v>409450</v>
      </c>
      <c r="N4" s="38">
        <v>-153696</v>
      </c>
      <c r="O4" s="38">
        <v>685364</v>
      </c>
      <c r="P4" s="38">
        <v>-174682</v>
      </c>
      <c r="Q4" s="38">
        <v>34900</v>
      </c>
      <c r="R4" s="38">
        <v>170448</v>
      </c>
      <c r="S4" s="38">
        <v>-56284</v>
      </c>
      <c r="T4" s="38">
        <v>-170307</v>
      </c>
      <c r="U4" s="38">
        <v>308478</v>
      </c>
      <c r="V4" s="38">
        <v>287032</v>
      </c>
      <c r="W4" s="395">
        <v>26944</v>
      </c>
      <c r="X4" s="395">
        <v>91638</v>
      </c>
      <c r="Y4" s="395">
        <v>309287</v>
      </c>
      <c r="Z4" s="395">
        <v>-152161</v>
      </c>
      <c r="AA4" s="395">
        <v>-13777</v>
      </c>
      <c r="AB4" s="395">
        <v>31386</v>
      </c>
      <c r="AC4" s="395">
        <v>192487</v>
      </c>
      <c r="AD4" s="395">
        <v>21070</v>
      </c>
      <c r="AE4" s="395">
        <v>-183215</v>
      </c>
      <c r="AF4" s="395">
        <v>62532</v>
      </c>
    </row>
    <row r="5" spans="1:32" ht="15" customHeight="1">
      <c r="A5" s="30" t="s">
        <v>380</v>
      </c>
      <c r="B5" s="30" t="s">
        <v>381</v>
      </c>
      <c r="C5" s="34">
        <v>3356</v>
      </c>
      <c r="D5" s="34">
        <v>697</v>
      </c>
      <c r="E5" s="34">
        <v>2583</v>
      </c>
      <c r="F5" s="34">
        <v>-2371</v>
      </c>
      <c r="G5" s="34" t="s">
        <v>497</v>
      </c>
      <c r="H5" s="34" t="s">
        <v>497</v>
      </c>
      <c r="I5" s="34" t="s">
        <v>497</v>
      </c>
      <c r="J5" s="34" t="s">
        <v>497</v>
      </c>
      <c r="K5" s="38" t="s">
        <v>497</v>
      </c>
      <c r="L5" s="38" t="s">
        <v>497</v>
      </c>
      <c r="M5" s="38" t="s">
        <v>497</v>
      </c>
      <c r="N5" s="38">
        <v>0</v>
      </c>
      <c r="O5" s="38">
        <v>0</v>
      </c>
      <c r="P5" s="38">
        <v>0</v>
      </c>
      <c r="Q5" s="38">
        <v>0</v>
      </c>
      <c r="R5" s="38">
        <v>0</v>
      </c>
      <c r="S5" s="38">
        <v>0</v>
      </c>
      <c r="T5" s="38">
        <v>0</v>
      </c>
      <c r="U5" s="38">
        <v>0</v>
      </c>
      <c r="V5" s="38">
        <v>0</v>
      </c>
      <c r="W5" s="395">
        <v>0</v>
      </c>
      <c r="X5" s="395">
        <v>0</v>
      </c>
      <c r="Y5" s="395">
        <v>0</v>
      </c>
      <c r="Z5" s="395">
        <v>0</v>
      </c>
      <c r="AA5" s="395">
        <v>0</v>
      </c>
      <c r="AB5" s="395">
        <v>0</v>
      </c>
      <c r="AC5" s="395">
        <v>0</v>
      </c>
      <c r="AD5" s="395">
        <v>0</v>
      </c>
      <c r="AE5" s="395">
        <v>0</v>
      </c>
      <c r="AF5" s="395">
        <v>0</v>
      </c>
    </row>
    <row r="6" spans="1:32">
      <c r="A6" s="30" t="s">
        <v>382</v>
      </c>
      <c r="B6" s="30" t="s">
        <v>383</v>
      </c>
      <c r="C6" s="34">
        <v>519</v>
      </c>
      <c r="D6" s="34">
        <v>-4292</v>
      </c>
      <c r="E6" s="34">
        <v>-907</v>
      </c>
      <c r="F6" s="34">
        <v>-1324</v>
      </c>
      <c r="G6" s="34" t="s">
        <v>497</v>
      </c>
      <c r="H6" s="34" t="s">
        <v>497</v>
      </c>
      <c r="I6" s="34" t="s">
        <v>497</v>
      </c>
      <c r="J6" s="34" t="s">
        <v>497</v>
      </c>
      <c r="K6" s="38" t="s">
        <v>497</v>
      </c>
      <c r="L6" s="38" t="s">
        <v>497</v>
      </c>
      <c r="M6" s="38" t="s">
        <v>497</v>
      </c>
      <c r="N6" s="38">
        <v>0</v>
      </c>
      <c r="O6" s="38">
        <v>0</v>
      </c>
      <c r="P6" s="38">
        <v>0</v>
      </c>
      <c r="Q6" s="38">
        <v>0</v>
      </c>
      <c r="R6" s="38">
        <v>0</v>
      </c>
      <c r="S6" s="38">
        <v>0</v>
      </c>
      <c r="T6" s="38">
        <v>0</v>
      </c>
      <c r="U6" s="38">
        <v>0</v>
      </c>
      <c r="V6" s="38">
        <v>0</v>
      </c>
      <c r="W6" s="395">
        <v>0</v>
      </c>
      <c r="X6" s="395">
        <v>0</v>
      </c>
      <c r="Y6" s="395">
        <v>0</v>
      </c>
      <c r="Z6" s="395">
        <v>0</v>
      </c>
      <c r="AA6" s="395">
        <v>0</v>
      </c>
      <c r="AB6" s="395">
        <v>0</v>
      </c>
      <c r="AC6" s="395">
        <v>0</v>
      </c>
      <c r="AD6" s="395">
        <v>0</v>
      </c>
      <c r="AE6" s="395">
        <v>0</v>
      </c>
      <c r="AF6" s="395">
        <v>0</v>
      </c>
    </row>
    <row r="7" spans="1:32" ht="30" customHeight="1">
      <c r="A7" s="30" t="s">
        <v>642</v>
      </c>
      <c r="B7" s="30" t="s">
        <v>644</v>
      </c>
      <c r="C7" s="34">
        <v>0</v>
      </c>
      <c r="D7" s="34">
        <v>0</v>
      </c>
      <c r="E7" s="34">
        <v>0</v>
      </c>
      <c r="F7" s="34">
        <v>0</v>
      </c>
      <c r="G7" s="34">
        <v>-3002</v>
      </c>
      <c r="H7" s="34">
        <v>-18</v>
      </c>
      <c r="I7" s="34">
        <v>-2041</v>
      </c>
      <c r="J7" s="34">
        <v>1387</v>
      </c>
      <c r="K7" s="38">
        <v>969</v>
      </c>
      <c r="L7" s="38">
        <v>-3102</v>
      </c>
      <c r="M7" s="38">
        <v>-4231</v>
      </c>
      <c r="N7" s="38">
        <v>-587</v>
      </c>
      <c r="O7" s="38">
        <v>-12775</v>
      </c>
      <c r="P7" s="38">
        <v>3422</v>
      </c>
      <c r="Q7" s="38">
        <v>-1696</v>
      </c>
      <c r="R7" s="38">
        <v>30764</v>
      </c>
      <c r="S7" s="38">
        <v>11380</v>
      </c>
      <c r="T7" s="38">
        <v>18161</v>
      </c>
      <c r="U7" s="38">
        <v>4916</v>
      </c>
      <c r="V7" s="38">
        <v>-5444</v>
      </c>
      <c r="W7" s="395">
        <v>6468</v>
      </c>
      <c r="X7" s="395">
        <v>-13133</v>
      </c>
      <c r="Y7" s="395">
        <v>-1555</v>
      </c>
      <c r="Z7" s="395">
        <v>21337</v>
      </c>
      <c r="AA7" s="395">
        <v>9537</v>
      </c>
      <c r="AB7" s="395">
        <v>8068</v>
      </c>
      <c r="AC7" s="395">
        <v>-1422</v>
      </c>
      <c r="AD7" s="395">
        <v>7821</v>
      </c>
      <c r="AE7" s="395">
        <v>2322</v>
      </c>
      <c r="AF7" s="395">
        <v>7066</v>
      </c>
    </row>
    <row r="8" spans="1:32" ht="30" customHeight="1">
      <c r="A8" s="30" t="s">
        <v>643</v>
      </c>
      <c r="B8" s="30" t="s">
        <v>645</v>
      </c>
      <c r="C8" s="34">
        <v>0</v>
      </c>
      <c r="D8" s="34">
        <v>0</v>
      </c>
      <c r="E8" s="34">
        <v>0</v>
      </c>
      <c r="F8" s="34">
        <v>0</v>
      </c>
      <c r="G8" s="34">
        <v>394</v>
      </c>
      <c r="H8" s="34">
        <v>11114</v>
      </c>
      <c r="I8" s="34">
        <v>10443</v>
      </c>
      <c r="J8" s="34">
        <v>480</v>
      </c>
      <c r="K8" s="38">
        <v>-17521</v>
      </c>
      <c r="L8" s="38">
        <v>-3039</v>
      </c>
      <c r="M8" s="38">
        <v>1898</v>
      </c>
      <c r="N8" s="38">
        <v>-499</v>
      </c>
      <c r="O8" s="38">
        <v>-1064</v>
      </c>
      <c r="P8" s="38">
        <v>15481</v>
      </c>
      <c r="Q8" s="38">
        <v>3913</v>
      </c>
      <c r="R8" s="38">
        <v>-28790</v>
      </c>
      <c r="S8" s="38">
        <v>2859</v>
      </c>
      <c r="T8" s="38">
        <v>-17839</v>
      </c>
      <c r="U8" s="38">
        <v>4172</v>
      </c>
      <c r="V8" s="38">
        <v>9147</v>
      </c>
      <c r="W8" s="395">
        <v>9084</v>
      </c>
      <c r="X8" s="395">
        <v>20505</v>
      </c>
      <c r="Y8" s="395">
        <v>-1816</v>
      </c>
      <c r="Z8" s="395">
        <v>-10051</v>
      </c>
      <c r="AA8" s="395">
        <v>-394</v>
      </c>
      <c r="AB8" s="395">
        <v>7161</v>
      </c>
      <c r="AC8" s="395">
        <v>25652</v>
      </c>
      <c r="AD8" s="395">
        <v>18021</v>
      </c>
      <c r="AE8" s="395">
        <v>30753</v>
      </c>
      <c r="AF8" s="395">
        <v>23756</v>
      </c>
    </row>
    <row r="9" spans="1:32" ht="30" customHeight="1">
      <c r="A9" s="30" t="s">
        <v>384</v>
      </c>
      <c r="B9" s="30" t="s">
        <v>580</v>
      </c>
      <c r="C9" s="34">
        <v>0</v>
      </c>
      <c r="D9" s="34">
        <v>0</v>
      </c>
      <c r="E9" s="34">
        <v>0</v>
      </c>
      <c r="F9" s="34">
        <v>0</v>
      </c>
      <c r="G9" s="34">
        <v>-19601</v>
      </c>
      <c r="H9" s="34">
        <v>7870</v>
      </c>
      <c r="I9" s="34">
        <v>8566</v>
      </c>
      <c r="J9" s="34">
        <v>-21206</v>
      </c>
      <c r="K9" s="38">
        <v>21498</v>
      </c>
      <c r="L9" s="38">
        <v>-2466</v>
      </c>
      <c r="M9" s="38">
        <v>6680</v>
      </c>
      <c r="N9" s="38">
        <v>4442</v>
      </c>
      <c r="O9" s="38">
        <v>-8002</v>
      </c>
      <c r="P9" s="38">
        <v>-8706</v>
      </c>
      <c r="Q9" s="38">
        <v>-1283</v>
      </c>
      <c r="R9" s="38">
        <v>2647</v>
      </c>
      <c r="S9" s="38">
        <v>259</v>
      </c>
      <c r="T9" s="38">
        <v>1122</v>
      </c>
      <c r="U9" s="38">
        <v>2247</v>
      </c>
      <c r="V9" s="38">
        <v>2091</v>
      </c>
      <c r="W9" s="395">
        <v>-5119</v>
      </c>
      <c r="X9" s="395">
        <v>8280</v>
      </c>
      <c r="Y9" s="395">
        <v>2748</v>
      </c>
      <c r="Z9" s="395">
        <v>-2702</v>
      </c>
      <c r="AA9" s="395">
        <v>2980</v>
      </c>
      <c r="AB9" s="395">
        <v>7345</v>
      </c>
      <c r="AC9" s="395">
        <v>1352</v>
      </c>
      <c r="AD9" s="395">
        <v>-942</v>
      </c>
      <c r="AE9" s="395">
        <v>-15</v>
      </c>
      <c r="AF9" s="395">
        <v>2364</v>
      </c>
    </row>
    <row r="10" spans="1:32" s="18" customFormat="1">
      <c r="A10" s="31" t="s">
        <v>41</v>
      </c>
      <c r="B10" s="31"/>
      <c r="C10" s="35">
        <f>SUM(C3:C9)</f>
        <v>55858</v>
      </c>
      <c r="D10" s="35">
        <f>SUM(D3:D9)</f>
        <v>36228</v>
      </c>
      <c r="E10" s="35">
        <f>SUM(E3:E9)</f>
        <v>55567</v>
      </c>
      <c r="F10" s="35">
        <f>SUM(F3:F9)</f>
        <v>47321</v>
      </c>
      <c r="G10" s="35">
        <f>SUM(G3:G9)</f>
        <v>-1083</v>
      </c>
      <c r="H10" s="35">
        <f t="shared" ref="H10:O10" si="0">SUM(H3:H9)</f>
        <v>69249</v>
      </c>
      <c r="I10" s="35">
        <f t="shared" si="0"/>
        <v>60451</v>
      </c>
      <c r="J10" s="35">
        <f t="shared" si="0"/>
        <v>15922</v>
      </c>
      <c r="K10" s="35">
        <f t="shared" si="0"/>
        <v>48432</v>
      </c>
      <c r="L10" s="35">
        <f t="shared" si="0"/>
        <v>30201</v>
      </c>
      <c r="M10" s="35">
        <f t="shared" si="0"/>
        <v>63780</v>
      </c>
      <c r="N10" s="35">
        <f t="shared" si="0"/>
        <v>73136</v>
      </c>
      <c r="O10" s="35">
        <f t="shared" si="0"/>
        <v>6303</v>
      </c>
      <c r="P10" s="35">
        <f t="shared" ref="P10:Q10" si="1">SUM(P3:P9)</f>
        <v>58612</v>
      </c>
      <c r="Q10" s="35">
        <f t="shared" si="1"/>
        <v>28321</v>
      </c>
      <c r="R10" s="35">
        <f t="shared" ref="R10:S10" si="2">SUM(R3:R9)</f>
        <v>57273</v>
      </c>
      <c r="S10" s="35">
        <f t="shared" si="2"/>
        <v>71031</v>
      </c>
      <c r="T10" s="35">
        <f t="shared" ref="T10:U10" si="3">SUM(T3:T9)</f>
        <v>57741</v>
      </c>
      <c r="U10" s="35">
        <f t="shared" si="3"/>
        <v>45044</v>
      </c>
      <c r="V10" s="35">
        <f t="shared" ref="V10:AA10" si="4">SUM(V3:V9)</f>
        <v>94138</v>
      </c>
      <c r="W10" s="393">
        <f t="shared" si="4"/>
        <v>59384</v>
      </c>
      <c r="X10" s="393">
        <f t="shared" si="4"/>
        <v>-29153</v>
      </c>
      <c r="Y10" s="393">
        <f t="shared" si="4"/>
        <v>35423</v>
      </c>
      <c r="Z10" s="393">
        <f t="shared" si="4"/>
        <v>61094</v>
      </c>
      <c r="AA10" s="393">
        <f t="shared" si="4"/>
        <v>126953</v>
      </c>
      <c r="AB10" s="393">
        <f t="shared" ref="AB10:AC10" si="5">SUM(AB3:AB9)</f>
        <v>16931</v>
      </c>
      <c r="AC10" s="393">
        <f t="shared" si="5"/>
        <v>141659</v>
      </c>
      <c r="AD10" s="393">
        <f t="shared" ref="AD10:AF10" si="6">SUM(AD3:AD9)</f>
        <v>21076</v>
      </c>
      <c r="AE10" s="393">
        <f t="shared" si="6"/>
        <v>-211</v>
      </c>
      <c r="AF10" s="393">
        <f t="shared" si="6"/>
        <v>82443</v>
      </c>
    </row>
    <row r="11" spans="1:32" s="164" customFormat="1">
      <c r="A11" s="462"/>
      <c r="B11" s="462"/>
      <c r="C11" s="462"/>
      <c r="S11" s="463">
        <f>'P&amp;L'!S13-S10</f>
        <v>0</v>
      </c>
      <c r="T11" s="463">
        <f>'P&amp;L'!T13-T10</f>
        <v>0</v>
      </c>
      <c r="U11" s="463">
        <f>'P&amp;L'!U13-U10</f>
        <v>0</v>
      </c>
      <c r="V11" s="463">
        <f>'P&amp;L'!V13-V10</f>
        <v>0</v>
      </c>
      <c r="W11" s="463">
        <f>'P&amp;L'!W13-W10</f>
        <v>0</v>
      </c>
      <c r="X11" s="463">
        <f>'P&amp;L'!X13-X10</f>
        <v>0</v>
      </c>
      <c r="Y11" s="463">
        <f>'P&amp;L'!Y13-Y10</f>
        <v>0</v>
      </c>
      <c r="Z11" s="463">
        <f>'P&amp;L'!Z13-Z10</f>
        <v>0</v>
      </c>
      <c r="AA11" s="463">
        <f>'P&amp;L'!AA13-AA10</f>
        <v>0</v>
      </c>
      <c r="AB11" s="463">
        <f>'P&amp;L'!AB13-AB10</f>
        <v>0</v>
      </c>
      <c r="AC11" s="463">
        <f>'P&amp;L'!AC13-AC10</f>
        <v>0</v>
      </c>
      <c r="AD11" s="463">
        <f>'P&amp;L'!AD13-AD10</f>
        <v>0</v>
      </c>
      <c r="AE11" s="463">
        <f>'P&amp;L'!AE13-AE10</f>
        <v>0</v>
      </c>
      <c r="AF11" s="463">
        <f>'P&amp;L'!AF13-AF10</f>
        <v>0</v>
      </c>
    </row>
  </sheetData>
  <customSheetViews>
    <customSheetView guid="{25FAB884-5E17-4008-8139-33D910C7DEFE}">
      <pane xSplit="2" ySplit="2" topLeftCell="W3" activePane="bottomRight" state="frozen"/>
      <selection pane="bottomRight" activeCell="Y14" sqref="Y14"/>
      <pageMargins left="0.7" right="0.7" top="0.75" bottom="0.75" header="0.3" footer="0.3"/>
      <pageSetup paperSize="9" orientation="portrait" r:id="rId1"/>
    </customSheetView>
    <customSheetView guid="{687A4863-1825-4D63-B732-E76682E6DE4F}" hiddenColumns="1" topLeftCell="B1">
      <selection activeCell="X7" sqref="X7:X9"/>
      <pageMargins left="0.7" right="0.7" top="0.75" bottom="0.75" header="0.3" footer="0.3"/>
      <pageSetup paperSize="9" orientation="portrait" r:id="rId2"/>
    </customSheetView>
    <customSheetView guid="{12F8D032-8143-430B-8DFF-852E8796C402}">
      <selection activeCell="B18" sqref="B18"/>
      <pageMargins left="0.7" right="0.7" top="0.75" bottom="0.75" header="0.3" footer="0.3"/>
    </customSheetView>
    <customSheetView guid="{8DA78CF1-615A-4626-9893-6751995631A4}" hiddenColumns="1" topLeftCell="H1">
      <selection activeCell="M15" sqref="M15"/>
      <pageMargins left="0.7" right="0.7" top="0.75" bottom="0.75" header="0.3" footer="0.3"/>
    </customSheetView>
    <customSheetView guid="{57267270-6A97-4850-9DB6-FE6B399379AA}">
      <selection activeCell="L9" sqref="L9"/>
      <pageMargins left="0.7" right="0.7" top="0.75" bottom="0.75" header="0.3" footer="0.3"/>
    </customSheetView>
    <customSheetView guid="{9AF4A83C-CF57-4B40-8A74-6A0EA6C2FE5C}">
      <pane xSplit="2" ySplit="2" topLeftCell="W3" activePane="bottomRight" state="frozen"/>
      <selection pane="bottomRight" activeCell="AD28" sqref="AD28"/>
      <pageMargins left="0.7" right="0.7" top="0.75" bottom="0.75" header="0.3" footer="0.3"/>
      <pageSetup paperSize="9" orientation="portrait" r:id="rId3"/>
    </customSheetView>
    <customSheetView guid="{22F3E99A-96C8-445F-81B2-67262F695A36}">
      <pane xSplit="2" ySplit="2" topLeftCell="X3" activePane="bottomRight" state="frozen"/>
      <selection pane="bottomRight" activeCell="AD12" sqref="AD12"/>
      <pageMargins left="0.7" right="0.7" top="0.75" bottom="0.75" header="0.3" footer="0.3"/>
      <pageSetup paperSize="9" orientation="portrait" r:id="rId4"/>
    </customSheetView>
    <customSheetView guid="{899D69CD-4B7E-42BC-9944-5BD922EB798C}" topLeftCell="M1">
      <selection activeCell="H9" sqref="H9"/>
      <pageMargins left="0.7" right="0.7" top="0.75" bottom="0.75" header="0.3" footer="0.3"/>
      <pageSetup paperSize="9" orientation="portrait" r:id="rId5"/>
    </customSheetView>
  </customSheetViews>
  <phoneticPr fontId="196" type="noConversion"/>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8"/>
  <sheetViews>
    <sheetView workbookViewId="0">
      <pane xSplit="2" ySplit="1" topLeftCell="Z2" activePane="bottomRight" state="frozen"/>
      <selection pane="topRight" activeCell="C1" sqref="C1"/>
      <selection pane="bottomLeft" activeCell="A2" sqref="A2"/>
      <selection pane="bottomRight" activeCell="C2" sqref="C2"/>
    </sheetView>
  </sheetViews>
  <sheetFormatPr defaultColWidth="9.42578125" defaultRowHeight="15"/>
  <cols>
    <col min="1" max="2" width="50.5703125" style="76" customWidth="1"/>
    <col min="3" max="3" width="9.5703125" style="76" customWidth="1"/>
    <col min="4" max="11" width="9.5703125" customWidth="1"/>
    <col min="12" max="14" width="9.5703125" style="76" customWidth="1"/>
    <col min="15" max="28" width="9.5703125" customWidth="1"/>
    <col min="29" max="30" width="9.42578125" customWidth="1"/>
  </cols>
  <sheetData>
    <row r="1" spans="1:32" s="76" customFormat="1" ht="15.75" thickBot="1">
      <c r="A1" s="160" t="s">
        <v>90</v>
      </c>
      <c r="B1" s="160" t="s">
        <v>7</v>
      </c>
      <c r="C1" s="32" t="s">
        <v>177</v>
      </c>
      <c r="D1" s="32" t="s">
        <v>178</v>
      </c>
      <c r="E1" s="32" t="s">
        <v>179</v>
      </c>
      <c r="F1" s="32" t="s">
        <v>180</v>
      </c>
      <c r="G1" s="32" t="s">
        <v>181</v>
      </c>
      <c r="H1" s="32" t="s">
        <v>182</v>
      </c>
      <c r="I1" s="32" t="s">
        <v>183</v>
      </c>
      <c r="J1" s="32" t="s">
        <v>184</v>
      </c>
      <c r="K1" s="36" t="s">
        <v>185</v>
      </c>
      <c r="L1" s="209" t="s">
        <v>186</v>
      </c>
      <c r="M1" s="209" t="s">
        <v>551</v>
      </c>
      <c r="N1" s="209" t="s">
        <v>559</v>
      </c>
      <c r="O1" s="209" t="s">
        <v>586</v>
      </c>
      <c r="P1" s="209" t="s">
        <v>590</v>
      </c>
      <c r="Q1" s="209" t="s">
        <v>597</v>
      </c>
      <c r="R1" s="209" t="s">
        <v>608</v>
      </c>
      <c r="S1" s="209" t="s">
        <v>612</v>
      </c>
      <c r="T1" s="209" t="s">
        <v>617</v>
      </c>
      <c r="U1" s="209" t="s">
        <v>620</v>
      </c>
      <c r="V1" s="209" t="s">
        <v>632</v>
      </c>
      <c r="W1" s="350" t="s">
        <v>661</v>
      </c>
      <c r="X1" s="416" t="s">
        <v>670</v>
      </c>
      <c r="Y1" s="416" t="s">
        <v>675</v>
      </c>
      <c r="Z1" s="422" t="s">
        <v>680</v>
      </c>
      <c r="AA1" s="422" t="s">
        <v>685</v>
      </c>
      <c r="AB1" s="422" t="s">
        <v>686</v>
      </c>
      <c r="AC1" s="422" t="s">
        <v>735</v>
      </c>
      <c r="AD1" s="422" t="s">
        <v>740</v>
      </c>
      <c r="AE1" s="422" t="s">
        <v>746</v>
      </c>
      <c r="AF1" s="422" t="s">
        <v>748</v>
      </c>
    </row>
    <row r="2" spans="1:32" ht="38.25">
      <c r="A2" s="30" t="s">
        <v>485</v>
      </c>
      <c r="B2" s="30" t="s">
        <v>651</v>
      </c>
      <c r="C2" s="33">
        <v>0</v>
      </c>
      <c r="D2" s="33">
        <v>0</v>
      </c>
      <c r="E2" s="33">
        <v>0</v>
      </c>
      <c r="F2" s="33">
        <v>0</v>
      </c>
      <c r="G2" s="34">
        <v>210</v>
      </c>
      <c r="H2" s="34">
        <v>7498</v>
      </c>
      <c r="I2" s="34">
        <v>13897</v>
      </c>
      <c r="J2" s="34">
        <v>6722</v>
      </c>
      <c r="K2" s="34">
        <v>8486</v>
      </c>
      <c r="L2" s="210">
        <v>40500</v>
      </c>
      <c r="M2" s="210">
        <v>37508</v>
      </c>
      <c r="N2" s="210">
        <v>38179</v>
      </c>
      <c r="O2" s="210">
        <v>51976</v>
      </c>
      <c r="P2" s="210">
        <v>8500</v>
      </c>
      <c r="Q2" s="210">
        <v>109596</v>
      </c>
      <c r="R2" s="210">
        <v>58651</v>
      </c>
      <c r="S2" s="210">
        <v>28176</v>
      </c>
      <c r="T2" s="210">
        <v>10006</v>
      </c>
      <c r="U2" s="210">
        <v>57985</v>
      </c>
      <c r="V2" s="210">
        <v>-4416</v>
      </c>
      <c r="W2" s="169">
        <v>212</v>
      </c>
      <c r="X2" s="414">
        <v>0</v>
      </c>
      <c r="Y2" s="414">
        <v>-1222</v>
      </c>
      <c r="Z2" s="424">
        <v>-9228</v>
      </c>
      <c r="AA2" s="424">
        <v>-4253</v>
      </c>
      <c r="AB2" s="424">
        <v>550</v>
      </c>
      <c r="AC2" s="424">
        <v>4630</v>
      </c>
      <c r="AD2" s="424">
        <v>4915</v>
      </c>
      <c r="AE2" s="424">
        <v>3694</v>
      </c>
      <c r="AF2" s="424">
        <v>1338</v>
      </c>
    </row>
    <row r="3" spans="1:32" ht="38.25">
      <c r="A3" s="30" t="s">
        <v>486</v>
      </c>
      <c r="B3" s="30" t="s">
        <v>652</v>
      </c>
      <c r="C3" s="34">
        <v>0</v>
      </c>
      <c r="D3" s="34">
        <v>0</v>
      </c>
      <c r="E3" s="34">
        <v>0</v>
      </c>
      <c r="F3" s="34">
        <v>0</v>
      </c>
      <c r="G3" s="34">
        <v>-4</v>
      </c>
      <c r="H3" s="34">
        <v>3</v>
      </c>
      <c r="I3" s="34">
        <v>-23</v>
      </c>
      <c r="J3" s="34">
        <v>0</v>
      </c>
      <c r="K3" s="34">
        <v>0</v>
      </c>
      <c r="L3" s="210">
        <v>-8</v>
      </c>
      <c r="M3" s="210">
        <v>26</v>
      </c>
      <c r="N3" s="210">
        <v>0</v>
      </c>
      <c r="O3" s="210">
        <v>-5</v>
      </c>
      <c r="P3" s="210">
        <v>-80</v>
      </c>
      <c r="Q3" s="210">
        <v>0</v>
      </c>
      <c r="R3" s="210">
        <v>0</v>
      </c>
      <c r="S3" s="210">
        <v>8</v>
      </c>
      <c r="T3" s="210">
        <v>0</v>
      </c>
      <c r="U3" s="210">
        <v>0</v>
      </c>
      <c r="V3" s="210">
        <v>0</v>
      </c>
      <c r="W3" s="169">
        <v>0</v>
      </c>
      <c r="X3" s="414">
        <v>0</v>
      </c>
      <c r="Y3" s="414">
        <v>0</v>
      </c>
      <c r="Z3" s="424">
        <v>0</v>
      </c>
      <c r="AA3" s="424">
        <v>0</v>
      </c>
      <c r="AB3" s="424">
        <v>0</v>
      </c>
      <c r="AC3" s="424">
        <v>0</v>
      </c>
      <c r="AD3" s="424">
        <v>0</v>
      </c>
      <c r="AE3" s="424">
        <v>0</v>
      </c>
      <c r="AF3" s="424">
        <v>1</v>
      </c>
    </row>
    <row r="4" spans="1:32" ht="38.25">
      <c r="A4" s="30" t="s">
        <v>653</v>
      </c>
      <c r="B4" s="30" t="s">
        <v>598</v>
      </c>
      <c r="C4" s="34">
        <v>0</v>
      </c>
      <c r="D4" s="34">
        <v>0</v>
      </c>
      <c r="E4" s="34">
        <v>0</v>
      </c>
      <c r="F4" s="34">
        <v>0</v>
      </c>
      <c r="G4" s="34">
        <v>4118</v>
      </c>
      <c r="H4" s="34">
        <v>10713</v>
      </c>
      <c r="I4" s="34">
        <v>14988</v>
      </c>
      <c r="J4" s="34">
        <v>-17476</v>
      </c>
      <c r="K4" s="34">
        <v>24673</v>
      </c>
      <c r="L4" s="210">
        <v>17618</v>
      </c>
      <c r="M4" s="210">
        <v>-1927</v>
      </c>
      <c r="N4" s="210">
        <v>16594</v>
      </c>
      <c r="O4" s="210">
        <v>-29930</v>
      </c>
      <c r="P4" s="210">
        <v>33205</v>
      </c>
      <c r="Q4" s="210">
        <v>11755</v>
      </c>
      <c r="R4" s="210">
        <v>18172</v>
      </c>
      <c r="S4" s="210">
        <v>-7347</v>
      </c>
      <c r="T4" s="210">
        <v>18924</v>
      </c>
      <c r="U4" s="210">
        <v>-5949</v>
      </c>
      <c r="V4" s="210">
        <v>-3455</v>
      </c>
      <c r="W4" s="169">
        <v>2785</v>
      </c>
      <c r="X4" s="414">
        <v>-15228</v>
      </c>
      <c r="Y4" s="414">
        <v>-10519</v>
      </c>
      <c r="Z4" s="424">
        <v>20011</v>
      </c>
      <c r="AA4" s="424">
        <v>12095</v>
      </c>
      <c r="AB4" s="424">
        <v>3686</v>
      </c>
      <c r="AC4" s="424">
        <v>-3731</v>
      </c>
      <c r="AD4" s="424">
        <v>1034</v>
      </c>
      <c r="AE4" s="424">
        <v>677</v>
      </c>
      <c r="AF4" s="424">
        <v>-425</v>
      </c>
    </row>
    <row r="5" spans="1:32" ht="38.25">
      <c r="A5" s="30" t="s">
        <v>644</v>
      </c>
      <c r="B5" s="30" t="s">
        <v>654</v>
      </c>
      <c r="C5" s="169">
        <v>10775</v>
      </c>
      <c r="D5" s="169">
        <v>0</v>
      </c>
      <c r="E5" s="169">
        <v>1866</v>
      </c>
      <c r="F5" s="169">
        <v>13823</v>
      </c>
      <c r="G5" s="34">
        <v>0</v>
      </c>
      <c r="H5" s="34">
        <v>0</v>
      </c>
      <c r="I5" s="34">
        <v>0</v>
      </c>
      <c r="J5" s="34">
        <v>0</v>
      </c>
      <c r="K5" s="34">
        <v>0</v>
      </c>
      <c r="L5" s="210">
        <v>0</v>
      </c>
      <c r="M5" s="210">
        <v>0</v>
      </c>
      <c r="N5" s="210">
        <v>0</v>
      </c>
      <c r="O5" s="210">
        <v>0</v>
      </c>
      <c r="P5" s="210">
        <v>0</v>
      </c>
      <c r="Q5" s="210">
        <v>0</v>
      </c>
      <c r="R5" s="210">
        <v>0</v>
      </c>
      <c r="S5" s="210">
        <v>0</v>
      </c>
      <c r="T5" s="210">
        <v>8148</v>
      </c>
      <c r="U5" s="210">
        <v>0</v>
      </c>
      <c r="V5" s="210">
        <v>0</v>
      </c>
      <c r="W5" s="169">
        <v>0</v>
      </c>
      <c r="X5" s="414">
        <v>0</v>
      </c>
      <c r="Y5" s="414">
        <v>0</v>
      </c>
      <c r="Z5" s="424">
        <v>0</v>
      </c>
      <c r="AA5" s="424">
        <v>2887</v>
      </c>
      <c r="AB5" s="424">
        <v>0</v>
      </c>
      <c r="AC5" s="424">
        <v>0</v>
      </c>
      <c r="AD5" s="424">
        <v>0</v>
      </c>
      <c r="AE5" s="424">
        <v>0</v>
      </c>
      <c r="AF5" s="424">
        <v>0</v>
      </c>
    </row>
    <row r="6" spans="1:32" ht="25.5">
      <c r="A6" s="30" t="s">
        <v>495</v>
      </c>
      <c r="B6" s="30" t="s">
        <v>496</v>
      </c>
      <c r="C6" s="169">
        <v>5503</v>
      </c>
      <c r="D6" s="169">
        <v>9700</v>
      </c>
      <c r="E6" s="169">
        <v>3503</v>
      </c>
      <c r="F6" s="169">
        <v>2116</v>
      </c>
      <c r="G6" s="34">
        <v>0</v>
      </c>
      <c r="H6" s="34">
        <v>0</v>
      </c>
      <c r="I6" s="34">
        <v>0</v>
      </c>
      <c r="J6" s="34">
        <v>0</v>
      </c>
      <c r="K6" s="34">
        <v>0</v>
      </c>
      <c r="L6" s="210">
        <v>0</v>
      </c>
      <c r="M6" s="210">
        <v>0</v>
      </c>
      <c r="N6" s="210">
        <v>0</v>
      </c>
      <c r="O6" s="210">
        <v>0</v>
      </c>
      <c r="P6" s="210">
        <v>0</v>
      </c>
      <c r="Q6" s="210">
        <v>0</v>
      </c>
      <c r="R6" s="210">
        <v>0</v>
      </c>
      <c r="S6" s="210">
        <v>0</v>
      </c>
      <c r="T6" s="210">
        <v>0</v>
      </c>
      <c r="U6" s="210">
        <v>0</v>
      </c>
      <c r="V6" s="210"/>
      <c r="W6" s="169">
        <v>0</v>
      </c>
      <c r="X6" s="414">
        <v>0</v>
      </c>
      <c r="Y6" s="414">
        <v>0</v>
      </c>
      <c r="Z6" s="424">
        <v>0</v>
      </c>
      <c r="AA6" s="424">
        <v>0</v>
      </c>
      <c r="AB6" s="424">
        <v>0</v>
      </c>
      <c r="AC6" s="424">
        <v>0</v>
      </c>
      <c r="AD6" s="424">
        <v>0</v>
      </c>
      <c r="AE6" s="424">
        <v>0</v>
      </c>
      <c r="AF6" s="424">
        <v>0</v>
      </c>
    </row>
    <row r="7" spans="1:32" ht="15" customHeight="1">
      <c r="A7" s="30" t="s">
        <v>560</v>
      </c>
      <c r="B7" s="30" t="s">
        <v>561</v>
      </c>
      <c r="C7" s="169">
        <v>0</v>
      </c>
      <c r="D7" s="169"/>
      <c r="E7" s="169">
        <v>-461</v>
      </c>
      <c r="F7" s="169">
        <v>0</v>
      </c>
      <c r="G7" s="34">
        <v>0</v>
      </c>
      <c r="H7" s="34">
        <v>0</v>
      </c>
      <c r="I7" s="34">
        <v>0</v>
      </c>
      <c r="J7" s="34">
        <v>0</v>
      </c>
      <c r="K7" s="34">
        <v>0</v>
      </c>
      <c r="L7" s="210">
        <v>0</v>
      </c>
      <c r="M7" s="210">
        <v>0</v>
      </c>
      <c r="N7" s="210">
        <v>-11244</v>
      </c>
      <c r="O7" s="210">
        <v>0</v>
      </c>
      <c r="P7" s="210">
        <v>-8535</v>
      </c>
      <c r="Q7" s="210">
        <v>0</v>
      </c>
      <c r="R7" s="210">
        <v>0</v>
      </c>
      <c r="S7" s="210">
        <v>0</v>
      </c>
      <c r="T7" s="210">
        <v>-4015</v>
      </c>
      <c r="U7" s="210">
        <v>0</v>
      </c>
      <c r="V7" s="210">
        <v>0</v>
      </c>
      <c r="W7" s="169">
        <v>0</v>
      </c>
      <c r="X7" s="414">
        <v>-1066</v>
      </c>
      <c r="Y7" s="414">
        <v>0</v>
      </c>
      <c r="Z7" s="424">
        <v>0</v>
      </c>
      <c r="AA7" s="424">
        <v>0</v>
      </c>
      <c r="AB7" s="424">
        <v>-2016</v>
      </c>
      <c r="AC7" s="424">
        <v>0</v>
      </c>
      <c r="AD7" s="424">
        <v>0</v>
      </c>
      <c r="AE7" s="424">
        <v>0</v>
      </c>
      <c r="AF7" s="424">
        <v>0</v>
      </c>
    </row>
    <row r="8" spans="1:32" ht="15" customHeight="1">
      <c r="A8" s="52" t="s">
        <v>487</v>
      </c>
      <c r="B8" s="52" t="s">
        <v>491</v>
      </c>
      <c r="C8" s="171">
        <f t="shared" ref="C8:L8" si="0">SUM(C2:C7)</f>
        <v>16278</v>
      </c>
      <c r="D8" s="171">
        <f t="shared" si="0"/>
        <v>9700</v>
      </c>
      <c r="E8" s="171">
        <f t="shared" si="0"/>
        <v>4908</v>
      </c>
      <c r="F8" s="171">
        <f t="shared" si="0"/>
        <v>15939</v>
      </c>
      <c r="G8" s="57">
        <f t="shared" si="0"/>
        <v>4324</v>
      </c>
      <c r="H8" s="57">
        <f t="shared" si="0"/>
        <v>18214</v>
      </c>
      <c r="I8" s="57">
        <f t="shared" si="0"/>
        <v>28862</v>
      </c>
      <c r="J8" s="57">
        <f t="shared" si="0"/>
        <v>-10754</v>
      </c>
      <c r="K8" s="57">
        <f t="shared" si="0"/>
        <v>33159</v>
      </c>
      <c r="L8" s="211">
        <f t="shared" si="0"/>
        <v>58110</v>
      </c>
      <c r="M8" s="211">
        <f t="shared" ref="M8:R8" si="1">SUM(M2:M7)</f>
        <v>35607</v>
      </c>
      <c r="N8" s="211">
        <f t="shared" si="1"/>
        <v>43529</v>
      </c>
      <c r="O8" s="211">
        <f t="shared" si="1"/>
        <v>22041</v>
      </c>
      <c r="P8" s="211">
        <f t="shared" si="1"/>
        <v>33090</v>
      </c>
      <c r="Q8" s="211">
        <f t="shared" si="1"/>
        <v>121351</v>
      </c>
      <c r="R8" s="211">
        <f t="shared" si="1"/>
        <v>76823</v>
      </c>
      <c r="S8" s="211">
        <f t="shared" ref="S8:T8" si="2">SUM(S2:S7)</f>
        <v>20837</v>
      </c>
      <c r="T8" s="211">
        <f t="shared" si="2"/>
        <v>33063</v>
      </c>
      <c r="U8" s="211">
        <f t="shared" ref="U8:V8" si="3">SUM(U2:U7)</f>
        <v>52036</v>
      </c>
      <c r="V8" s="211">
        <f t="shared" si="3"/>
        <v>-7871</v>
      </c>
      <c r="W8" s="171">
        <f>SUM(W2:W7)</f>
        <v>2997</v>
      </c>
      <c r="X8" s="425">
        <f t="shared" ref="X8:Z8" si="4">SUM(X2:X7)</f>
        <v>-16294</v>
      </c>
      <c r="Y8" s="425">
        <f t="shared" si="4"/>
        <v>-11741</v>
      </c>
      <c r="Z8" s="425">
        <f t="shared" si="4"/>
        <v>10783</v>
      </c>
      <c r="AA8" s="425">
        <f t="shared" ref="AA8:AF8" si="5">SUM(AA2:AA7)</f>
        <v>10729</v>
      </c>
      <c r="AB8" s="425">
        <f t="shared" si="5"/>
        <v>2220</v>
      </c>
      <c r="AC8" s="425">
        <f t="shared" si="5"/>
        <v>899</v>
      </c>
      <c r="AD8" s="425">
        <f t="shared" si="5"/>
        <v>5949</v>
      </c>
      <c r="AE8" s="425">
        <f t="shared" si="5"/>
        <v>4371</v>
      </c>
      <c r="AF8" s="425">
        <f t="shared" si="5"/>
        <v>914</v>
      </c>
    </row>
    <row r="9" spans="1:32" ht="15" customHeight="1">
      <c r="A9" s="30" t="s">
        <v>488</v>
      </c>
      <c r="B9" s="30" t="s">
        <v>492</v>
      </c>
      <c r="C9" s="169">
        <v>2789</v>
      </c>
      <c r="D9" s="169">
        <v>2898</v>
      </c>
      <c r="E9" s="169">
        <v>10806</v>
      </c>
      <c r="F9" s="169">
        <v>7267</v>
      </c>
      <c r="G9" s="34">
        <v>-9332</v>
      </c>
      <c r="H9" s="34">
        <v>6939</v>
      </c>
      <c r="I9" s="34">
        <v>8220</v>
      </c>
      <c r="J9" s="34">
        <v>-22389</v>
      </c>
      <c r="K9" s="34">
        <v>-4108</v>
      </c>
      <c r="L9" s="210">
        <v>-7809</v>
      </c>
      <c r="M9" s="210">
        <v>-46668</v>
      </c>
      <c r="N9" s="210">
        <v>50910</v>
      </c>
      <c r="O9" s="210">
        <v>-179604</v>
      </c>
      <c r="P9" s="210">
        <v>-49322</v>
      </c>
      <c r="Q9" s="210">
        <v>22906</v>
      </c>
      <c r="R9" s="210">
        <v>46879</v>
      </c>
      <c r="S9" s="210">
        <v>124256</v>
      </c>
      <c r="T9" s="210">
        <v>40499</v>
      </c>
      <c r="U9" s="210">
        <v>75953</v>
      </c>
      <c r="V9" s="210">
        <v>241252</v>
      </c>
      <c r="W9" s="169">
        <v>162694</v>
      </c>
      <c r="X9" s="414">
        <v>416049</v>
      </c>
      <c r="Y9" s="414">
        <v>-46081</v>
      </c>
      <c r="Z9" s="424">
        <v>-183433</v>
      </c>
      <c r="AA9" s="424">
        <v>-152915</v>
      </c>
      <c r="AB9" s="424">
        <v>-100303</v>
      </c>
      <c r="AC9" s="424">
        <v>-134347</v>
      </c>
      <c r="AD9" s="424">
        <v>-31747</v>
      </c>
      <c r="AE9" s="424">
        <v>36606</v>
      </c>
      <c r="AF9" s="424">
        <v>-8424</v>
      </c>
    </row>
    <row r="10" spans="1:32" ht="15" customHeight="1">
      <c r="A10" s="30" t="s">
        <v>489</v>
      </c>
      <c r="B10" s="30" t="s">
        <v>493</v>
      </c>
      <c r="C10" s="169">
        <v>-1890</v>
      </c>
      <c r="D10" s="169">
        <v>-1828</v>
      </c>
      <c r="E10" s="169">
        <v>-11752</v>
      </c>
      <c r="F10" s="169">
        <v>-7613</v>
      </c>
      <c r="G10" s="34">
        <v>8935</v>
      </c>
      <c r="H10" s="34">
        <v>-8253</v>
      </c>
      <c r="I10" s="34">
        <v>-7633</v>
      </c>
      <c r="J10" s="34">
        <v>20347</v>
      </c>
      <c r="K10" s="34">
        <v>3804</v>
      </c>
      <c r="L10" s="210">
        <v>11595</v>
      </c>
      <c r="M10" s="210">
        <v>53402</v>
      </c>
      <c r="N10" s="210">
        <v>-46056</v>
      </c>
      <c r="O10" s="210">
        <v>184049</v>
      </c>
      <c r="P10" s="210">
        <v>43288</v>
      </c>
      <c r="Q10" s="210">
        <v>-16155</v>
      </c>
      <c r="R10" s="210">
        <v>-47634</v>
      </c>
      <c r="S10" s="210">
        <v>-118302</v>
      </c>
      <c r="T10" s="210">
        <v>-35987</v>
      </c>
      <c r="U10" s="210">
        <v>-72749</v>
      </c>
      <c r="V10" s="210">
        <v>-258069</v>
      </c>
      <c r="W10" s="169">
        <v>-164216</v>
      </c>
      <c r="X10" s="414">
        <v>-434426</v>
      </c>
      <c r="Y10" s="414">
        <v>49538</v>
      </c>
      <c r="Z10" s="424">
        <v>191079</v>
      </c>
      <c r="AA10" s="424">
        <v>147363</v>
      </c>
      <c r="AB10" s="424">
        <v>97541</v>
      </c>
      <c r="AC10" s="424">
        <v>127930</v>
      </c>
      <c r="AD10" s="424">
        <v>21560</v>
      </c>
      <c r="AE10" s="424">
        <v>-35068</v>
      </c>
      <c r="AF10" s="424">
        <v>7530</v>
      </c>
    </row>
    <row r="11" spans="1:32" ht="25.5">
      <c r="A11" s="159" t="s">
        <v>490</v>
      </c>
      <c r="B11" s="159" t="s">
        <v>494</v>
      </c>
      <c r="C11" s="170">
        <f t="shared" ref="C11:H11" si="6">SUM(C9:C10)</f>
        <v>899</v>
      </c>
      <c r="D11" s="170">
        <f t="shared" si="6"/>
        <v>1070</v>
      </c>
      <c r="E11" s="170">
        <f t="shared" si="6"/>
        <v>-946</v>
      </c>
      <c r="F11" s="170">
        <f t="shared" si="6"/>
        <v>-346</v>
      </c>
      <c r="G11" s="161">
        <f t="shared" si="6"/>
        <v>-397</v>
      </c>
      <c r="H11" s="161">
        <f t="shared" si="6"/>
        <v>-1314</v>
      </c>
      <c r="I11" s="161">
        <f t="shared" ref="I11:O11" si="7">SUM(I9:I10)</f>
        <v>587</v>
      </c>
      <c r="J11" s="161">
        <f t="shared" si="7"/>
        <v>-2042</v>
      </c>
      <c r="K11" s="161">
        <f t="shared" si="7"/>
        <v>-304</v>
      </c>
      <c r="L11" s="161">
        <f t="shared" si="7"/>
        <v>3786</v>
      </c>
      <c r="M11" s="161">
        <f t="shared" si="7"/>
        <v>6734</v>
      </c>
      <c r="N11" s="161">
        <f t="shared" si="7"/>
        <v>4854</v>
      </c>
      <c r="O11" s="161">
        <f t="shared" si="7"/>
        <v>4445</v>
      </c>
      <c r="P11" s="161">
        <f t="shared" ref="P11:Q11" si="8">SUM(P9:P10)</f>
        <v>-6034</v>
      </c>
      <c r="Q11" s="161">
        <f t="shared" si="8"/>
        <v>6751</v>
      </c>
      <c r="R11" s="161">
        <f t="shared" ref="R11:S11" si="9">SUM(R9:R10)</f>
        <v>-755</v>
      </c>
      <c r="S11" s="161">
        <f t="shared" si="9"/>
        <v>5954</v>
      </c>
      <c r="T11" s="161">
        <f t="shared" ref="T11:V11" si="10">SUM(T9:T10)</f>
        <v>4512</v>
      </c>
      <c r="U11" s="161">
        <f t="shared" si="10"/>
        <v>3204</v>
      </c>
      <c r="V11" s="161">
        <f t="shared" si="10"/>
        <v>-16817</v>
      </c>
      <c r="W11" s="170">
        <f>SUM(W9:W10)</f>
        <v>-1522</v>
      </c>
      <c r="X11" s="417">
        <f>SUM(X9:X10)</f>
        <v>-18377</v>
      </c>
      <c r="Y11" s="417">
        <f>SUM(Y9:Y10)</f>
        <v>3457</v>
      </c>
      <c r="Z11" s="425">
        <f t="shared" ref="Z11:AE11" si="11">Z9+Z10</f>
        <v>7646</v>
      </c>
      <c r="AA11" s="425">
        <f t="shared" si="11"/>
        <v>-5552</v>
      </c>
      <c r="AB11" s="425">
        <f t="shared" si="11"/>
        <v>-2762</v>
      </c>
      <c r="AC11" s="425">
        <f t="shared" si="11"/>
        <v>-6417</v>
      </c>
      <c r="AD11" s="425">
        <f t="shared" si="11"/>
        <v>-10187</v>
      </c>
      <c r="AE11" s="425">
        <f t="shared" si="11"/>
        <v>1538</v>
      </c>
      <c r="AF11" s="425">
        <f t="shared" ref="AF11" si="12">AF9+AF10</f>
        <v>-894</v>
      </c>
    </row>
    <row r="12" spans="1:32">
      <c r="A12" s="31" t="s">
        <v>55</v>
      </c>
      <c r="B12" s="31" t="s">
        <v>41</v>
      </c>
      <c r="C12" s="168">
        <f t="shared" ref="C12:H12" si="13">C8+C11</f>
        <v>17177</v>
      </c>
      <c r="D12" s="168">
        <f t="shared" si="13"/>
        <v>10770</v>
      </c>
      <c r="E12" s="168">
        <f t="shared" si="13"/>
        <v>3962</v>
      </c>
      <c r="F12" s="168">
        <f t="shared" si="13"/>
        <v>15593</v>
      </c>
      <c r="G12" s="35">
        <f t="shared" si="13"/>
        <v>3927</v>
      </c>
      <c r="H12" s="35">
        <f t="shared" si="13"/>
        <v>16900</v>
      </c>
      <c r="I12" s="35">
        <f t="shared" ref="I12:O12" si="14">I8+I11</f>
        <v>29449</v>
      </c>
      <c r="J12" s="35">
        <f t="shared" si="14"/>
        <v>-12796</v>
      </c>
      <c r="K12" s="35">
        <f t="shared" si="14"/>
        <v>32855</v>
      </c>
      <c r="L12" s="212">
        <f t="shared" si="14"/>
        <v>61896</v>
      </c>
      <c r="M12" s="212">
        <f t="shared" si="14"/>
        <v>42341</v>
      </c>
      <c r="N12" s="212">
        <f t="shared" si="14"/>
        <v>48383</v>
      </c>
      <c r="O12" s="212">
        <f t="shared" si="14"/>
        <v>26486</v>
      </c>
      <c r="P12" s="212">
        <f t="shared" ref="P12:Q12" si="15">P8+P11</f>
        <v>27056</v>
      </c>
      <c r="Q12" s="212">
        <f t="shared" si="15"/>
        <v>128102</v>
      </c>
      <c r="R12" s="212">
        <f t="shared" ref="R12:S12" si="16">R8+R11</f>
        <v>76068</v>
      </c>
      <c r="S12" s="212">
        <f t="shared" si="16"/>
        <v>26791</v>
      </c>
      <c r="T12" s="212">
        <f t="shared" ref="T12:U12" si="17">T8+T11</f>
        <v>37575</v>
      </c>
      <c r="U12" s="212">
        <f t="shared" si="17"/>
        <v>55240</v>
      </c>
      <c r="V12" s="212">
        <v>-24688</v>
      </c>
      <c r="W12" s="168">
        <f t="shared" ref="W12:AB12" si="18">W8+W11</f>
        <v>1475</v>
      </c>
      <c r="X12" s="418">
        <f t="shared" si="18"/>
        <v>-34671</v>
      </c>
      <c r="Y12" s="418">
        <f t="shared" si="18"/>
        <v>-8284</v>
      </c>
      <c r="Z12" s="423">
        <f t="shared" si="18"/>
        <v>18429</v>
      </c>
      <c r="AA12" s="423">
        <f t="shared" si="18"/>
        <v>5177</v>
      </c>
      <c r="AB12" s="423">
        <f t="shared" si="18"/>
        <v>-542</v>
      </c>
      <c r="AC12" s="423">
        <f t="shared" ref="AC12:AD12" si="19">AC8+AC11</f>
        <v>-5518</v>
      </c>
      <c r="AD12" s="423">
        <f t="shared" si="19"/>
        <v>-4238</v>
      </c>
      <c r="AE12" s="423">
        <f t="shared" ref="AE12:AF12" si="20">AE8+AE11</f>
        <v>5909</v>
      </c>
      <c r="AF12" s="423">
        <f t="shared" si="20"/>
        <v>20</v>
      </c>
    </row>
    <row r="13" spans="1:32">
      <c r="A13" s="162"/>
      <c r="B13" s="162"/>
      <c r="C13" s="206">
        <f>C12-'P&amp;L'!C14</f>
        <v>0</v>
      </c>
      <c r="D13" s="206">
        <f>D12-'P&amp;L'!D14</f>
        <v>0</v>
      </c>
      <c r="E13" s="206">
        <f>E12-'P&amp;L'!E14</f>
        <v>0</v>
      </c>
      <c r="F13" s="206">
        <f>F12-'P&amp;L'!F14</f>
        <v>0</v>
      </c>
      <c r="G13" s="206">
        <f>G12-'P&amp;L'!G14</f>
        <v>0</v>
      </c>
      <c r="H13" s="206">
        <f>H12-'P&amp;L'!H14</f>
        <v>0</v>
      </c>
      <c r="I13" s="206">
        <f>I12-'P&amp;L'!I14</f>
        <v>0</v>
      </c>
      <c r="J13" s="206">
        <f>J12-'P&amp;L'!J14</f>
        <v>0</v>
      </c>
      <c r="K13" s="206">
        <f>K12-'P&amp;L'!K14</f>
        <v>0</v>
      </c>
      <c r="L13" s="206">
        <f>L12-'P&amp;L'!L14</f>
        <v>0</v>
      </c>
      <c r="M13" s="206">
        <f>M12-'P&amp;L'!M14</f>
        <v>0</v>
      </c>
      <c r="N13" s="206">
        <f>N12-'P&amp;L'!N14</f>
        <v>0</v>
      </c>
      <c r="O13" s="165">
        <f>'P&amp;L'!O14-O12</f>
        <v>0</v>
      </c>
      <c r="P13" s="165">
        <f>'P&amp;L'!P14-P12</f>
        <v>0</v>
      </c>
      <c r="Q13" s="165">
        <f>'P&amp;L'!Q14-Q12</f>
        <v>0</v>
      </c>
      <c r="R13" s="165">
        <f>'P&amp;L'!R14-R12</f>
        <v>0</v>
      </c>
      <c r="S13" s="165">
        <f>'P&amp;L'!S14-S12</f>
        <v>0</v>
      </c>
      <c r="T13" s="165">
        <f>'P&amp;L'!T14-T12</f>
        <v>0</v>
      </c>
      <c r="U13" s="165">
        <f>'P&amp;L'!U14-U12</f>
        <v>0</v>
      </c>
      <c r="V13" s="165">
        <f>'P&amp;L'!V14-V12</f>
        <v>0</v>
      </c>
      <c r="W13" s="165">
        <f>'P&amp;L'!W14-W12</f>
        <v>0</v>
      </c>
      <c r="X13" s="165">
        <f>'P&amp;L'!X14-X12</f>
        <v>0</v>
      </c>
      <c r="Y13" s="165">
        <f>'P&amp;L'!Y14-Y12</f>
        <v>0</v>
      </c>
      <c r="Z13" s="165">
        <f>'P&amp;L'!Z14-Z12</f>
        <v>0</v>
      </c>
      <c r="AA13" s="165">
        <f>'P&amp;L'!AA14-AA12</f>
        <v>0</v>
      </c>
      <c r="AB13" s="165">
        <f>'P&amp;L'!AB14-AB12</f>
        <v>0</v>
      </c>
      <c r="AC13" s="165">
        <f>'P&amp;L'!AC14-AC12</f>
        <v>0</v>
      </c>
      <c r="AD13" s="165">
        <f>'P&amp;L'!AD14-AD12</f>
        <v>0</v>
      </c>
      <c r="AE13" s="165">
        <f>'P&amp;L'!AE14-AE12</f>
        <v>0</v>
      </c>
      <c r="AF13" s="165">
        <f>'P&amp;L'!AF14-AF12</f>
        <v>0</v>
      </c>
    </row>
    <row r="14" spans="1:32">
      <c r="A14" s="162"/>
      <c r="B14" s="162"/>
      <c r="G14" s="163"/>
      <c r="H14" s="163"/>
      <c r="I14" s="163"/>
      <c r="J14" s="163"/>
      <c r="K14" s="163"/>
      <c r="P14" s="164"/>
      <c r="Q14" s="164"/>
    </row>
    <row r="15" spans="1:32">
      <c r="D15" s="76"/>
      <c r="E15" s="76"/>
      <c r="F15" s="76"/>
      <c r="G15" s="76"/>
      <c r="H15" s="76"/>
      <c r="I15" s="76"/>
      <c r="J15" s="76"/>
      <c r="K15" s="76"/>
    </row>
    <row r="16" spans="1:32">
      <c r="D16" s="76"/>
      <c r="E16" s="76"/>
      <c r="F16" s="76"/>
      <c r="G16" s="76"/>
      <c r="H16" s="76"/>
      <c r="I16" s="76"/>
      <c r="J16" s="76"/>
      <c r="K16" s="76"/>
    </row>
    <row r="17" spans="7:7">
      <c r="G17" s="230"/>
    </row>
    <row r="18" spans="7:7">
      <c r="G18" s="230"/>
    </row>
    <row r="19" spans="7:7">
      <c r="G19" s="230"/>
    </row>
    <row r="20" spans="7:7">
      <c r="G20" s="230"/>
    </row>
    <row r="21" spans="7:7">
      <c r="G21" s="230"/>
    </row>
    <row r="22" spans="7:7">
      <c r="G22" s="230"/>
    </row>
    <row r="23" spans="7:7">
      <c r="G23" s="230"/>
    </row>
    <row r="24" spans="7:7">
      <c r="G24" s="230"/>
    </row>
    <row r="25" spans="7:7">
      <c r="G25" s="230"/>
    </row>
    <row r="26" spans="7:7">
      <c r="G26" s="230"/>
    </row>
    <row r="27" spans="7:7">
      <c r="G27" s="230"/>
    </row>
    <row r="28" spans="7:7">
      <c r="G28" s="230"/>
    </row>
    <row r="29" spans="7:7">
      <c r="G29" s="230"/>
    </row>
    <row r="30" spans="7:7">
      <c r="G30" s="230"/>
    </row>
    <row r="31" spans="7:7">
      <c r="G31" s="230"/>
    </row>
    <row r="32" spans="7:7">
      <c r="G32" s="230"/>
    </row>
    <row r="33" spans="7:7">
      <c r="G33" s="230"/>
    </row>
    <row r="34" spans="7:7">
      <c r="G34" s="230"/>
    </row>
    <row r="35" spans="7:7">
      <c r="G35" s="230"/>
    </row>
    <row r="36" spans="7:7">
      <c r="G36" s="230"/>
    </row>
    <row r="37" spans="7:7">
      <c r="G37" s="230">
        <f>G22+H22+I22</f>
        <v>0</v>
      </c>
    </row>
    <row r="38" spans="7:7">
      <c r="G38" s="230">
        <f>G23+H23+I23</f>
        <v>0</v>
      </c>
    </row>
  </sheetData>
  <customSheetViews>
    <customSheetView guid="{25FAB884-5E17-4008-8139-33D910C7DEFE}">
      <pane xSplit="2" ySplit="1" topLeftCell="W2" activePane="bottomRight" state="frozen"/>
      <selection pane="bottomRight" activeCell="AD13" sqref="AD13"/>
      <pageMargins left="0.7" right="0.7" top="0.75" bottom="0.75" header="0.3" footer="0.3"/>
      <pageSetup paperSize="9" orientation="portrait" r:id="rId1"/>
    </customSheetView>
    <customSheetView guid="{687A4863-1825-4D63-B732-E76682E6DE4F}" hiddenColumns="1">
      <selection activeCell="O21" sqref="O21"/>
      <pageMargins left="0.7" right="0.7" top="0.75" bottom="0.75" header="0.3" footer="0.3"/>
      <pageSetup paperSize="9" orientation="portrait" horizontalDpi="1200" verticalDpi="1200" r:id="rId2"/>
    </customSheetView>
    <customSheetView guid="{12F8D032-8143-430B-8DFF-852E8796C402}">
      <selection activeCell="A6" sqref="A6:XFD6"/>
      <pageMargins left="0.7" right="0.7" top="0.75" bottom="0.75" header="0.3" footer="0.3"/>
    </customSheetView>
    <customSheetView guid="{8DA78CF1-615A-4626-9893-6751995631A4}" hiddenColumns="1">
      <selection activeCell="Q21" sqref="Q21"/>
      <pageMargins left="0.7" right="0.7" top="0.75" bottom="0.75" header="0.3" footer="0.3"/>
    </customSheetView>
    <customSheetView guid="{57267270-6A97-4850-9DB6-FE6B399379AA}" topLeftCell="F1">
      <selection activeCell="P8" sqref="P8"/>
      <pageMargins left="0.7" right="0.7" top="0.75" bottom="0.75" header="0.3" footer="0.3"/>
    </customSheetView>
    <customSheetView guid="{9AF4A83C-CF57-4B40-8A74-6A0EA6C2FE5C}">
      <pane xSplit="2" ySplit="1" topLeftCell="W2" activePane="bottomRight" state="frozen"/>
      <selection pane="bottomRight" activeCell="B16" sqref="B16"/>
      <pageMargins left="0.7" right="0.7" top="0.75" bottom="0.75" header="0.3" footer="0.3"/>
      <pageSetup paperSize="9" orientation="portrait" r:id="rId3"/>
    </customSheetView>
    <customSheetView guid="{22F3E99A-96C8-445F-81B2-67262F695A36}" topLeftCell="K1">
      <selection activeCell="AD32" sqref="AD32"/>
      <pageMargins left="0.7" right="0.7" top="0.75" bottom="0.75" header="0.3" footer="0.3"/>
      <pageSetup paperSize="9" orientation="portrait" r:id="rId4"/>
    </customSheetView>
    <customSheetView guid="{899D69CD-4B7E-42BC-9944-5BD922EB798C}" topLeftCell="J1">
      <selection activeCell="R4" sqref="R4"/>
      <pageMargins left="0.7" right="0.7" top="0.75" bottom="0.75" header="0.3" footer="0.3"/>
      <pageSetup paperSize="9" orientation="portrait" r:id="rId5"/>
    </customSheetView>
  </customSheetViews>
  <phoneticPr fontId="196" type="noConversion"/>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23"/>
  <sheetViews>
    <sheetView workbookViewId="0">
      <pane xSplit="2" ySplit="2" topLeftCell="V3" activePane="bottomRight" state="frozen"/>
      <selection pane="topRight" activeCell="C1" sqref="C1"/>
      <selection pane="bottomLeft" activeCell="A3" sqref="A3"/>
      <selection pane="bottomRight" activeCell="AF7" sqref="AF7"/>
    </sheetView>
  </sheetViews>
  <sheetFormatPr defaultColWidth="9.42578125" defaultRowHeight="15"/>
  <cols>
    <col min="1" max="1" width="38" style="18" customWidth="1"/>
    <col min="2" max="2" width="39.5703125" style="18" customWidth="1"/>
    <col min="3" max="20" width="13.42578125" style="18" customWidth="1"/>
    <col min="21" max="21" width="11.5703125" style="18" customWidth="1"/>
    <col min="22" max="22" width="11.42578125" style="18" customWidth="1"/>
    <col min="23" max="24" width="12.5703125" style="18" bestFit="1" customWidth="1"/>
    <col min="25" max="25" width="11.5703125" style="18" customWidth="1"/>
    <col min="26" max="26" width="11.140625" style="18" customWidth="1"/>
    <col min="27" max="27" width="11.42578125" style="18" customWidth="1"/>
    <col min="28" max="28" width="12.42578125" style="18" customWidth="1"/>
    <col min="29" max="29" width="10.5703125" style="18" customWidth="1"/>
    <col min="30" max="30" width="10.42578125" style="18" customWidth="1"/>
    <col min="31" max="32" width="10.7109375" style="18" customWidth="1"/>
    <col min="33" max="16384" width="9.42578125" style="18"/>
  </cols>
  <sheetData>
    <row r="2" spans="1:32" ht="15.75" thickBot="1">
      <c r="A2" s="40" t="s">
        <v>261</v>
      </c>
      <c r="B2" s="40" t="s">
        <v>18</v>
      </c>
      <c r="C2" s="48" t="s">
        <v>154</v>
      </c>
      <c r="D2" s="48" t="s">
        <v>155</v>
      </c>
      <c r="E2" s="48" t="s">
        <v>156</v>
      </c>
      <c r="F2" s="48" t="s">
        <v>157</v>
      </c>
      <c r="G2" s="48" t="s">
        <v>158</v>
      </c>
      <c r="H2" s="48" t="s">
        <v>159</v>
      </c>
      <c r="I2" s="48" t="s">
        <v>160</v>
      </c>
      <c r="J2" s="48" t="s">
        <v>161</v>
      </c>
      <c r="K2" s="50">
        <v>43555</v>
      </c>
      <c r="L2" s="50">
        <v>43646</v>
      </c>
      <c r="M2" s="50">
        <v>43738</v>
      </c>
      <c r="N2" s="50">
        <v>43830</v>
      </c>
      <c r="O2" s="50">
        <v>43921</v>
      </c>
      <c r="P2" s="50">
        <v>44012</v>
      </c>
      <c r="Q2" s="50">
        <v>44104</v>
      </c>
      <c r="R2" s="50">
        <v>44196</v>
      </c>
      <c r="S2" s="50">
        <v>44286</v>
      </c>
      <c r="T2" s="50">
        <v>44377</v>
      </c>
      <c r="U2" s="50">
        <v>44469</v>
      </c>
      <c r="V2" s="50">
        <v>44561</v>
      </c>
      <c r="W2" s="50">
        <v>44651</v>
      </c>
      <c r="X2" s="50">
        <v>44742</v>
      </c>
      <c r="Y2" s="50">
        <v>44834</v>
      </c>
      <c r="Z2" s="50">
        <v>44926</v>
      </c>
      <c r="AA2" s="50">
        <v>45016</v>
      </c>
      <c r="AB2" s="50">
        <v>45107</v>
      </c>
      <c r="AC2" s="50">
        <v>45199</v>
      </c>
      <c r="AD2" s="50">
        <v>45291</v>
      </c>
      <c r="AE2" s="50">
        <v>45382</v>
      </c>
      <c r="AF2" s="50">
        <v>45473</v>
      </c>
    </row>
    <row r="3" spans="1:32" ht="15" customHeight="1">
      <c r="A3" s="41" t="s">
        <v>228</v>
      </c>
      <c r="B3" s="41" t="s">
        <v>162</v>
      </c>
      <c r="C3" s="45">
        <v>46253167</v>
      </c>
      <c r="D3" s="45">
        <v>46284622</v>
      </c>
      <c r="E3" s="45">
        <v>46798848</v>
      </c>
      <c r="F3" s="45">
        <v>47776973</v>
      </c>
      <c r="G3" s="45">
        <v>47987290</v>
      </c>
      <c r="H3" s="45">
        <v>50695917</v>
      </c>
      <c r="I3" s="45">
        <v>51780791</v>
      </c>
      <c r="J3" s="45">
        <f>58603679-694</f>
        <v>58602985</v>
      </c>
      <c r="K3" s="45">
        <v>58642114</v>
      </c>
      <c r="L3" s="45">
        <v>59160302</v>
      </c>
      <c r="M3" s="45">
        <v>59679510</v>
      </c>
      <c r="N3" s="45">
        <v>58142560.6624135</v>
      </c>
      <c r="O3" s="45">
        <v>61224040</v>
      </c>
      <c r="P3" s="45">
        <v>57379919</v>
      </c>
      <c r="Q3" s="45">
        <v>56436827</v>
      </c>
      <c r="R3" s="45">
        <v>56909607</v>
      </c>
      <c r="S3" s="45">
        <v>58533524</v>
      </c>
      <c r="T3" s="45">
        <v>56732577</v>
      </c>
      <c r="U3" s="45">
        <v>57564020</v>
      </c>
      <c r="V3" s="45">
        <v>57937689</v>
      </c>
      <c r="W3" s="45">
        <v>60652837</v>
      </c>
      <c r="X3" s="45">
        <v>62932475</v>
      </c>
      <c r="Y3" s="45">
        <v>63697073</v>
      </c>
      <c r="Z3" s="45">
        <v>63553192</v>
      </c>
      <c r="AA3" s="45">
        <v>66303281</v>
      </c>
      <c r="AB3" s="45">
        <v>68138534</v>
      </c>
      <c r="AC3" s="45">
        <v>67325426</v>
      </c>
      <c r="AD3" s="45">
        <v>67442976</v>
      </c>
      <c r="AE3" s="45">
        <v>67919837</v>
      </c>
      <c r="AF3" s="45">
        <v>72001254</v>
      </c>
    </row>
    <row r="4" spans="1:32" ht="15" customHeight="1">
      <c r="A4" s="41" t="s">
        <v>229</v>
      </c>
      <c r="B4" s="41" t="s">
        <v>164</v>
      </c>
      <c r="C4" s="45">
        <v>55996633</v>
      </c>
      <c r="D4" s="45">
        <v>56782069</v>
      </c>
      <c r="E4" s="45">
        <v>57516933</v>
      </c>
      <c r="F4" s="45">
        <v>57822414</v>
      </c>
      <c r="G4" s="45">
        <v>59094016</v>
      </c>
      <c r="H4" s="45">
        <v>61238012</v>
      </c>
      <c r="I4" s="45">
        <v>62054292</v>
      </c>
      <c r="J4" s="45">
        <v>74696417</v>
      </c>
      <c r="K4" s="45">
        <v>75908331</v>
      </c>
      <c r="L4" s="45">
        <v>77374504</v>
      </c>
      <c r="M4" s="45">
        <v>79847939</v>
      </c>
      <c r="N4" s="45">
        <v>80895585</v>
      </c>
      <c r="O4" s="45">
        <v>82109859</v>
      </c>
      <c r="P4" s="45">
        <v>81390329</v>
      </c>
      <c r="Q4" s="45">
        <v>81778792</v>
      </c>
      <c r="R4" s="45">
        <v>80825437</v>
      </c>
      <c r="S4" s="45">
        <v>79949007</v>
      </c>
      <c r="T4" s="45">
        <v>79886479</v>
      </c>
      <c r="U4" s="45">
        <v>81846159</v>
      </c>
      <c r="V4" s="45">
        <v>83039179</v>
      </c>
      <c r="W4" s="45">
        <v>83461855</v>
      </c>
      <c r="X4" s="45">
        <v>83316558</v>
      </c>
      <c r="Y4" s="45">
        <v>82781166</v>
      </c>
      <c r="Z4" s="45">
        <v>81483319</v>
      </c>
      <c r="AA4" s="45">
        <v>80654651</v>
      </c>
      <c r="AB4" s="45">
        <v>80874651</v>
      </c>
      <c r="AC4" s="45">
        <v>82385969</v>
      </c>
      <c r="AD4" s="45">
        <v>83052466</v>
      </c>
      <c r="AE4" s="45">
        <v>85273272</v>
      </c>
      <c r="AF4" s="45">
        <v>86582456</v>
      </c>
    </row>
    <row r="5" spans="1:32" ht="15" customHeight="1">
      <c r="A5" s="42" t="s">
        <v>262</v>
      </c>
      <c r="B5" s="257" t="s">
        <v>163</v>
      </c>
      <c r="C5" s="49">
        <v>36864612</v>
      </c>
      <c r="D5" s="49">
        <v>37213840</v>
      </c>
      <c r="E5" s="49">
        <v>37462870</v>
      </c>
      <c r="F5" s="49">
        <v>37293296</v>
      </c>
      <c r="G5" s="49">
        <v>37974294</v>
      </c>
      <c r="H5" s="49">
        <v>39336937</v>
      </c>
      <c r="I5" s="49">
        <v>40008162</v>
      </c>
      <c r="J5" s="49">
        <v>49210998</v>
      </c>
      <c r="K5" s="49">
        <v>49758145</v>
      </c>
      <c r="L5" s="49">
        <v>50193481</v>
      </c>
      <c r="M5" s="49">
        <v>51207400</v>
      </c>
      <c r="N5" s="49">
        <v>51209256.205497697</v>
      </c>
      <c r="O5" s="49">
        <v>52510564</v>
      </c>
      <c r="P5" s="49">
        <v>52340029</v>
      </c>
      <c r="Q5" s="49">
        <v>52518480</v>
      </c>
      <c r="R5" s="49">
        <v>52195649</v>
      </c>
      <c r="S5" s="49">
        <v>51913170</v>
      </c>
      <c r="T5" s="49">
        <v>51807482</v>
      </c>
      <c r="U5" s="49">
        <v>53204811</v>
      </c>
      <c r="V5" s="49">
        <v>54740891</v>
      </c>
      <c r="W5" s="49">
        <v>55525201</v>
      </c>
      <c r="X5" s="49">
        <v>55350479</v>
      </c>
      <c r="Y5" s="49">
        <v>54682076</v>
      </c>
      <c r="Z5" s="49">
        <v>53175569</v>
      </c>
      <c r="AA5" s="49">
        <v>51985234</v>
      </c>
      <c r="AB5" s="49">
        <v>51546561</v>
      </c>
      <c r="AC5" s="49">
        <v>52546044</v>
      </c>
      <c r="AD5" s="49">
        <v>53014143</v>
      </c>
      <c r="AE5" s="49">
        <v>54790310</v>
      </c>
      <c r="AF5" s="49">
        <v>55042284</v>
      </c>
    </row>
    <row r="6" spans="1:32" ht="15" customHeight="1">
      <c r="A6" s="41" t="s">
        <v>263</v>
      </c>
      <c r="B6" s="41" t="s">
        <v>165</v>
      </c>
      <c r="C6" s="45">
        <v>6171276</v>
      </c>
      <c r="D6" s="45">
        <v>6393325</v>
      </c>
      <c r="E6" s="45">
        <v>6626082</v>
      </c>
      <c r="F6" s="45">
        <v>6848960</v>
      </c>
      <c r="G6" s="45">
        <v>7086750</v>
      </c>
      <c r="H6" s="45">
        <v>7504805</v>
      </c>
      <c r="I6" s="45">
        <v>7680256</v>
      </c>
      <c r="J6" s="45">
        <v>8204296</v>
      </c>
      <c r="K6" s="45">
        <v>8437020</v>
      </c>
      <c r="L6" s="45">
        <v>8728789</v>
      </c>
      <c r="M6" s="45">
        <v>9083101</v>
      </c>
      <c r="N6" s="45">
        <v>9266969.2782799993</v>
      </c>
      <c r="O6" s="45">
        <v>9497654</v>
      </c>
      <c r="P6" s="45">
        <v>9389591</v>
      </c>
      <c r="Q6" s="45">
        <v>9628749</v>
      </c>
      <c r="R6" s="45">
        <v>9783366</v>
      </c>
      <c r="S6" s="45">
        <v>9969328</v>
      </c>
      <c r="T6" s="45">
        <v>10307270</v>
      </c>
      <c r="U6" s="45">
        <v>10654324</v>
      </c>
      <c r="V6" s="45">
        <v>10937915</v>
      </c>
      <c r="W6" s="45">
        <v>11119482</v>
      </c>
      <c r="X6" s="45">
        <v>11421377</v>
      </c>
      <c r="Y6" s="45">
        <v>11693070</v>
      </c>
      <c r="Z6" s="45">
        <v>11998301</v>
      </c>
      <c r="AA6" s="45">
        <v>12310748</v>
      </c>
      <c r="AB6" s="45">
        <v>12575837</v>
      </c>
      <c r="AC6" s="45">
        <v>13159075</v>
      </c>
      <c r="AD6" s="45">
        <v>13418738</v>
      </c>
      <c r="AE6" s="45">
        <v>13916999</v>
      </c>
      <c r="AF6" s="45">
        <v>14435417</v>
      </c>
    </row>
    <row r="7" spans="1:32" ht="15" customHeight="1">
      <c r="A7" s="41" t="s">
        <v>264</v>
      </c>
      <c r="B7" s="41" t="s">
        <v>166</v>
      </c>
      <c r="C7" s="45">
        <v>197405</v>
      </c>
      <c r="D7" s="45">
        <v>147118</v>
      </c>
      <c r="E7" s="45">
        <v>169182</v>
      </c>
      <c r="F7" s="45">
        <v>228201</v>
      </c>
      <c r="G7" s="45">
        <v>228162</v>
      </c>
      <c r="H7" s="45">
        <v>297466</v>
      </c>
      <c r="I7" s="45">
        <v>256741</v>
      </c>
      <c r="J7" s="45">
        <v>325773</v>
      </c>
      <c r="K7" s="45">
        <v>321342</v>
      </c>
      <c r="L7" s="45">
        <v>256772</v>
      </c>
      <c r="M7" s="45">
        <v>313027</v>
      </c>
      <c r="N7" s="45">
        <v>312469.08484000002</v>
      </c>
      <c r="O7" s="45">
        <v>367532</v>
      </c>
      <c r="P7" s="45">
        <v>319908</v>
      </c>
      <c r="Q7" s="45">
        <v>300439</v>
      </c>
      <c r="R7" s="45">
        <v>211489</v>
      </c>
      <c r="S7" s="45">
        <v>273052</v>
      </c>
      <c r="T7" s="45">
        <v>240775</v>
      </c>
      <c r="U7" s="45">
        <v>284286</v>
      </c>
      <c r="V7" s="45">
        <v>278530</v>
      </c>
      <c r="W7" s="45">
        <v>288282.75917999999</v>
      </c>
      <c r="X7" s="45">
        <v>632318</v>
      </c>
      <c r="Y7" s="45">
        <v>1252404</v>
      </c>
      <c r="Z7" s="45">
        <v>1279998</v>
      </c>
      <c r="AA7" s="45">
        <v>1281452</v>
      </c>
      <c r="AB7" s="45">
        <v>1278151</v>
      </c>
      <c r="AC7" s="45">
        <v>1422264</v>
      </c>
      <c r="AD7" s="45">
        <v>1223168</v>
      </c>
      <c r="AE7" s="45">
        <v>1255107</v>
      </c>
      <c r="AF7" s="45">
        <v>1245543</v>
      </c>
    </row>
    <row r="8" spans="1:32" ht="13.35" hidden="1" customHeight="1">
      <c r="A8" s="41" t="s">
        <v>288</v>
      </c>
      <c r="B8" s="41" t="s">
        <v>287</v>
      </c>
      <c r="C8" s="45">
        <v>0</v>
      </c>
      <c r="D8" s="45">
        <v>0</v>
      </c>
      <c r="E8" s="45">
        <v>0</v>
      </c>
      <c r="F8" s="45">
        <v>0</v>
      </c>
      <c r="G8" s="45">
        <v>0</v>
      </c>
      <c r="H8" s="45">
        <v>0</v>
      </c>
      <c r="I8" s="45">
        <v>0</v>
      </c>
      <c r="J8" s="45">
        <v>0</v>
      </c>
      <c r="K8" s="45">
        <v>0</v>
      </c>
      <c r="L8" s="45">
        <v>0</v>
      </c>
      <c r="M8" s="45">
        <v>0</v>
      </c>
      <c r="N8" s="45">
        <v>0</v>
      </c>
      <c r="O8" s="45">
        <v>0</v>
      </c>
      <c r="P8" s="45">
        <v>0</v>
      </c>
      <c r="Q8" s="45">
        <v>0</v>
      </c>
      <c r="R8" s="45">
        <v>0</v>
      </c>
      <c r="S8" s="45"/>
      <c r="T8" s="45"/>
      <c r="U8" s="45"/>
      <c r="V8" s="45"/>
      <c r="W8" s="45"/>
      <c r="X8" s="45"/>
      <c r="Y8" s="45"/>
      <c r="Z8" s="45"/>
      <c r="AA8" s="45"/>
      <c r="AB8" s="45"/>
      <c r="AC8" s="45"/>
      <c r="AD8" s="45"/>
      <c r="AE8" s="45"/>
      <c r="AF8" s="45"/>
    </row>
    <row r="9" spans="1:32" ht="15" customHeight="1">
      <c r="A9" s="41" t="s">
        <v>265</v>
      </c>
      <c r="B9" s="41" t="s">
        <v>43</v>
      </c>
      <c r="C9" s="45">
        <v>215358</v>
      </c>
      <c r="D9" s="45">
        <v>202110</v>
      </c>
      <c r="E9" s="45">
        <v>265450</v>
      </c>
      <c r="F9" s="45">
        <v>9479</v>
      </c>
      <c r="G9" s="45">
        <v>9741</v>
      </c>
      <c r="H9" s="45">
        <v>13422</v>
      </c>
      <c r="I9" s="45">
        <v>13266</v>
      </c>
      <c r="J9" s="45">
        <v>15229</v>
      </c>
      <c r="K9" s="45">
        <v>22846</v>
      </c>
      <c r="L9" s="45">
        <v>25408</v>
      </c>
      <c r="M9" s="45">
        <v>19157</v>
      </c>
      <c r="N9" s="45">
        <v>29408.596860000602</v>
      </c>
      <c r="O9" s="45">
        <v>37383</v>
      </c>
      <c r="P9" s="45">
        <v>36407</v>
      </c>
      <c r="Q9" s="45">
        <v>38788</v>
      </c>
      <c r="R9" s="45">
        <v>33691</v>
      </c>
      <c r="S9" s="45">
        <v>48107</v>
      </c>
      <c r="T9" s="45">
        <v>45077</v>
      </c>
      <c r="U9" s="45">
        <v>50136</v>
      </c>
      <c r="V9" s="45">
        <v>58372</v>
      </c>
      <c r="W9" s="45">
        <v>75241.160670000405</v>
      </c>
      <c r="X9" s="45">
        <v>87092</v>
      </c>
      <c r="Y9" s="45">
        <v>87145</v>
      </c>
      <c r="Z9" s="45">
        <v>77914</v>
      </c>
      <c r="AA9" s="45">
        <v>73876</v>
      </c>
      <c r="AB9" s="45">
        <v>71988</v>
      </c>
      <c r="AC9" s="45">
        <v>82704</v>
      </c>
      <c r="AD9" s="45">
        <v>74521</v>
      </c>
      <c r="AE9" s="45">
        <v>79118</v>
      </c>
      <c r="AF9" s="45">
        <v>79894</v>
      </c>
    </row>
    <row r="10" spans="1:32" ht="15" customHeight="1">
      <c r="A10" s="43" t="s">
        <v>266</v>
      </c>
      <c r="B10" s="43" t="s">
        <v>167</v>
      </c>
      <c r="C10" s="46">
        <f t="shared" ref="C10:K10" si="0">SUM(C3:C9)-C5</f>
        <v>108833839</v>
      </c>
      <c r="D10" s="46">
        <f t="shared" si="0"/>
        <v>109809244</v>
      </c>
      <c r="E10" s="46">
        <f t="shared" si="0"/>
        <v>111376495</v>
      </c>
      <c r="F10" s="46">
        <f t="shared" si="0"/>
        <v>112686027</v>
      </c>
      <c r="G10" s="46">
        <f t="shared" si="0"/>
        <v>114405959</v>
      </c>
      <c r="H10" s="46">
        <f t="shared" si="0"/>
        <v>119749622</v>
      </c>
      <c r="I10" s="46">
        <f t="shared" si="0"/>
        <v>121785346</v>
      </c>
      <c r="J10" s="46">
        <f t="shared" si="0"/>
        <v>141844700</v>
      </c>
      <c r="K10" s="46">
        <f t="shared" si="0"/>
        <v>143331653</v>
      </c>
      <c r="L10" s="46">
        <v>145545775</v>
      </c>
      <c r="M10" s="46">
        <f t="shared" ref="M10:R10" si="1">M3+M4+M6+M7+M9</f>
        <v>148942734</v>
      </c>
      <c r="N10" s="46">
        <f t="shared" si="1"/>
        <v>148646993</v>
      </c>
      <c r="O10" s="46">
        <f t="shared" si="1"/>
        <v>153236468</v>
      </c>
      <c r="P10" s="46">
        <f t="shared" si="1"/>
        <v>148516154</v>
      </c>
      <c r="Q10" s="46">
        <f t="shared" si="1"/>
        <v>148183595</v>
      </c>
      <c r="R10" s="46">
        <f t="shared" si="1"/>
        <v>147763590</v>
      </c>
      <c r="S10" s="46">
        <f t="shared" ref="S10:T10" si="2">S3+S4+S6+S7+S9</f>
        <v>148773018</v>
      </c>
      <c r="T10" s="46">
        <f t="shared" si="2"/>
        <v>147212178</v>
      </c>
      <c r="U10" s="46">
        <f t="shared" ref="U10:W10" si="3">U3+U4+U6+U7+U9</f>
        <v>150398925</v>
      </c>
      <c r="V10" s="46">
        <f t="shared" si="3"/>
        <v>152251685</v>
      </c>
      <c r="W10" s="46">
        <f t="shared" si="3"/>
        <v>155597698</v>
      </c>
      <c r="X10" s="46">
        <f t="shared" ref="X10:AB10" si="4">X3+X4+X6+X7+X9</f>
        <v>158389820</v>
      </c>
      <c r="Y10" s="46">
        <f t="shared" si="4"/>
        <v>159510858</v>
      </c>
      <c r="Z10" s="46">
        <f t="shared" si="4"/>
        <v>158392724</v>
      </c>
      <c r="AA10" s="46">
        <f t="shared" si="4"/>
        <v>160624008</v>
      </c>
      <c r="AB10" s="46">
        <f t="shared" si="4"/>
        <v>162939161</v>
      </c>
      <c r="AC10" s="46">
        <f t="shared" ref="AC10:AD10" si="5">AC3+AC4+AC6+AC7+AC9</f>
        <v>164375438</v>
      </c>
      <c r="AD10" s="46">
        <f t="shared" si="5"/>
        <v>165211869</v>
      </c>
      <c r="AE10" s="46">
        <f t="shared" ref="AE10:AF10" si="6">AE3+AE4+AE6+AE7+AE9</f>
        <v>168444333</v>
      </c>
      <c r="AF10" s="46">
        <f t="shared" si="6"/>
        <v>174344564</v>
      </c>
    </row>
    <row r="11" spans="1:32" ht="15" customHeight="1">
      <c r="A11" s="41" t="s">
        <v>267</v>
      </c>
      <c r="B11" s="41" t="s">
        <v>168</v>
      </c>
      <c r="C11" s="45">
        <v>-4815661</v>
      </c>
      <c r="D11" s="45">
        <v>-4755517</v>
      </c>
      <c r="E11" s="45">
        <v>-4901066</v>
      </c>
      <c r="F11" s="45">
        <v>-4846130</v>
      </c>
      <c r="G11" s="45">
        <v>-5328169</v>
      </c>
      <c r="H11" s="45">
        <v>-5572650</v>
      </c>
      <c r="I11" s="45">
        <v>-5195339</v>
      </c>
      <c r="J11" s="45">
        <f>-4385016+694</f>
        <v>-4384322</v>
      </c>
      <c r="K11" s="45">
        <v>-4664510</v>
      </c>
      <c r="L11" s="45">
        <v>-4820072</v>
      </c>
      <c r="M11" s="45">
        <v>-5117348</v>
      </c>
      <c r="N11" s="45">
        <f>-5244363-1</f>
        <v>-5244364</v>
      </c>
      <c r="O11" s="45">
        <v>-5563558</v>
      </c>
      <c r="P11" s="45">
        <v>-5894019</v>
      </c>
      <c r="Q11" s="45">
        <v>-6132157</v>
      </c>
      <c r="R11" s="45">
        <v>-6327299</v>
      </c>
      <c r="S11" s="45">
        <v>-6504605</v>
      </c>
      <c r="T11" s="45">
        <v>-6390154</v>
      </c>
      <c r="U11" s="45">
        <v>-6311549</v>
      </c>
      <c r="V11" s="45">
        <v>-5860340</v>
      </c>
      <c r="W11" s="45">
        <v>-5895444</v>
      </c>
      <c r="X11" s="45">
        <v>-5754554</v>
      </c>
      <c r="Y11" s="45">
        <v>-5972215</v>
      </c>
      <c r="Z11" s="45">
        <v>-5884032</v>
      </c>
      <c r="AA11" s="45">
        <v>-5880426</v>
      </c>
      <c r="AB11" s="45">
        <v>-6071885</v>
      </c>
      <c r="AC11" s="45">
        <v>-6235707</v>
      </c>
      <c r="AD11" s="45">
        <v>-5691862</v>
      </c>
      <c r="AE11" s="45">
        <v>-5791190</v>
      </c>
      <c r="AF11" s="45">
        <v>-5969727</v>
      </c>
    </row>
    <row r="12" spans="1:32">
      <c r="A12" s="44" t="s">
        <v>55</v>
      </c>
      <c r="B12" s="44" t="s">
        <v>41</v>
      </c>
      <c r="C12" s="47">
        <f>SUM(C10,C11)</f>
        <v>104018178</v>
      </c>
      <c r="D12" s="47">
        <f>SUM(D10,D11)</f>
        <v>105053727</v>
      </c>
      <c r="E12" s="47">
        <f>SUM(E10,E11)</f>
        <v>106475429</v>
      </c>
      <c r="F12" s="47">
        <f>SUM(F10,F11)</f>
        <v>107839897</v>
      </c>
      <c r="G12" s="47">
        <v>109077790</v>
      </c>
      <c r="H12" s="47">
        <f>SUM(H10,H11)</f>
        <v>114176972</v>
      </c>
      <c r="I12" s="47">
        <f>SUM(I10,I11)</f>
        <v>116590007</v>
      </c>
      <c r="J12" s="47">
        <f>SUM(J10,J11)</f>
        <v>137460378</v>
      </c>
      <c r="K12" s="47">
        <f>SUM(K10,K11)</f>
        <v>138667143</v>
      </c>
      <c r="L12" s="47">
        <v>140725703</v>
      </c>
      <c r="M12" s="47">
        <f t="shared" ref="M12:R12" si="7">M10+M11</f>
        <v>143825386</v>
      </c>
      <c r="N12" s="47">
        <f t="shared" si="7"/>
        <v>143402629</v>
      </c>
      <c r="O12" s="47">
        <f t="shared" si="7"/>
        <v>147672910</v>
      </c>
      <c r="P12" s="47">
        <f t="shared" si="7"/>
        <v>142622135</v>
      </c>
      <c r="Q12" s="47">
        <f t="shared" si="7"/>
        <v>142051438</v>
      </c>
      <c r="R12" s="47">
        <f t="shared" si="7"/>
        <v>141436291</v>
      </c>
      <c r="S12" s="47">
        <f t="shared" ref="S12:T12" si="8">S10+S11</f>
        <v>142268413</v>
      </c>
      <c r="T12" s="47">
        <f t="shared" si="8"/>
        <v>140822024</v>
      </c>
      <c r="U12" s="47">
        <f t="shared" ref="U12:W12" si="9">U10+U11</f>
        <v>144087376</v>
      </c>
      <c r="V12" s="47">
        <f t="shared" si="9"/>
        <v>146391345</v>
      </c>
      <c r="W12" s="47">
        <f t="shared" si="9"/>
        <v>149702254</v>
      </c>
      <c r="X12" s="47">
        <f t="shared" ref="X12:AB12" si="10">X10+X11</f>
        <v>152635266</v>
      </c>
      <c r="Y12" s="47">
        <f t="shared" si="10"/>
        <v>153538643</v>
      </c>
      <c r="Z12" s="47">
        <f t="shared" si="10"/>
        <v>152508692</v>
      </c>
      <c r="AA12" s="47">
        <f t="shared" si="10"/>
        <v>154743582</v>
      </c>
      <c r="AB12" s="47">
        <f t="shared" si="10"/>
        <v>156867276</v>
      </c>
      <c r="AC12" s="47">
        <f t="shared" ref="AC12:AD12" si="11">AC10+AC11</f>
        <v>158139731</v>
      </c>
      <c r="AD12" s="47">
        <f t="shared" si="11"/>
        <v>159520007</v>
      </c>
      <c r="AE12" s="47">
        <f t="shared" ref="AE12:AF12" si="12">AE10+AE11</f>
        <v>162653143</v>
      </c>
      <c r="AF12" s="47">
        <f t="shared" si="12"/>
        <v>168374837</v>
      </c>
    </row>
    <row r="14" spans="1:32" ht="10.5" customHeight="1"/>
    <row r="15" spans="1:32" ht="11.1" customHeight="1"/>
    <row r="16" spans="1:32">
      <c r="A16" s="240"/>
    </row>
    <row r="17" spans="1:22">
      <c r="A17" s="240"/>
      <c r="R17" s="328"/>
      <c r="S17" s="328"/>
      <c r="T17" s="328"/>
      <c r="U17" s="328"/>
      <c r="V17" s="328"/>
    </row>
    <row r="19" spans="1:22" s="234" customFormat="1">
      <c r="A19" s="41"/>
      <c r="R19" s="45"/>
      <c r="S19" s="45"/>
      <c r="T19" s="45"/>
      <c r="U19" s="45"/>
      <c r="V19" s="45"/>
    </row>
    <row r="20" spans="1:22">
      <c r="A20" s="42"/>
      <c r="R20" s="49"/>
      <c r="S20" s="49"/>
      <c r="T20" s="49"/>
      <c r="U20" s="49"/>
      <c r="V20" s="49"/>
    </row>
    <row r="22" spans="1:22">
      <c r="A22" s="41"/>
      <c r="R22" s="45"/>
      <c r="S22" s="45"/>
      <c r="T22" s="45"/>
      <c r="U22" s="45"/>
      <c r="V22" s="45"/>
    </row>
    <row r="23" spans="1:22" ht="15.6" customHeight="1">
      <c r="A23" s="42"/>
      <c r="R23" s="45"/>
      <c r="S23" s="45"/>
      <c r="T23" s="45"/>
      <c r="U23" s="45"/>
      <c r="V23" s="45"/>
    </row>
  </sheetData>
  <customSheetViews>
    <customSheetView guid="{25FAB884-5E17-4008-8139-33D910C7DEFE}" hiddenRows="1">
      <pane xSplit="2" ySplit="2" topLeftCell="U3" activePane="bottomRight" state="frozen"/>
      <selection pane="bottomRight" activeCell="AD5" sqref="AD5"/>
      <pageMargins left="0.7" right="0.7" top="0.75" bottom="0.75" header="0.3" footer="0.3"/>
      <pageSetup paperSize="9" orientation="portrait" r:id="rId1"/>
    </customSheetView>
    <customSheetView guid="{687A4863-1825-4D63-B732-E76682E6DE4F}" hiddenRows="1" topLeftCell="F1">
      <selection activeCell="G12" sqref="G12"/>
      <pageMargins left="0.7" right="0.7" top="0.75" bottom="0.75" header="0.3" footer="0.3"/>
      <pageSetup paperSize="9" orientation="portrait" r:id="rId2"/>
    </customSheetView>
    <customSheetView guid="{12F8D032-8143-430B-8DFF-852E8796C402}" showGridLines="0" topLeftCell="B1">
      <selection activeCell="D22" sqref="D22"/>
      <pageMargins left="0.7" right="0.7" top="0.75" bottom="0.75" header="0.3" footer="0.3"/>
    </customSheetView>
    <customSheetView guid="{8DA78CF1-615A-4626-9893-6751995631A4}" topLeftCell="C1">
      <selection activeCell="R17" sqref="R17"/>
      <pageMargins left="0.7" right="0.7" top="0.75" bottom="0.75" header="0.3" footer="0.3"/>
    </customSheetView>
    <customSheetView guid="{57267270-6A97-4850-9DB6-FE6B399379AA}">
      <selection activeCell="A15" sqref="A15"/>
      <pageMargins left="0.7" right="0.7" top="0.75" bottom="0.75" header="0.3" footer="0.3"/>
    </customSheetView>
    <customSheetView guid="{9AF4A83C-CF57-4B40-8A74-6A0EA6C2FE5C}" hiddenRows="1">
      <pane xSplit="2" ySplit="2" topLeftCell="U3" activePane="bottomRight" state="frozen"/>
      <selection pane="bottomRight" activeCell="Y28" sqref="Y28"/>
      <pageMargins left="0.7" right="0.7" top="0.75" bottom="0.75" header="0.3" footer="0.3"/>
      <pageSetup paperSize="9" orientation="portrait" r:id="rId3"/>
    </customSheetView>
    <customSheetView guid="{22F3E99A-96C8-445F-81B2-67262F695A36}" hiddenRows="1">
      <pane xSplit="1.6095505617977528" ySplit="1.6153846153846154" topLeftCell="T3" activePane="bottomRight" state="frozen"/>
      <selection pane="bottomRight" activeCell="AC5" sqref="AC5"/>
      <pageMargins left="0.7" right="0.7" top="0.75" bottom="0.75" header="0.3" footer="0.3"/>
      <pageSetup paperSize="9" orientation="portrait" r:id="rId4"/>
    </customSheetView>
    <customSheetView guid="{899D69CD-4B7E-42BC-9944-5BD922EB798C}" hiddenRows="1">
      <pane xSplit="2" ySplit="2" topLeftCell="W3" activePane="bottomRight" state="frozen"/>
      <selection pane="bottomRight" activeCell="AC16" sqref="AC16"/>
      <pageMargins left="0.7" right="0.7" top="0.75" bottom="0.75" header="0.3" footer="0.3"/>
      <pageSetup paperSize="9" orientation="portrait" r:id="rId5"/>
    </customSheetView>
  </customSheetViews>
  <pageMargins left="0.7" right="0.7" top="0.75" bottom="0.75" header="0.3" footer="0.3"/>
  <pageSetup paperSize="9" orientation="portrait" r:id="rId6"/>
  <ignoredErrors>
    <ignoredError sqref="K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22</vt:i4>
      </vt:variant>
      <vt:variant>
        <vt:lpstr>Nazwane zakresy</vt:lpstr>
      </vt:variant>
      <vt:variant>
        <vt:i4>2</vt:i4>
      </vt:variant>
    </vt:vector>
  </HeadingPairs>
  <TitlesOfParts>
    <vt:vector size="24" baseType="lpstr">
      <vt:lpstr>Arkusz3</vt:lpstr>
      <vt:lpstr>P&amp;L</vt:lpstr>
      <vt:lpstr>BS</vt:lpstr>
      <vt:lpstr>Wynik odsetkowy</vt:lpstr>
      <vt:lpstr>Przychody prowizyjne</vt:lpstr>
      <vt:lpstr>Koszty działania razem</vt:lpstr>
      <vt:lpstr>Wynik handlowy</vt:lpstr>
      <vt:lpstr>Wynik inwestycyjny</vt:lpstr>
      <vt:lpstr>Należności od klientów</vt:lpstr>
      <vt:lpstr>Inwestycyjne aktywa finansowe</vt:lpstr>
      <vt:lpstr>Rezerwy_RZiS _Q</vt:lpstr>
      <vt:lpstr>Pozostałe koszty operacyjne</vt:lpstr>
      <vt:lpstr>Pozostałe przychody operacyjne</vt:lpstr>
      <vt:lpstr>Zobowiązania wobec klientów</vt:lpstr>
      <vt:lpstr>Należn. i zob. od banków</vt:lpstr>
      <vt:lpstr>Aktywa i zobow. fin. do obrotu</vt:lpstr>
      <vt:lpstr>Rezerwy_RZiS _Q (2)</vt:lpstr>
      <vt:lpstr>Wskaźniki </vt:lpstr>
      <vt:lpstr>Jakość należności od klientów </vt:lpstr>
      <vt:lpstr>Wybrane dane niefinansowe </vt:lpstr>
      <vt:lpstr>Arkusz2</vt:lpstr>
      <vt:lpstr>Arkusz1</vt:lpstr>
      <vt:lpstr>BS!BS_2</vt:lpstr>
      <vt:lpstr>BS!Obszar_wydruku</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Gadomska Bożena</dc:creator>
  <cp:lastModifiedBy>Dowżycka Agnieszka</cp:lastModifiedBy>
  <cp:lastPrinted>2019-10-28T11:13:56Z</cp:lastPrinted>
  <dcterms:created xsi:type="dcterms:W3CDTF">2013-02-26T14:06:48Z</dcterms:created>
  <dcterms:modified xsi:type="dcterms:W3CDTF">2024-07-23T14:20:57Z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2022-02-02T09:44:47Z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8c6ad073-7183-440d-be16-3678f068c7e7</vt:lpwstr>
  </property>
  <property fmtid="{D5CDD505-2E9C-101B-9397-08002B2CF9AE}" pid="8" name="MSIP_Label_0c2abd79-57a9-4473-8700-c843f76a1e37_ContentBits">
    <vt:lpwstr>0</vt:lpwstr>
  </property>
</Properties>
</file>