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Headers.xml" ContentType="application/vnd.openxmlformats-officedocument.spreadsheetml.revisionHeaders+xml"/>
  <Override PartName="/xl/revisions/revisionLog46.xml" ContentType="application/vnd.openxmlformats-officedocument.spreadsheetml.revisionLog+xml"/>
  <Override PartName="/xl/revisions/revisionLog50.xml" ContentType="application/vnd.openxmlformats-officedocument.spreadsheetml.revisionLog+xml"/>
  <Override PartName="/xl/revisions/revisionLog1.xml" ContentType="application/vnd.openxmlformats-officedocument.spreadsheetml.revisionLog+xml"/>
  <Override PartName="/xl/revisions/revisionLog54.xml" ContentType="application/vnd.openxmlformats-officedocument.spreadsheetml.revisionLog+xml"/>
  <Override PartName="/xl/revisions/revisionLog57.xml" ContentType="application/vnd.openxmlformats-officedocument.spreadsheetml.revisionLog+xml"/>
  <Override PartName="/xl/revisions/revisionLog49.xml" ContentType="application/vnd.openxmlformats-officedocument.spreadsheetml.revisionLog+xml"/>
  <Override PartName="/xl/revisions/revisionLog48.xml" ContentType="application/vnd.openxmlformats-officedocument.spreadsheetml.revisionLog+xml"/>
  <Override PartName="/xl/revisions/revisionLog53.xml" ContentType="application/vnd.openxmlformats-officedocument.spreadsheetml.revisionLog+xml"/>
  <Override PartName="/xl/revisions/revisionLog4.xml" ContentType="application/vnd.openxmlformats-officedocument.spreadsheetml.revisionLog+xml"/>
  <Override PartName="/xl/revisions/revisionLog56.xml" ContentType="application/vnd.openxmlformats-officedocument.spreadsheetml.revisionLog+xml"/>
  <Override PartName="/xl/revisions/revisionLog52.xml" ContentType="application/vnd.openxmlformats-officedocument.spreadsheetml.revisionLog+xml"/>
  <Override PartName="/xl/revisions/revisionLog55.xml" ContentType="application/vnd.openxmlformats-officedocument.spreadsheetml.revisionLog+xml"/>
  <Override PartName="/xl/revisions/revisionLog47.xml" ContentType="application/vnd.openxmlformats-officedocument.spreadsheetml.revisionLog+xml"/>
  <Override PartName="/xl/revisions/revisionLog3.xml" ContentType="application/vnd.openxmlformats-officedocument.spreadsheetml.revisionLog+xml"/>
  <Override PartName="/xl/revisions/revisionLog51.xml" ContentType="application/vnd.openxmlformats-officedocument.spreadsheetml.revisionLog+xml"/>
  <Override PartName="/xl/revisions/revisionLog2.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21\Prezentacja 4Q 2021\"/>
    </mc:Choice>
  </mc:AlternateContent>
  <bookViews>
    <workbookView xWindow="0" yWindow="0" windowWidth="9600" windowHeight="3300" tabRatio="797" firstSheet="1" activeTab="1"/>
  </bookViews>
  <sheets>
    <sheet name="Arkusz3" sheetId="1" state="hidden" r:id="rId1"/>
    <sheet name="P&amp;L" sheetId="2" r:id="rId2"/>
    <sheet name="BS" sheetId="3" r:id="rId3"/>
    <sheet name="Wynik odsetkowy" sheetId="4" r:id="rId4"/>
    <sheet name="Przychody prowizyjne" sheetId="5" r:id="rId5"/>
    <sheet name="Koszty działania razem" sheetId="6" r:id="rId6"/>
    <sheet name="Wynik handlowy" sheetId="7" r:id="rId7"/>
    <sheet name="Wynik inwestycyjny" sheetId="8" r:id="rId8"/>
    <sheet name="Należności od klientów" sheetId="9" r:id="rId9"/>
    <sheet name="Inwestycyjne aktywa finansowe" sheetId="10" r:id="rId10"/>
    <sheet name="Rezerwy_RZiS _Q" sheetId="11" r:id="rId11"/>
    <sheet name="Pozostałe koszty operacyjne" sheetId="12" r:id="rId12"/>
    <sheet name="Pozostałe przychody operacyjne" sheetId="13" r:id="rId13"/>
    <sheet name="Zobowiązania wobec klientów" sheetId="14" r:id="rId14"/>
    <sheet name="Należn. i zob. od banków" sheetId="15" r:id="rId15"/>
    <sheet name="Aktywa i zobow. fin. do obrotu" sheetId="16" r:id="rId16"/>
    <sheet name="Rezerwy_RZiS _Q (2)" sheetId="17" state="hidden" r:id="rId17"/>
    <sheet name="Wskaźniki " sheetId="18" state="hidden" r:id="rId18"/>
    <sheet name="Jakość należności od klientów " sheetId="19" state="hidden" r:id="rId19"/>
    <sheet name="Wybrane dane niefinansowe " sheetId="21" state="hidden" r:id="rId20"/>
    <sheet name="Wybrane dane niefinansowe" sheetId="20" r:id="rId21"/>
    <sheet name="Wskaźniki" sheetId="22" r:id="rId22"/>
    <sheet name="Jakość należności od klientów" sheetId="23"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 localSheetId="2">#REF!</definedName>
    <definedName name="\" localSheetId="4">#REF!</definedName>
    <definedName name="\" localSheetId="10">#REF!</definedName>
    <definedName name="\" localSheetId="16">#REF!</definedName>
    <definedName name="\">#REF!</definedName>
    <definedName name="_" localSheetId="2">#REF!</definedName>
    <definedName name="_" localSheetId="4">#REF!</definedName>
    <definedName name="_" localSheetId="10">#REF!</definedName>
    <definedName name="_" localSheetId="16">#REF!</definedName>
    <definedName name="_">#REF!</definedName>
    <definedName name="__" localSheetId="2">#REF!</definedName>
    <definedName name="__" localSheetId="4">#REF!</definedName>
    <definedName name="__" localSheetId="10">#REF!</definedName>
    <definedName name="__" localSheetId="16">#REF!</definedName>
    <definedName name="__">#REF!</definedName>
    <definedName name="___" localSheetId="2">#REF!</definedName>
    <definedName name="___" localSheetId="4">#REF!</definedName>
    <definedName name="___" localSheetId="10">#REF!</definedName>
    <definedName name="___" localSheetId="16">#REF!</definedName>
    <definedName name="___">#REF!</definedName>
    <definedName name="____" localSheetId="2">#REF!</definedName>
    <definedName name="____" localSheetId="4">#REF!</definedName>
    <definedName name="____" localSheetId="10">#REF!</definedName>
    <definedName name="____" localSheetId="16">#REF!</definedName>
    <definedName name="____">#REF!</definedName>
    <definedName name="_____" localSheetId="2">#REF!</definedName>
    <definedName name="_____" localSheetId="4">#REF!</definedName>
    <definedName name="_____" localSheetId="10">#REF!</definedName>
    <definedName name="_____" localSheetId="16">#REF!</definedName>
    <definedName name="_____">#REF!</definedName>
    <definedName name="________" localSheetId="2">#REF!</definedName>
    <definedName name="________" localSheetId="4">#REF!</definedName>
    <definedName name="________" localSheetId="10">#REF!</definedName>
    <definedName name="________" localSheetId="16">#REF!</definedName>
    <definedName name="________">#REF!</definedName>
    <definedName name="_____________" localSheetId="2">#REF!</definedName>
    <definedName name="_____________" localSheetId="4">#REF!</definedName>
    <definedName name="_____________" localSheetId="10">#REF!</definedName>
    <definedName name="_____________" localSheetId="16">#REF!</definedName>
    <definedName name="_____________">#REF!</definedName>
    <definedName name="__________________" localSheetId="2">#REF!</definedName>
    <definedName name="__________________" localSheetId="4">#REF!</definedName>
    <definedName name="__________________" localSheetId="10">#REF!</definedName>
    <definedName name="__________________" localSheetId="16">#REF!</definedName>
    <definedName name="__________________">#REF!</definedName>
    <definedName name="______________________________________wbk1" localSheetId="2">#N/A</definedName>
    <definedName name="______________________________________wbk1" localSheetId="1">'P&amp;L'!______________________________________wbk1</definedName>
    <definedName name="______________________________________wbk1" localSheetId="4">#N/A</definedName>
    <definedName name="______________________________________wbk1">'P&amp;L'!______________________________________wbk1</definedName>
    <definedName name="_____________________________________wbk1" localSheetId="4">'[1]Arkusz1 (2)'!_____________________________________wbk1</definedName>
    <definedName name="_____________________________________wbk1" localSheetId="10">'[1]Arkusz1 (2)'!_____________________________________wbk1</definedName>
    <definedName name="_____________________________________wbk1" localSheetId="16">'[1]Arkusz1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4">'[1]Arkusz1 (2)'!___________________________________wbk1</definedName>
    <definedName name="___________________________________wbk1" localSheetId="10">'[1]Arkusz1 (2)'!___________________________________wbk1</definedName>
    <definedName name="___________________________________wbk1" localSheetId="16">'[1]Arkusz1 (2)'!___________________________________wbk1</definedName>
    <definedName name="___________________________________wbk1">'[1]Arkusz1 (2)'!___________________________________wbk1</definedName>
    <definedName name="___________________________________xliuwt54j27" localSheetId="2">'[3]wybrane dane finansowe 1'!#REF!</definedName>
    <definedName name="___________________________________xliuwt54j27" localSheetId="4">'[3]wybrane dane finansowe 1'!#REF!</definedName>
    <definedName name="___________________________________xliuwt54j27" localSheetId="10">'[3]wybrane dane finansowe 1'!#REF!</definedName>
    <definedName name="___________________________________xliuwt54j27" localSheetId="16">'[3]wybrane dane finansowe 1'!#REF!</definedName>
    <definedName name="___________________________________xliuwt54j27">'[3]wybrane dane finansowe 1'!#REF!</definedName>
    <definedName name="__________________________________wbk1" localSheetId="4">'[4]Depoz. Str. geogr RVIII,S2,s67 '!__________________________________wbk1</definedName>
    <definedName name="__________________________________wbk1" localSheetId="10">'[4]Depoz. Str. geogr RVIII,S2,s67 '!__________________________________wbk1</definedName>
    <definedName name="__________________________________wbk1" localSheetId="16">'[4]Depoz.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2">'[5]wybrane dane finansowe 1'!#REF!</definedName>
    <definedName name="__________________________________xliuwt54j27" localSheetId="4">'[5]wybrane dane finansowe 1'!#REF!</definedName>
    <definedName name="__________________________________xliuwt54j27" localSheetId="10">'[5]wybrane dane finansowe 1'!#REF!</definedName>
    <definedName name="__________________________________xliuwt54j27" localSheetId="16">'[5]wybrane dane finansowe 1'!#REF!</definedName>
    <definedName name="__________________________________xliuwt54j27">'[5]wybrane dane finansowe 1'!#REF!</definedName>
    <definedName name="_________________________________wbk1" localSheetId="4">'[1]Arkusz1 (2)'!_________________________________wbk1</definedName>
    <definedName name="_________________________________wbk1" localSheetId="10">'[1]Arkusz1 (2)'!_________________________________wbk1</definedName>
    <definedName name="_________________________________wbk1" localSheetId="16">'[1]Arkusz1 (2)'!_________________________________wbk1</definedName>
    <definedName name="_________________________________wbk1">'[1]Arkusz1 (2)'!_________________________________wbk1</definedName>
    <definedName name="_________________________________xliuwt54j27" localSheetId="2">'[5]wybrane dane finansowe 1'!#REF!</definedName>
    <definedName name="_________________________________xliuwt54j27" localSheetId="4">'[5]wybrane dane finansowe 1'!#REF!</definedName>
    <definedName name="_________________________________xliuwt54j27" localSheetId="10">'[5]wybrane dane finansowe 1'!#REF!</definedName>
    <definedName name="_________________________________xliuwt54j27" localSheetId="16">'[5]wybrane dane finansowe 1'!#REF!</definedName>
    <definedName name="_________________________________xliuwt54j27">'[5]wybrane dane finansowe 1'!#REF!</definedName>
    <definedName name="________________________________wbk1" localSheetId="4">'[4]Depoz. Str. geogr RVIII,S2,s67 '!________________________________wbk1</definedName>
    <definedName name="________________________________wbk1" localSheetId="10">'[4]Depoz. Str. geogr RVIII,S2,s67 '!________________________________wbk1</definedName>
    <definedName name="________________________________wbk1" localSheetId="16">'[4]Depoz. Str. geogr RVIII,S2,s67 '!________________________________wbk1</definedName>
    <definedName name="________________________________wbk1">'[4]Depoz. Str. geogr RVIII,S2,s67 '!________________________________wbk1</definedName>
    <definedName name="________________________________xliuwt54j27" localSheetId="2">'[5]wybrane dane finansowe 1'!#REF!</definedName>
    <definedName name="________________________________xliuwt54j27" localSheetId="4">'[5]wybrane dane finansowe 1'!#REF!</definedName>
    <definedName name="________________________________xliuwt54j27" localSheetId="10">'[5]wybrane dane finansowe 1'!#REF!</definedName>
    <definedName name="________________________________xliuwt54j27" localSheetId="16">'[5]wybrane dane finansowe 1'!#REF!</definedName>
    <definedName name="________________________________xliuwt54j27">'[5]wybrane dane finansowe 1'!#REF!</definedName>
    <definedName name="_______________________________wbk1" localSheetId="4">'[1]Arkusz1 (2)'!_______________________________wbk1</definedName>
    <definedName name="_______________________________wbk1" localSheetId="10">'[1]Arkusz1 (2)'!_______________________________wbk1</definedName>
    <definedName name="_______________________________wbk1" localSheetId="16">'[1]Arkusz1 (2)'!_______________________________wbk1</definedName>
    <definedName name="_______________________________wbk1">'[1]Arkusz1 (2)'!_______________________________wbk1</definedName>
    <definedName name="_______________________________xliuwt54j27" localSheetId="2">'[5]wybrane dane finansowe 1'!#REF!</definedName>
    <definedName name="_______________________________xliuwt54j27" localSheetId="4">'[5]wybrane dane finansowe 1'!#REF!</definedName>
    <definedName name="_______________________________xliuwt54j27" localSheetId="10">'[5]wybrane dane finansowe 1'!#REF!</definedName>
    <definedName name="_______________________________xliuwt54j27" localSheetId="16">'[5]wybrane dane finansowe 1'!#REF!</definedName>
    <definedName name="_______________________________xliuwt54j27">'[5]wybrane dane finansowe 1'!#REF!</definedName>
    <definedName name="______________________________wbk1" localSheetId="4">'[1]Arkusz1 (2)'!______________________________wbk1</definedName>
    <definedName name="______________________________wbk1" localSheetId="10">'[1]Arkusz1 (2)'!______________________________wbk1</definedName>
    <definedName name="______________________________wbk1" localSheetId="16">'[1]Arkusz1 (2)'!______________________________wbk1</definedName>
    <definedName name="______________________________wbk1">'[1]Arkusz1 (2)'!______________________________wbk1</definedName>
    <definedName name="______________________________xliuwt54j27" localSheetId="2">'[5]wybrane dane finansowe 1'!#REF!</definedName>
    <definedName name="______________________________xliuwt54j27" localSheetId="4">'[5]wybrane dane finansowe 1'!#REF!</definedName>
    <definedName name="______________________________xliuwt54j27" localSheetId="10">'[5]wybrane dane finansowe 1'!#REF!</definedName>
    <definedName name="______________________________xliuwt54j27" localSheetId="16">'[5]wybrane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2">'[5]wybrane dane finansowe 1'!#REF!</definedName>
    <definedName name="_____________________________xliuwt54j27" localSheetId="4">'[5]wybrane dane finansowe 1'!#REF!</definedName>
    <definedName name="_____________________________xliuwt54j27" localSheetId="10">'[5]wybrane dane finansowe 1'!#REF!</definedName>
    <definedName name="_____________________________xliuwt54j27" localSheetId="16">'[5]wybrane dane finansowe 1'!#REF!</definedName>
    <definedName name="_____________________________xliuwt54j27">'[5]wybrane dane finansowe 1'!#REF!</definedName>
    <definedName name="____________________________wbk1" localSheetId="4">'[1]Arkusz1 (2)'!____________________________wbk1</definedName>
    <definedName name="____________________________wbk1" localSheetId="10">'[1]Arkusz1 (2)'!____________________________wbk1</definedName>
    <definedName name="____________________________wbk1" localSheetId="16">'[1]Arkusz1 (2)'!____________________________wbk1</definedName>
    <definedName name="____________________________wbk1">'[1]Arkusz1 (2)'!____________________________wbk1</definedName>
    <definedName name="____________________________xliuwt54j27" localSheetId="2">'[5]wybrane dane finansowe 1'!#REF!</definedName>
    <definedName name="____________________________xliuwt54j27" localSheetId="4">'[5]wybrane dane finansowe 1'!#REF!</definedName>
    <definedName name="____________________________xliuwt54j27" localSheetId="10">'[5]wybrane dane finansowe 1'!#REF!</definedName>
    <definedName name="____________________________xliuwt54j27" localSheetId="16">'[5]wybrane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2">'[5]wybrane dane finansowe 1'!#REF!</definedName>
    <definedName name="___________________________xliuwt54j27" localSheetId="4">'[5]wybrane dane finansowe 1'!#REF!</definedName>
    <definedName name="___________________________xliuwt54j27" localSheetId="10">'[5]wybrane dane finansowe 1'!#REF!</definedName>
    <definedName name="___________________________xliuwt54j27" localSheetId="16">'[5]wybrane dane finansowe 1'!#REF!</definedName>
    <definedName name="___________________________xliuwt54j27">'[5]wybrane dane finansowe 1'!#REF!</definedName>
    <definedName name="__________________________wbk1" localSheetId="4">'[1]Arkusz1 (2)'!__________________________wbk1</definedName>
    <definedName name="__________________________wbk1" localSheetId="10">'[1]Arkusz1 (2)'!__________________________wbk1</definedName>
    <definedName name="__________________________wbk1" localSheetId="16">'[1]Arkusz1 (2)'!__________________________wbk1</definedName>
    <definedName name="__________________________wbk1">'[1]Arkusz1 (2)'!__________________________wbk1</definedName>
    <definedName name="__________________________xliuwt54j27" localSheetId="2">'[5]wybrane dane finansowe 1'!#REF!</definedName>
    <definedName name="__________________________xliuwt54j27" localSheetId="4">'[5]wybrane dane finansowe 1'!#REF!</definedName>
    <definedName name="__________________________xliuwt54j27" localSheetId="10">'[5]wybrane dane finansowe 1'!#REF!</definedName>
    <definedName name="__________________________xliuwt54j27" localSheetId="16">'[5]wybrane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2">'[5]wybrane dane finansowe 1'!#REF!</definedName>
    <definedName name="_________________________xliuwt54j27" localSheetId="4">'[5]wybrane dane finansowe 1'!#REF!</definedName>
    <definedName name="_________________________xliuwt54j27" localSheetId="10">'[5]wybrane dane finansowe 1'!#REF!</definedName>
    <definedName name="_________________________xliuwt54j27" localSheetId="16">'[5]wybrane dane finansowe 1'!#REF!</definedName>
    <definedName name="_________________________xliuwt54j27">'[5]wybrane dane finansowe 1'!#REF!</definedName>
    <definedName name="________________________wbk1">#N/A</definedName>
    <definedName name="________________________xliuwt54j27" localSheetId="2">'[5]wybrane dane finansowe 1'!#REF!</definedName>
    <definedName name="________________________xliuwt54j27" localSheetId="4">'[5]wybrane dane finansowe 1'!#REF!</definedName>
    <definedName name="________________________xliuwt54j27" localSheetId="10">'[5]wybrane dane finansowe 1'!#REF!</definedName>
    <definedName name="________________________xliuwt54j27" localSheetId="16">'[5]wybrane dane finansowe 1'!#REF!</definedName>
    <definedName name="________________________xliuwt54j27">'[5]wybrane dane finansowe 1'!#REF!</definedName>
    <definedName name="_______________________wbk1">[6]!_______________wbk1</definedName>
    <definedName name="_______________________xliuwt54j27" localSheetId="2">'[5]wybrane dane finansowe 1'!#REF!</definedName>
    <definedName name="_______________________xliuwt54j27" localSheetId="4">'[5]wybrane dane finansowe 1'!#REF!</definedName>
    <definedName name="_______________________xliuwt54j27" localSheetId="10">'[5]wybrane dane finansowe 1'!#REF!</definedName>
    <definedName name="_______________________xliuwt54j27" localSheetId="16">'[5]wybrane dane finansowe 1'!#REF!</definedName>
    <definedName name="_______________________xliuwt54j27">'[5]wybrane dane finansowe 1'!#REF!</definedName>
    <definedName name="______________________wbk1">[6]!_______________wbk1</definedName>
    <definedName name="______________________xliuwt54j27" localSheetId="2">'[5]wybrane dane finansowe 1'!#REF!</definedName>
    <definedName name="______________________xliuwt54j27" localSheetId="4">'[5]wybrane dane finansowe 1'!#REF!</definedName>
    <definedName name="______________________xliuwt54j27" localSheetId="10">'[5]wybrane dane finansowe 1'!#REF!</definedName>
    <definedName name="______________________xliuwt54j27" localSheetId="16">'[5]wybrane dane finansowe 1'!#REF!</definedName>
    <definedName name="______________________xliuwt54j27">'[5]wybrane dane finansowe 1'!#REF!</definedName>
    <definedName name="_____________________wbk1">[6]!_______________wbk1</definedName>
    <definedName name="_____________________xliuwt54j27" localSheetId="2">'[5]wybrane dane finansowe 1'!#REF!</definedName>
    <definedName name="_____________________xliuwt54j27" localSheetId="4">'[5]wybrane dane finansowe 1'!#REF!</definedName>
    <definedName name="_____________________xliuwt54j27" localSheetId="10">'[5]wybrane dane finansowe 1'!#REF!</definedName>
    <definedName name="_____________________xliuwt54j27" localSheetId="16">'[5]wybrane dane finansowe 1'!#REF!</definedName>
    <definedName name="_____________________xliuwt54j27">'[5]wybrane dane finansowe 1'!#REF!</definedName>
    <definedName name="____________________PLQ2" localSheetId="2">#REF!</definedName>
    <definedName name="____________________PLQ2" localSheetId="4">#REF!</definedName>
    <definedName name="____________________PLQ2" localSheetId="10">#REF!</definedName>
    <definedName name="____________________PLQ2" localSheetId="16">#REF!</definedName>
    <definedName name="____________________PLQ2">#REF!</definedName>
    <definedName name="____________________wbk1">[6]!_______________wbk1</definedName>
    <definedName name="____________________xliuwt54j27" localSheetId="2">'[5]wybrane dane finansowe 1'!#REF!</definedName>
    <definedName name="____________________xliuwt54j27" localSheetId="4">'[5]wybrane dane finansowe 1'!#REF!</definedName>
    <definedName name="____________________xliuwt54j27" localSheetId="10">'[5]wybrane dane finansowe 1'!#REF!</definedName>
    <definedName name="____________________xliuwt54j27" localSheetId="16">'[5]wybrane dane finansowe 1'!#REF!</definedName>
    <definedName name="____________________xliuwt54j27">'[5]wybrane dane finansowe 1'!#REF!</definedName>
    <definedName name="___________________IAF2005" localSheetId="2">#REF!</definedName>
    <definedName name="___________________IAF2005" localSheetId="4">#REF!</definedName>
    <definedName name="___________________IAF2005" localSheetId="10">#REF!</definedName>
    <definedName name="___________________IAF2005" localSheetId="16">#REF!</definedName>
    <definedName name="___________________IAF2005">#REF!</definedName>
    <definedName name="___________________IAF2006" localSheetId="2">#REF!</definedName>
    <definedName name="___________________IAF2006" localSheetId="4">#REF!</definedName>
    <definedName name="___________________IAF2006" localSheetId="10">#REF!</definedName>
    <definedName name="___________________IAF2006" localSheetId="16">#REF!</definedName>
    <definedName name="___________________IAF2006">#REF!</definedName>
    <definedName name="___________________TW092006" localSheetId="2">#REF!</definedName>
    <definedName name="___________________TW092006" localSheetId="4">#REF!</definedName>
    <definedName name="___________________TW092006" localSheetId="10">#REF!</definedName>
    <definedName name="___________________TW092006" localSheetId="16">#REF!</definedName>
    <definedName name="___________________TW092006">#REF!</definedName>
    <definedName name="___________________TW092007" localSheetId="2">#REF!</definedName>
    <definedName name="___________________TW092007" localSheetId="4">#REF!</definedName>
    <definedName name="___________________TW092007" localSheetId="10">#REF!</definedName>
    <definedName name="___________________TW092007" localSheetId="16">#REF!</definedName>
    <definedName name="___________________TW092007">#REF!</definedName>
    <definedName name="___________________wbk1">#N/A</definedName>
    <definedName name="___________________xliuwt54j27" localSheetId="2">'[5]wybrane dane finansowe 1'!#REF!</definedName>
    <definedName name="___________________xliuwt54j27" localSheetId="4">'[5]wybrane dane finansowe 1'!#REF!</definedName>
    <definedName name="___________________xliuwt54j27" localSheetId="10">'[5]wybrane dane finansowe 1'!#REF!</definedName>
    <definedName name="___________________xliuwt54j27" localSheetId="16">'[5]wybrane dane finansowe 1'!#REF!</definedName>
    <definedName name="___________________xliuwt54j27">'[5]wybrane dane finansowe 1'!#REF!</definedName>
    <definedName name="__________________IAF2005" localSheetId="2">#REF!</definedName>
    <definedName name="__________________IAF2005" localSheetId="4">#REF!</definedName>
    <definedName name="__________________IAF2005" localSheetId="10">#REF!</definedName>
    <definedName name="__________________IAF2005" localSheetId="16">#REF!</definedName>
    <definedName name="__________________IAF2005">#REF!</definedName>
    <definedName name="__________________IAF2006" localSheetId="2">#REF!</definedName>
    <definedName name="__________________IAF2006" localSheetId="4">#REF!</definedName>
    <definedName name="__________________IAF2006" localSheetId="10">#REF!</definedName>
    <definedName name="__________________IAF2006" localSheetId="16">#REF!</definedName>
    <definedName name="__________________IAF2006">#REF!</definedName>
    <definedName name="__________________PLQ2" localSheetId="2">#REF!</definedName>
    <definedName name="__________________PLQ2" localSheetId="4">#REF!</definedName>
    <definedName name="__________________PLQ2" localSheetId="10">#REF!</definedName>
    <definedName name="__________________PLQ2" localSheetId="16">#REF!</definedName>
    <definedName name="__________________PLQ2">#REF!</definedName>
    <definedName name="__________________TW092006" localSheetId="2">#REF!</definedName>
    <definedName name="__________________TW092006" localSheetId="4">#REF!</definedName>
    <definedName name="__________________TW092006" localSheetId="10">#REF!</definedName>
    <definedName name="__________________TW092006" localSheetId="16">#REF!</definedName>
    <definedName name="__________________TW092006">#REF!</definedName>
    <definedName name="__________________TW092007" localSheetId="2">#REF!</definedName>
    <definedName name="__________________TW092007" localSheetId="4">#REF!</definedName>
    <definedName name="__________________TW092007" localSheetId="10">#REF!</definedName>
    <definedName name="__________________TW092007" localSheetId="16">#REF!</definedName>
    <definedName name="__________________TW092007">#REF!</definedName>
    <definedName name="__________________wbk1">[6]!_______________wbk1</definedName>
    <definedName name="__________________xliuwt54j27" localSheetId="2">'[5]wybrane dane finansowe 1'!#REF!</definedName>
    <definedName name="__________________xliuwt54j27" localSheetId="4">'[5]wybrane dane finansowe 1'!#REF!</definedName>
    <definedName name="__________________xliuwt54j27" localSheetId="10">'[5]wybrane dane finansowe 1'!#REF!</definedName>
    <definedName name="__________________xliuwt54j27" localSheetId="16">'[5]wybrane dane finansowe 1'!#REF!</definedName>
    <definedName name="__________________xliuwt54j27">'[5]wybrane dane finansowe 1'!#REF!</definedName>
    <definedName name="_________________IAF2005" localSheetId="2">#REF!</definedName>
    <definedName name="_________________IAF2005" localSheetId="4">#REF!</definedName>
    <definedName name="_________________IAF2005" localSheetId="10">#REF!</definedName>
    <definedName name="_________________IAF2005" localSheetId="16">#REF!</definedName>
    <definedName name="_________________IAF2005">#REF!</definedName>
    <definedName name="_________________IAF2006" localSheetId="2">#REF!</definedName>
    <definedName name="_________________IAF2006" localSheetId="4">#REF!</definedName>
    <definedName name="_________________IAF2006" localSheetId="10">#REF!</definedName>
    <definedName name="_________________IAF2006" localSheetId="16">#REF!</definedName>
    <definedName name="_________________IAF2006">#REF!</definedName>
    <definedName name="_________________PLQ2" localSheetId="2">#REF!</definedName>
    <definedName name="_________________PLQ2" localSheetId="4">#REF!</definedName>
    <definedName name="_________________PLQ2" localSheetId="10">#REF!</definedName>
    <definedName name="_________________PLQ2" localSheetId="16">#REF!</definedName>
    <definedName name="_________________PLQ2">#REF!</definedName>
    <definedName name="_________________TW092006" localSheetId="2">#REF!</definedName>
    <definedName name="_________________TW092006" localSheetId="4">#REF!</definedName>
    <definedName name="_________________TW092006" localSheetId="10">#REF!</definedName>
    <definedName name="_________________TW092006" localSheetId="16">#REF!</definedName>
    <definedName name="_________________TW092006">#REF!</definedName>
    <definedName name="_________________TW092007" localSheetId="2">#REF!</definedName>
    <definedName name="_________________TW092007" localSheetId="4">#REF!</definedName>
    <definedName name="_________________TW092007" localSheetId="10">#REF!</definedName>
    <definedName name="_________________TW092007" localSheetId="16">#REF!</definedName>
    <definedName name="_________________TW092007">#REF!</definedName>
    <definedName name="_________________wbk1">#N/A</definedName>
    <definedName name="_________________xliuwt54j27" localSheetId="2">'[5]wybrane dane finansowe 1'!#REF!</definedName>
    <definedName name="_________________xliuwt54j27" localSheetId="4">'[5]wybrane dane finansowe 1'!#REF!</definedName>
    <definedName name="_________________xliuwt54j27" localSheetId="10">'[5]wybrane dane finansowe 1'!#REF!</definedName>
    <definedName name="_________________xliuwt54j27" localSheetId="16">'[5]wybrane dane finansowe 1'!#REF!</definedName>
    <definedName name="_________________xliuwt54j27">'[5]wybrane dane finansowe 1'!#REF!</definedName>
    <definedName name="________________IAF2005" localSheetId="2">#REF!</definedName>
    <definedName name="________________IAF2005" localSheetId="4">#REF!</definedName>
    <definedName name="________________IAF2005" localSheetId="10">#REF!</definedName>
    <definedName name="________________IAF2005" localSheetId="16">#REF!</definedName>
    <definedName name="________________IAF2005">#REF!</definedName>
    <definedName name="________________IAF2006" localSheetId="2">#REF!</definedName>
    <definedName name="________________IAF2006" localSheetId="4">#REF!</definedName>
    <definedName name="________________IAF2006" localSheetId="10">#REF!</definedName>
    <definedName name="________________IAF2006" localSheetId="16">#REF!</definedName>
    <definedName name="________________IAF2006">#REF!</definedName>
    <definedName name="________________PLQ2" localSheetId="2">#REF!</definedName>
    <definedName name="________________PLQ2" localSheetId="4">#REF!</definedName>
    <definedName name="________________PLQ2" localSheetId="10">#REF!</definedName>
    <definedName name="________________PLQ2" localSheetId="16">#REF!</definedName>
    <definedName name="________________PLQ2">#REF!</definedName>
    <definedName name="________________TW092006" localSheetId="2">#REF!</definedName>
    <definedName name="________________TW092006" localSheetId="4">#REF!</definedName>
    <definedName name="________________TW092006" localSheetId="10">#REF!</definedName>
    <definedName name="________________TW092006" localSheetId="16">#REF!</definedName>
    <definedName name="________________TW092006">#REF!</definedName>
    <definedName name="________________TW092007" localSheetId="2">#REF!</definedName>
    <definedName name="________________TW092007" localSheetId="4">#REF!</definedName>
    <definedName name="________________TW092007" localSheetId="10">#REF!</definedName>
    <definedName name="________________TW092007" localSheetId="16">#REF!</definedName>
    <definedName name="________________TW092007">#REF!</definedName>
    <definedName name="________________wbk1">[6]!_______________wbk1</definedName>
    <definedName name="________________xliuwt54j27" localSheetId="2">'[5]wybrane dane finansowe 1'!#REF!</definedName>
    <definedName name="________________xliuwt54j27" localSheetId="4">'[5]wybrane dane finansowe 1'!#REF!</definedName>
    <definedName name="________________xliuwt54j27" localSheetId="10">'[5]wybrane dane finansowe 1'!#REF!</definedName>
    <definedName name="________________xliuwt54j27" localSheetId="16">'[5]wybrane dane finansowe 1'!#REF!</definedName>
    <definedName name="________________xliuwt54j27">'[5]wybrane dane finansowe 1'!#REF!</definedName>
    <definedName name="_______________IAF2005" localSheetId="2">#REF!</definedName>
    <definedName name="_______________IAF2005" localSheetId="4">#REF!</definedName>
    <definedName name="_______________IAF2005" localSheetId="10">#REF!</definedName>
    <definedName name="_______________IAF2005" localSheetId="16">#REF!</definedName>
    <definedName name="_______________IAF2005">#REF!</definedName>
    <definedName name="_______________IAF2006" localSheetId="2">#REF!</definedName>
    <definedName name="_______________IAF2006" localSheetId="4">#REF!</definedName>
    <definedName name="_______________IAF2006" localSheetId="10">#REF!</definedName>
    <definedName name="_______________IAF2006" localSheetId="16">#REF!</definedName>
    <definedName name="_______________IAF2006">#REF!</definedName>
    <definedName name="_______________PLQ2" localSheetId="2">#REF!</definedName>
    <definedName name="_______________PLQ2" localSheetId="4">#REF!</definedName>
    <definedName name="_______________PLQ2" localSheetId="10">#REF!</definedName>
    <definedName name="_______________PLQ2" localSheetId="16">#REF!</definedName>
    <definedName name="_______________PLQ2">#REF!</definedName>
    <definedName name="_______________TW092006" localSheetId="2">#REF!</definedName>
    <definedName name="_______________TW092006" localSheetId="4">#REF!</definedName>
    <definedName name="_______________TW092006" localSheetId="10">#REF!</definedName>
    <definedName name="_______________TW092006" localSheetId="16">#REF!</definedName>
    <definedName name="_______________TW092006">#REF!</definedName>
    <definedName name="_______________TW092007" localSheetId="2">#REF!</definedName>
    <definedName name="_______________TW092007" localSheetId="4">#REF!</definedName>
    <definedName name="_______________TW092007" localSheetId="10">#REF!</definedName>
    <definedName name="_______________TW092007" localSheetId="16">#REF!</definedName>
    <definedName name="_______________TW092007">#REF!</definedName>
    <definedName name="_______________wbk1">[6]!_______________wbk1</definedName>
    <definedName name="_______________xliuwt54j27" localSheetId="2">'[5]wybrane dane finansowe 1'!#REF!</definedName>
    <definedName name="_______________xliuwt54j27" localSheetId="4">'[5]wybrane dane finansowe 1'!#REF!</definedName>
    <definedName name="_______________xliuwt54j27" localSheetId="10">'[5]wybrane dane finansowe 1'!#REF!</definedName>
    <definedName name="_______________xliuwt54j27" localSheetId="16">'[5]wybrane dane finansowe 1'!#REF!</definedName>
    <definedName name="_______________xliuwt54j27">'[5]wybrane dane finansowe 1'!#REF!</definedName>
    <definedName name="______________IAF2005" localSheetId="2">#REF!</definedName>
    <definedName name="______________IAF2005" localSheetId="4">#REF!</definedName>
    <definedName name="______________IAF2005" localSheetId="10">#REF!</definedName>
    <definedName name="______________IAF2005" localSheetId="16">#REF!</definedName>
    <definedName name="______________IAF2005">#REF!</definedName>
    <definedName name="______________IAF2006" localSheetId="2">#REF!</definedName>
    <definedName name="______________IAF2006" localSheetId="4">#REF!</definedName>
    <definedName name="______________IAF2006" localSheetId="10">#REF!</definedName>
    <definedName name="______________IAF2006" localSheetId="16">#REF!</definedName>
    <definedName name="______________IAF2006">#REF!</definedName>
    <definedName name="______________PLQ2" localSheetId="2">#REF!</definedName>
    <definedName name="______________PLQ2" localSheetId="4">#REF!</definedName>
    <definedName name="______________PLQ2" localSheetId="10">#REF!</definedName>
    <definedName name="______________PLQ2" localSheetId="16">#REF!</definedName>
    <definedName name="______________PLQ2">#REF!</definedName>
    <definedName name="______________TW092006" localSheetId="2">#REF!</definedName>
    <definedName name="______________TW092006" localSheetId="4">#REF!</definedName>
    <definedName name="______________TW092006" localSheetId="10">#REF!</definedName>
    <definedName name="______________TW092006" localSheetId="16">#REF!</definedName>
    <definedName name="______________TW092006">#REF!</definedName>
    <definedName name="______________TW092007" localSheetId="2">#REF!</definedName>
    <definedName name="______________TW092007" localSheetId="4">#REF!</definedName>
    <definedName name="______________TW092007" localSheetId="10">#REF!</definedName>
    <definedName name="______________TW092007" localSheetId="16">#REF!</definedName>
    <definedName name="______________TW092007">#REF!</definedName>
    <definedName name="______________wbk1">[6]!_______________wbk1</definedName>
    <definedName name="______________xliuwt54j27" localSheetId="2">'[5]wybrane dane finansowe 1'!#REF!</definedName>
    <definedName name="______________xliuwt54j27" localSheetId="4">'[5]wybrane dane finansowe 1'!#REF!</definedName>
    <definedName name="______________xliuwt54j27" localSheetId="10">'[5]wybrane dane finansowe 1'!#REF!</definedName>
    <definedName name="______________xliuwt54j27" localSheetId="16">'[5]wybrane dane finansowe 1'!#REF!</definedName>
    <definedName name="______________xliuwt54j27">'[5]wybrane dane finansowe 1'!#REF!</definedName>
    <definedName name="_____________IAF2005" localSheetId="2">#REF!</definedName>
    <definedName name="_____________IAF2005" localSheetId="4">#REF!</definedName>
    <definedName name="_____________IAF2005" localSheetId="10">#REF!</definedName>
    <definedName name="_____________IAF2005" localSheetId="16">#REF!</definedName>
    <definedName name="_____________IAF2005">#REF!</definedName>
    <definedName name="_____________IAF2006" localSheetId="2">#REF!</definedName>
    <definedName name="_____________IAF2006" localSheetId="4">#REF!</definedName>
    <definedName name="_____________IAF2006" localSheetId="10">#REF!</definedName>
    <definedName name="_____________IAF2006" localSheetId="16">#REF!</definedName>
    <definedName name="_____________IAF2006">#REF!</definedName>
    <definedName name="_____________PLQ2" localSheetId="2">#REF!</definedName>
    <definedName name="_____________PLQ2" localSheetId="4">#REF!</definedName>
    <definedName name="_____________PLQ2" localSheetId="10">#REF!</definedName>
    <definedName name="_____________PLQ2" localSheetId="16">#REF!</definedName>
    <definedName name="_____________PLQ2">#REF!</definedName>
    <definedName name="_____________TW092006" localSheetId="2">#REF!</definedName>
    <definedName name="_____________TW092006" localSheetId="4">#REF!</definedName>
    <definedName name="_____________TW092006" localSheetId="10">#REF!</definedName>
    <definedName name="_____________TW092006" localSheetId="16">#REF!</definedName>
    <definedName name="_____________TW092006">#REF!</definedName>
    <definedName name="_____________TW092007" localSheetId="2">#REF!</definedName>
    <definedName name="_____________TW092007" localSheetId="4">#REF!</definedName>
    <definedName name="_____________TW092007" localSheetId="10">#REF!</definedName>
    <definedName name="_____________TW092007" localSheetId="16">#REF!</definedName>
    <definedName name="_____________TW092007">#REF!</definedName>
    <definedName name="_____________wbk1">[2]!_____________wbk1</definedName>
    <definedName name="_____________xliuwt54j27" localSheetId="2">'[5]wybrane dane finansowe 1'!#REF!</definedName>
    <definedName name="_____________xliuwt54j27" localSheetId="4">'[5]wybrane dane finansowe 1'!#REF!</definedName>
    <definedName name="_____________xliuwt54j27" localSheetId="10">'[5]wybrane dane finansowe 1'!#REF!</definedName>
    <definedName name="_____________xliuwt54j27" localSheetId="16">'[5]wybrane dane finansowe 1'!#REF!</definedName>
    <definedName name="_____________xliuwt54j27">'[5]wybrane dane finansowe 1'!#REF!</definedName>
    <definedName name="____________IAF2005" localSheetId="2">#REF!</definedName>
    <definedName name="____________IAF2005" localSheetId="4">#REF!</definedName>
    <definedName name="____________IAF2005" localSheetId="10">#REF!</definedName>
    <definedName name="____________IAF2005" localSheetId="16">#REF!</definedName>
    <definedName name="____________IAF2005">#REF!</definedName>
    <definedName name="____________IAF2006" localSheetId="2">#REF!</definedName>
    <definedName name="____________IAF2006" localSheetId="4">#REF!</definedName>
    <definedName name="____________IAF2006" localSheetId="10">#REF!</definedName>
    <definedName name="____________IAF2006" localSheetId="16">#REF!</definedName>
    <definedName name="____________IAF2006">#REF!</definedName>
    <definedName name="____________PLQ2" localSheetId="2">#REF!</definedName>
    <definedName name="____________PLQ2" localSheetId="4">#REF!</definedName>
    <definedName name="____________PLQ2" localSheetId="10">#REF!</definedName>
    <definedName name="____________PLQ2" localSheetId="16">#REF!</definedName>
    <definedName name="____________PLQ2">#REF!</definedName>
    <definedName name="____________TW092006" localSheetId="2">#REF!</definedName>
    <definedName name="____________TW092006" localSheetId="4">#REF!</definedName>
    <definedName name="____________TW092006" localSheetId="10">#REF!</definedName>
    <definedName name="____________TW092006" localSheetId="16">#REF!</definedName>
    <definedName name="____________TW092006">#REF!</definedName>
    <definedName name="____________TW092007" localSheetId="2">#REF!</definedName>
    <definedName name="____________TW092007" localSheetId="4">#REF!</definedName>
    <definedName name="____________TW092007" localSheetId="10">#REF!</definedName>
    <definedName name="____________TW092007" localSheetId="16">#REF!</definedName>
    <definedName name="____________TW092007">#REF!</definedName>
    <definedName name="____________wbk1">#N/A</definedName>
    <definedName name="____________xliuwt54j27" localSheetId="2">'[5]wybrane dane finansowe 1'!#REF!</definedName>
    <definedName name="____________xliuwt54j27" localSheetId="4">'[5]wybrane dane finansowe 1'!#REF!</definedName>
    <definedName name="____________xliuwt54j27" localSheetId="10">'[5]wybrane dane finansowe 1'!#REF!</definedName>
    <definedName name="____________xliuwt54j27" localSheetId="16">'[5]wybrane dane finansowe 1'!#REF!</definedName>
    <definedName name="____________xliuwt54j27">'[5]wybrane dane finansowe 1'!#REF!</definedName>
    <definedName name="___________IAF2005" localSheetId="2">#REF!</definedName>
    <definedName name="___________IAF2005" localSheetId="4">#REF!</definedName>
    <definedName name="___________IAF2005" localSheetId="10">#REF!</definedName>
    <definedName name="___________IAF2005" localSheetId="16">#REF!</definedName>
    <definedName name="___________IAF2005">#REF!</definedName>
    <definedName name="___________IAF2006" localSheetId="2">#REF!</definedName>
    <definedName name="___________IAF2006" localSheetId="4">#REF!</definedName>
    <definedName name="___________IAF2006" localSheetId="10">#REF!</definedName>
    <definedName name="___________IAF2006" localSheetId="16">#REF!</definedName>
    <definedName name="___________IAF2006">#REF!</definedName>
    <definedName name="___________PLQ2" localSheetId="2">#REF!</definedName>
    <definedName name="___________PLQ2" localSheetId="4">#REF!</definedName>
    <definedName name="___________PLQ2" localSheetId="10">#REF!</definedName>
    <definedName name="___________PLQ2" localSheetId="16">#REF!</definedName>
    <definedName name="___________PLQ2">#REF!</definedName>
    <definedName name="___________TW092006" localSheetId="2">#REF!</definedName>
    <definedName name="___________TW092006" localSheetId="4">#REF!</definedName>
    <definedName name="___________TW092006" localSheetId="10">#REF!</definedName>
    <definedName name="___________TW092006" localSheetId="16">#REF!</definedName>
    <definedName name="___________TW092006">#REF!</definedName>
    <definedName name="___________TW092007" localSheetId="2">#REF!</definedName>
    <definedName name="___________TW092007" localSheetId="4">#REF!</definedName>
    <definedName name="___________TW092007" localSheetId="10">#REF!</definedName>
    <definedName name="___________TW092007" localSheetId="16">#REF!</definedName>
    <definedName name="___________TW092007">#REF!</definedName>
    <definedName name="___________wbk1">#N/A</definedName>
    <definedName name="___________xliuwt54j27" localSheetId="2">'[5]wybrane dane finansowe 1'!#REF!</definedName>
    <definedName name="___________xliuwt54j27" localSheetId="4">'[5]wybrane dane finansowe 1'!#REF!</definedName>
    <definedName name="___________xliuwt54j27" localSheetId="10">'[5]wybrane dane finansowe 1'!#REF!</definedName>
    <definedName name="___________xliuwt54j27" localSheetId="16">'[5]wybrane dane finansowe 1'!#REF!</definedName>
    <definedName name="___________xliuwt54j27">'[5]wybrane dane finansowe 1'!#REF!</definedName>
    <definedName name="__________IAF2005" localSheetId="2">#REF!</definedName>
    <definedName name="__________IAF2005" localSheetId="4">#REF!</definedName>
    <definedName name="__________IAF2005" localSheetId="10">#REF!</definedName>
    <definedName name="__________IAF2005" localSheetId="16">#REF!</definedName>
    <definedName name="__________IAF2005">#REF!</definedName>
    <definedName name="__________IAF2006" localSheetId="2">#REF!</definedName>
    <definedName name="__________IAF2006" localSheetId="4">#REF!</definedName>
    <definedName name="__________IAF2006" localSheetId="10">#REF!</definedName>
    <definedName name="__________IAF2006" localSheetId="16">#REF!</definedName>
    <definedName name="__________IAF2006">#REF!</definedName>
    <definedName name="__________PLQ2" localSheetId="2">#REF!</definedName>
    <definedName name="__________PLQ2" localSheetId="4">#REF!</definedName>
    <definedName name="__________PLQ2" localSheetId="10">#REF!</definedName>
    <definedName name="__________PLQ2" localSheetId="16">#REF!</definedName>
    <definedName name="__________PLQ2">#REF!</definedName>
    <definedName name="__________TW092006" localSheetId="2">#REF!</definedName>
    <definedName name="__________TW092006" localSheetId="4">#REF!</definedName>
    <definedName name="__________TW092006" localSheetId="10">#REF!</definedName>
    <definedName name="__________TW092006" localSheetId="16">#REF!</definedName>
    <definedName name="__________TW092006">#REF!</definedName>
    <definedName name="__________TW092007" localSheetId="2">#REF!</definedName>
    <definedName name="__________TW092007" localSheetId="4">#REF!</definedName>
    <definedName name="__________TW092007" localSheetId="10">#REF!</definedName>
    <definedName name="__________TW092007" localSheetId="16">#REF!</definedName>
    <definedName name="__________TW092007">#REF!</definedName>
    <definedName name="__________wbk1">[2]!__________wbk1</definedName>
    <definedName name="__________xliuwt54j27" localSheetId="2">'[5]wybrane dane finansowe 1'!#REF!</definedName>
    <definedName name="__________xliuwt54j27" localSheetId="4">'[5]wybrane dane finansowe 1'!#REF!</definedName>
    <definedName name="__________xliuwt54j27" localSheetId="10">'[5]wybrane dane finansowe 1'!#REF!</definedName>
    <definedName name="__________xliuwt54j27" localSheetId="16">'[5]wybrane dane finansowe 1'!#REF!</definedName>
    <definedName name="__________xliuwt54j27">'[5]wybrane dane finansowe 1'!#REF!</definedName>
    <definedName name="_________IAF2005" localSheetId="2">#REF!</definedName>
    <definedName name="_________IAF2005" localSheetId="4">#REF!</definedName>
    <definedName name="_________IAF2005" localSheetId="10">#REF!</definedName>
    <definedName name="_________IAF2005" localSheetId="16">#REF!</definedName>
    <definedName name="_________IAF2005">#REF!</definedName>
    <definedName name="_________IAF2006" localSheetId="2">#REF!</definedName>
    <definedName name="_________IAF2006" localSheetId="4">#REF!</definedName>
    <definedName name="_________IAF2006" localSheetId="10">#REF!</definedName>
    <definedName name="_________IAF2006" localSheetId="16">#REF!</definedName>
    <definedName name="_________IAF2006">#REF!</definedName>
    <definedName name="_________PLQ2" localSheetId="2">#REF!</definedName>
    <definedName name="_________PLQ2" localSheetId="4">#REF!</definedName>
    <definedName name="_________PLQ2" localSheetId="10">#REF!</definedName>
    <definedName name="_________PLQ2" localSheetId="16">#REF!</definedName>
    <definedName name="_________PLQ2">#REF!</definedName>
    <definedName name="_________TW092006" localSheetId="2">#REF!</definedName>
    <definedName name="_________TW092006" localSheetId="4">#REF!</definedName>
    <definedName name="_________TW092006" localSheetId="10">#REF!</definedName>
    <definedName name="_________TW092006" localSheetId="16">#REF!</definedName>
    <definedName name="_________TW092006">#REF!</definedName>
    <definedName name="_________TW092007" localSheetId="2">#REF!</definedName>
    <definedName name="_________TW092007" localSheetId="4">#REF!</definedName>
    <definedName name="_________TW092007" localSheetId="10">#REF!</definedName>
    <definedName name="_________TW092007" localSheetId="16">#REF!</definedName>
    <definedName name="_________TW092007">#REF!</definedName>
    <definedName name="_________wbk1">[2]!_________wbk1</definedName>
    <definedName name="_________xliuwt54j27" localSheetId="2">'[5]wybrane dane finansowe 1'!#REF!</definedName>
    <definedName name="_________xliuwt54j27" localSheetId="4">'[5]wybrane dane finansowe 1'!#REF!</definedName>
    <definedName name="_________xliuwt54j27" localSheetId="10">'[5]wybrane dane finansowe 1'!#REF!</definedName>
    <definedName name="_________xliuwt54j27" localSheetId="16">'[5]wybrane dane finansowe 1'!#REF!</definedName>
    <definedName name="_________xliuwt54j27">'[5]wybrane dane finansowe 1'!#REF!</definedName>
    <definedName name="________IAF2005" localSheetId="2">#REF!</definedName>
    <definedName name="________IAF2005" localSheetId="4">#REF!</definedName>
    <definedName name="________IAF2005" localSheetId="10">#REF!</definedName>
    <definedName name="________IAF2005" localSheetId="16">#REF!</definedName>
    <definedName name="________IAF2005">#REF!</definedName>
    <definedName name="________IAF2006" localSheetId="2">#REF!</definedName>
    <definedName name="________IAF2006" localSheetId="4">#REF!</definedName>
    <definedName name="________IAF2006" localSheetId="10">#REF!</definedName>
    <definedName name="________IAF2006" localSheetId="16">#REF!</definedName>
    <definedName name="________IAF2006">#REF!</definedName>
    <definedName name="________PLQ2" localSheetId="2">#REF!</definedName>
    <definedName name="________PLQ2" localSheetId="4">#REF!</definedName>
    <definedName name="________PLQ2" localSheetId="10">#REF!</definedName>
    <definedName name="________PLQ2" localSheetId="16">#REF!</definedName>
    <definedName name="________PLQ2">#REF!</definedName>
    <definedName name="________TW092006" localSheetId="2">#REF!</definedName>
    <definedName name="________TW092006" localSheetId="4">#REF!</definedName>
    <definedName name="________TW092006" localSheetId="10">#REF!</definedName>
    <definedName name="________TW092006" localSheetId="16">#REF!</definedName>
    <definedName name="________TW092006">#REF!</definedName>
    <definedName name="________TW092007" localSheetId="2">#REF!</definedName>
    <definedName name="________TW092007" localSheetId="4">#REF!</definedName>
    <definedName name="________TW092007" localSheetId="10">#REF!</definedName>
    <definedName name="________TW092007" localSheetId="16">#REF!</definedName>
    <definedName name="________TW092007">#REF!</definedName>
    <definedName name="________wbk1" localSheetId="2">#N/A</definedName>
    <definedName name="________wbk1" localSheetId="1">#N/A</definedName>
    <definedName name="________wbk1" localSheetId="4">'Przychody prowizyjne'!________wbk1</definedName>
    <definedName name="________wbk1" localSheetId="17">[2]!________wbk1</definedName>
    <definedName name="________wbk1">[0]!________wbk1</definedName>
    <definedName name="________xliuwt54j27" localSheetId="2">'[7]wybrane dane finansowe 1'!#REF!</definedName>
    <definedName name="________xliuwt54j27" localSheetId="4">'[7]wybrane dane finansowe 1'!#REF!</definedName>
    <definedName name="________xliuwt54j27" localSheetId="10">'[7]wybrane dane finansowe 1'!#REF!</definedName>
    <definedName name="________xliuwt54j27" localSheetId="16">'[7]wybrane dane finansowe 1'!#REF!</definedName>
    <definedName name="________xliuwt54j27">'[7]wybrane dane finansowe 1'!#REF!</definedName>
    <definedName name="_______IAF2005" localSheetId="2">#REF!</definedName>
    <definedName name="_______IAF2005" localSheetId="4">#REF!</definedName>
    <definedName name="_______IAF2005" localSheetId="10">#REF!</definedName>
    <definedName name="_______IAF2005" localSheetId="16">#REF!</definedName>
    <definedName name="_______IAF2005">#REF!</definedName>
    <definedName name="_______IAF2006" localSheetId="2">#REF!</definedName>
    <definedName name="_______IAF2006" localSheetId="4">#REF!</definedName>
    <definedName name="_______IAF2006" localSheetId="10">#REF!</definedName>
    <definedName name="_______IAF2006" localSheetId="16">#REF!</definedName>
    <definedName name="_______IAF2006">#REF!</definedName>
    <definedName name="_______PLQ2" localSheetId="2">#REF!</definedName>
    <definedName name="_______PLQ2" localSheetId="4">#REF!</definedName>
    <definedName name="_______PLQ2" localSheetId="10">#REF!</definedName>
    <definedName name="_______PLQ2" localSheetId="16">#REF!</definedName>
    <definedName name="_______PLQ2">#REF!</definedName>
    <definedName name="_______TW092006" localSheetId="2">#REF!</definedName>
    <definedName name="_______TW092006" localSheetId="4">#REF!</definedName>
    <definedName name="_______TW092006" localSheetId="10">#REF!</definedName>
    <definedName name="_______TW092006" localSheetId="16">#REF!</definedName>
    <definedName name="_______TW092006">#REF!</definedName>
    <definedName name="_______TW092007" localSheetId="2">#REF!</definedName>
    <definedName name="_______TW092007" localSheetId="4">#REF!</definedName>
    <definedName name="_______TW092007" localSheetId="10">#REF!</definedName>
    <definedName name="_______TW092007" localSheetId="16">#REF!</definedName>
    <definedName name="_______TW092007">#REF!</definedName>
    <definedName name="_______wbk1" localSheetId="2">#N/A</definedName>
    <definedName name="_______wbk1" localSheetId="1">#N/A</definedName>
    <definedName name="_______wbk1" localSheetId="4">'Przychody prowizyjne'!_______wbk1</definedName>
    <definedName name="_______wbk1" localSheetId="17">[1]!__wbk1</definedName>
    <definedName name="_______wbk1">[0]!_______wbk1</definedName>
    <definedName name="_______xliuwt54j27" localSheetId="2">'[7]wybrane dane finansowe 1'!#REF!</definedName>
    <definedName name="_______xliuwt54j27" localSheetId="4">'[7]wybrane dane finansowe 1'!#REF!</definedName>
    <definedName name="_______xliuwt54j27" localSheetId="10">'[7]wybrane dane finansowe 1'!#REF!</definedName>
    <definedName name="_______xliuwt54j27" localSheetId="16">'[7]wybrane dane finansowe 1'!#REF!</definedName>
    <definedName name="_______xliuwt54j27">'[7]wybrane dane finansowe 1'!#REF!</definedName>
    <definedName name="______IAF2005" localSheetId="2">#REF!</definedName>
    <definedName name="______IAF2005" localSheetId="4">#REF!</definedName>
    <definedName name="______IAF2005" localSheetId="10">#REF!</definedName>
    <definedName name="______IAF2005" localSheetId="16">#REF!</definedName>
    <definedName name="______IAF2005">#REF!</definedName>
    <definedName name="______IAF2006" localSheetId="2">#REF!</definedName>
    <definedName name="______IAF2006" localSheetId="4">#REF!</definedName>
    <definedName name="______IAF2006" localSheetId="10">#REF!</definedName>
    <definedName name="______IAF2006" localSheetId="16">#REF!</definedName>
    <definedName name="______IAF2006">#REF!</definedName>
    <definedName name="______PLQ2" localSheetId="2">#REF!</definedName>
    <definedName name="______PLQ2" localSheetId="4">#REF!</definedName>
    <definedName name="______PLQ2" localSheetId="10">#REF!</definedName>
    <definedName name="______PLQ2" localSheetId="16">#REF!</definedName>
    <definedName name="______PLQ2">#REF!</definedName>
    <definedName name="______TW092006" localSheetId="2">#REF!</definedName>
    <definedName name="______TW092006" localSheetId="4">#REF!</definedName>
    <definedName name="______TW092006" localSheetId="10">#REF!</definedName>
    <definedName name="______TW092006" localSheetId="16">#REF!</definedName>
    <definedName name="______TW092006">#REF!</definedName>
    <definedName name="______TW092007" localSheetId="2">#REF!</definedName>
    <definedName name="______TW092007" localSheetId="4">#REF!</definedName>
    <definedName name="______TW092007" localSheetId="10">#REF!</definedName>
    <definedName name="______TW092007" localSheetId="16">#REF!</definedName>
    <definedName name="______TW092007">#REF!</definedName>
    <definedName name="______wbk1" localSheetId="2">#N/A</definedName>
    <definedName name="______wbk1" localSheetId="1">#N/A</definedName>
    <definedName name="______wbk1" localSheetId="4">'Przychody prowizyjne'!______wbk1</definedName>
    <definedName name="______wbk1" localSheetId="17">#N/A</definedName>
    <definedName name="______wbk1">[0]!______wbk1</definedName>
    <definedName name="______xliuwt54j27" localSheetId="2">'[5]wybrane dane finansowe 1'!#REF!</definedName>
    <definedName name="______xliuwt54j27" localSheetId="4">'[5]wybrane dane finansowe 1'!#REF!</definedName>
    <definedName name="______xliuwt54j27" localSheetId="10">'[5]wybrane dane finansowe 1'!#REF!</definedName>
    <definedName name="______xliuwt54j27" localSheetId="16">'[5]wybrane dane finansowe 1'!#REF!</definedName>
    <definedName name="______xliuwt54j27" localSheetId="17">'[7]wybrane dane finansowe 1'!#REF!</definedName>
    <definedName name="______xliuwt54j27">'[5]wybrane dane finansowe 1'!#REF!</definedName>
    <definedName name="_____ALI1" localSheetId="2">#REF!</definedName>
    <definedName name="_____ALI1" localSheetId="4">#REF!</definedName>
    <definedName name="_____ALI1" localSheetId="10">#REF!</definedName>
    <definedName name="_____ALI1" localSheetId="16">#REF!</definedName>
    <definedName name="_____ALI1">#REF!</definedName>
    <definedName name="_____ALI2" localSheetId="2">#REF!</definedName>
    <definedName name="_____ALI2" localSheetId="4">#REF!</definedName>
    <definedName name="_____ALI2" localSheetId="10">#REF!</definedName>
    <definedName name="_____ALI2" localSheetId="16">#REF!</definedName>
    <definedName name="_____ALI2">#REF!</definedName>
    <definedName name="_____AMI1" localSheetId="2">#REF!</definedName>
    <definedName name="_____AMI1" localSheetId="4">#REF!</definedName>
    <definedName name="_____AMI1" localSheetId="10">#REF!</definedName>
    <definedName name="_____AMI1" localSheetId="16">#REF!</definedName>
    <definedName name="_____AMI1">#REF!</definedName>
    <definedName name="_____AMI2" localSheetId="2">#REF!</definedName>
    <definedName name="_____AMI2" localSheetId="4">#REF!</definedName>
    <definedName name="_____AMI2" localSheetId="10">#REF!</definedName>
    <definedName name="_____AMI2" localSheetId="16">#REF!</definedName>
    <definedName name="_____AMI2">#REF!</definedName>
    <definedName name="_____AOI1" localSheetId="2">#REF!</definedName>
    <definedName name="_____AOI1" localSheetId="4">#REF!</definedName>
    <definedName name="_____AOI1" localSheetId="10">#REF!</definedName>
    <definedName name="_____AOI1" localSheetId="16">#REF!</definedName>
    <definedName name="_____AOI1">#REF!</definedName>
    <definedName name="_____AOI2" localSheetId="2">#REF!</definedName>
    <definedName name="_____AOI2" localSheetId="4">#REF!</definedName>
    <definedName name="_____AOI2" localSheetId="10">#REF!</definedName>
    <definedName name="_____AOI2" localSheetId="16">#REF!</definedName>
    <definedName name="_____AOI2">#REF!</definedName>
    <definedName name="_____DAI1" localSheetId="2">#REF!</definedName>
    <definedName name="_____DAI1" localSheetId="4">#REF!</definedName>
    <definedName name="_____DAI1" localSheetId="10">#REF!</definedName>
    <definedName name="_____DAI1" localSheetId="16">#REF!</definedName>
    <definedName name="_____DAI1">#REF!</definedName>
    <definedName name="_____DAI2" localSheetId="2">#REF!</definedName>
    <definedName name="_____DAI2" localSheetId="4">#REF!</definedName>
    <definedName name="_____DAI2" localSheetId="10">#REF!</definedName>
    <definedName name="_____DAI2" localSheetId="16">#REF!</definedName>
    <definedName name="_____DAI2">#REF!</definedName>
    <definedName name="_____DCI1" localSheetId="2">#REF!</definedName>
    <definedName name="_____DCI1" localSheetId="4">#REF!</definedName>
    <definedName name="_____DCI1" localSheetId="10">#REF!</definedName>
    <definedName name="_____DCI1" localSheetId="16">#REF!</definedName>
    <definedName name="_____DCI1">#REF!</definedName>
    <definedName name="_____DCI2" localSheetId="2">#REF!</definedName>
    <definedName name="_____DCI2" localSheetId="4">#REF!</definedName>
    <definedName name="_____DCI2" localSheetId="10">#REF!</definedName>
    <definedName name="_____DCI2" localSheetId="16">#REF!</definedName>
    <definedName name="_____DCI2">#REF!</definedName>
    <definedName name="_____ELI1" localSheetId="2">#REF!</definedName>
    <definedName name="_____ELI1" localSheetId="4">#REF!</definedName>
    <definedName name="_____ELI1" localSheetId="10">#REF!</definedName>
    <definedName name="_____ELI1" localSheetId="16">#REF!</definedName>
    <definedName name="_____ELI1">#REF!</definedName>
    <definedName name="_____ELI2" localSheetId="2">#REF!</definedName>
    <definedName name="_____ELI2" localSheetId="4">#REF!</definedName>
    <definedName name="_____ELI2" localSheetId="10">#REF!</definedName>
    <definedName name="_____ELI2" localSheetId="16">#REF!</definedName>
    <definedName name="_____ELI2">#REF!</definedName>
    <definedName name="_____FXI1" localSheetId="2">#REF!</definedName>
    <definedName name="_____FXI1" localSheetId="4">#REF!</definedName>
    <definedName name="_____FXI1" localSheetId="10">#REF!</definedName>
    <definedName name="_____FXI1" localSheetId="16">#REF!</definedName>
    <definedName name="_____FXI1">#REF!</definedName>
    <definedName name="_____FXI2" localSheetId="2">#REF!</definedName>
    <definedName name="_____FXI2" localSheetId="4">#REF!</definedName>
    <definedName name="_____FXI2" localSheetId="10">#REF!</definedName>
    <definedName name="_____FXI2" localSheetId="16">#REF!</definedName>
    <definedName name="_____FXI2">#REF!</definedName>
    <definedName name="_____IAF2005" localSheetId="2">#REF!</definedName>
    <definedName name="_____IAF2005" localSheetId="4">#REF!</definedName>
    <definedName name="_____IAF2005" localSheetId="10">#REF!</definedName>
    <definedName name="_____IAF2005" localSheetId="16">#REF!</definedName>
    <definedName name="_____IAF2005">#REF!</definedName>
    <definedName name="_____IAF2006" localSheetId="2">#REF!</definedName>
    <definedName name="_____IAF2006" localSheetId="4">#REF!</definedName>
    <definedName name="_____IAF2006" localSheetId="10">#REF!</definedName>
    <definedName name="_____IAF2006" localSheetId="16">#REF!</definedName>
    <definedName name="_____IAF2006">#REF!</definedName>
    <definedName name="_____NAN2">[8]AN2!$A$3:$AA$111</definedName>
    <definedName name="_____PLQ2" localSheetId="2">#REF!</definedName>
    <definedName name="_____PLQ2" localSheetId="4">#REF!</definedName>
    <definedName name="_____PLQ2" localSheetId="10">#REF!</definedName>
    <definedName name="_____PLQ2" localSheetId="16">#REF!</definedName>
    <definedName name="_____PLQ2">#REF!</definedName>
    <definedName name="_____RAI1" localSheetId="2">#REF!</definedName>
    <definedName name="_____RAI1" localSheetId="4">#REF!</definedName>
    <definedName name="_____RAI1" localSheetId="10">#REF!</definedName>
    <definedName name="_____RAI1" localSheetId="16">#REF!</definedName>
    <definedName name="_____RAI1">#REF!</definedName>
    <definedName name="_____RAI2" localSheetId="2">#REF!</definedName>
    <definedName name="_____RAI2" localSheetId="4">#REF!</definedName>
    <definedName name="_____RAI2" localSheetId="10">#REF!</definedName>
    <definedName name="_____RAI2" localSheetId="16">#REF!</definedName>
    <definedName name="_____RAI2">#REF!</definedName>
    <definedName name="_____scn1" localSheetId="2">#REF!</definedName>
    <definedName name="_____scn1" localSheetId="4">#REF!</definedName>
    <definedName name="_____scn1" localSheetId="10">#REF!</definedName>
    <definedName name="_____scn1" localSheetId="16">#REF!</definedName>
    <definedName name="_____scn1">#REF!</definedName>
    <definedName name="_____TMI1" localSheetId="2">#REF!</definedName>
    <definedName name="_____TMI1" localSheetId="4">#REF!</definedName>
    <definedName name="_____TMI1" localSheetId="10">#REF!</definedName>
    <definedName name="_____TMI1" localSheetId="16">#REF!</definedName>
    <definedName name="_____TMI1">#REF!</definedName>
    <definedName name="_____TMI2" localSheetId="2">#REF!</definedName>
    <definedName name="_____TMI2" localSheetId="4">#REF!</definedName>
    <definedName name="_____TMI2" localSheetId="10">#REF!</definedName>
    <definedName name="_____TMI2" localSheetId="16">#REF!</definedName>
    <definedName name="_____TMI2">#REF!</definedName>
    <definedName name="_____TW092006" localSheetId="2">#REF!</definedName>
    <definedName name="_____TW092006" localSheetId="4">#REF!</definedName>
    <definedName name="_____TW092006" localSheetId="10">#REF!</definedName>
    <definedName name="_____TW092006" localSheetId="16">#REF!</definedName>
    <definedName name="_____TW092006">#REF!</definedName>
    <definedName name="_____TW092007" localSheetId="2">#REF!</definedName>
    <definedName name="_____TW092007" localSheetId="4">#REF!</definedName>
    <definedName name="_____TW092007" localSheetId="10">#REF!</definedName>
    <definedName name="_____TW092007" localSheetId="16">#REF!</definedName>
    <definedName name="_____TW092007">#REF!</definedName>
    <definedName name="_____UNI1" localSheetId="2">#REF!</definedName>
    <definedName name="_____UNI1" localSheetId="4">#REF!</definedName>
    <definedName name="_____UNI1" localSheetId="10">#REF!</definedName>
    <definedName name="_____UNI1" localSheetId="16">#REF!</definedName>
    <definedName name="_____UNI1">#REF!</definedName>
    <definedName name="_____UNI2" localSheetId="2">#REF!</definedName>
    <definedName name="_____UNI2" localSheetId="4">#REF!</definedName>
    <definedName name="_____UNI2" localSheetId="10">#REF!</definedName>
    <definedName name="_____UNI2" localSheetId="16">#REF!</definedName>
    <definedName name="_____UNI2">#REF!</definedName>
    <definedName name="_____wbk1" localSheetId="2">#N/A</definedName>
    <definedName name="_____wbk1" localSheetId="1">#N/A</definedName>
    <definedName name="_____wbk1" localSheetId="4">'Przychody prowizyjne'!_____wbk1</definedName>
    <definedName name="_____wbk1" localSheetId="17">[2]!_____wbk1</definedName>
    <definedName name="_____wbk1">[0]!_____wbk1</definedName>
    <definedName name="_____xliuwt54j27" localSheetId="2">'[5]wybrane dane finansowe 1'!#REF!</definedName>
    <definedName name="_____xliuwt54j27" localSheetId="1">'[5]wybrane dane finansowe 1'!#REF!</definedName>
    <definedName name="_____xliuwt54j27" localSheetId="4">'[5]wybrane dane finansowe 1'!#REF!</definedName>
    <definedName name="_____xliuwt54j27" localSheetId="10">'[5]wybrane dane finansowe 1'!#REF!</definedName>
    <definedName name="_____xliuwt54j27" localSheetId="16">'[5]wybrane dane finansowe 1'!#REF!</definedName>
    <definedName name="_____xliuwt54j27" localSheetId="17">'[5]wybrane dane finansowe 1'!#REF!</definedName>
    <definedName name="_____xliuwt54j27">'[5]wybrane dane finansowe 1'!#REF!</definedName>
    <definedName name="____ALI1" localSheetId="2">#REF!</definedName>
    <definedName name="____ALI1" localSheetId="4">#REF!</definedName>
    <definedName name="____ALI1" localSheetId="10">#REF!</definedName>
    <definedName name="____ALI1" localSheetId="16">#REF!</definedName>
    <definedName name="____ALI1">#REF!</definedName>
    <definedName name="____ALI2" localSheetId="2">#REF!</definedName>
    <definedName name="____ALI2" localSheetId="4">#REF!</definedName>
    <definedName name="____ALI2" localSheetId="10">#REF!</definedName>
    <definedName name="____ALI2" localSheetId="16">#REF!</definedName>
    <definedName name="____ALI2">#REF!</definedName>
    <definedName name="____AMI1" localSheetId="2">#REF!</definedName>
    <definedName name="____AMI1" localSheetId="4">#REF!</definedName>
    <definedName name="____AMI1" localSheetId="10">#REF!</definedName>
    <definedName name="____AMI1" localSheetId="16">#REF!</definedName>
    <definedName name="____AMI1">#REF!</definedName>
    <definedName name="____AMI2" localSheetId="2">#REF!</definedName>
    <definedName name="____AMI2" localSheetId="4">#REF!</definedName>
    <definedName name="____AMI2" localSheetId="10">#REF!</definedName>
    <definedName name="____AMI2" localSheetId="16">#REF!</definedName>
    <definedName name="____AMI2">#REF!</definedName>
    <definedName name="____AOI1" localSheetId="2">#REF!</definedName>
    <definedName name="____AOI1" localSheetId="4">#REF!</definedName>
    <definedName name="____AOI1" localSheetId="10">#REF!</definedName>
    <definedName name="____AOI1" localSheetId="16">#REF!</definedName>
    <definedName name="____AOI1">#REF!</definedName>
    <definedName name="____AOI2" localSheetId="2">#REF!</definedName>
    <definedName name="____AOI2" localSheetId="4">#REF!</definedName>
    <definedName name="____AOI2" localSheetId="10">#REF!</definedName>
    <definedName name="____AOI2" localSheetId="16">#REF!</definedName>
    <definedName name="____AOI2">#REF!</definedName>
    <definedName name="____DAI1" localSheetId="2">#REF!</definedName>
    <definedName name="____DAI1" localSheetId="4">#REF!</definedName>
    <definedName name="____DAI1" localSheetId="10">#REF!</definedName>
    <definedName name="____DAI1" localSheetId="16">#REF!</definedName>
    <definedName name="____DAI1">#REF!</definedName>
    <definedName name="____DAI2" localSheetId="2">#REF!</definedName>
    <definedName name="____DAI2" localSheetId="4">#REF!</definedName>
    <definedName name="____DAI2" localSheetId="10">#REF!</definedName>
    <definedName name="____DAI2" localSheetId="16">#REF!</definedName>
    <definedName name="____DAI2">#REF!</definedName>
    <definedName name="____DCI1" localSheetId="2">#REF!</definedName>
    <definedName name="____DCI1" localSheetId="4">#REF!</definedName>
    <definedName name="____DCI1" localSheetId="10">#REF!</definedName>
    <definedName name="____DCI1" localSheetId="16">#REF!</definedName>
    <definedName name="____DCI1">#REF!</definedName>
    <definedName name="____DCI2" localSheetId="2">#REF!</definedName>
    <definedName name="____DCI2" localSheetId="4">#REF!</definedName>
    <definedName name="____DCI2" localSheetId="10">#REF!</definedName>
    <definedName name="____DCI2" localSheetId="16">#REF!</definedName>
    <definedName name="____DCI2">#REF!</definedName>
    <definedName name="____ELI1" localSheetId="2">#REF!</definedName>
    <definedName name="____ELI1" localSheetId="4">#REF!</definedName>
    <definedName name="____ELI1" localSheetId="10">#REF!</definedName>
    <definedName name="____ELI1" localSheetId="16">#REF!</definedName>
    <definedName name="____ELI1">#REF!</definedName>
    <definedName name="____ELI2" localSheetId="2">#REF!</definedName>
    <definedName name="____ELI2" localSheetId="4">#REF!</definedName>
    <definedName name="____ELI2" localSheetId="10">#REF!</definedName>
    <definedName name="____ELI2" localSheetId="16">#REF!</definedName>
    <definedName name="____ELI2">#REF!</definedName>
    <definedName name="____FXI1" localSheetId="2">#REF!</definedName>
    <definedName name="____FXI1" localSheetId="4">#REF!</definedName>
    <definedName name="____FXI1" localSheetId="10">#REF!</definedName>
    <definedName name="____FXI1" localSheetId="16">#REF!</definedName>
    <definedName name="____FXI1">#REF!</definedName>
    <definedName name="____FXI2" localSheetId="2">#REF!</definedName>
    <definedName name="____FXI2" localSheetId="4">#REF!</definedName>
    <definedName name="____FXI2" localSheetId="10">#REF!</definedName>
    <definedName name="____FXI2" localSheetId="16">#REF!</definedName>
    <definedName name="____FXI2">#REF!</definedName>
    <definedName name="____IAF2005" localSheetId="2">#REF!</definedName>
    <definedName name="____IAF2005" localSheetId="4">#REF!</definedName>
    <definedName name="____IAF2005" localSheetId="10">#REF!</definedName>
    <definedName name="____IAF2005" localSheetId="16">#REF!</definedName>
    <definedName name="____IAF2005">#REF!</definedName>
    <definedName name="____IAF2006" localSheetId="2">#REF!</definedName>
    <definedName name="____IAF2006" localSheetId="4">#REF!</definedName>
    <definedName name="____IAF2006" localSheetId="10">#REF!</definedName>
    <definedName name="____IAF2006" localSheetId="16">#REF!</definedName>
    <definedName name="____IAF2006">#REF!</definedName>
    <definedName name="____NAN2">[9]AN2!$A$3:$AA$111</definedName>
    <definedName name="____PLQ2" localSheetId="2">#REF!</definedName>
    <definedName name="____PLQ2" localSheetId="4">#REF!</definedName>
    <definedName name="____PLQ2" localSheetId="10">#REF!</definedName>
    <definedName name="____PLQ2" localSheetId="16">#REF!</definedName>
    <definedName name="____PLQ2">#REF!</definedName>
    <definedName name="____RAI1" localSheetId="2">#REF!</definedName>
    <definedName name="____RAI1" localSheetId="4">#REF!</definedName>
    <definedName name="____RAI1" localSheetId="10">#REF!</definedName>
    <definedName name="____RAI1" localSheetId="16">#REF!</definedName>
    <definedName name="____RAI1">#REF!</definedName>
    <definedName name="____RAI2" localSheetId="2">#REF!</definedName>
    <definedName name="____RAI2" localSheetId="4">#REF!</definedName>
    <definedName name="____RAI2" localSheetId="10">#REF!</definedName>
    <definedName name="____RAI2" localSheetId="16">#REF!</definedName>
    <definedName name="____RAI2">#REF!</definedName>
    <definedName name="____scn1" localSheetId="2">#REF!</definedName>
    <definedName name="____scn1" localSheetId="4">#REF!</definedName>
    <definedName name="____scn1" localSheetId="10">#REF!</definedName>
    <definedName name="____scn1" localSheetId="16">#REF!</definedName>
    <definedName name="____scn1">#REF!</definedName>
    <definedName name="____TMI1" localSheetId="2">#REF!</definedName>
    <definedName name="____TMI1" localSheetId="4">#REF!</definedName>
    <definedName name="____TMI1" localSheetId="10">#REF!</definedName>
    <definedName name="____TMI1" localSheetId="16">#REF!</definedName>
    <definedName name="____TMI1">#REF!</definedName>
    <definedName name="____TMI2" localSheetId="2">#REF!</definedName>
    <definedName name="____TMI2" localSheetId="4">#REF!</definedName>
    <definedName name="____TMI2" localSheetId="10">#REF!</definedName>
    <definedName name="____TMI2" localSheetId="16">#REF!</definedName>
    <definedName name="____TMI2">#REF!</definedName>
    <definedName name="____TW092006" localSheetId="2">#REF!</definedName>
    <definedName name="____TW092006" localSheetId="4">#REF!</definedName>
    <definedName name="____TW092006" localSheetId="10">#REF!</definedName>
    <definedName name="____TW092006" localSheetId="16">#REF!</definedName>
    <definedName name="____TW092006">#REF!</definedName>
    <definedName name="____TW092007" localSheetId="2">#REF!</definedName>
    <definedName name="____TW092007" localSheetId="4">#REF!</definedName>
    <definedName name="____TW092007" localSheetId="10">#REF!</definedName>
    <definedName name="____TW092007" localSheetId="16">#REF!</definedName>
    <definedName name="____TW092007">#REF!</definedName>
    <definedName name="____UNI1" localSheetId="2">#REF!</definedName>
    <definedName name="____UNI1" localSheetId="4">#REF!</definedName>
    <definedName name="____UNI1" localSheetId="10">#REF!</definedName>
    <definedName name="____UNI1" localSheetId="16">#REF!</definedName>
    <definedName name="____UNI1">#REF!</definedName>
    <definedName name="____UNI2" localSheetId="2">#REF!</definedName>
    <definedName name="____UNI2" localSheetId="4">#REF!</definedName>
    <definedName name="____UNI2" localSheetId="10">#REF!</definedName>
    <definedName name="____UNI2" localSheetId="16">#REF!</definedName>
    <definedName name="____UNI2">#REF!</definedName>
    <definedName name="____wbk1" localSheetId="2">#N/A</definedName>
    <definedName name="____wbk1" localSheetId="1">#N/A</definedName>
    <definedName name="____wbk1" localSheetId="4">'Przychody prowizyjne'!____wbk1</definedName>
    <definedName name="____wbk1" localSheetId="17">#N/A</definedName>
    <definedName name="____wbk1">[0]!____wbk1</definedName>
    <definedName name="____xliuwt54j27" localSheetId="2">'[5]wybrane dane finansowe 1'!#REF!</definedName>
    <definedName name="____xliuwt54j27" localSheetId="1">'[5]wybrane dane finansowe 1'!#REF!</definedName>
    <definedName name="____xliuwt54j27" localSheetId="4">'[5]wybrane dane finansowe 1'!#REF!</definedName>
    <definedName name="____xliuwt54j27" localSheetId="10">'[5]wybrane dane finansowe 1'!#REF!</definedName>
    <definedName name="____xliuwt54j27" localSheetId="16">'[5]wybrane dane finansowe 1'!#REF!</definedName>
    <definedName name="____xliuwt54j27" localSheetId="17">'[5]wybrane dane finansowe 1'!#REF!</definedName>
    <definedName name="____xliuwt54j27">'[5]wybrane dane finansowe 1'!#REF!</definedName>
    <definedName name="___ALI1" localSheetId="2">#REF!</definedName>
    <definedName name="___ALI1" localSheetId="4">#REF!</definedName>
    <definedName name="___ALI1" localSheetId="10">#REF!</definedName>
    <definedName name="___ALI1" localSheetId="16">#REF!</definedName>
    <definedName name="___ALI1">#REF!</definedName>
    <definedName name="___ALI2" localSheetId="2">#REF!</definedName>
    <definedName name="___ALI2" localSheetId="4">#REF!</definedName>
    <definedName name="___ALI2" localSheetId="10">#REF!</definedName>
    <definedName name="___ALI2" localSheetId="16">#REF!</definedName>
    <definedName name="___ALI2">#REF!</definedName>
    <definedName name="___AMI1" localSheetId="2">#REF!</definedName>
    <definedName name="___AMI1" localSheetId="4">#REF!</definedName>
    <definedName name="___AMI1" localSheetId="10">#REF!</definedName>
    <definedName name="___AMI1" localSheetId="16">#REF!</definedName>
    <definedName name="___AMI1">#REF!</definedName>
    <definedName name="___AMI2" localSheetId="2">#REF!</definedName>
    <definedName name="___AMI2" localSheetId="4">#REF!</definedName>
    <definedName name="___AMI2" localSheetId="10">#REF!</definedName>
    <definedName name="___AMI2" localSheetId="16">#REF!</definedName>
    <definedName name="___AMI2">#REF!</definedName>
    <definedName name="___AOI1" localSheetId="2">#REF!</definedName>
    <definedName name="___AOI1" localSheetId="4">#REF!</definedName>
    <definedName name="___AOI1" localSheetId="10">#REF!</definedName>
    <definedName name="___AOI1" localSheetId="16">#REF!</definedName>
    <definedName name="___AOI1">#REF!</definedName>
    <definedName name="___AOI2" localSheetId="2">#REF!</definedName>
    <definedName name="___AOI2" localSheetId="4">#REF!</definedName>
    <definedName name="___AOI2" localSheetId="10">#REF!</definedName>
    <definedName name="___AOI2" localSheetId="16">#REF!</definedName>
    <definedName name="___AOI2">#REF!</definedName>
    <definedName name="___DAI1" localSheetId="2">#REF!</definedName>
    <definedName name="___DAI1" localSheetId="4">#REF!</definedName>
    <definedName name="___DAI1" localSheetId="10">#REF!</definedName>
    <definedName name="___DAI1" localSheetId="16">#REF!</definedName>
    <definedName name="___DAI1">#REF!</definedName>
    <definedName name="___DAI2" localSheetId="2">#REF!</definedName>
    <definedName name="___DAI2" localSheetId="4">#REF!</definedName>
    <definedName name="___DAI2" localSheetId="10">#REF!</definedName>
    <definedName name="___DAI2" localSheetId="16">#REF!</definedName>
    <definedName name="___DAI2">#REF!</definedName>
    <definedName name="___DCI1" localSheetId="2">#REF!</definedName>
    <definedName name="___DCI1" localSheetId="4">#REF!</definedName>
    <definedName name="___DCI1" localSheetId="10">#REF!</definedName>
    <definedName name="___DCI1" localSheetId="16">#REF!</definedName>
    <definedName name="___DCI1">#REF!</definedName>
    <definedName name="___DCI2" localSheetId="2">#REF!</definedName>
    <definedName name="___DCI2" localSheetId="4">#REF!</definedName>
    <definedName name="___DCI2" localSheetId="10">#REF!</definedName>
    <definedName name="___DCI2" localSheetId="16">#REF!</definedName>
    <definedName name="___DCI2">#REF!</definedName>
    <definedName name="___ELI1" localSheetId="2">#REF!</definedName>
    <definedName name="___ELI1" localSheetId="4">#REF!</definedName>
    <definedName name="___ELI1" localSheetId="10">#REF!</definedName>
    <definedName name="___ELI1" localSheetId="16">#REF!</definedName>
    <definedName name="___ELI1">#REF!</definedName>
    <definedName name="___ELI2" localSheetId="2">#REF!</definedName>
    <definedName name="___ELI2" localSheetId="4">#REF!</definedName>
    <definedName name="___ELI2" localSheetId="10">#REF!</definedName>
    <definedName name="___ELI2" localSheetId="16">#REF!</definedName>
    <definedName name="___ELI2">#REF!</definedName>
    <definedName name="___FXI1" localSheetId="2">#REF!</definedName>
    <definedName name="___FXI1" localSheetId="4">#REF!</definedName>
    <definedName name="___FXI1" localSheetId="10">#REF!</definedName>
    <definedName name="___FXI1" localSheetId="16">#REF!</definedName>
    <definedName name="___FXI1">#REF!</definedName>
    <definedName name="___FXI2" localSheetId="2">#REF!</definedName>
    <definedName name="___FXI2" localSheetId="4">#REF!</definedName>
    <definedName name="___FXI2" localSheetId="10">#REF!</definedName>
    <definedName name="___FXI2" localSheetId="16">#REF!</definedName>
    <definedName name="___FXI2">#REF!</definedName>
    <definedName name="___IAF2005" localSheetId="2">#REF!</definedName>
    <definedName name="___IAF2005" localSheetId="4">#REF!</definedName>
    <definedName name="___IAF2005" localSheetId="10">#REF!</definedName>
    <definedName name="___IAF2005" localSheetId="16">#REF!</definedName>
    <definedName name="___IAF2005">#REF!</definedName>
    <definedName name="___IAF2006" localSheetId="2">#REF!</definedName>
    <definedName name="___IAF2006" localSheetId="4">#REF!</definedName>
    <definedName name="___IAF2006" localSheetId="10">#REF!</definedName>
    <definedName name="___IAF2006" localSheetId="16">#REF!</definedName>
    <definedName name="___IAF2006">#REF!</definedName>
    <definedName name="___NAN2">[9]AN2!$A$3:$AA$111</definedName>
    <definedName name="___PLQ2" localSheetId="2">#REF!</definedName>
    <definedName name="___PLQ2" localSheetId="4">#REF!</definedName>
    <definedName name="___PLQ2" localSheetId="10">#REF!</definedName>
    <definedName name="___PLQ2" localSheetId="16">#REF!</definedName>
    <definedName name="___PLQ2">#REF!</definedName>
    <definedName name="___RAI1" localSheetId="2">#REF!</definedName>
    <definedName name="___RAI1" localSheetId="4">#REF!</definedName>
    <definedName name="___RAI1" localSheetId="10">#REF!</definedName>
    <definedName name="___RAI1" localSheetId="16">#REF!</definedName>
    <definedName name="___RAI1">#REF!</definedName>
    <definedName name="___RAI2" localSheetId="2">#REF!</definedName>
    <definedName name="___RAI2" localSheetId="4">#REF!</definedName>
    <definedName name="___RAI2" localSheetId="10">#REF!</definedName>
    <definedName name="___RAI2" localSheetId="16">#REF!</definedName>
    <definedName name="___RAI2">#REF!</definedName>
    <definedName name="___scn1" localSheetId="2">#REF!</definedName>
    <definedName name="___scn1" localSheetId="4">#REF!</definedName>
    <definedName name="___scn1" localSheetId="10">#REF!</definedName>
    <definedName name="___scn1" localSheetId="16">#REF!</definedName>
    <definedName name="___scn1">#REF!</definedName>
    <definedName name="___TMI1" localSheetId="2">#REF!</definedName>
    <definedName name="___TMI1" localSheetId="4">#REF!</definedName>
    <definedName name="___TMI1" localSheetId="10">#REF!</definedName>
    <definedName name="___TMI1" localSheetId="16">#REF!</definedName>
    <definedName name="___TMI1">#REF!</definedName>
    <definedName name="___TMI2" localSheetId="2">#REF!</definedName>
    <definedName name="___TMI2" localSheetId="4">#REF!</definedName>
    <definedName name="___TMI2" localSheetId="10">#REF!</definedName>
    <definedName name="___TMI2" localSheetId="16">#REF!</definedName>
    <definedName name="___TMI2">#REF!</definedName>
    <definedName name="___TW092006" localSheetId="2">#REF!</definedName>
    <definedName name="___TW092006" localSheetId="4">#REF!</definedName>
    <definedName name="___TW092006" localSheetId="10">#REF!</definedName>
    <definedName name="___TW092006" localSheetId="16">#REF!</definedName>
    <definedName name="___TW092006">#REF!</definedName>
    <definedName name="___TW092007" localSheetId="2">#REF!</definedName>
    <definedName name="___TW092007" localSheetId="4">#REF!</definedName>
    <definedName name="___TW092007" localSheetId="10">#REF!</definedName>
    <definedName name="___TW092007" localSheetId="16">#REF!</definedName>
    <definedName name="___TW092007">#REF!</definedName>
    <definedName name="___UNI1" localSheetId="2">#REF!</definedName>
    <definedName name="___UNI1" localSheetId="4">#REF!</definedName>
    <definedName name="___UNI1" localSheetId="10">#REF!</definedName>
    <definedName name="___UNI1" localSheetId="16">#REF!</definedName>
    <definedName name="___UNI1">#REF!</definedName>
    <definedName name="___UNI2" localSheetId="2">#REF!</definedName>
    <definedName name="___UNI2" localSheetId="4">#REF!</definedName>
    <definedName name="___UNI2" localSheetId="10">#REF!</definedName>
    <definedName name="___UNI2" localSheetId="16">#REF!</definedName>
    <definedName name="___UNI2">#REF!</definedName>
    <definedName name="___wbk1" localSheetId="2">#N/A</definedName>
    <definedName name="___wbk1" localSheetId="1">#N/A</definedName>
    <definedName name="___wbk1" localSheetId="4">'Przychody prowizyjne'!___wbk1</definedName>
    <definedName name="___wbk1" localSheetId="17">#N/A</definedName>
    <definedName name="___wbk1">[0]!___wbk1</definedName>
    <definedName name="___xliuwt54j27" localSheetId="2">'[5]wybrane dane finansowe 1'!#REF!</definedName>
    <definedName name="___xliuwt54j27" localSheetId="1">'[5]wybrane dane finansowe 1'!#REF!</definedName>
    <definedName name="___xliuwt54j27" localSheetId="4">'[5]wybrane dane finansowe 1'!#REF!</definedName>
    <definedName name="___xliuwt54j27" localSheetId="10">'[5]wybrane dane finansowe 1'!#REF!</definedName>
    <definedName name="___xliuwt54j27" localSheetId="16">'[5]wybrane dane finansowe 1'!#REF!</definedName>
    <definedName name="___xliuwt54j27" localSheetId="17">'[5]wybrane dane finansowe 1'!#REF!</definedName>
    <definedName name="___xliuwt54j27">'[5]wybrane dane finansowe 1'!#REF!</definedName>
    <definedName name="__1_0_0mota" localSheetId="2">#REF!</definedName>
    <definedName name="__1_0_0mota" localSheetId="4">#REF!</definedName>
    <definedName name="__1_0_0mota" localSheetId="10">#REF!</definedName>
    <definedName name="__1_0_0mota" localSheetId="16">#REF!</definedName>
    <definedName name="__1_0_0mota">#REF!</definedName>
    <definedName name="__ALI1" localSheetId="2">#REF!</definedName>
    <definedName name="__ALI1" localSheetId="4">#REF!</definedName>
    <definedName name="__ALI1" localSheetId="10">#REF!</definedName>
    <definedName name="__ALI1" localSheetId="16">#REF!</definedName>
    <definedName name="__ALI1">#REF!</definedName>
    <definedName name="__ALI2" localSheetId="2">#REF!</definedName>
    <definedName name="__ALI2" localSheetId="4">#REF!</definedName>
    <definedName name="__ALI2" localSheetId="10">#REF!</definedName>
    <definedName name="__ALI2" localSheetId="16">#REF!</definedName>
    <definedName name="__ALI2">#REF!</definedName>
    <definedName name="__AMI1" localSheetId="2">#REF!</definedName>
    <definedName name="__AMI1" localSheetId="4">#REF!</definedName>
    <definedName name="__AMI1" localSheetId="10">#REF!</definedName>
    <definedName name="__AMI1" localSheetId="16">#REF!</definedName>
    <definedName name="__AMI1">#REF!</definedName>
    <definedName name="__AMI2" localSheetId="2">#REF!</definedName>
    <definedName name="__AMI2" localSheetId="4">#REF!</definedName>
    <definedName name="__AMI2" localSheetId="10">#REF!</definedName>
    <definedName name="__AMI2" localSheetId="16">#REF!</definedName>
    <definedName name="__AMI2">#REF!</definedName>
    <definedName name="__AOI1" localSheetId="2">#REF!</definedName>
    <definedName name="__AOI1" localSheetId="4">#REF!</definedName>
    <definedName name="__AOI1" localSheetId="10">#REF!</definedName>
    <definedName name="__AOI1" localSheetId="16">#REF!</definedName>
    <definedName name="__AOI1">#REF!</definedName>
    <definedName name="__AOI2" localSheetId="2">#REF!</definedName>
    <definedName name="__AOI2" localSheetId="4">#REF!</definedName>
    <definedName name="__AOI2" localSheetId="10">#REF!</definedName>
    <definedName name="__AOI2" localSheetId="16">#REF!</definedName>
    <definedName name="__AOI2">#REF!</definedName>
    <definedName name="__DAI1" localSheetId="2">#REF!</definedName>
    <definedName name="__DAI1" localSheetId="4">#REF!</definedName>
    <definedName name="__DAI1" localSheetId="10">#REF!</definedName>
    <definedName name="__DAI1" localSheetId="16">#REF!</definedName>
    <definedName name="__DAI1">#REF!</definedName>
    <definedName name="__DAI2" localSheetId="2">#REF!</definedName>
    <definedName name="__DAI2" localSheetId="4">#REF!</definedName>
    <definedName name="__DAI2" localSheetId="10">#REF!</definedName>
    <definedName name="__DAI2" localSheetId="16">#REF!</definedName>
    <definedName name="__DAI2">#REF!</definedName>
    <definedName name="__DCI1" localSheetId="2">#REF!</definedName>
    <definedName name="__DCI1" localSheetId="4">#REF!</definedName>
    <definedName name="__DCI1" localSheetId="10">#REF!</definedName>
    <definedName name="__DCI1" localSheetId="16">#REF!</definedName>
    <definedName name="__DCI1">#REF!</definedName>
    <definedName name="__DCI2" localSheetId="2">#REF!</definedName>
    <definedName name="__DCI2" localSheetId="4">#REF!</definedName>
    <definedName name="__DCI2" localSheetId="10">#REF!</definedName>
    <definedName name="__DCI2" localSheetId="16">#REF!</definedName>
    <definedName name="__DCI2">#REF!</definedName>
    <definedName name="__ELI1" localSheetId="2">#REF!</definedName>
    <definedName name="__ELI1" localSheetId="4">#REF!</definedName>
    <definedName name="__ELI1" localSheetId="10">#REF!</definedName>
    <definedName name="__ELI1" localSheetId="16">#REF!</definedName>
    <definedName name="__ELI1">#REF!</definedName>
    <definedName name="__ELI2" localSheetId="2">#REF!</definedName>
    <definedName name="__ELI2" localSheetId="4">#REF!</definedName>
    <definedName name="__ELI2" localSheetId="10">#REF!</definedName>
    <definedName name="__ELI2" localSheetId="16">#REF!</definedName>
    <definedName name="__ELI2">#REF!</definedName>
    <definedName name="__FXI1" localSheetId="2">#REF!</definedName>
    <definedName name="__FXI1" localSheetId="4">#REF!</definedName>
    <definedName name="__FXI1" localSheetId="10">#REF!</definedName>
    <definedName name="__FXI1" localSheetId="16">#REF!</definedName>
    <definedName name="__FXI1">#REF!</definedName>
    <definedName name="__FXI2" localSheetId="2">#REF!</definedName>
    <definedName name="__FXI2" localSheetId="4">#REF!</definedName>
    <definedName name="__FXI2" localSheetId="10">#REF!</definedName>
    <definedName name="__FXI2" localSheetId="16">#REF!</definedName>
    <definedName name="__FXI2">#REF!</definedName>
    <definedName name="__IAF2005" localSheetId="2">#REF!</definedName>
    <definedName name="__IAF2005" localSheetId="4">#REF!</definedName>
    <definedName name="__IAF2005" localSheetId="10">#REF!</definedName>
    <definedName name="__IAF2005" localSheetId="16">#REF!</definedName>
    <definedName name="__IAF2005">#REF!</definedName>
    <definedName name="__IAF2006" localSheetId="2">#REF!</definedName>
    <definedName name="__IAF2006" localSheetId="4">#REF!</definedName>
    <definedName name="__IAF2006" localSheetId="10">#REF!</definedName>
    <definedName name="__IAF2006" localSheetId="16">#REF!</definedName>
    <definedName name="__IAF2006">#REF!</definedName>
    <definedName name="__NAN2">[10]AN2!$A$1:$AG$123</definedName>
    <definedName name="__PLQ2" localSheetId="2">#REF!</definedName>
    <definedName name="__PLQ2" localSheetId="4">#REF!</definedName>
    <definedName name="__PLQ2" localSheetId="10">#REF!</definedName>
    <definedName name="__PLQ2" localSheetId="16">#REF!</definedName>
    <definedName name="__PLQ2">#REF!</definedName>
    <definedName name="__RAI1" localSheetId="2">#REF!</definedName>
    <definedName name="__RAI1" localSheetId="4">#REF!</definedName>
    <definedName name="__RAI1" localSheetId="10">#REF!</definedName>
    <definedName name="__RAI1" localSheetId="16">#REF!</definedName>
    <definedName name="__RAI1">#REF!</definedName>
    <definedName name="__RAI2" localSheetId="2">#REF!</definedName>
    <definedName name="__RAI2" localSheetId="4">#REF!</definedName>
    <definedName name="__RAI2" localSheetId="10">#REF!</definedName>
    <definedName name="__RAI2" localSheetId="16">#REF!</definedName>
    <definedName name="__RAI2">#REF!</definedName>
    <definedName name="__scn1" localSheetId="2">#REF!</definedName>
    <definedName name="__scn1" localSheetId="4">#REF!</definedName>
    <definedName name="__scn1" localSheetId="10">#REF!</definedName>
    <definedName name="__scn1" localSheetId="16">#REF!</definedName>
    <definedName name="__scn1">#REF!</definedName>
    <definedName name="__TMI1" localSheetId="2">#REF!</definedName>
    <definedName name="__TMI1" localSheetId="4">#REF!</definedName>
    <definedName name="__TMI1" localSheetId="10">#REF!</definedName>
    <definedName name="__TMI1" localSheetId="16">#REF!</definedName>
    <definedName name="__TMI1">#REF!</definedName>
    <definedName name="__TMI2" localSheetId="2">#REF!</definedName>
    <definedName name="__TMI2" localSheetId="4">#REF!</definedName>
    <definedName name="__TMI2" localSheetId="10">#REF!</definedName>
    <definedName name="__TMI2" localSheetId="16">#REF!</definedName>
    <definedName name="__TMI2">#REF!</definedName>
    <definedName name="__TW092006" localSheetId="2">#REF!</definedName>
    <definedName name="__TW092006" localSheetId="4">#REF!</definedName>
    <definedName name="__TW092006" localSheetId="10">#REF!</definedName>
    <definedName name="__TW092006" localSheetId="16">#REF!</definedName>
    <definedName name="__TW092006">#REF!</definedName>
    <definedName name="__TW092007" localSheetId="2">#REF!</definedName>
    <definedName name="__TW092007" localSheetId="4">#REF!</definedName>
    <definedName name="__TW092007" localSheetId="10">#REF!</definedName>
    <definedName name="__TW092007" localSheetId="16">#REF!</definedName>
    <definedName name="__TW092007">#REF!</definedName>
    <definedName name="__UNI1" localSheetId="2">#REF!</definedName>
    <definedName name="__UNI1" localSheetId="4">#REF!</definedName>
    <definedName name="__UNI1" localSheetId="10">#REF!</definedName>
    <definedName name="__UNI1" localSheetId="16">#REF!</definedName>
    <definedName name="__UNI1">#REF!</definedName>
    <definedName name="__UNI2" localSheetId="2">#REF!</definedName>
    <definedName name="__UNI2" localSheetId="4">#REF!</definedName>
    <definedName name="__UNI2" localSheetId="10">#REF!</definedName>
    <definedName name="__UNI2" localSheetId="16">#REF!</definedName>
    <definedName name="__UNI2">#REF!</definedName>
    <definedName name="__wbk1" localSheetId="2">BS!__wbk1</definedName>
    <definedName name="__wbk1" localSheetId="1">#N/A</definedName>
    <definedName name="__wbk1" localSheetId="4">'Przychody prowizyjne'!__wbk1</definedName>
    <definedName name="__wbk1" localSheetId="17">#N/A</definedName>
    <definedName name="__wbk1">BS!__wbk1</definedName>
    <definedName name="__xliuwt54j27" localSheetId="2">'[5]wybrane dane finansowe 1'!#REF!</definedName>
    <definedName name="__xliuwt54j27" localSheetId="5">'[5]wybrane dane finansowe 1'!#REF!</definedName>
    <definedName name="__xliuwt54j27" localSheetId="1">'[5]wybrane dane finansowe 1'!#REF!</definedName>
    <definedName name="__xliuwt54j27" localSheetId="4">'[5]wybrane dane finansowe 1'!#REF!</definedName>
    <definedName name="__xliuwt54j27" localSheetId="10">'[5]wybrane dane finansowe 1'!#REF!</definedName>
    <definedName name="__xliuwt54j27" localSheetId="16">'[5]wybrane dane finansowe 1'!#REF!</definedName>
    <definedName name="__xliuwt54j27" localSheetId="17">'[5]wybrane dane finansowe 1'!#REF!</definedName>
    <definedName name="__xliuwt54j27">'[5]wybrane dane finansowe 1'!#REF!</definedName>
    <definedName name="_02mwpn50mp" localSheetId="2">'[5]wybrane dane finansowe 1'!#REF!</definedName>
    <definedName name="_02mwpn50mp" localSheetId="5">'[5]wybrane dane finansowe 1'!#REF!</definedName>
    <definedName name="_02mwpn50mp" localSheetId="1">'[5]wybrane dane finansowe 1'!#REF!</definedName>
    <definedName name="_02mwpn50mp" localSheetId="4">'[5]wybrane dane finansowe 1'!#REF!</definedName>
    <definedName name="_02mwpn50mp" localSheetId="10">'[5]wybrane dane finansowe 1'!#REF!</definedName>
    <definedName name="_02mwpn50mp" localSheetId="16">'[5]wybrane dane finansowe 1'!#REF!</definedName>
    <definedName name="_02mwpn50mp" localSheetId="17">'[5]wybrane dane finansowe 1'!#REF!</definedName>
    <definedName name="_02mwpn50mp">'[5]wybrane dane finansowe 1'!#REF!</definedName>
    <definedName name="_081wdr4y2u" localSheetId="2">'[5]wybrane dane finansowe 1'!#REF!</definedName>
    <definedName name="_081wdr4y2u" localSheetId="5">'[5]wybrane dane finansowe 1'!#REF!</definedName>
    <definedName name="_081wdr4y2u" localSheetId="1">'[5]wybrane dane finansowe 1'!#REF!</definedName>
    <definedName name="_081wdr4y2u" localSheetId="4">'[5]wybrane dane finansowe 1'!#REF!</definedName>
    <definedName name="_081wdr4y2u" localSheetId="10">'[5]wybrane dane finansowe 1'!#REF!</definedName>
    <definedName name="_081wdr4y2u" localSheetId="16">'[5]wybrane dane finansowe 1'!#REF!</definedName>
    <definedName name="_081wdr4y2u" localSheetId="17">'[5]wybrane dane finansowe 1'!#REF!</definedName>
    <definedName name="_081wdr4y2u">'[5]wybrane dane finansowe 1'!#REF!</definedName>
    <definedName name="_091uuj50712" localSheetId="2">'[5]wybrane dane finansowe 1'!#REF!</definedName>
    <definedName name="_091uuj50712" localSheetId="5">'[5]wybrane dane finansowe 1'!#REF!</definedName>
    <definedName name="_091uuj50712" localSheetId="1">'[5]wybrane dane finansowe 1'!#REF!</definedName>
    <definedName name="_091uuj50712" localSheetId="4">'[5]wybrane dane finansowe 1'!#REF!</definedName>
    <definedName name="_091uuj50712" localSheetId="10">'[5]wybrane dane finansowe 1'!#REF!</definedName>
    <definedName name="_091uuj50712" localSheetId="16">'[5]wybrane dane finansowe 1'!#REF!</definedName>
    <definedName name="_091uuj50712" localSheetId="17">'[5]wybrane dane finansowe 1'!#REF!</definedName>
    <definedName name="_091uuj50712">'[5]wybrane dane finansowe 1'!#REF!</definedName>
    <definedName name="_0aj44s5072v" localSheetId="2">'[5]wybrane dane finansowe 1'!#REF!</definedName>
    <definedName name="_0aj44s5072v" localSheetId="5">'[5]wybrane dane finansowe 1'!#REF!</definedName>
    <definedName name="_0aj44s5072v" localSheetId="1">'[5]wybrane dane finansowe 1'!#REF!</definedName>
    <definedName name="_0aj44s5072v" localSheetId="4">'[5]wybrane dane finansowe 1'!#REF!</definedName>
    <definedName name="_0aj44s5072v" localSheetId="10">'[5]wybrane dane finansowe 1'!#REF!</definedName>
    <definedName name="_0aj44s5072v" localSheetId="16">'[5]wybrane dane finansowe 1'!#REF!</definedName>
    <definedName name="_0aj44s5072v" localSheetId="17">'[5]wybrane dane finansowe 1'!#REF!</definedName>
    <definedName name="_0aj44s5072v">'[5]wybrane dane finansowe 1'!#REF!</definedName>
    <definedName name="_0f4335536j" localSheetId="2">'[5]wybrane dane finansowe 1'!#REF!</definedName>
    <definedName name="_0f4335536j" localSheetId="5">'[5]wybrane dane finansowe 1'!#REF!</definedName>
    <definedName name="_0f4335536j" localSheetId="1">'[5]wybrane dane finansowe 1'!#REF!</definedName>
    <definedName name="_0f4335536j" localSheetId="4">'[5]wybrane dane finansowe 1'!#REF!</definedName>
    <definedName name="_0f4335536j" localSheetId="10">'[5]wybrane dane finansowe 1'!#REF!</definedName>
    <definedName name="_0f4335536j" localSheetId="16">'[5]wybrane dane finansowe 1'!#REF!</definedName>
    <definedName name="_0f4335536j" localSheetId="17">'[5]wybrane dane finansowe 1'!#REF!</definedName>
    <definedName name="_0f4335536j">'[5]wybrane dane finansowe 1'!#REF!</definedName>
    <definedName name="_0ixk1_qkqnmi1mk8" localSheetId="2">'[5]wybrane dane finansowe 1'!#REF!</definedName>
    <definedName name="_0ixk1_qkqnmi1mk8" localSheetId="5">'[5]wybrane dane finansowe 1'!#REF!</definedName>
    <definedName name="_0ixk1_qkqnmi1mk8" localSheetId="1">'[5]wybrane dane finansowe 1'!#REF!</definedName>
    <definedName name="_0ixk1_qkqnmi1mk8" localSheetId="4">'[5]wybrane dane finansowe 1'!#REF!</definedName>
    <definedName name="_0ixk1_qkqnmi1mk8" localSheetId="10">'[5]wybrane dane finansowe 1'!#REF!</definedName>
    <definedName name="_0ixk1_qkqnmi1mk8" localSheetId="16">'[5]wybrane dane finansowe 1'!#REF!</definedName>
    <definedName name="_0ixk1_qkqnmi1mk8" localSheetId="17">'[5]wybrane dane finansowe 1'!#REF!</definedName>
    <definedName name="_0ixk1_qkqnmi1mk8">'[5]wybrane dane finansowe 1'!#REF!</definedName>
    <definedName name="_0lw8lb51pf" localSheetId="2">'[5]wybrane dane finansowe 1'!#REF!</definedName>
    <definedName name="_0lw8lb51pf" localSheetId="5">'[5]wybrane dane finansowe 1'!#REF!</definedName>
    <definedName name="_0lw8lb51pf" localSheetId="1">'[5]wybrane dane finansowe 1'!#REF!</definedName>
    <definedName name="_0lw8lb51pf" localSheetId="4">'[5]wybrane dane finansowe 1'!#REF!</definedName>
    <definedName name="_0lw8lb51pf" localSheetId="10">'[5]wybrane dane finansowe 1'!#REF!</definedName>
    <definedName name="_0lw8lb51pf" localSheetId="16">'[5]wybrane dane finansowe 1'!#REF!</definedName>
    <definedName name="_0lw8lb51pf" localSheetId="17">'[5]wybrane dane finansowe 1'!#REF!</definedName>
    <definedName name="_0lw8lb51pf">'[5]wybrane dane finansowe 1'!#REF!</definedName>
    <definedName name="_0ntf0354j21" localSheetId="2">'[5]wybrane dane finansowe 1'!#REF!</definedName>
    <definedName name="_0ntf0354j21" localSheetId="5">'[5]wybrane dane finansowe 1'!#REF!</definedName>
    <definedName name="_0ntf0354j21" localSheetId="1">'[5]wybrane dane finansowe 1'!#REF!</definedName>
    <definedName name="_0ntf0354j21" localSheetId="4">'[5]wybrane dane finansowe 1'!#REF!</definedName>
    <definedName name="_0ntf0354j21" localSheetId="10">'[5]wybrane dane finansowe 1'!#REF!</definedName>
    <definedName name="_0ntf0354j21" localSheetId="16">'[5]wybrane dane finansowe 1'!#REF!</definedName>
    <definedName name="_0ntf0354j21" localSheetId="17">'[5]wybrane dane finansowe 1'!#REF!</definedName>
    <definedName name="_0ntf0354j21">'[5]wybrane dane finansowe 1'!#REF!</definedName>
    <definedName name="_0qlxsw507v" localSheetId="2">'[5]wybrane dane finansowe 1'!#REF!</definedName>
    <definedName name="_0qlxsw507v" localSheetId="5">'[5]wybrane dane finansowe 1'!#REF!</definedName>
    <definedName name="_0qlxsw507v" localSheetId="1">'[5]wybrane dane finansowe 1'!#REF!</definedName>
    <definedName name="_0qlxsw507v" localSheetId="4">'[5]wybrane dane finansowe 1'!#REF!</definedName>
    <definedName name="_0qlxsw507v" localSheetId="10">'[5]wybrane dane finansowe 1'!#REF!</definedName>
    <definedName name="_0qlxsw507v" localSheetId="16">'[5]wybrane dane finansowe 1'!#REF!</definedName>
    <definedName name="_0qlxsw507v" localSheetId="17">'[5]wybrane dane finansowe 1'!#REF!</definedName>
    <definedName name="_0qlxsw507v">'[5]wybrane dane finansowe 1'!#REF!</definedName>
    <definedName name="_0qv6155181w" localSheetId="2">'[5]wybrane dane finansowe 1'!#REF!</definedName>
    <definedName name="_0qv6155181w" localSheetId="5">'[5]wybrane dane finansowe 1'!#REF!</definedName>
    <definedName name="_0qv6155181w" localSheetId="1">'[5]wybrane dane finansowe 1'!#REF!</definedName>
    <definedName name="_0qv6155181w" localSheetId="4">'[5]wybrane dane finansowe 1'!#REF!</definedName>
    <definedName name="_0qv6155181w" localSheetId="10">'[5]wybrane dane finansowe 1'!#REF!</definedName>
    <definedName name="_0qv6155181w" localSheetId="16">'[5]wybrane dane finansowe 1'!#REF!</definedName>
    <definedName name="_0qv6155181w" localSheetId="17">'[5]wybrane dane finansowe 1'!#REF!</definedName>
    <definedName name="_0qv6155181w">'[5]wybrane dane finansowe 1'!#REF!</definedName>
    <definedName name="_0smkof4zl10" localSheetId="2">'[5]wybrane dane finansowe 1'!#REF!</definedName>
    <definedName name="_0smkof4zl10" localSheetId="5">'[5]wybrane dane finansowe 1'!#REF!</definedName>
    <definedName name="_0smkof4zl10" localSheetId="1">'[5]wybrane dane finansowe 1'!#REF!</definedName>
    <definedName name="_0smkof4zl10" localSheetId="4">'[5]wybrane dane finansowe 1'!#REF!</definedName>
    <definedName name="_0smkof4zl10" localSheetId="10">'[5]wybrane dane finansowe 1'!#REF!</definedName>
    <definedName name="_0smkof4zl10" localSheetId="16">'[5]wybrane dane finansowe 1'!#REF!</definedName>
    <definedName name="_0smkof4zl10" localSheetId="17">'[5]wybrane dane finansowe 1'!#REF!</definedName>
    <definedName name="_0smkof4zl10">'[5]wybrane dane finansowe 1'!#REF!</definedName>
    <definedName name="_0sv6e754j2l" localSheetId="2">'[5]wybrane dane finansowe 1'!#REF!</definedName>
    <definedName name="_0sv6e754j2l" localSheetId="5">'[5]wybrane dane finansowe 1'!#REF!</definedName>
    <definedName name="_0sv6e754j2l" localSheetId="1">'[5]wybrane dane finansowe 1'!#REF!</definedName>
    <definedName name="_0sv6e754j2l" localSheetId="4">'[5]wybrane dane finansowe 1'!#REF!</definedName>
    <definedName name="_0sv6e754j2l" localSheetId="10">'[5]wybrane dane finansowe 1'!#REF!</definedName>
    <definedName name="_0sv6e754j2l" localSheetId="16">'[5]wybrane dane finansowe 1'!#REF!</definedName>
    <definedName name="_0sv6e754j2l" localSheetId="17">'[5]wybrane dane finansowe 1'!#REF!</definedName>
    <definedName name="_0sv6e754j2l">'[5]wybrane dane finansowe 1'!#REF!</definedName>
    <definedName name="_0tt34x53q28" localSheetId="2">'[5]wybrane dane finansowe 1'!#REF!</definedName>
    <definedName name="_0tt34x53q28" localSheetId="5">'[5]wybrane dane finansowe 1'!#REF!</definedName>
    <definedName name="_0tt34x53q28" localSheetId="1">'[5]wybrane dane finansowe 1'!#REF!</definedName>
    <definedName name="_0tt34x53q28" localSheetId="4">'[5]wybrane dane finansowe 1'!#REF!</definedName>
    <definedName name="_0tt34x53q28" localSheetId="10">'[5]wybrane dane finansowe 1'!#REF!</definedName>
    <definedName name="_0tt34x53q28" localSheetId="16">'[5]wybrane dane finansowe 1'!#REF!</definedName>
    <definedName name="_0tt34x53q28" localSheetId="17">'[5]wybrane dane finansowe 1'!#REF!</definedName>
    <definedName name="_0tt34x53q28">'[5]wybrane dane finansowe 1'!#REF!</definedName>
    <definedName name="_0uf19a54j19" localSheetId="2">'[5]wybrane dane finansowe 1'!#REF!</definedName>
    <definedName name="_0uf19a54j19" localSheetId="5">'[5]wybrane dane finansowe 1'!#REF!</definedName>
    <definedName name="_0uf19a54j19" localSheetId="1">'[5]wybrane dane finansowe 1'!#REF!</definedName>
    <definedName name="_0uf19a54j19" localSheetId="4">'[5]wybrane dane finansowe 1'!#REF!</definedName>
    <definedName name="_0uf19a54j19" localSheetId="10">'[5]wybrane dane finansowe 1'!#REF!</definedName>
    <definedName name="_0uf19a54j19" localSheetId="16">'[5]wybrane dane finansowe 1'!#REF!</definedName>
    <definedName name="_0uf19a54j19" localSheetId="17">'[5]wybrane dane finansowe 1'!#REF!</definedName>
    <definedName name="_0uf19a54j19">'[5]wybrane dane finansowe 1'!#REF!</definedName>
    <definedName name="_0zy53w50mo" localSheetId="2">'[5]wybrane dane finansowe 1'!#REF!</definedName>
    <definedName name="_0zy53w50mo" localSheetId="5">'[5]wybrane dane finansowe 1'!#REF!</definedName>
    <definedName name="_0zy53w50mo" localSheetId="1">'[5]wybrane dane finansowe 1'!#REF!</definedName>
    <definedName name="_0zy53w50mo" localSheetId="4">'[5]wybrane dane finansowe 1'!#REF!</definedName>
    <definedName name="_0zy53w50mo" localSheetId="10">'[5]wybrane dane finansowe 1'!#REF!</definedName>
    <definedName name="_0zy53w50mo" localSheetId="16">'[5]wybrane dane finansowe 1'!#REF!</definedName>
    <definedName name="_0zy53w50mo" localSheetId="17">'[5]wybrane dane finansowe 1'!#REF!</definedName>
    <definedName name="_0zy53w50mo">'[5]wybrane dane finansowe 1'!#REF!</definedName>
    <definedName name="_1______mota" localSheetId="2">#REF!</definedName>
    <definedName name="_1_0_0mota" localSheetId="2">'[11]#ADR'!#REF!</definedName>
    <definedName name="_1_0_0mota" localSheetId="4">'[11]#ADR'!#REF!</definedName>
    <definedName name="_1_0_0mota" localSheetId="10">'[11]#ADR'!#REF!</definedName>
    <definedName name="_1_0_0mota" localSheetId="16">'[11]#ADR'!#REF!</definedName>
    <definedName name="_1_0_0mota">'[11]#ADR'!#REF!</definedName>
    <definedName name="_10_____mota" localSheetId="2">#REF!</definedName>
    <definedName name="_10_____mota" localSheetId="4">#REF!</definedName>
    <definedName name="_10_____mota" localSheetId="10">#REF!</definedName>
    <definedName name="_10_____mota" localSheetId="16">#REF!</definedName>
    <definedName name="_10_____mota">#REF!</definedName>
    <definedName name="_11_0_0mota" localSheetId="2">#REF!</definedName>
    <definedName name="_122006" localSheetId="2">#REF!</definedName>
    <definedName name="_122006" localSheetId="4">#REF!</definedName>
    <definedName name="_122006" localSheetId="10">#REF!</definedName>
    <definedName name="_122006" localSheetId="16">#REF!</definedName>
    <definedName name="_122006">#REF!</definedName>
    <definedName name="_12jb805072c" localSheetId="2">'[5]wybrane dane finansowe 1'!#REF!</definedName>
    <definedName name="_12jb805072c" localSheetId="5">'[5]wybrane dane finansowe 1'!#REF!</definedName>
    <definedName name="_12jb805072c" localSheetId="1">'[5]wybrane dane finansowe 1'!#REF!</definedName>
    <definedName name="_12jb805072c" localSheetId="4">'[5]wybrane dane finansowe 1'!#REF!</definedName>
    <definedName name="_12jb805072c" localSheetId="10">'[5]wybrane dane finansowe 1'!#REF!</definedName>
    <definedName name="_12jb805072c" localSheetId="16">'[5]wybrane dane finansowe 1'!#REF!</definedName>
    <definedName name="_12jb805072c" localSheetId="17">'[5]wybrane dane finansowe 1'!#REF!</definedName>
    <definedName name="_12jb805072c">'[5]wybrane dane finansowe 1'!#REF!</definedName>
    <definedName name="_14_0_0mota" localSheetId="1">#REF!</definedName>
    <definedName name="_15_0_0mota" localSheetId="2">#REF!</definedName>
    <definedName name="_15_0_0mota" localSheetId="4">#REF!</definedName>
    <definedName name="_15_0_0mota" localSheetId="10">#REF!</definedName>
    <definedName name="_15_0_0mota" localSheetId="16">#REF!</definedName>
    <definedName name="_15_0_0mota">#REF!</definedName>
    <definedName name="_15hyhl54j1h" localSheetId="2">'[5]wybrane dane finansowe 1'!#REF!</definedName>
    <definedName name="_15hyhl54j1h" localSheetId="5">'[5]wybrane dane finansowe 1'!#REF!</definedName>
    <definedName name="_15hyhl54j1h" localSheetId="1">'[5]wybrane dane finansowe 1'!#REF!</definedName>
    <definedName name="_15hyhl54j1h" localSheetId="4">'[5]wybrane dane finansowe 1'!#REF!</definedName>
    <definedName name="_15hyhl54j1h" localSheetId="10">'[5]wybrane dane finansowe 1'!#REF!</definedName>
    <definedName name="_15hyhl54j1h" localSheetId="16">'[5]wybrane dane finansowe 1'!#REF!</definedName>
    <definedName name="_15hyhl54j1h" localSheetId="17">'[5]wybrane dane finansowe 1'!#REF!</definedName>
    <definedName name="_15hyhl54j1h">'[5]wybrane dane finansowe 1'!#REF!</definedName>
    <definedName name="_16____mota" localSheetId="2">#REF!</definedName>
    <definedName name="_17k5f55361l" localSheetId="2">'[5]wybrane dane finansowe 1'!#REF!</definedName>
    <definedName name="_17k5f55361l" localSheetId="5">'[5]wybrane dane finansowe 1'!#REF!</definedName>
    <definedName name="_17k5f55361l" localSheetId="1">'[5]wybrane dane finansowe 1'!#REF!</definedName>
    <definedName name="_17k5f55361l" localSheetId="4">'[5]wybrane dane finansowe 1'!#REF!</definedName>
    <definedName name="_17k5f55361l" localSheetId="10">'[5]wybrane dane finansowe 1'!#REF!</definedName>
    <definedName name="_17k5f55361l" localSheetId="16">'[5]wybrane dane finansowe 1'!#REF!</definedName>
    <definedName name="_17k5f55361l" localSheetId="17">'[5]wybrane dane finansowe 1'!#REF!</definedName>
    <definedName name="_17k5f55361l">'[5]wybrane dane finansowe 1'!#REF!</definedName>
    <definedName name="_18mota" localSheetId="2">#REF!</definedName>
    <definedName name="_18mota" localSheetId="4">#REF!</definedName>
    <definedName name="_18mota" localSheetId="10">#REF!</definedName>
    <definedName name="_18mota" localSheetId="16">#REF!</definedName>
    <definedName name="_18mota">#REF!</definedName>
    <definedName name="_19____mota" localSheetId="1">#REF!</definedName>
    <definedName name="_19e3w353q25" localSheetId="2">'[5]wybrane dane finansowe 1'!#REF!</definedName>
    <definedName name="_19e3w353q25" localSheetId="5">'[5]wybrane dane finansowe 1'!#REF!</definedName>
    <definedName name="_19e3w353q25" localSheetId="1">'[5]wybrane dane finansowe 1'!#REF!</definedName>
    <definedName name="_19e3w353q25" localSheetId="4">'[5]wybrane dane finansowe 1'!#REF!</definedName>
    <definedName name="_19e3w353q25" localSheetId="10">'[5]wybrane dane finansowe 1'!#REF!</definedName>
    <definedName name="_19e3w353q25" localSheetId="16">'[5]wybrane dane finansowe 1'!#REF!</definedName>
    <definedName name="_19e3w353q25" localSheetId="17">'[5]wybrane dane finansowe 1'!#REF!</definedName>
    <definedName name="_19e3w353q25">'[5]wybrane dane finansowe 1'!#REF!</definedName>
    <definedName name="_19ocdm4ysc" localSheetId="2">'[5]wybrane dane finansowe 1'!#REF!</definedName>
    <definedName name="_19ocdm4ysc" localSheetId="5">'[5]wybrane dane finansowe 1'!#REF!</definedName>
    <definedName name="_19ocdm4ysc" localSheetId="1">'[5]wybrane dane finansowe 1'!#REF!</definedName>
    <definedName name="_19ocdm4ysc" localSheetId="4">'[5]wybrane dane finansowe 1'!#REF!</definedName>
    <definedName name="_19ocdm4ysc" localSheetId="10">'[5]wybrane dane finansowe 1'!#REF!</definedName>
    <definedName name="_19ocdm4ysc" localSheetId="16">'[5]wybrane dane finansowe 1'!#REF!</definedName>
    <definedName name="_19ocdm4ysc" localSheetId="17">'[5]wybrane dane finansowe 1'!#REF!</definedName>
    <definedName name="_19ocdm4ysc">'[5]wybrane dane finansowe 1'!#REF!</definedName>
    <definedName name="_1d6meg4ysl" localSheetId="2">'[5]wybrane dane finansowe 1'!#REF!</definedName>
    <definedName name="_1d6meg4ysl" localSheetId="5">'[5]wybrane dane finansowe 1'!#REF!</definedName>
    <definedName name="_1d6meg4ysl" localSheetId="1">'[5]wybrane dane finansowe 1'!#REF!</definedName>
    <definedName name="_1d6meg4ysl" localSheetId="4">'[5]wybrane dane finansowe 1'!#REF!</definedName>
    <definedName name="_1d6meg4ysl" localSheetId="10">'[5]wybrane dane finansowe 1'!#REF!</definedName>
    <definedName name="_1d6meg4ysl" localSheetId="16">'[5]wybrane dane finansowe 1'!#REF!</definedName>
    <definedName name="_1d6meg4ysl" localSheetId="17">'[5]wybrane dane finansowe 1'!#REF!</definedName>
    <definedName name="_1d6meg4ysl">'[5]wybrane dane finansowe 1'!#REF!</definedName>
    <definedName name="_1dtemi4x9e" localSheetId="2">'[5]wybrane dane finansowe 1'!#REF!</definedName>
    <definedName name="_1dtemi4x9e" localSheetId="5">'[5]wybrane dane finansowe 1'!#REF!</definedName>
    <definedName name="_1dtemi4x9e" localSheetId="1">'[5]wybrane dane finansowe 1'!#REF!</definedName>
    <definedName name="_1dtemi4x9e" localSheetId="4">'[5]wybrane dane finansowe 1'!#REF!</definedName>
    <definedName name="_1dtemi4x9e" localSheetId="10">'[5]wybrane dane finansowe 1'!#REF!</definedName>
    <definedName name="_1dtemi4x9e" localSheetId="16">'[5]wybrane dane finansowe 1'!#REF!</definedName>
    <definedName name="_1dtemi4x9e" localSheetId="17">'[5]wybrane dane finansowe 1'!#REF!</definedName>
    <definedName name="_1dtemi4x9e">'[5]wybrane dane finansowe 1'!#REF!</definedName>
    <definedName name="_1eaf1l536n" localSheetId="2">'[5]wybrane dane finansowe 1'!#REF!</definedName>
    <definedName name="_1eaf1l536n" localSheetId="5">'[5]wybrane dane finansowe 1'!#REF!</definedName>
    <definedName name="_1eaf1l536n" localSheetId="1">'[5]wybrane dane finansowe 1'!#REF!</definedName>
    <definedName name="_1eaf1l536n" localSheetId="4">'[5]wybrane dane finansowe 1'!#REF!</definedName>
    <definedName name="_1eaf1l536n" localSheetId="10">'[5]wybrane dane finansowe 1'!#REF!</definedName>
    <definedName name="_1eaf1l536n" localSheetId="16">'[5]wybrane dane finansowe 1'!#REF!</definedName>
    <definedName name="_1eaf1l536n" localSheetId="17">'[5]wybrane dane finansowe 1'!#REF!</definedName>
    <definedName name="_1eaf1l536n">'[5]wybrane dane finansowe 1'!#REF!</definedName>
    <definedName name="_1en6ry50m23" localSheetId="2">'[5]wybrane dane finansowe 1'!#REF!</definedName>
    <definedName name="_1en6ry50m23" localSheetId="5">'[5]wybrane dane finansowe 1'!#REF!</definedName>
    <definedName name="_1en6ry50m23" localSheetId="1">'[5]wybrane dane finansowe 1'!#REF!</definedName>
    <definedName name="_1en6ry50m23" localSheetId="4">'[5]wybrane dane finansowe 1'!#REF!</definedName>
    <definedName name="_1en6ry50m23" localSheetId="10">'[5]wybrane dane finansowe 1'!#REF!</definedName>
    <definedName name="_1en6ry50m23" localSheetId="16">'[5]wybrane dane finansowe 1'!#REF!</definedName>
    <definedName name="_1en6ry50m23" localSheetId="17">'[5]wybrane dane finansowe 1'!#REF!</definedName>
    <definedName name="_1en6ry50m23">'[5]wybrane dane finansowe 1'!#REF!</definedName>
    <definedName name="_1hqb5k4x9i" localSheetId="2">'[5]wybrane dane finansowe 1'!#REF!</definedName>
    <definedName name="_1hqb5k4x9i" localSheetId="5">'[5]wybrane dane finansowe 1'!#REF!</definedName>
    <definedName name="_1hqb5k4x9i" localSheetId="1">'[5]wybrane dane finansowe 1'!#REF!</definedName>
    <definedName name="_1hqb5k4x9i" localSheetId="4">'[5]wybrane dane finansowe 1'!#REF!</definedName>
    <definedName name="_1hqb5k4x9i" localSheetId="10">'[5]wybrane dane finansowe 1'!#REF!</definedName>
    <definedName name="_1hqb5k4x9i" localSheetId="16">'[5]wybrane dane finansowe 1'!#REF!</definedName>
    <definedName name="_1hqb5k4x9i" localSheetId="17">'[5]wybrane dane finansowe 1'!#REF!</definedName>
    <definedName name="_1hqb5k4x9i">'[5]wybrane dane finansowe 1'!#REF!</definedName>
    <definedName name="_1iaqow4y222" localSheetId="2">'[5]wybrane dane finansowe 1'!#REF!</definedName>
    <definedName name="_1iaqow4y222" localSheetId="5">'[5]wybrane dane finansowe 1'!#REF!</definedName>
    <definedName name="_1iaqow4y222" localSheetId="1">'[5]wybrane dane finansowe 1'!#REF!</definedName>
    <definedName name="_1iaqow4y222" localSheetId="4">'[5]wybrane dane finansowe 1'!#REF!</definedName>
    <definedName name="_1iaqow4y222" localSheetId="10">'[5]wybrane dane finansowe 1'!#REF!</definedName>
    <definedName name="_1iaqow4y222" localSheetId="16">'[5]wybrane dane finansowe 1'!#REF!</definedName>
    <definedName name="_1iaqow4y222" localSheetId="17">'[5]wybrane dane finansowe 1'!#REF!</definedName>
    <definedName name="_1iaqow4y222">'[5]wybrane dane finansowe 1'!#REF!</definedName>
    <definedName name="_1jmfus5071m" localSheetId="2">'[5]wybrane dane finansowe 1'!#REF!</definedName>
    <definedName name="_1jmfus5071m" localSheetId="5">'[5]wybrane dane finansowe 1'!#REF!</definedName>
    <definedName name="_1jmfus5071m" localSheetId="1">'[5]wybrane dane finansowe 1'!#REF!</definedName>
    <definedName name="_1jmfus5071m" localSheetId="4">'[5]wybrane dane finansowe 1'!#REF!</definedName>
    <definedName name="_1jmfus5071m" localSheetId="10">'[5]wybrane dane finansowe 1'!#REF!</definedName>
    <definedName name="_1jmfus5071m" localSheetId="16">'[5]wybrane dane finansowe 1'!#REF!</definedName>
    <definedName name="_1jmfus5071m" localSheetId="17">'[5]wybrane dane finansowe 1'!#REF!</definedName>
    <definedName name="_1jmfus5071m">'[5]wybrane dane finansowe 1'!#REF!</definedName>
    <definedName name="_1mknu25071u" localSheetId="2">'[5]wybrane dane finansowe 1'!#REF!</definedName>
    <definedName name="_1mknu25071u" localSheetId="5">'[5]wybrane dane finansowe 1'!#REF!</definedName>
    <definedName name="_1mknu25071u" localSheetId="1">'[5]wybrane dane finansowe 1'!#REF!</definedName>
    <definedName name="_1mknu25071u" localSheetId="4">'[5]wybrane dane finansowe 1'!#REF!</definedName>
    <definedName name="_1mknu25071u" localSheetId="10">'[5]wybrane dane finansowe 1'!#REF!</definedName>
    <definedName name="_1mknu25071u" localSheetId="16">'[5]wybrane dane finansowe 1'!#REF!</definedName>
    <definedName name="_1mknu25071u" localSheetId="17">'[5]wybrane dane finansowe 1'!#REF!</definedName>
    <definedName name="_1mknu25071u">'[5]wybrane dane finansowe 1'!#REF!</definedName>
    <definedName name="_1mota" localSheetId="2">#REF!</definedName>
    <definedName name="_1mota" localSheetId="4">#REF!</definedName>
    <definedName name="_1mota" localSheetId="10">#REF!</definedName>
    <definedName name="_1mota" localSheetId="16">#REF!</definedName>
    <definedName name="_1mota">#REF!</definedName>
    <definedName name="_1nuci854j18" localSheetId="2">'[5]wybrane dane finansowe 1'!#REF!</definedName>
    <definedName name="_1nuci854j18" localSheetId="5">'[5]wybrane dane finansowe 1'!#REF!</definedName>
    <definedName name="_1nuci854j18" localSheetId="1">'[5]wybrane dane finansowe 1'!#REF!</definedName>
    <definedName name="_1nuci854j18" localSheetId="4">'[5]wybrane dane finansowe 1'!#REF!</definedName>
    <definedName name="_1nuci854j18" localSheetId="10">'[5]wybrane dane finansowe 1'!#REF!</definedName>
    <definedName name="_1nuci854j18" localSheetId="16">'[5]wybrane dane finansowe 1'!#REF!</definedName>
    <definedName name="_1nuci854j18" localSheetId="17">'[5]wybrane dane finansowe 1'!#REF!</definedName>
    <definedName name="_1nuci854j18">'[5]wybrane dane finansowe 1'!#REF!</definedName>
    <definedName name="_1qslkq4zlk" localSheetId="2">'[5]wybrane dane finansowe 1'!#REF!</definedName>
    <definedName name="_1qslkq4zlk" localSheetId="5">'[5]wybrane dane finansowe 1'!#REF!</definedName>
    <definedName name="_1qslkq4zlk" localSheetId="1">'[5]wybrane dane finansowe 1'!#REF!</definedName>
    <definedName name="_1qslkq4zlk" localSheetId="4">'[5]wybrane dane finansowe 1'!#REF!</definedName>
    <definedName name="_1qslkq4zlk" localSheetId="10">'[5]wybrane dane finansowe 1'!#REF!</definedName>
    <definedName name="_1qslkq4zlk" localSheetId="16">'[5]wybrane dane finansowe 1'!#REF!</definedName>
    <definedName name="_1qslkq4zlk" localSheetId="17">'[5]wybrane dane finansowe 1'!#REF!</definedName>
    <definedName name="_1qslkq4zlk">'[5]wybrane dane finansowe 1'!#REF!</definedName>
    <definedName name="_1s9mok50mb" localSheetId="2">'[5]wybrane dane finansowe 1'!#REF!</definedName>
    <definedName name="_1s9mok50mb" localSheetId="5">'[5]wybrane dane finansowe 1'!#REF!</definedName>
    <definedName name="_1s9mok50mb" localSheetId="1">'[5]wybrane dane finansowe 1'!#REF!</definedName>
    <definedName name="_1s9mok50mb" localSheetId="4">'[5]wybrane dane finansowe 1'!#REF!</definedName>
    <definedName name="_1s9mok50mb" localSheetId="10">'[5]wybrane dane finansowe 1'!#REF!</definedName>
    <definedName name="_1s9mok50mb" localSheetId="16">'[5]wybrane dane finansowe 1'!#REF!</definedName>
    <definedName name="_1s9mok50mb" localSheetId="17">'[5]wybrane dane finansowe 1'!#REF!</definedName>
    <definedName name="_1s9mok50mb">'[5]wybrane dane finansowe 1'!#REF!</definedName>
    <definedName name="_1szrlc4zl1j" localSheetId="2">'[5]wybrane dane finansowe 1'!#REF!</definedName>
    <definedName name="_1szrlc4zl1j" localSheetId="5">'[5]wybrane dane finansowe 1'!#REF!</definedName>
    <definedName name="_1szrlc4zl1j" localSheetId="1">'[5]wybrane dane finansowe 1'!#REF!</definedName>
    <definedName name="_1szrlc4zl1j" localSheetId="4">'[5]wybrane dane finansowe 1'!#REF!</definedName>
    <definedName name="_1szrlc4zl1j" localSheetId="10">'[5]wybrane dane finansowe 1'!#REF!</definedName>
    <definedName name="_1szrlc4zl1j" localSheetId="16">'[5]wybrane dane finansowe 1'!#REF!</definedName>
    <definedName name="_1szrlc4zl1j" localSheetId="17">'[5]wybrane dane finansowe 1'!#REF!</definedName>
    <definedName name="_1szrlc4zl1j">'[5]wybrane dane finansowe 1'!#REF!</definedName>
    <definedName name="_1tdr6j5182e" localSheetId="2">'[5]wybrane dane finansowe 1'!#REF!</definedName>
    <definedName name="_1tdr6j5182e" localSheetId="5">'[5]wybrane dane finansowe 1'!#REF!</definedName>
    <definedName name="_1tdr6j5182e" localSheetId="1">'[5]wybrane dane finansowe 1'!#REF!</definedName>
    <definedName name="_1tdr6j5182e" localSheetId="4">'[5]wybrane dane finansowe 1'!#REF!</definedName>
    <definedName name="_1tdr6j5182e" localSheetId="10">'[5]wybrane dane finansowe 1'!#REF!</definedName>
    <definedName name="_1tdr6j5182e" localSheetId="16">'[5]wybrane dane finansowe 1'!#REF!</definedName>
    <definedName name="_1tdr6j5182e" localSheetId="17">'[5]wybrane dane finansowe 1'!#REF!</definedName>
    <definedName name="_1tdr6j5182e">'[5]wybrane dane finansowe 1'!#REF!</definedName>
    <definedName name="_1tgunx50m1h" localSheetId="2">'[5]wybrane dane finansowe 1'!#REF!</definedName>
    <definedName name="_1tgunx50m1h" localSheetId="5">'[5]wybrane dane finansowe 1'!#REF!</definedName>
    <definedName name="_1tgunx50m1h" localSheetId="1">'[5]wybrane dane finansowe 1'!#REF!</definedName>
    <definedName name="_1tgunx50m1h" localSheetId="4">'[5]wybrane dane finansowe 1'!#REF!</definedName>
    <definedName name="_1tgunx50m1h" localSheetId="10">'[5]wybrane dane finansowe 1'!#REF!</definedName>
    <definedName name="_1tgunx50m1h" localSheetId="16">'[5]wybrane dane finansowe 1'!#REF!</definedName>
    <definedName name="_1tgunx50m1h" localSheetId="17">'[5]wybrane dane finansowe 1'!#REF!</definedName>
    <definedName name="_1tgunx50m1h">'[5]wybrane dane finansowe 1'!#REF!</definedName>
    <definedName name="_1vsmdh4y21u" localSheetId="2">'[5]wybrane dane finansowe 1'!#REF!</definedName>
    <definedName name="_1vsmdh4y21u" localSheetId="5">'[5]wybrane dane finansowe 1'!#REF!</definedName>
    <definedName name="_1vsmdh4y21u" localSheetId="1">'[5]wybrane dane finansowe 1'!#REF!</definedName>
    <definedName name="_1vsmdh4y21u" localSheetId="4">'[5]wybrane dane finansowe 1'!#REF!</definedName>
    <definedName name="_1vsmdh4y21u" localSheetId="10">'[5]wybrane dane finansowe 1'!#REF!</definedName>
    <definedName name="_1vsmdh4y21u" localSheetId="16">'[5]wybrane dane finansowe 1'!#REF!</definedName>
    <definedName name="_1vsmdh4y21u" localSheetId="17">'[5]wybrane dane finansowe 1'!#REF!</definedName>
    <definedName name="_1vsmdh4y21u">'[5]wybrane dane finansowe 1'!#REF!</definedName>
    <definedName name="_1xum7z5071q" localSheetId="2">'[5]wybrane dane finansowe 1'!#REF!</definedName>
    <definedName name="_1xum7z5071q" localSheetId="5">'[5]wybrane dane finansowe 1'!#REF!</definedName>
    <definedName name="_1xum7z5071q" localSheetId="1">'[5]wybrane dane finansowe 1'!#REF!</definedName>
    <definedName name="_1xum7z5071q" localSheetId="4">'[5]wybrane dane finansowe 1'!#REF!</definedName>
    <definedName name="_1xum7z5071q" localSheetId="10">'[5]wybrane dane finansowe 1'!#REF!</definedName>
    <definedName name="_1xum7z5071q" localSheetId="16">'[5]wybrane dane finansowe 1'!#REF!</definedName>
    <definedName name="_1xum7z5071q" localSheetId="17">'[5]wybrane dane finansowe 1'!#REF!</definedName>
    <definedName name="_1xum7z5071q">'[5]wybrane dane finansowe 1'!#REF!</definedName>
    <definedName name="_1zcnpj507w" localSheetId="2">'[5]wybrane dane finansowe 1'!#REF!</definedName>
    <definedName name="_1zcnpj507w" localSheetId="5">'[5]wybrane dane finansowe 1'!#REF!</definedName>
    <definedName name="_1zcnpj507w" localSheetId="1">'[5]wybrane dane finansowe 1'!#REF!</definedName>
    <definedName name="_1zcnpj507w" localSheetId="4">'[5]wybrane dane finansowe 1'!#REF!</definedName>
    <definedName name="_1zcnpj507w" localSheetId="10">'[5]wybrane dane finansowe 1'!#REF!</definedName>
    <definedName name="_1zcnpj507w" localSheetId="16">'[5]wybrane dane finansowe 1'!#REF!</definedName>
    <definedName name="_1zcnpj507w" localSheetId="17">'[5]wybrane dane finansowe 1'!#REF!</definedName>
    <definedName name="_1zcnpj507w">'[5]wybrane dane finansowe 1'!#REF!</definedName>
    <definedName name="_1zkowf4x9c" localSheetId="2">#REF!</definedName>
    <definedName name="_1zkowf4x9c" localSheetId="4">#REF!</definedName>
    <definedName name="_1zkowf4x9c" localSheetId="10">#REF!</definedName>
    <definedName name="_1zkowf4x9c" localSheetId="16">#REF!</definedName>
    <definedName name="_1zkowf4x9c">#REF!</definedName>
    <definedName name="_2_0_0mota" localSheetId="2">#REF!</definedName>
    <definedName name="_2_0_0mota" localSheetId="4">#REF!</definedName>
    <definedName name="_2_0_0mota" localSheetId="10">#REF!</definedName>
    <definedName name="_2_0_0mota" localSheetId="16">#REF!</definedName>
    <definedName name="_2_0_0mota">#REF!</definedName>
    <definedName name="_20____mota" localSheetId="2">#REF!</definedName>
    <definedName name="_20____mota" localSheetId="4">#REF!</definedName>
    <definedName name="_20____mota" localSheetId="10">#REF!</definedName>
    <definedName name="_20____mota" localSheetId="16">#REF!</definedName>
    <definedName name="_20____mota">#REF!</definedName>
    <definedName name="_21_0_0mota" localSheetId="4">#REF!</definedName>
    <definedName name="_22_0_0mota" localSheetId="4">#REF!</definedName>
    <definedName name="_23_0_0mota" localSheetId="4">#REF!</definedName>
    <definedName name="_23c64i5072g" localSheetId="2">'[5]wybrane dane finansowe 1'!#REF!</definedName>
    <definedName name="_23c64i5072g" localSheetId="5">'[5]wybrane dane finansowe 1'!#REF!</definedName>
    <definedName name="_23c64i5072g" localSheetId="1">'[5]wybrane dane finansowe 1'!#REF!</definedName>
    <definedName name="_23c64i5072g" localSheetId="4">'[5]wybrane dane finansowe 1'!#REF!</definedName>
    <definedName name="_23c64i5072g" localSheetId="10">'[5]wybrane dane finansowe 1'!#REF!</definedName>
    <definedName name="_23c64i5072g" localSheetId="16">'[5]wybrane dane finansowe 1'!#REF!</definedName>
    <definedName name="_23c64i5072g" localSheetId="17">'[5]wybrane dane finansowe 1'!#REF!</definedName>
    <definedName name="_23c64i5072g">'[5]wybrane dane finansowe 1'!#REF!</definedName>
    <definedName name="_24_0_0mota" localSheetId="4">#REF!</definedName>
    <definedName name="_244fo14zl1c" localSheetId="2">'[5]wybrane dane finansowe 1'!#REF!</definedName>
    <definedName name="_244fo14zl1c" localSheetId="5">'[5]wybrane dane finansowe 1'!#REF!</definedName>
    <definedName name="_244fo14zl1c" localSheetId="1">'[5]wybrane dane finansowe 1'!#REF!</definedName>
    <definedName name="_244fo14zl1c" localSheetId="4">'[5]wybrane dane finansowe 1'!#REF!</definedName>
    <definedName name="_244fo14zl1c" localSheetId="10">'[5]wybrane dane finansowe 1'!#REF!</definedName>
    <definedName name="_244fo14zl1c" localSheetId="16">'[5]wybrane dane finansowe 1'!#REF!</definedName>
    <definedName name="_244fo14zl1c" localSheetId="17">'[5]wybrane dane finansowe 1'!#REF!</definedName>
    <definedName name="_244fo14zl1c">'[5]wybrane dane finansowe 1'!#REF!</definedName>
    <definedName name="_25_0_0mota" localSheetId="4">#REF!</definedName>
    <definedName name="_25r2z150m1u" localSheetId="2">'[5]wybrane dane finansowe 1'!#REF!</definedName>
    <definedName name="_25r2z150m1u" localSheetId="5">'[5]wybrane dane finansowe 1'!#REF!</definedName>
    <definedName name="_25r2z150m1u" localSheetId="1">'[5]wybrane dane finansowe 1'!#REF!</definedName>
    <definedName name="_25r2z150m1u" localSheetId="4">'[5]wybrane dane finansowe 1'!#REF!</definedName>
    <definedName name="_25r2z150m1u" localSheetId="10">'[5]wybrane dane finansowe 1'!#REF!</definedName>
    <definedName name="_25r2z150m1u" localSheetId="16">'[5]wybrane dane finansowe 1'!#REF!</definedName>
    <definedName name="_25r2z150m1u" localSheetId="17">'[5]wybrane dane finansowe 1'!#REF!</definedName>
    <definedName name="_25r2z150m1u">'[5]wybrane dane finansowe 1'!#REF!</definedName>
    <definedName name="_26_0_0mota" localSheetId="4">#REF!</definedName>
    <definedName name="_27_0_0mota" localSheetId="4">#REF!</definedName>
    <definedName name="_28_0_0mota" localSheetId="5">#REF!</definedName>
    <definedName name="_29_0_0mota" localSheetId="5">#REF!</definedName>
    <definedName name="_29t7n74y211" localSheetId="2">'[5]wybrane dane finansowe 1'!#REF!</definedName>
    <definedName name="_29t7n74y211" localSheetId="5">'[5]wybrane dane finansowe 1'!#REF!</definedName>
    <definedName name="_29t7n74y211" localSheetId="1">'[5]wybrane dane finansowe 1'!#REF!</definedName>
    <definedName name="_29t7n74y211" localSheetId="4">'[5]wybrane dane finansowe 1'!#REF!</definedName>
    <definedName name="_29t7n74y211" localSheetId="10">'[5]wybrane dane finansowe 1'!#REF!</definedName>
    <definedName name="_29t7n74y211" localSheetId="16">'[5]wybrane dane finansowe 1'!#REF!</definedName>
    <definedName name="_29t7n74y211" localSheetId="17">'[5]wybrane dane finansowe 1'!#REF!</definedName>
    <definedName name="_29t7n74y211">'[5]wybrane dane finansowe 1'!#REF!</definedName>
    <definedName name="_2acnkb50m11" localSheetId="2">'[5]wybrane dane finansowe 1'!#REF!</definedName>
    <definedName name="_2acnkb50m11" localSheetId="5">'[5]wybrane dane finansowe 1'!#REF!</definedName>
    <definedName name="_2acnkb50m11" localSheetId="1">'[5]wybrane dane finansowe 1'!#REF!</definedName>
    <definedName name="_2acnkb50m11" localSheetId="4">'[5]wybrane dane finansowe 1'!#REF!</definedName>
    <definedName name="_2acnkb50m11" localSheetId="10">'[5]wybrane dane finansowe 1'!#REF!</definedName>
    <definedName name="_2acnkb50m11" localSheetId="16">'[5]wybrane dane finansowe 1'!#REF!</definedName>
    <definedName name="_2acnkb50m11" localSheetId="17">'[5]wybrane dane finansowe 1'!#REF!</definedName>
    <definedName name="_2acnkb50m11">'[5]wybrane dane finansowe 1'!#REF!</definedName>
    <definedName name="_2e12uq51pi" localSheetId="2">'[5]wybrane dane finansowe 1'!#REF!</definedName>
    <definedName name="_2e12uq51pi" localSheetId="5">'[5]wybrane dane finansowe 1'!#REF!</definedName>
    <definedName name="_2e12uq51pi" localSheetId="1">'[5]wybrane dane finansowe 1'!#REF!</definedName>
    <definedName name="_2e12uq51pi" localSheetId="4">'[5]wybrane dane finansowe 1'!#REF!</definedName>
    <definedName name="_2e12uq51pi" localSheetId="10">'[5]wybrane dane finansowe 1'!#REF!</definedName>
    <definedName name="_2e12uq51pi" localSheetId="16">'[5]wybrane dane finansowe 1'!#REF!</definedName>
    <definedName name="_2e12uq51pi" localSheetId="17">'[5]wybrane dane finansowe 1'!#REF!</definedName>
    <definedName name="_2e12uq51pi">'[5]wybrane dane finansowe 1'!#REF!</definedName>
    <definedName name="_2ead0w50m2o" localSheetId="2">'[5]wybrane dane finansowe 1'!#REF!</definedName>
    <definedName name="_2ead0w50m2o" localSheetId="5">'[5]wybrane dane finansowe 1'!#REF!</definedName>
    <definedName name="_2ead0w50m2o" localSheetId="1">'[5]wybrane dane finansowe 1'!#REF!</definedName>
    <definedName name="_2ead0w50m2o" localSheetId="4">'[5]wybrane dane finansowe 1'!#REF!</definedName>
    <definedName name="_2ead0w50m2o" localSheetId="10">'[5]wybrane dane finansowe 1'!#REF!</definedName>
    <definedName name="_2ead0w50m2o" localSheetId="16">'[5]wybrane dane finansowe 1'!#REF!</definedName>
    <definedName name="_2ead0w50m2o" localSheetId="17">'[5]wybrane dane finansowe 1'!#REF!</definedName>
    <definedName name="_2ead0w50m2o">'[5]wybrane dane finansowe 1'!#REF!</definedName>
    <definedName name="_2i8xjx5072o" localSheetId="2">'[5]wybrane dane finansowe 1'!#REF!</definedName>
    <definedName name="_2i8xjx5072o" localSheetId="5">'[5]wybrane dane finansowe 1'!#REF!</definedName>
    <definedName name="_2i8xjx5072o" localSheetId="1">'[5]wybrane dane finansowe 1'!#REF!</definedName>
    <definedName name="_2i8xjx5072o" localSheetId="4">'[5]wybrane dane finansowe 1'!#REF!</definedName>
    <definedName name="_2i8xjx5072o" localSheetId="10">'[5]wybrane dane finansowe 1'!#REF!</definedName>
    <definedName name="_2i8xjx5072o" localSheetId="16">'[5]wybrane dane finansowe 1'!#REF!</definedName>
    <definedName name="_2i8xjx5072o" localSheetId="17">'[5]wybrane dane finansowe 1'!#REF!</definedName>
    <definedName name="_2i8xjx5072o">'[5]wybrane dane finansowe 1'!#REF!</definedName>
    <definedName name="_2ixt1_v7azxgrvx1i" localSheetId="2">'[5]wybrane dane finansowe 1'!#REF!</definedName>
    <definedName name="_2ixt1_v7azxgrvx1i" localSheetId="5">'[5]wybrane dane finansowe 1'!#REF!</definedName>
    <definedName name="_2ixt1_v7azxgrvx1i" localSheetId="1">'[5]wybrane dane finansowe 1'!#REF!</definedName>
    <definedName name="_2ixt1_v7azxgrvx1i" localSheetId="4">'[5]wybrane dane finansowe 1'!#REF!</definedName>
    <definedName name="_2ixt1_v7azxgrvx1i" localSheetId="10">'[5]wybrane dane finansowe 1'!#REF!</definedName>
    <definedName name="_2ixt1_v7azxgrvx1i" localSheetId="16">'[5]wybrane dane finansowe 1'!#REF!</definedName>
    <definedName name="_2ixt1_v7azxgrvx1i" localSheetId="17">'[5]wybrane dane finansowe 1'!#REF!</definedName>
    <definedName name="_2ixt1_v7azxgrvx1i">'[5]wybrane dane finansowe 1'!#REF!</definedName>
    <definedName name="_2kbf3v53q2l" localSheetId="2">'[5]wybrane dane finansowe 1'!#REF!</definedName>
    <definedName name="_2kbf3v53q2l" localSheetId="5">'[5]wybrane dane finansowe 1'!#REF!</definedName>
    <definedName name="_2kbf3v53q2l" localSheetId="1">'[5]wybrane dane finansowe 1'!#REF!</definedName>
    <definedName name="_2kbf3v53q2l" localSheetId="4">'[5]wybrane dane finansowe 1'!#REF!</definedName>
    <definedName name="_2kbf3v53q2l" localSheetId="10">'[5]wybrane dane finansowe 1'!#REF!</definedName>
    <definedName name="_2kbf3v53q2l" localSheetId="16">'[5]wybrane dane finansowe 1'!#REF!</definedName>
    <definedName name="_2kbf3v53q2l" localSheetId="17">'[5]wybrane dane finansowe 1'!#REF!</definedName>
    <definedName name="_2kbf3v53q2l">'[5]wybrane dane finansowe 1'!#REF!</definedName>
    <definedName name="_2n8c8u4y2f" localSheetId="2">'[5]wybrane dane finansowe 1'!#REF!</definedName>
    <definedName name="_2n8c8u4y2f" localSheetId="5">'[5]wybrane dane finansowe 1'!#REF!</definedName>
    <definedName name="_2n8c8u4y2f" localSheetId="1">'[5]wybrane dane finansowe 1'!#REF!</definedName>
    <definedName name="_2n8c8u4y2f" localSheetId="4">'[5]wybrane dane finansowe 1'!#REF!</definedName>
    <definedName name="_2n8c8u4y2f" localSheetId="10">'[5]wybrane dane finansowe 1'!#REF!</definedName>
    <definedName name="_2n8c8u4y2f" localSheetId="16">'[5]wybrane dane finansowe 1'!#REF!</definedName>
    <definedName name="_2n8c8u4y2f" localSheetId="17">'[5]wybrane dane finansowe 1'!#REF!</definedName>
    <definedName name="_2n8c8u4y2f">'[5]wybrane dane finansowe 1'!#REF!</definedName>
    <definedName name="_2pfrw54zlb" localSheetId="2">'[5]wybrane dane finansowe 1'!#REF!</definedName>
    <definedName name="_2pfrw54zlb" localSheetId="5">'[5]wybrane dane finansowe 1'!#REF!</definedName>
    <definedName name="_2pfrw54zlb" localSheetId="1">'[5]wybrane dane finansowe 1'!#REF!</definedName>
    <definedName name="_2pfrw54zlb" localSheetId="4">'[5]wybrane dane finansowe 1'!#REF!</definedName>
    <definedName name="_2pfrw54zlb" localSheetId="10">'[5]wybrane dane finansowe 1'!#REF!</definedName>
    <definedName name="_2pfrw54zlb" localSheetId="16">'[5]wybrane dane finansowe 1'!#REF!</definedName>
    <definedName name="_2pfrw54zlb" localSheetId="17">'[5]wybrane dane finansowe 1'!#REF!</definedName>
    <definedName name="_2pfrw54zlb">'[5]wybrane dane finansowe 1'!#REF!</definedName>
    <definedName name="_2tqywg54j15" localSheetId="2">'[5]wybrane dane finansowe 1'!#REF!</definedName>
    <definedName name="_2tqywg54j15" localSheetId="5">'[5]wybrane dane finansowe 1'!#REF!</definedName>
    <definedName name="_2tqywg54j15" localSheetId="1">'[5]wybrane dane finansowe 1'!#REF!</definedName>
    <definedName name="_2tqywg54j15" localSheetId="4">'[5]wybrane dane finansowe 1'!#REF!</definedName>
    <definedName name="_2tqywg54j15" localSheetId="10">'[5]wybrane dane finansowe 1'!#REF!</definedName>
    <definedName name="_2tqywg54j15" localSheetId="16">'[5]wybrane dane finansowe 1'!#REF!</definedName>
    <definedName name="_2tqywg54j15" localSheetId="17">'[5]wybrane dane finansowe 1'!#REF!</definedName>
    <definedName name="_2tqywg54j15">'[5]wybrane dane finansowe 1'!#REF!</definedName>
    <definedName name="_2vc21_p79tfavc32t" localSheetId="2">#REF!</definedName>
    <definedName name="_2vc21_p79tfavc32t" localSheetId="4">#REF!</definedName>
    <definedName name="_2vc21_p79tfavc32t" localSheetId="10">#REF!</definedName>
    <definedName name="_2vc21_p79tfavc32t" localSheetId="16">#REF!</definedName>
    <definedName name="_2vc21_p79tfavc32t">#REF!</definedName>
    <definedName name="_2zna1_8ebqbygi1d" localSheetId="2">'[5]wybrane dane finansowe 1'!#REF!</definedName>
    <definedName name="_2zna1_8ebqbygi1d" localSheetId="5">'[5]wybrane dane finansowe 1'!#REF!</definedName>
    <definedName name="_2zna1_8ebqbygi1d" localSheetId="1">'[5]wybrane dane finansowe 1'!#REF!</definedName>
    <definedName name="_2zna1_8ebqbygi1d" localSheetId="4">'[5]wybrane dane finansowe 1'!#REF!</definedName>
    <definedName name="_2zna1_8ebqbygi1d" localSheetId="10">'[5]wybrane dane finansowe 1'!#REF!</definedName>
    <definedName name="_2zna1_8ebqbygi1d" localSheetId="16">'[5]wybrane dane finansowe 1'!#REF!</definedName>
    <definedName name="_2zna1_8ebqbygi1d" localSheetId="17">'[5]wybrane dane finansowe 1'!#REF!</definedName>
    <definedName name="_2zna1_8ebqbygi1d">'[5]wybrane dane finansowe 1'!#REF!</definedName>
    <definedName name="_3_0_0mota" localSheetId="2">#REF!</definedName>
    <definedName name="_3_0_0mota" localSheetId="4">#REF!</definedName>
    <definedName name="_3_0_0mota" localSheetId="10">#REF!</definedName>
    <definedName name="_3_0_0mota" localSheetId="16">#REF!</definedName>
    <definedName name="_3_0_0mota">#REF!</definedName>
    <definedName name="_30_0_0mota" localSheetId="5">#REF!</definedName>
    <definedName name="_31.03.2007" localSheetId="2">#REF!</definedName>
    <definedName name="_31.03.2007" localSheetId="4">#REF!</definedName>
    <definedName name="_31.03.2007" localSheetId="10">#REF!</definedName>
    <definedName name="_31.03.2007" localSheetId="16">#REF!</definedName>
    <definedName name="_31.03.2007">#REF!</definedName>
    <definedName name="_31.12.2006" localSheetId="2">#REF!</definedName>
    <definedName name="_31.12.2006" localSheetId="4">#REF!</definedName>
    <definedName name="_31.12.2006" localSheetId="10">#REF!</definedName>
    <definedName name="_31.12.2006" localSheetId="16">#REF!</definedName>
    <definedName name="_31.12.2006">#REF!</definedName>
    <definedName name="_31_0_0mota" localSheetId="5">#REF!</definedName>
    <definedName name="_32_0_0mota" localSheetId="5">#REF!</definedName>
    <definedName name="_32nt4z54jg" localSheetId="2">'[5]wybrane dane finansowe 1'!#REF!</definedName>
    <definedName name="_32nt4z54jg" localSheetId="5">'[5]wybrane dane finansowe 1'!#REF!</definedName>
    <definedName name="_32nt4z54jg" localSheetId="1">'[5]wybrane dane finansowe 1'!#REF!</definedName>
    <definedName name="_32nt4z54jg" localSheetId="4">'[5]wybrane dane finansowe 1'!#REF!</definedName>
    <definedName name="_32nt4z54jg" localSheetId="10">'[5]wybrane dane finansowe 1'!#REF!</definedName>
    <definedName name="_32nt4z54jg" localSheetId="16">'[5]wybrane dane finansowe 1'!#REF!</definedName>
    <definedName name="_32nt4z54jg" localSheetId="17">'[5]wybrane dane finansowe 1'!#REF!</definedName>
    <definedName name="_32nt4z54jg">'[5]wybrane dane finansowe 1'!#REF!</definedName>
    <definedName name="_33_0_0mota" localSheetId="5">#REF!</definedName>
    <definedName name="_33ecxs5361d" localSheetId="2">'[5]wybrane dane finansowe 1'!#REF!</definedName>
    <definedName name="_33ecxs5361d" localSheetId="5">'[5]wybrane dane finansowe 1'!#REF!</definedName>
    <definedName name="_33ecxs5361d" localSheetId="1">'[5]wybrane dane finansowe 1'!#REF!</definedName>
    <definedName name="_33ecxs5361d" localSheetId="4">'[5]wybrane dane finansowe 1'!#REF!</definedName>
    <definedName name="_33ecxs5361d" localSheetId="10">'[5]wybrane dane finansowe 1'!#REF!</definedName>
    <definedName name="_33ecxs5361d" localSheetId="16">'[5]wybrane dane finansowe 1'!#REF!</definedName>
    <definedName name="_33ecxs5361d" localSheetId="17">'[5]wybrane dane finansowe 1'!#REF!</definedName>
    <definedName name="_33ecxs5361d">'[5]wybrane dane finansowe 1'!#REF!</definedName>
    <definedName name="_33pb955182b" localSheetId="2">'[5]wybrane dane finansowe 1'!#REF!</definedName>
    <definedName name="_33pb955182b" localSheetId="5">'[5]wybrane dane finansowe 1'!#REF!</definedName>
    <definedName name="_33pb955182b" localSheetId="1">'[5]wybrane dane finansowe 1'!#REF!</definedName>
    <definedName name="_33pb955182b" localSheetId="4">'[5]wybrane dane finansowe 1'!#REF!</definedName>
    <definedName name="_33pb955182b" localSheetId="10">'[5]wybrane dane finansowe 1'!#REF!</definedName>
    <definedName name="_33pb955182b" localSheetId="16">'[5]wybrane dane finansowe 1'!#REF!</definedName>
    <definedName name="_33pb955182b" localSheetId="17">'[5]wybrane dane finansowe 1'!#REF!</definedName>
    <definedName name="_33pb955182b">'[5]wybrane dane finansowe 1'!#REF!</definedName>
    <definedName name="_34_0_0mota" localSheetId="5">#REF!</definedName>
    <definedName name="_35_0_0mota" localSheetId="2">#REF!</definedName>
    <definedName name="_35_0_0mota" localSheetId="4">#REF!</definedName>
    <definedName name="_35_0_0mota" localSheetId="10">#REF!</definedName>
    <definedName name="_35_0_0mota" localSheetId="16">#REF!</definedName>
    <definedName name="_35_0_0mota">#REF!</definedName>
    <definedName name="_353bpu4y22g" localSheetId="2">'[5]wybrane dane finansowe 1'!#REF!</definedName>
    <definedName name="_353bpu4y22g" localSheetId="5">'[5]wybrane dane finansowe 1'!#REF!</definedName>
    <definedName name="_353bpu4y22g" localSheetId="1">'[5]wybrane dane finansowe 1'!#REF!</definedName>
    <definedName name="_353bpu4y22g" localSheetId="4">'[5]wybrane dane finansowe 1'!#REF!</definedName>
    <definedName name="_353bpu4y22g" localSheetId="10">'[5]wybrane dane finansowe 1'!#REF!</definedName>
    <definedName name="_353bpu4y22g" localSheetId="16">'[5]wybrane dane finansowe 1'!#REF!</definedName>
    <definedName name="_353bpu4y22g" localSheetId="17">'[5]wybrane dane finansowe 1'!#REF!</definedName>
    <definedName name="_353bpu4y22g">'[5]wybrane dane finansowe 1'!#REF!</definedName>
    <definedName name="_364kiv4x9g" localSheetId="2">#REF!</definedName>
    <definedName name="_364kiv4x9g" localSheetId="4">#REF!</definedName>
    <definedName name="_364kiv4x9g" localSheetId="10">#REF!</definedName>
    <definedName name="_364kiv4x9g" localSheetId="16">#REF!</definedName>
    <definedName name="_364kiv4x9g">#REF!</definedName>
    <definedName name="_36p8034y219" localSheetId="2">'[5]wybrane dane finansowe 1'!#REF!</definedName>
    <definedName name="_36p8034y219" localSheetId="5">'[5]wybrane dane finansowe 1'!#REF!</definedName>
    <definedName name="_36p8034y219" localSheetId="1">'[5]wybrane dane finansowe 1'!#REF!</definedName>
    <definedName name="_36p8034y219" localSheetId="4">'[5]wybrane dane finansowe 1'!#REF!</definedName>
    <definedName name="_36p8034y219" localSheetId="10">'[5]wybrane dane finansowe 1'!#REF!</definedName>
    <definedName name="_36p8034y219" localSheetId="16">'[5]wybrane dane finansowe 1'!#REF!</definedName>
    <definedName name="_36p8034y219" localSheetId="17">'[5]wybrane dane finansowe 1'!#REF!</definedName>
    <definedName name="_36p8034y219">'[5]wybrane dane finansowe 1'!#REF!</definedName>
    <definedName name="_37ivr4536p" localSheetId="2">'[5]wybrane dane finansowe 1'!#REF!</definedName>
    <definedName name="_37ivr4536p" localSheetId="5">'[5]wybrane dane finansowe 1'!#REF!</definedName>
    <definedName name="_37ivr4536p" localSheetId="1">'[5]wybrane dane finansowe 1'!#REF!</definedName>
    <definedName name="_37ivr4536p" localSheetId="4">'[5]wybrane dane finansowe 1'!#REF!</definedName>
    <definedName name="_37ivr4536p" localSheetId="10">'[5]wybrane dane finansowe 1'!#REF!</definedName>
    <definedName name="_37ivr4536p" localSheetId="16">'[5]wybrane dane finansowe 1'!#REF!</definedName>
    <definedName name="_37ivr4536p" localSheetId="17">'[5]wybrane dane finansowe 1'!#REF!</definedName>
    <definedName name="_37ivr4536p">'[5]wybrane dane finansowe 1'!#REF!</definedName>
    <definedName name="_384pu6518r" localSheetId="2">'[5]wybrane dane finansowe 1'!#REF!</definedName>
    <definedName name="_384pu6518r" localSheetId="5">'[5]wybrane dane finansowe 1'!#REF!</definedName>
    <definedName name="_384pu6518r" localSheetId="1">'[5]wybrane dane finansowe 1'!#REF!</definedName>
    <definedName name="_384pu6518r" localSheetId="4">'[5]wybrane dane finansowe 1'!#REF!</definedName>
    <definedName name="_384pu6518r" localSheetId="10">'[5]wybrane dane finansowe 1'!#REF!</definedName>
    <definedName name="_384pu6518r" localSheetId="16">'[5]wybrane dane finansowe 1'!#REF!</definedName>
    <definedName name="_384pu6518r" localSheetId="17">'[5]wybrane dane finansowe 1'!#REF!</definedName>
    <definedName name="_384pu6518r">'[5]wybrane dane finansowe 1'!#REF!</definedName>
    <definedName name="_3891ir5072p" localSheetId="2">'[5]wybrane dane finansowe 1'!#REF!</definedName>
    <definedName name="_3891ir5072p" localSheetId="5">'[5]wybrane dane finansowe 1'!#REF!</definedName>
    <definedName name="_3891ir5072p" localSheetId="1">'[5]wybrane dane finansowe 1'!#REF!</definedName>
    <definedName name="_3891ir5072p" localSheetId="4">'[5]wybrane dane finansowe 1'!#REF!</definedName>
    <definedName name="_3891ir5072p" localSheetId="10">'[5]wybrane dane finansowe 1'!#REF!</definedName>
    <definedName name="_3891ir5072p" localSheetId="16">'[5]wybrane dane finansowe 1'!#REF!</definedName>
    <definedName name="_3891ir5072p" localSheetId="17">'[5]wybrane dane finansowe 1'!#REF!</definedName>
    <definedName name="_3891ir5072p">'[5]wybrane dane finansowe 1'!#REF!</definedName>
    <definedName name="_3gbj194x9b" localSheetId="2">#REF!</definedName>
    <definedName name="_3gbj194x9b" localSheetId="4">#REF!</definedName>
    <definedName name="_3gbj194x9b" localSheetId="10">#REF!</definedName>
    <definedName name="_3gbj194x9b" localSheetId="16">#REF!</definedName>
    <definedName name="_3gbj194x9b">#REF!</definedName>
    <definedName name="_3h4k1951pl" localSheetId="2">'[5]wybrane dane finansowe 1'!#REF!</definedName>
    <definedName name="_3h4k1951pl" localSheetId="5">'[5]wybrane dane finansowe 1'!#REF!</definedName>
    <definedName name="_3h4k1951pl" localSheetId="1">'[5]wybrane dane finansowe 1'!#REF!</definedName>
    <definedName name="_3h4k1951pl" localSheetId="4">'[5]wybrane dane finansowe 1'!#REF!</definedName>
    <definedName name="_3h4k1951pl" localSheetId="10">'[5]wybrane dane finansowe 1'!#REF!</definedName>
    <definedName name="_3h4k1951pl" localSheetId="16">'[5]wybrane dane finansowe 1'!#REF!</definedName>
    <definedName name="_3h4k1951pl" localSheetId="17">'[5]wybrane dane finansowe 1'!#REF!</definedName>
    <definedName name="_3h4k1951pl">'[5]wybrane dane finansowe 1'!#REF!</definedName>
    <definedName name="_3mota" localSheetId="2">#REF!</definedName>
    <definedName name="_3mota" localSheetId="4">#REF!</definedName>
    <definedName name="_3mota" localSheetId="10">#REF!</definedName>
    <definedName name="_3mota" localSheetId="16">#REF!</definedName>
    <definedName name="_3mota">#REF!</definedName>
    <definedName name="_3p1ype4y2v" localSheetId="2">'[5]wybrane dane finansowe 1'!#REF!</definedName>
    <definedName name="_3p1ype4y2v" localSheetId="5">'[5]wybrane dane finansowe 1'!#REF!</definedName>
    <definedName name="_3p1ype4y2v" localSheetId="1">'[5]wybrane dane finansowe 1'!#REF!</definedName>
    <definedName name="_3p1ype4y2v" localSheetId="4">'[5]wybrane dane finansowe 1'!#REF!</definedName>
    <definedName name="_3p1ype4y2v" localSheetId="10">'[5]wybrane dane finansowe 1'!#REF!</definedName>
    <definedName name="_3p1ype4y2v" localSheetId="16">'[5]wybrane dane finansowe 1'!#REF!</definedName>
    <definedName name="_3p1ype4y2v" localSheetId="17">'[5]wybrane dane finansowe 1'!#REF!</definedName>
    <definedName name="_3p1ype4y2v">'[5]wybrane dane finansowe 1'!#REF!</definedName>
    <definedName name="_3u6y005188" localSheetId="2">'[5]wybrane dane finansowe 1'!#REF!</definedName>
    <definedName name="_3u6y005188" localSheetId="5">'[5]wybrane dane finansowe 1'!#REF!</definedName>
    <definedName name="_3u6y005188" localSheetId="1">'[5]wybrane dane finansowe 1'!#REF!</definedName>
    <definedName name="_3u6y005188" localSheetId="4">'[5]wybrane dane finansowe 1'!#REF!</definedName>
    <definedName name="_3u6y005188" localSheetId="10">'[5]wybrane dane finansowe 1'!#REF!</definedName>
    <definedName name="_3u6y005188" localSheetId="16">'[5]wybrane dane finansowe 1'!#REF!</definedName>
    <definedName name="_3u6y005188" localSheetId="17">'[5]wybrane dane finansowe 1'!#REF!</definedName>
    <definedName name="_3u6y005188">'[5]wybrane dane finansowe 1'!#REF!</definedName>
    <definedName name="_3v1atj50my" localSheetId="2">'[5]wybrane dane finansowe 1'!#REF!</definedName>
    <definedName name="_3v1atj50my" localSheetId="5">'[5]wybrane dane finansowe 1'!#REF!</definedName>
    <definedName name="_3v1atj50my" localSheetId="1">'[5]wybrane dane finansowe 1'!#REF!</definedName>
    <definedName name="_3v1atj50my" localSheetId="4">'[5]wybrane dane finansowe 1'!#REF!</definedName>
    <definedName name="_3v1atj50my" localSheetId="10">'[5]wybrane dane finansowe 1'!#REF!</definedName>
    <definedName name="_3v1atj50my" localSheetId="16">'[5]wybrane dane finansowe 1'!#REF!</definedName>
    <definedName name="_3v1atj50my" localSheetId="17">'[5]wybrane dane finansowe 1'!#REF!</definedName>
    <definedName name="_3v1atj50my">'[5]wybrane dane finansowe 1'!#REF!</definedName>
    <definedName name="_3x2cul5361e" localSheetId="2">'[5]wybrane dane finansowe 1'!#REF!</definedName>
    <definedName name="_3x2cul5361e" localSheetId="5">'[5]wybrane dane finansowe 1'!#REF!</definedName>
    <definedName name="_3x2cul5361e" localSheetId="1">'[5]wybrane dane finansowe 1'!#REF!</definedName>
    <definedName name="_3x2cul5361e" localSheetId="4">'[5]wybrane dane finansowe 1'!#REF!</definedName>
    <definedName name="_3x2cul5361e" localSheetId="10">'[5]wybrane dane finansowe 1'!#REF!</definedName>
    <definedName name="_3x2cul5361e" localSheetId="16">'[5]wybrane dane finansowe 1'!#REF!</definedName>
    <definedName name="_3x2cul5361e" localSheetId="17">'[5]wybrane dane finansowe 1'!#REF!</definedName>
    <definedName name="_3x2cul5361e">'[5]wybrane dane finansowe 1'!#REF!</definedName>
    <definedName name="_3xfmel518i" localSheetId="2">'[5]wybrane dane finansowe 1'!#REF!</definedName>
    <definedName name="_3xfmel518i" localSheetId="5">'[5]wybrane dane finansowe 1'!#REF!</definedName>
    <definedName name="_3xfmel518i" localSheetId="1">'[5]wybrane dane finansowe 1'!#REF!</definedName>
    <definedName name="_3xfmel518i" localSheetId="4">'[5]wybrane dane finansowe 1'!#REF!</definedName>
    <definedName name="_3xfmel518i" localSheetId="10">'[5]wybrane dane finansowe 1'!#REF!</definedName>
    <definedName name="_3xfmel518i" localSheetId="16">'[5]wybrane dane finansowe 1'!#REF!</definedName>
    <definedName name="_3xfmel518i" localSheetId="17">'[5]wybrane dane finansowe 1'!#REF!</definedName>
    <definedName name="_3xfmel518i">'[5]wybrane dane finansowe 1'!#REF!</definedName>
    <definedName name="_3xvum854jl" localSheetId="2">'[5]wybrane dane finansowe 1'!#REF!</definedName>
    <definedName name="_3xvum854jl" localSheetId="5">'[5]wybrane dane finansowe 1'!#REF!</definedName>
    <definedName name="_3xvum854jl" localSheetId="1">'[5]wybrane dane finansowe 1'!#REF!</definedName>
    <definedName name="_3xvum854jl" localSheetId="4">'[5]wybrane dane finansowe 1'!#REF!</definedName>
    <definedName name="_3xvum854jl" localSheetId="10">'[5]wybrane dane finansowe 1'!#REF!</definedName>
    <definedName name="_3xvum854jl" localSheetId="16">'[5]wybrane dane finansowe 1'!#REF!</definedName>
    <definedName name="_3xvum854jl" localSheetId="17">'[5]wybrane dane finansowe 1'!#REF!</definedName>
    <definedName name="_3xvum854jl">'[5]wybrane dane finansowe 1'!#REF!</definedName>
    <definedName name="_3yg24p5181f" localSheetId="2">'[5]wybrane dane finansowe 1'!#REF!</definedName>
    <definedName name="_3yg24p5181f" localSheetId="5">'[5]wybrane dane finansowe 1'!#REF!</definedName>
    <definedName name="_3yg24p5181f" localSheetId="1">'[5]wybrane dane finansowe 1'!#REF!</definedName>
    <definedName name="_3yg24p5181f" localSheetId="4">'[5]wybrane dane finansowe 1'!#REF!</definedName>
    <definedName name="_3yg24p5181f" localSheetId="10">'[5]wybrane dane finansowe 1'!#REF!</definedName>
    <definedName name="_3yg24p5181f" localSheetId="16">'[5]wybrane dane finansowe 1'!#REF!</definedName>
    <definedName name="_3yg24p5181f" localSheetId="17">'[5]wybrane dane finansowe 1'!#REF!</definedName>
    <definedName name="_3yg24p5181f">'[5]wybrane dane finansowe 1'!#REF!</definedName>
    <definedName name="_3yrlgz53qi" localSheetId="2">'[5]wybrane dane finansowe 1'!#REF!</definedName>
    <definedName name="_3yrlgz53qi" localSheetId="5">'[5]wybrane dane finansowe 1'!#REF!</definedName>
    <definedName name="_3yrlgz53qi" localSheetId="1">'[5]wybrane dane finansowe 1'!#REF!</definedName>
    <definedName name="_3yrlgz53qi" localSheetId="4">'[5]wybrane dane finansowe 1'!#REF!</definedName>
    <definedName name="_3yrlgz53qi" localSheetId="10">'[5]wybrane dane finansowe 1'!#REF!</definedName>
    <definedName name="_3yrlgz53qi" localSheetId="16">'[5]wybrane dane finansowe 1'!#REF!</definedName>
    <definedName name="_3yrlgz53qi" localSheetId="17">'[5]wybrane dane finansowe 1'!#REF!</definedName>
    <definedName name="_3yrlgz53qi">'[5]wybrane dane finansowe 1'!#REF!</definedName>
    <definedName name="_4______mota" localSheetId="1">#REF!</definedName>
    <definedName name="_4_0_0mota" localSheetId="2">'[12]#ADR'!#REF!</definedName>
    <definedName name="_4_0_0mota" localSheetId="4">'[12]#ADR'!#REF!</definedName>
    <definedName name="_4_0_0mota" localSheetId="10">'[12]#ADR'!#REF!</definedName>
    <definedName name="_4_0_0mota" localSheetId="16">'[12]#ADR'!#REF!</definedName>
    <definedName name="_4_0_0mota">'[12]#ADR'!#REF!</definedName>
    <definedName name="_42f6294y22z" localSheetId="2">'[5]wybrane dane finansowe 1'!#REF!</definedName>
    <definedName name="_42f6294y22z" localSheetId="5">'[5]wybrane dane finansowe 1'!#REF!</definedName>
    <definedName name="_42f6294y22z" localSheetId="1">'[5]wybrane dane finansowe 1'!#REF!</definedName>
    <definedName name="_42f6294y22z" localSheetId="4">'[5]wybrane dane finansowe 1'!#REF!</definedName>
    <definedName name="_42f6294y22z" localSheetId="10">'[5]wybrane dane finansowe 1'!#REF!</definedName>
    <definedName name="_42f6294y22z" localSheetId="16">'[5]wybrane dane finansowe 1'!#REF!</definedName>
    <definedName name="_42f6294y22z" localSheetId="17">'[5]wybrane dane finansowe 1'!#REF!</definedName>
    <definedName name="_42f6294y22z">'[5]wybrane dane finansowe 1'!#REF!</definedName>
    <definedName name="_45atdp5078" localSheetId="2">'[5]wybrane dane finansowe 1'!#REF!</definedName>
    <definedName name="_45atdp5078" localSheetId="5">'[5]wybrane dane finansowe 1'!#REF!</definedName>
    <definedName name="_45atdp5078" localSheetId="1">'[5]wybrane dane finansowe 1'!#REF!</definedName>
    <definedName name="_45atdp5078" localSheetId="4">'[5]wybrane dane finansowe 1'!#REF!</definedName>
    <definedName name="_45atdp5078" localSheetId="10">'[5]wybrane dane finansowe 1'!#REF!</definedName>
    <definedName name="_45atdp5078" localSheetId="16">'[5]wybrane dane finansowe 1'!#REF!</definedName>
    <definedName name="_45atdp5078" localSheetId="17">'[5]wybrane dane finansowe 1'!#REF!</definedName>
    <definedName name="_45atdp5078">'[5]wybrane dane finansowe 1'!#REF!</definedName>
    <definedName name="_45lk7s54j14" localSheetId="2">'[5]wybrane dane finansowe 1'!#REF!</definedName>
    <definedName name="_45lk7s54j14" localSheetId="5">'[5]wybrane dane finansowe 1'!#REF!</definedName>
    <definedName name="_45lk7s54j14" localSheetId="1">'[5]wybrane dane finansowe 1'!#REF!</definedName>
    <definedName name="_45lk7s54j14" localSheetId="4">'[5]wybrane dane finansowe 1'!#REF!</definedName>
    <definedName name="_45lk7s54j14" localSheetId="10">'[5]wybrane dane finansowe 1'!#REF!</definedName>
    <definedName name="_45lk7s54j14" localSheetId="16">'[5]wybrane dane finansowe 1'!#REF!</definedName>
    <definedName name="_45lk7s54j14" localSheetId="17">'[5]wybrane dane finansowe 1'!#REF!</definedName>
    <definedName name="_45lk7s54j14">'[5]wybrane dane finansowe 1'!#REF!</definedName>
    <definedName name="_47k76o53q2v" localSheetId="2">'[5]wybrane dane finansowe 1'!#REF!</definedName>
    <definedName name="_47k76o53q2v" localSheetId="5">'[5]wybrane dane finansowe 1'!#REF!</definedName>
    <definedName name="_47k76o53q2v" localSheetId="1">'[5]wybrane dane finansowe 1'!#REF!</definedName>
    <definedName name="_47k76o53q2v" localSheetId="4">'[5]wybrane dane finansowe 1'!#REF!</definedName>
    <definedName name="_47k76o53q2v" localSheetId="10">'[5]wybrane dane finansowe 1'!#REF!</definedName>
    <definedName name="_47k76o53q2v" localSheetId="16">'[5]wybrane dane finansowe 1'!#REF!</definedName>
    <definedName name="_47k76o53q2v" localSheetId="17">'[5]wybrane dane finansowe 1'!#REF!</definedName>
    <definedName name="_47k76o53q2v">'[5]wybrane dane finansowe 1'!#REF!</definedName>
    <definedName name="_47s36w54jf" localSheetId="2">'[5]wybrane dane finansowe 1'!#REF!</definedName>
    <definedName name="_47s36w54jf" localSheetId="5">'[5]wybrane dane finansowe 1'!#REF!</definedName>
    <definedName name="_47s36w54jf" localSheetId="1">'[5]wybrane dane finansowe 1'!#REF!</definedName>
    <definedName name="_47s36w54jf" localSheetId="4">'[5]wybrane dane finansowe 1'!#REF!</definedName>
    <definedName name="_47s36w54jf" localSheetId="10">'[5]wybrane dane finansowe 1'!#REF!</definedName>
    <definedName name="_47s36w54jf" localSheetId="16">'[5]wybrane dane finansowe 1'!#REF!</definedName>
    <definedName name="_47s36w54jf" localSheetId="17">'[5]wybrane dane finansowe 1'!#REF!</definedName>
    <definedName name="_47s36w54jf">'[5]wybrane dane finansowe 1'!#REF!</definedName>
    <definedName name="_47vjyx54j11" localSheetId="2">'[5]wybrane dane finansowe 1'!#REF!</definedName>
    <definedName name="_47vjyx54j11" localSheetId="5">'[5]wybrane dane finansowe 1'!#REF!</definedName>
    <definedName name="_47vjyx54j11" localSheetId="1">'[5]wybrane dane finansowe 1'!#REF!</definedName>
    <definedName name="_47vjyx54j11" localSheetId="4">'[5]wybrane dane finansowe 1'!#REF!</definedName>
    <definedName name="_47vjyx54j11" localSheetId="10">'[5]wybrane dane finansowe 1'!#REF!</definedName>
    <definedName name="_47vjyx54j11" localSheetId="16">'[5]wybrane dane finansowe 1'!#REF!</definedName>
    <definedName name="_47vjyx54j11" localSheetId="17">'[5]wybrane dane finansowe 1'!#REF!</definedName>
    <definedName name="_47vjyx54j11">'[5]wybrane dane finansowe 1'!#REF!</definedName>
    <definedName name="_48k62n518b" localSheetId="2">'[5]wybrane dane finansowe 1'!#REF!</definedName>
    <definedName name="_48k62n518b" localSheetId="5">'[5]wybrane dane finansowe 1'!#REF!</definedName>
    <definedName name="_48k62n518b" localSheetId="1">'[5]wybrane dane finansowe 1'!#REF!</definedName>
    <definedName name="_48k62n518b" localSheetId="4">'[5]wybrane dane finansowe 1'!#REF!</definedName>
    <definedName name="_48k62n518b" localSheetId="10">'[5]wybrane dane finansowe 1'!#REF!</definedName>
    <definedName name="_48k62n518b" localSheetId="16">'[5]wybrane dane finansowe 1'!#REF!</definedName>
    <definedName name="_48k62n518b" localSheetId="17">'[5]wybrane dane finansowe 1'!#REF!</definedName>
    <definedName name="_48k62n518b">'[5]wybrane dane finansowe 1'!#REF!</definedName>
    <definedName name="_49g0e954j13" localSheetId="2">'[5]wybrane dane finansowe 1'!#REF!</definedName>
    <definedName name="_49g0e954j13" localSheetId="5">'[5]wybrane dane finansowe 1'!#REF!</definedName>
    <definedName name="_49g0e954j13" localSheetId="1">'[5]wybrane dane finansowe 1'!#REF!</definedName>
    <definedName name="_49g0e954j13" localSheetId="4">'[5]wybrane dane finansowe 1'!#REF!</definedName>
    <definedName name="_49g0e954j13" localSheetId="10">'[5]wybrane dane finansowe 1'!#REF!</definedName>
    <definedName name="_49g0e954j13" localSheetId="16">'[5]wybrane dane finansowe 1'!#REF!</definedName>
    <definedName name="_49g0e954j13" localSheetId="17">'[5]wybrane dane finansowe 1'!#REF!</definedName>
    <definedName name="_49g0e954j13">'[5]wybrane dane finansowe 1'!#REF!</definedName>
    <definedName name="_4am23l54j2a" localSheetId="2">'[5]wybrane dane finansowe 1'!#REF!</definedName>
    <definedName name="_4am23l54j2a" localSheetId="5">'[5]wybrane dane finansowe 1'!#REF!</definedName>
    <definedName name="_4am23l54j2a" localSheetId="1">'[5]wybrane dane finansowe 1'!#REF!</definedName>
    <definedName name="_4am23l54j2a" localSheetId="4">'[5]wybrane dane finansowe 1'!#REF!</definedName>
    <definedName name="_4am23l54j2a" localSheetId="10">'[5]wybrane dane finansowe 1'!#REF!</definedName>
    <definedName name="_4am23l54j2a" localSheetId="16">'[5]wybrane dane finansowe 1'!#REF!</definedName>
    <definedName name="_4am23l54j2a" localSheetId="17">'[5]wybrane dane finansowe 1'!#REF!</definedName>
    <definedName name="_4am23l54j2a">'[5]wybrane dane finansowe 1'!#REF!</definedName>
    <definedName name="_4f69to54j1v" localSheetId="2">'[5]wybrane dane finansowe 1'!#REF!</definedName>
    <definedName name="_4f69to54j1v" localSheetId="5">'[5]wybrane dane finansowe 1'!#REF!</definedName>
    <definedName name="_4f69to54j1v" localSheetId="1">'[5]wybrane dane finansowe 1'!#REF!</definedName>
    <definedName name="_4f69to54j1v" localSheetId="4">'[5]wybrane dane finansowe 1'!#REF!</definedName>
    <definedName name="_4f69to54j1v" localSheetId="10">'[5]wybrane dane finansowe 1'!#REF!</definedName>
    <definedName name="_4f69to54j1v" localSheetId="16">'[5]wybrane dane finansowe 1'!#REF!</definedName>
    <definedName name="_4f69to54j1v" localSheetId="17">'[5]wybrane dane finansowe 1'!#REF!</definedName>
    <definedName name="_4f69to54j1v">'[5]wybrane dane finansowe 1'!#REF!</definedName>
    <definedName name="_4fabj44y2p" localSheetId="2">'[5]wybrane dane finansowe 1'!#REF!</definedName>
    <definedName name="_4fabj44y2p" localSheetId="5">'[5]wybrane dane finansowe 1'!#REF!</definedName>
    <definedName name="_4fabj44y2p" localSheetId="1">'[5]wybrane dane finansowe 1'!#REF!</definedName>
    <definedName name="_4fabj44y2p" localSheetId="4">'[5]wybrane dane finansowe 1'!#REF!</definedName>
    <definedName name="_4fabj44y2p" localSheetId="10">'[5]wybrane dane finansowe 1'!#REF!</definedName>
    <definedName name="_4fabj44y2p" localSheetId="16">'[5]wybrane dane finansowe 1'!#REF!</definedName>
    <definedName name="_4fabj44y2p" localSheetId="17">'[5]wybrane dane finansowe 1'!#REF!</definedName>
    <definedName name="_4fabj44y2p">'[5]wybrane dane finansowe 1'!#REF!</definedName>
    <definedName name="_4i41sb4zl1n" localSheetId="2">'[5]wybrane dane finansowe 1'!#REF!</definedName>
    <definedName name="_4i41sb4zl1n" localSheetId="5">'[5]wybrane dane finansowe 1'!#REF!</definedName>
    <definedName name="_4i41sb4zl1n" localSheetId="1">'[5]wybrane dane finansowe 1'!#REF!</definedName>
    <definedName name="_4i41sb4zl1n" localSheetId="4">'[5]wybrane dane finansowe 1'!#REF!</definedName>
    <definedName name="_4i41sb4zl1n" localSheetId="10">'[5]wybrane dane finansowe 1'!#REF!</definedName>
    <definedName name="_4i41sb4zl1n" localSheetId="16">'[5]wybrane dane finansowe 1'!#REF!</definedName>
    <definedName name="_4i41sb4zl1n" localSheetId="17">'[5]wybrane dane finansowe 1'!#REF!</definedName>
    <definedName name="_4i41sb4zl1n">'[5]wybrane dane finansowe 1'!#REF!</definedName>
    <definedName name="_4i60sg50m1t" localSheetId="2">'[5]wybrane dane finansowe 1'!#REF!</definedName>
    <definedName name="_4i60sg50m1t" localSheetId="5">'[5]wybrane dane finansowe 1'!#REF!</definedName>
    <definedName name="_4i60sg50m1t" localSheetId="1">'[5]wybrane dane finansowe 1'!#REF!</definedName>
    <definedName name="_4i60sg50m1t" localSheetId="4">'[5]wybrane dane finansowe 1'!#REF!</definedName>
    <definedName name="_4i60sg50m1t" localSheetId="10">'[5]wybrane dane finansowe 1'!#REF!</definedName>
    <definedName name="_4i60sg50m1t" localSheetId="16">'[5]wybrane dane finansowe 1'!#REF!</definedName>
    <definedName name="_4i60sg50m1t" localSheetId="17">'[5]wybrane dane finansowe 1'!#REF!</definedName>
    <definedName name="_4i60sg50m1t">'[5]wybrane dane finansowe 1'!#REF!</definedName>
    <definedName name="_4iy81_twov7zvg04v" localSheetId="2">'[5]wybrane dane finansowe 1'!#REF!</definedName>
    <definedName name="_4iy81_twov7zvg04v" localSheetId="5">'[5]wybrane dane finansowe 1'!#REF!</definedName>
    <definedName name="_4iy81_twov7zvg04v" localSheetId="1">'[5]wybrane dane finansowe 1'!#REF!</definedName>
    <definedName name="_4iy81_twov7zvg04v" localSheetId="4">'[5]wybrane dane finansowe 1'!#REF!</definedName>
    <definedName name="_4iy81_twov7zvg04v" localSheetId="10">'[5]wybrane dane finansowe 1'!#REF!</definedName>
    <definedName name="_4iy81_twov7zvg04v" localSheetId="16">'[5]wybrane dane finansowe 1'!#REF!</definedName>
    <definedName name="_4iy81_twov7zvg04v" localSheetId="17">'[5]wybrane dane finansowe 1'!#REF!</definedName>
    <definedName name="_4iy81_twov7zvg04v">'[5]wybrane dane finansowe 1'!#REF!</definedName>
    <definedName name="_4jl2j24y2y" localSheetId="2">'[5]wybrane dane finansowe 1'!#REF!</definedName>
    <definedName name="_4jl2j24y2y" localSheetId="5">'[5]wybrane dane finansowe 1'!#REF!</definedName>
    <definedName name="_4jl2j24y2y" localSheetId="1">'[5]wybrane dane finansowe 1'!#REF!</definedName>
    <definedName name="_4jl2j24y2y" localSheetId="4">'[5]wybrane dane finansowe 1'!#REF!</definedName>
    <definedName name="_4jl2j24y2y" localSheetId="10">'[5]wybrane dane finansowe 1'!#REF!</definedName>
    <definedName name="_4jl2j24y2y" localSheetId="16">'[5]wybrane dane finansowe 1'!#REF!</definedName>
    <definedName name="_4jl2j24y2y" localSheetId="17">'[5]wybrane dane finansowe 1'!#REF!</definedName>
    <definedName name="_4jl2j24y2y">'[5]wybrane dane finansowe 1'!#REF!</definedName>
    <definedName name="_4phscc518q" localSheetId="2">'[5]wybrane dane finansowe 1'!#REF!</definedName>
    <definedName name="_4phscc518q" localSheetId="5">'[5]wybrane dane finansowe 1'!#REF!</definedName>
    <definedName name="_4phscc518q" localSheetId="1">'[5]wybrane dane finansowe 1'!#REF!</definedName>
    <definedName name="_4phscc518q" localSheetId="4">'[5]wybrane dane finansowe 1'!#REF!</definedName>
    <definedName name="_4phscc518q" localSheetId="10">'[5]wybrane dane finansowe 1'!#REF!</definedName>
    <definedName name="_4phscc518q" localSheetId="16">'[5]wybrane dane finansowe 1'!#REF!</definedName>
    <definedName name="_4phscc518q" localSheetId="17">'[5]wybrane dane finansowe 1'!#REF!</definedName>
    <definedName name="_4phscc518q">'[5]wybrane dane finansowe 1'!#REF!</definedName>
    <definedName name="_4u35og54jh" localSheetId="2">'[5]wybrane dane finansowe 1'!#REF!</definedName>
    <definedName name="_4u35og54jh" localSheetId="5">'[5]wybrane dane finansowe 1'!#REF!</definedName>
    <definedName name="_4u35og54jh" localSheetId="1">'[5]wybrane dane finansowe 1'!#REF!</definedName>
    <definedName name="_4u35og54jh" localSheetId="4">'[5]wybrane dane finansowe 1'!#REF!</definedName>
    <definedName name="_4u35og54jh" localSheetId="10">'[5]wybrane dane finansowe 1'!#REF!</definedName>
    <definedName name="_4u35og54jh" localSheetId="16">'[5]wybrane dane finansowe 1'!#REF!</definedName>
    <definedName name="_4u35og54jh" localSheetId="17">'[5]wybrane dane finansowe 1'!#REF!</definedName>
    <definedName name="_4u35og54jh">'[5]wybrane dane finansowe 1'!#REF!</definedName>
    <definedName name="_4uq3d44x9u" localSheetId="2">#REF!</definedName>
    <definedName name="_4uq3d44x9u" localSheetId="4">#REF!</definedName>
    <definedName name="_4uq3d44x9u" localSheetId="10">#REF!</definedName>
    <definedName name="_4uq3d44x9u" localSheetId="16">#REF!</definedName>
    <definedName name="_4uq3d44x9u">#REF!</definedName>
    <definedName name="_4x2xkk50722" localSheetId="2">'[5]wybrane dane finansowe 1'!#REF!</definedName>
    <definedName name="_4x2xkk50722" localSheetId="5">'[5]wybrane dane finansowe 1'!#REF!</definedName>
    <definedName name="_4x2xkk50722" localSheetId="1">'[5]wybrane dane finansowe 1'!#REF!</definedName>
    <definedName name="_4x2xkk50722" localSheetId="4">'[5]wybrane dane finansowe 1'!#REF!</definedName>
    <definedName name="_4x2xkk50722" localSheetId="10">'[5]wybrane dane finansowe 1'!#REF!</definedName>
    <definedName name="_4x2xkk50722" localSheetId="16">'[5]wybrane dane finansowe 1'!#REF!</definedName>
    <definedName name="_4x2xkk50722" localSheetId="17">'[5]wybrane dane finansowe 1'!#REF!</definedName>
    <definedName name="_4x2xkk50722">'[5]wybrane dane finansowe 1'!#REF!</definedName>
    <definedName name="_4xmmb95071c" localSheetId="2">'[5]wybrane dane finansowe 1'!#REF!</definedName>
    <definedName name="_4xmmb95071c" localSheetId="5">'[5]wybrane dane finansowe 1'!#REF!</definedName>
    <definedName name="_4xmmb95071c" localSheetId="1">'[5]wybrane dane finansowe 1'!#REF!</definedName>
    <definedName name="_4xmmb95071c" localSheetId="4">'[5]wybrane dane finansowe 1'!#REF!</definedName>
    <definedName name="_4xmmb95071c" localSheetId="10">'[5]wybrane dane finansowe 1'!#REF!</definedName>
    <definedName name="_4xmmb95071c" localSheetId="16">'[5]wybrane dane finansowe 1'!#REF!</definedName>
    <definedName name="_4xmmb95071c" localSheetId="17">'[5]wybrane dane finansowe 1'!#REF!</definedName>
    <definedName name="_4xmmb95071c">'[5]wybrane dane finansowe 1'!#REF!</definedName>
    <definedName name="_5______mota" localSheetId="2">#REF!</definedName>
    <definedName name="_5______mota" localSheetId="4">#REF!</definedName>
    <definedName name="_5______mota" localSheetId="10">#REF!</definedName>
    <definedName name="_5______mota" localSheetId="16">#REF!</definedName>
    <definedName name="_5______mota">#REF!</definedName>
    <definedName name="_5014iy4y22b" localSheetId="2">'[5]wybrane dane finansowe 1'!#REF!</definedName>
    <definedName name="_5014iy4y22b" localSheetId="5">'[5]wybrane dane finansowe 1'!#REF!</definedName>
    <definedName name="_5014iy4y22b" localSheetId="1">'[5]wybrane dane finansowe 1'!#REF!</definedName>
    <definedName name="_5014iy4y22b" localSheetId="4">'[5]wybrane dane finansowe 1'!#REF!</definedName>
    <definedName name="_5014iy4y22b" localSheetId="10">'[5]wybrane dane finansowe 1'!#REF!</definedName>
    <definedName name="_5014iy4y22b" localSheetId="16">'[5]wybrane dane finansowe 1'!#REF!</definedName>
    <definedName name="_5014iy4y22b" localSheetId="17">'[5]wybrane dane finansowe 1'!#REF!</definedName>
    <definedName name="_5014iy4y22b">'[5]wybrane dane finansowe 1'!#REF!</definedName>
    <definedName name="_50ttpq54jz" localSheetId="2">'[5]wybrane dane finansowe 1'!#REF!</definedName>
    <definedName name="_50ttpq54jz" localSheetId="5">'[5]wybrane dane finansowe 1'!#REF!</definedName>
    <definedName name="_50ttpq54jz" localSheetId="1">'[5]wybrane dane finansowe 1'!#REF!</definedName>
    <definedName name="_50ttpq54jz" localSheetId="4">'[5]wybrane dane finansowe 1'!#REF!</definedName>
    <definedName name="_50ttpq54jz" localSheetId="10">'[5]wybrane dane finansowe 1'!#REF!</definedName>
    <definedName name="_50ttpq54jz" localSheetId="16">'[5]wybrane dane finansowe 1'!#REF!</definedName>
    <definedName name="_50ttpq54jz" localSheetId="17">'[5]wybrane dane finansowe 1'!#REF!</definedName>
    <definedName name="_50ttpq54jz">'[5]wybrane dane finansowe 1'!#REF!</definedName>
    <definedName name="_52h6i050m1i" localSheetId="2">'[5]wybrane dane finansowe 1'!#REF!</definedName>
    <definedName name="_52h6i050m1i" localSheetId="5">'[5]wybrane dane finansowe 1'!#REF!</definedName>
    <definedName name="_52h6i050m1i" localSheetId="1">'[5]wybrane dane finansowe 1'!#REF!</definedName>
    <definedName name="_52h6i050m1i" localSheetId="4">'[5]wybrane dane finansowe 1'!#REF!</definedName>
    <definedName name="_52h6i050m1i" localSheetId="10">'[5]wybrane dane finansowe 1'!#REF!</definedName>
    <definedName name="_52h6i050m1i" localSheetId="16">'[5]wybrane dane finansowe 1'!#REF!</definedName>
    <definedName name="_52h6i050m1i" localSheetId="17">'[5]wybrane dane finansowe 1'!#REF!</definedName>
    <definedName name="_52h6i050m1i">'[5]wybrane dane finansowe 1'!#REF!</definedName>
    <definedName name="_53327x4y21o" localSheetId="2">'[5]wybrane dane finansowe 1'!#REF!</definedName>
    <definedName name="_53327x4y21o" localSheetId="5">'[5]wybrane dane finansowe 1'!#REF!</definedName>
    <definedName name="_53327x4y21o" localSheetId="1">'[5]wybrane dane finansowe 1'!#REF!</definedName>
    <definedName name="_53327x4y21o" localSheetId="4">'[5]wybrane dane finansowe 1'!#REF!</definedName>
    <definedName name="_53327x4y21o" localSheetId="10">'[5]wybrane dane finansowe 1'!#REF!</definedName>
    <definedName name="_53327x4y21o" localSheetId="16">'[5]wybrane dane finansowe 1'!#REF!</definedName>
    <definedName name="_53327x4y21o" localSheetId="17">'[5]wybrane dane finansowe 1'!#REF!</definedName>
    <definedName name="_53327x4y21o">'[5]wybrane dane finansowe 1'!#REF!</definedName>
    <definedName name="_54u8vp5072b" localSheetId="2">'[5]wybrane dane finansowe 1'!#REF!</definedName>
    <definedName name="_54u8vp5072b" localSheetId="5">'[5]wybrane dane finansowe 1'!#REF!</definedName>
    <definedName name="_54u8vp5072b" localSheetId="1">'[5]wybrane dane finansowe 1'!#REF!</definedName>
    <definedName name="_54u8vp5072b" localSheetId="4">'[5]wybrane dane finansowe 1'!#REF!</definedName>
    <definedName name="_54u8vp5072b" localSheetId="10">'[5]wybrane dane finansowe 1'!#REF!</definedName>
    <definedName name="_54u8vp5072b" localSheetId="16">'[5]wybrane dane finansowe 1'!#REF!</definedName>
    <definedName name="_54u8vp5072b" localSheetId="17">'[5]wybrane dane finansowe 1'!#REF!</definedName>
    <definedName name="_54u8vp5072b">'[5]wybrane dane finansowe 1'!#REF!</definedName>
    <definedName name="_55l68y53q2d" localSheetId="2">'[5]wybrane dane finansowe 1'!#REF!</definedName>
    <definedName name="_55l68y53q2d" localSheetId="5">'[5]wybrane dane finansowe 1'!#REF!</definedName>
    <definedName name="_55l68y53q2d" localSheetId="1">'[5]wybrane dane finansowe 1'!#REF!</definedName>
    <definedName name="_55l68y53q2d" localSheetId="4">'[5]wybrane dane finansowe 1'!#REF!</definedName>
    <definedName name="_55l68y53q2d" localSheetId="10">'[5]wybrane dane finansowe 1'!#REF!</definedName>
    <definedName name="_55l68y53q2d" localSheetId="16">'[5]wybrane dane finansowe 1'!#REF!</definedName>
    <definedName name="_55l68y53q2d" localSheetId="17">'[5]wybrane dane finansowe 1'!#REF!</definedName>
    <definedName name="_55l68y53q2d">'[5]wybrane dane finansowe 1'!#REF!</definedName>
    <definedName name="_562vfr5072s" localSheetId="2">'[5]wybrane dane finansowe 1'!#REF!</definedName>
    <definedName name="_562vfr5072s" localSheetId="5">'[5]wybrane dane finansowe 1'!#REF!</definedName>
    <definedName name="_562vfr5072s" localSheetId="1">'[5]wybrane dane finansowe 1'!#REF!</definedName>
    <definedName name="_562vfr5072s" localSheetId="4">'[5]wybrane dane finansowe 1'!#REF!</definedName>
    <definedName name="_562vfr5072s" localSheetId="10">'[5]wybrane dane finansowe 1'!#REF!</definedName>
    <definedName name="_562vfr5072s" localSheetId="16">'[5]wybrane dane finansowe 1'!#REF!</definedName>
    <definedName name="_562vfr5072s" localSheetId="17">'[5]wybrane dane finansowe 1'!#REF!</definedName>
    <definedName name="_562vfr5072s">'[5]wybrane dane finansowe 1'!#REF!</definedName>
    <definedName name="_56h41h51815" localSheetId="2">'[5]wybrane dane finansowe 1'!#REF!</definedName>
    <definedName name="_56h41h51815" localSheetId="5">'[5]wybrane dane finansowe 1'!#REF!</definedName>
    <definedName name="_56h41h51815" localSheetId="1">'[5]wybrane dane finansowe 1'!#REF!</definedName>
    <definedName name="_56h41h51815" localSheetId="4">'[5]wybrane dane finansowe 1'!#REF!</definedName>
    <definedName name="_56h41h51815" localSheetId="10">'[5]wybrane dane finansowe 1'!#REF!</definedName>
    <definedName name="_56h41h51815" localSheetId="16">'[5]wybrane dane finansowe 1'!#REF!</definedName>
    <definedName name="_56h41h51815" localSheetId="17">'[5]wybrane dane finansowe 1'!#REF!</definedName>
    <definedName name="_56h41h51815">'[5]wybrane dane finansowe 1'!#REF!</definedName>
    <definedName name="_5axvgn53qa" localSheetId="2">'[5]wybrane dane finansowe 1'!#REF!</definedName>
    <definedName name="_5axvgn53qa" localSheetId="5">'[5]wybrane dane finansowe 1'!#REF!</definedName>
    <definedName name="_5axvgn53qa" localSheetId="1">'[5]wybrane dane finansowe 1'!#REF!</definedName>
    <definedName name="_5axvgn53qa" localSheetId="4">'[5]wybrane dane finansowe 1'!#REF!</definedName>
    <definedName name="_5axvgn53qa" localSheetId="10">'[5]wybrane dane finansowe 1'!#REF!</definedName>
    <definedName name="_5axvgn53qa" localSheetId="16">'[5]wybrane dane finansowe 1'!#REF!</definedName>
    <definedName name="_5axvgn53qa" localSheetId="17">'[5]wybrane dane finansowe 1'!#REF!</definedName>
    <definedName name="_5axvgn53qa">'[5]wybrane dane finansowe 1'!#REF!</definedName>
    <definedName name="_5bijic4zlu" localSheetId="2">'[5]wybrane dane finansowe 1'!#REF!</definedName>
    <definedName name="_5bijic4zlu" localSheetId="5">'[5]wybrane dane finansowe 1'!#REF!</definedName>
    <definedName name="_5bijic4zlu" localSheetId="1">'[5]wybrane dane finansowe 1'!#REF!</definedName>
    <definedName name="_5bijic4zlu" localSheetId="4">'[5]wybrane dane finansowe 1'!#REF!</definedName>
    <definedName name="_5bijic4zlu" localSheetId="10">'[5]wybrane dane finansowe 1'!#REF!</definedName>
    <definedName name="_5bijic4zlu" localSheetId="16">'[5]wybrane dane finansowe 1'!#REF!</definedName>
    <definedName name="_5bijic4zlu" localSheetId="17">'[5]wybrane dane finansowe 1'!#REF!</definedName>
    <definedName name="_5bijic4zlu">'[5]wybrane dane finansowe 1'!#REF!</definedName>
    <definedName name="_5drw1c50m29" localSheetId="2">'[5]wybrane dane finansowe 1'!#REF!</definedName>
    <definedName name="_5drw1c50m29" localSheetId="5">'[5]wybrane dane finansowe 1'!#REF!</definedName>
    <definedName name="_5drw1c50m29" localSheetId="1">'[5]wybrane dane finansowe 1'!#REF!</definedName>
    <definedName name="_5drw1c50m29" localSheetId="4">'[5]wybrane dane finansowe 1'!#REF!</definedName>
    <definedName name="_5drw1c50m29" localSheetId="10">'[5]wybrane dane finansowe 1'!#REF!</definedName>
    <definedName name="_5drw1c50m29" localSheetId="16">'[5]wybrane dane finansowe 1'!#REF!</definedName>
    <definedName name="_5drw1c50m29" localSheetId="17">'[5]wybrane dane finansowe 1'!#REF!</definedName>
    <definedName name="_5drw1c50m29">'[5]wybrane dane finansowe 1'!#REF!</definedName>
    <definedName name="_5fms2d50m22" localSheetId="2">'[5]wybrane dane finansowe 1'!#REF!</definedName>
    <definedName name="_5fms2d50m22" localSheetId="5">'[5]wybrane dane finansowe 1'!#REF!</definedName>
    <definedName name="_5fms2d50m22" localSheetId="1">'[5]wybrane dane finansowe 1'!#REF!</definedName>
    <definedName name="_5fms2d50m22" localSheetId="4">'[5]wybrane dane finansowe 1'!#REF!</definedName>
    <definedName name="_5fms2d50m22" localSheetId="10">'[5]wybrane dane finansowe 1'!#REF!</definedName>
    <definedName name="_5fms2d50m22" localSheetId="16">'[5]wybrane dane finansowe 1'!#REF!</definedName>
    <definedName name="_5fms2d50m22" localSheetId="17">'[5]wybrane dane finansowe 1'!#REF!</definedName>
    <definedName name="_5fms2d50m22">'[5]wybrane dane finansowe 1'!#REF!</definedName>
    <definedName name="_5fsmm250m26" localSheetId="2">'[5]wybrane dane finansowe 1'!#REF!</definedName>
    <definedName name="_5fsmm250m26" localSheetId="5">'[5]wybrane dane finansowe 1'!#REF!</definedName>
    <definedName name="_5fsmm250m26" localSheetId="1">'[5]wybrane dane finansowe 1'!#REF!</definedName>
    <definedName name="_5fsmm250m26" localSheetId="4">'[5]wybrane dane finansowe 1'!#REF!</definedName>
    <definedName name="_5fsmm250m26" localSheetId="10">'[5]wybrane dane finansowe 1'!#REF!</definedName>
    <definedName name="_5fsmm250m26" localSheetId="16">'[5]wybrane dane finansowe 1'!#REF!</definedName>
    <definedName name="_5fsmm250m26" localSheetId="17">'[5]wybrane dane finansowe 1'!#REF!</definedName>
    <definedName name="_5fsmm250m26">'[5]wybrane dane finansowe 1'!#REF!</definedName>
    <definedName name="_5gc84n50m16" localSheetId="2">'[5]wybrane dane finansowe 1'!#REF!</definedName>
    <definedName name="_5gc84n50m16" localSheetId="5">'[5]wybrane dane finansowe 1'!#REF!</definedName>
    <definedName name="_5gc84n50m16" localSheetId="1">'[5]wybrane dane finansowe 1'!#REF!</definedName>
    <definedName name="_5gc84n50m16" localSheetId="4">'[5]wybrane dane finansowe 1'!#REF!</definedName>
    <definedName name="_5gc84n50m16" localSheetId="10">'[5]wybrane dane finansowe 1'!#REF!</definedName>
    <definedName name="_5gc84n50m16" localSheetId="16">'[5]wybrane dane finansowe 1'!#REF!</definedName>
    <definedName name="_5gc84n50m16" localSheetId="17">'[5]wybrane dane finansowe 1'!#REF!</definedName>
    <definedName name="_5gc84n50m16">'[5]wybrane dane finansowe 1'!#REF!</definedName>
    <definedName name="_5icx4n53q14" localSheetId="2">'[5]wybrane dane finansowe 1'!#REF!</definedName>
    <definedName name="_5icx4n53q14" localSheetId="5">'[5]wybrane dane finansowe 1'!#REF!</definedName>
    <definedName name="_5icx4n53q14" localSheetId="1">'[5]wybrane dane finansowe 1'!#REF!</definedName>
    <definedName name="_5icx4n53q14" localSheetId="4">'[5]wybrane dane finansowe 1'!#REF!</definedName>
    <definedName name="_5icx4n53q14" localSheetId="10">'[5]wybrane dane finansowe 1'!#REF!</definedName>
    <definedName name="_5icx4n53q14" localSheetId="16">'[5]wybrane dane finansowe 1'!#REF!</definedName>
    <definedName name="_5icx4n53q14" localSheetId="17">'[5]wybrane dane finansowe 1'!#REF!</definedName>
    <definedName name="_5icx4n53q14">'[5]wybrane dane finansowe 1'!#REF!</definedName>
    <definedName name="_5ks0lx50m1y" localSheetId="2">'[5]wybrane dane finansowe 1'!#REF!</definedName>
    <definedName name="_5ks0lx50m1y" localSheetId="5">'[5]wybrane dane finansowe 1'!#REF!</definedName>
    <definedName name="_5ks0lx50m1y" localSheetId="1">'[5]wybrane dane finansowe 1'!#REF!</definedName>
    <definedName name="_5ks0lx50m1y" localSheetId="4">'[5]wybrane dane finansowe 1'!#REF!</definedName>
    <definedName name="_5ks0lx50m1y" localSheetId="10">'[5]wybrane dane finansowe 1'!#REF!</definedName>
    <definedName name="_5ks0lx50m1y" localSheetId="16">'[5]wybrane dane finansowe 1'!#REF!</definedName>
    <definedName name="_5ks0lx50m1y" localSheetId="17">'[5]wybrane dane finansowe 1'!#REF!</definedName>
    <definedName name="_5ks0lx50m1y">'[5]wybrane dane finansowe 1'!#REF!</definedName>
    <definedName name="_5lz2jp4y21h" localSheetId="2">'[5]wybrane dane finansowe 1'!#REF!</definedName>
    <definedName name="_5lz2jp4y21h" localSheetId="5">'[5]wybrane dane finansowe 1'!#REF!</definedName>
    <definedName name="_5lz2jp4y21h" localSheetId="1">'[5]wybrane dane finansowe 1'!#REF!</definedName>
    <definedName name="_5lz2jp4y21h" localSheetId="4">'[5]wybrane dane finansowe 1'!#REF!</definedName>
    <definedName name="_5lz2jp4y21h" localSheetId="10">'[5]wybrane dane finansowe 1'!#REF!</definedName>
    <definedName name="_5lz2jp4y21h" localSheetId="16">'[5]wybrane dane finansowe 1'!#REF!</definedName>
    <definedName name="_5lz2jp4y21h" localSheetId="17">'[5]wybrane dane finansowe 1'!#REF!</definedName>
    <definedName name="_5lz2jp4y21h">'[5]wybrane dane finansowe 1'!#REF!</definedName>
    <definedName name="_5mpyt850m8" localSheetId="2">'[5]wybrane dane finansowe 1'!#REF!</definedName>
    <definedName name="_5mpyt850m8" localSheetId="5">'[5]wybrane dane finansowe 1'!#REF!</definedName>
    <definedName name="_5mpyt850m8" localSheetId="1">'[5]wybrane dane finansowe 1'!#REF!</definedName>
    <definedName name="_5mpyt850m8" localSheetId="4">'[5]wybrane dane finansowe 1'!#REF!</definedName>
    <definedName name="_5mpyt850m8" localSheetId="10">'[5]wybrane dane finansowe 1'!#REF!</definedName>
    <definedName name="_5mpyt850m8" localSheetId="16">'[5]wybrane dane finansowe 1'!#REF!</definedName>
    <definedName name="_5mpyt850m8" localSheetId="17">'[5]wybrane dane finansowe 1'!#REF!</definedName>
    <definedName name="_5mpyt850m8">'[5]wybrane dane finansowe 1'!#REF!</definedName>
    <definedName name="_5nu0pd53q2o" localSheetId="2">'[5]wybrane dane finansowe 1'!#REF!</definedName>
    <definedName name="_5nu0pd53q2o" localSheetId="5">'[5]wybrane dane finansowe 1'!#REF!</definedName>
    <definedName name="_5nu0pd53q2o" localSheetId="1">'[5]wybrane dane finansowe 1'!#REF!</definedName>
    <definedName name="_5nu0pd53q2o" localSheetId="4">'[5]wybrane dane finansowe 1'!#REF!</definedName>
    <definedName name="_5nu0pd53q2o" localSheetId="10">'[5]wybrane dane finansowe 1'!#REF!</definedName>
    <definedName name="_5nu0pd53q2o" localSheetId="16">'[5]wybrane dane finansowe 1'!#REF!</definedName>
    <definedName name="_5nu0pd53q2o" localSheetId="17">'[5]wybrane dane finansowe 1'!#REF!</definedName>
    <definedName name="_5nu0pd53q2o">'[5]wybrane dane finansowe 1'!#REF!</definedName>
    <definedName name="_5qx4q95072f" localSheetId="2">'[5]wybrane dane finansowe 1'!#REF!</definedName>
    <definedName name="_5qx4q95072f" localSheetId="5">'[5]wybrane dane finansowe 1'!#REF!</definedName>
    <definedName name="_5qx4q95072f" localSheetId="1">'[5]wybrane dane finansowe 1'!#REF!</definedName>
    <definedName name="_5qx4q95072f" localSheetId="4">'[5]wybrane dane finansowe 1'!#REF!</definedName>
    <definedName name="_5qx4q95072f" localSheetId="10">'[5]wybrane dane finansowe 1'!#REF!</definedName>
    <definedName name="_5qx4q95072f" localSheetId="16">'[5]wybrane dane finansowe 1'!#REF!</definedName>
    <definedName name="_5qx4q95072f" localSheetId="17">'[5]wybrane dane finansowe 1'!#REF!</definedName>
    <definedName name="_5qx4q95072f">'[5]wybrane dane finansowe 1'!#REF!</definedName>
    <definedName name="_5v0u2n518m" localSheetId="2">'[5]wybrane dane finansowe 1'!#REF!</definedName>
    <definedName name="_5v0u2n518m" localSheetId="5">'[5]wybrane dane finansowe 1'!#REF!</definedName>
    <definedName name="_5v0u2n518m" localSheetId="1">'[5]wybrane dane finansowe 1'!#REF!</definedName>
    <definedName name="_5v0u2n518m" localSheetId="4">'[5]wybrane dane finansowe 1'!#REF!</definedName>
    <definedName name="_5v0u2n518m" localSheetId="10">'[5]wybrane dane finansowe 1'!#REF!</definedName>
    <definedName name="_5v0u2n518m" localSheetId="16">'[5]wybrane dane finansowe 1'!#REF!</definedName>
    <definedName name="_5v0u2n518m" localSheetId="17">'[5]wybrane dane finansowe 1'!#REF!</definedName>
    <definedName name="_5v0u2n518m">'[5]wybrane dane finansowe 1'!#REF!</definedName>
    <definedName name="_5vy82y4zln" localSheetId="2">'[5]wybrane dane finansowe 1'!#REF!</definedName>
    <definedName name="_5vy82y4zln" localSheetId="5">'[5]wybrane dane finansowe 1'!#REF!</definedName>
    <definedName name="_5vy82y4zln" localSheetId="1">'[5]wybrane dane finansowe 1'!#REF!</definedName>
    <definedName name="_5vy82y4zln" localSheetId="4">'[5]wybrane dane finansowe 1'!#REF!</definedName>
    <definedName name="_5vy82y4zln" localSheetId="10">'[5]wybrane dane finansowe 1'!#REF!</definedName>
    <definedName name="_5vy82y4zln" localSheetId="16">'[5]wybrane dane finansowe 1'!#REF!</definedName>
    <definedName name="_5vy82y4zln" localSheetId="17">'[5]wybrane dane finansowe 1'!#REF!</definedName>
    <definedName name="_5vy82y4zln">'[5]wybrane dane finansowe 1'!#REF!</definedName>
    <definedName name="_5wcsyt53q1g" localSheetId="2">'[5]wybrane dane finansowe 1'!#REF!</definedName>
    <definedName name="_5wcsyt53q1g" localSheetId="5">'[5]wybrane dane finansowe 1'!#REF!</definedName>
    <definedName name="_5wcsyt53q1g" localSheetId="1">'[5]wybrane dane finansowe 1'!#REF!</definedName>
    <definedName name="_5wcsyt53q1g" localSheetId="4">'[5]wybrane dane finansowe 1'!#REF!</definedName>
    <definedName name="_5wcsyt53q1g" localSheetId="10">'[5]wybrane dane finansowe 1'!#REF!</definedName>
    <definedName name="_5wcsyt53q1g" localSheetId="16">'[5]wybrane dane finansowe 1'!#REF!</definedName>
    <definedName name="_5wcsyt53q1g" localSheetId="17">'[5]wybrane dane finansowe 1'!#REF!</definedName>
    <definedName name="_5wcsyt53q1g">'[5]wybrane dane finansowe 1'!#REF!</definedName>
    <definedName name="_5we0zl50726" localSheetId="2">'[5]wybrane dane finansowe 1'!#REF!</definedName>
    <definedName name="_5we0zl50726" localSheetId="5">'[5]wybrane dane finansowe 1'!#REF!</definedName>
    <definedName name="_5we0zl50726" localSheetId="1">'[5]wybrane dane finansowe 1'!#REF!</definedName>
    <definedName name="_5we0zl50726" localSheetId="4">'[5]wybrane dane finansowe 1'!#REF!</definedName>
    <definedName name="_5we0zl50726" localSheetId="10">'[5]wybrane dane finansowe 1'!#REF!</definedName>
    <definedName name="_5we0zl50726" localSheetId="16">'[5]wybrane dane finansowe 1'!#REF!</definedName>
    <definedName name="_5we0zl50726" localSheetId="17">'[5]wybrane dane finansowe 1'!#REF!</definedName>
    <definedName name="_5we0zl50726">'[5]wybrane dane finansowe 1'!#REF!</definedName>
    <definedName name="_5zxb4e536y" localSheetId="2">'[5]wybrane dane finansowe 1'!#REF!</definedName>
    <definedName name="_5zxb4e536y" localSheetId="5">'[5]wybrane dane finansowe 1'!#REF!</definedName>
    <definedName name="_5zxb4e536y" localSheetId="1">'[5]wybrane dane finansowe 1'!#REF!</definedName>
    <definedName name="_5zxb4e536y" localSheetId="4">'[5]wybrane dane finansowe 1'!#REF!</definedName>
    <definedName name="_5zxb4e536y" localSheetId="10">'[5]wybrane dane finansowe 1'!#REF!</definedName>
    <definedName name="_5zxb4e536y" localSheetId="16">'[5]wybrane dane finansowe 1'!#REF!</definedName>
    <definedName name="_5zxb4e536y" localSheetId="17">'[5]wybrane dane finansowe 1'!#REF!</definedName>
    <definedName name="_5zxb4e536y">'[5]wybrane dane finansowe 1'!#REF!</definedName>
    <definedName name="_6_____mota" localSheetId="2">#REF!</definedName>
    <definedName name="_624n09536i" localSheetId="2">'[5]wybrane dane finansowe 1'!#REF!</definedName>
    <definedName name="_624n09536i" localSheetId="5">'[5]wybrane dane finansowe 1'!#REF!</definedName>
    <definedName name="_624n09536i" localSheetId="1">'[5]wybrane dane finansowe 1'!#REF!</definedName>
    <definedName name="_624n09536i" localSheetId="4">'[5]wybrane dane finansowe 1'!#REF!</definedName>
    <definedName name="_624n09536i" localSheetId="10">'[5]wybrane dane finansowe 1'!#REF!</definedName>
    <definedName name="_624n09536i" localSheetId="16">'[5]wybrane dane finansowe 1'!#REF!</definedName>
    <definedName name="_624n09536i" localSheetId="17">'[5]wybrane dane finansowe 1'!#REF!</definedName>
    <definedName name="_624n09536i">'[5]wybrane dane finansowe 1'!#REF!</definedName>
    <definedName name="_62ux0u54j1q" localSheetId="2">'[5]wybrane dane finansowe 1'!#REF!</definedName>
    <definedName name="_62ux0u54j1q" localSheetId="5">'[5]wybrane dane finansowe 1'!#REF!</definedName>
    <definedName name="_62ux0u54j1q" localSheetId="1">'[5]wybrane dane finansowe 1'!#REF!</definedName>
    <definedName name="_62ux0u54j1q" localSheetId="4">'[5]wybrane dane finansowe 1'!#REF!</definedName>
    <definedName name="_62ux0u54j1q" localSheetId="10">'[5]wybrane dane finansowe 1'!#REF!</definedName>
    <definedName name="_62ux0u54j1q" localSheetId="16">'[5]wybrane dane finansowe 1'!#REF!</definedName>
    <definedName name="_62ux0u54j1q" localSheetId="17">'[5]wybrane dane finansowe 1'!#REF!</definedName>
    <definedName name="_62ux0u54j1q">'[5]wybrane dane finansowe 1'!#REF!</definedName>
    <definedName name="_642tw950mh" localSheetId="2">'[5]wybrane dane finansowe 1'!#REF!</definedName>
    <definedName name="_642tw950mh" localSheetId="5">'[5]wybrane dane finansowe 1'!#REF!</definedName>
    <definedName name="_642tw950mh" localSheetId="1">'[5]wybrane dane finansowe 1'!#REF!</definedName>
    <definedName name="_642tw950mh" localSheetId="4">'[5]wybrane dane finansowe 1'!#REF!</definedName>
    <definedName name="_642tw950mh" localSheetId="10">'[5]wybrane dane finansowe 1'!#REF!</definedName>
    <definedName name="_642tw950mh" localSheetId="16">'[5]wybrane dane finansowe 1'!#REF!</definedName>
    <definedName name="_642tw950mh" localSheetId="17">'[5]wybrane dane finansowe 1'!#REF!</definedName>
    <definedName name="_642tw950mh">'[5]wybrane dane finansowe 1'!#REF!</definedName>
    <definedName name="_64ilkv4y22c" localSheetId="2">'[5]wybrane dane finansowe 1'!#REF!</definedName>
    <definedName name="_64ilkv4y22c" localSheetId="5">'[5]wybrane dane finansowe 1'!#REF!</definedName>
    <definedName name="_64ilkv4y22c" localSheetId="1">'[5]wybrane dane finansowe 1'!#REF!</definedName>
    <definedName name="_64ilkv4y22c" localSheetId="4">'[5]wybrane dane finansowe 1'!#REF!</definedName>
    <definedName name="_64ilkv4y22c" localSheetId="10">'[5]wybrane dane finansowe 1'!#REF!</definedName>
    <definedName name="_64ilkv4y22c" localSheetId="16">'[5]wybrane dane finansowe 1'!#REF!</definedName>
    <definedName name="_64ilkv4y22c" localSheetId="17">'[5]wybrane dane finansowe 1'!#REF!</definedName>
    <definedName name="_64ilkv4y22c">'[5]wybrane dane finansowe 1'!#REF!</definedName>
    <definedName name="_655eg753q23" localSheetId="2">'[5]wybrane dane finansowe 1'!#REF!</definedName>
    <definedName name="_655eg753q23" localSheetId="5">'[5]wybrane dane finansowe 1'!#REF!</definedName>
    <definedName name="_655eg753q23" localSheetId="1">'[5]wybrane dane finansowe 1'!#REF!</definedName>
    <definedName name="_655eg753q23" localSheetId="4">'[5]wybrane dane finansowe 1'!#REF!</definedName>
    <definedName name="_655eg753q23" localSheetId="10">'[5]wybrane dane finansowe 1'!#REF!</definedName>
    <definedName name="_655eg753q23" localSheetId="16">'[5]wybrane dane finansowe 1'!#REF!</definedName>
    <definedName name="_655eg753q23" localSheetId="17">'[5]wybrane dane finansowe 1'!#REF!</definedName>
    <definedName name="_655eg753q23">'[5]wybrane dane finansowe 1'!#REF!</definedName>
    <definedName name="_65sgoe53q1q" localSheetId="2">'[5]wybrane dane finansowe 1'!#REF!</definedName>
    <definedName name="_65sgoe53q1q" localSheetId="5">'[5]wybrane dane finansowe 1'!#REF!</definedName>
    <definedName name="_65sgoe53q1q" localSheetId="1">'[5]wybrane dane finansowe 1'!#REF!</definedName>
    <definedName name="_65sgoe53q1q" localSheetId="4">'[5]wybrane dane finansowe 1'!#REF!</definedName>
    <definedName name="_65sgoe53q1q" localSheetId="10">'[5]wybrane dane finansowe 1'!#REF!</definedName>
    <definedName name="_65sgoe53q1q" localSheetId="16">'[5]wybrane dane finansowe 1'!#REF!</definedName>
    <definedName name="_65sgoe53q1q" localSheetId="17">'[5]wybrane dane finansowe 1'!#REF!</definedName>
    <definedName name="_65sgoe53q1q">'[5]wybrane dane finansowe 1'!#REF!</definedName>
    <definedName name="_667c2w4y21k" localSheetId="2">'[5]wybrane dane finansowe 1'!#REF!</definedName>
    <definedName name="_667c2w4y21k" localSheetId="5">'[5]wybrane dane finansowe 1'!#REF!</definedName>
    <definedName name="_667c2w4y21k" localSheetId="1">'[5]wybrane dane finansowe 1'!#REF!</definedName>
    <definedName name="_667c2w4y21k" localSheetId="4">'[5]wybrane dane finansowe 1'!#REF!</definedName>
    <definedName name="_667c2w4y21k" localSheetId="10">'[5]wybrane dane finansowe 1'!#REF!</definedName>
    <definedName name="_667c2w4y21k" localSheetId="16">'[5]wybrane dane finansowe 1'!#REF!</definedName>
    <definedName name="_667c2w4y21k" localSheetId="17">'[5]wybrane dane finansowe 1'!#REF!</definedName>
    <definedName name="_667c2w4y21k">'[5]wybrane dane finansowe 1'!#REF!</definedName>
    <definedName name="_66uf3t5182a" localSheetId="2">'[5]wybrane dane finansowe 1'!#REF!</definedName>
    <definedName name="_66uf3t5182a" localSheetId="5">'[5]wybrane dane finansowe 1'!#REF!</definedName>
    <definedName name="_66uf3t5182a" localSheetId="1">'[5]wybrane dane finansowe 1'!#REF!</definedName>
    <definedName name="_66uf3t5182a" localSheetId="4">'[5]wybrane dane finansowe 1'!#REF!</definedName>
    <definedName name="_66uf3t5182a" localSheetId="10">'[5]wybrane dane finansowe 1'!#REF!</definedName>
    <definedName name="_66uf3t5182a" localSheetId="16">'[5]wybrane dane finansowe 1'!#REF!</definedName>
    <definedName name="_66uf3t5182a" localSheetId="17">'[5]wybrane dane finansowe 1'!#REF!</definedName>
    <definedName name="_66uf3t5182a">'[5]wybrane dane finansowe 1'!#REF!</definedName>
    <definedName name="_67r20k518j" localSheetId="2">'[5]wybrane dane finansowe 1'!#REF!</definedName>
    <definedName name="_67r20k518j" localSheetId="5">'[5]wybrane dane finansowe 1'!#REF!</definedName>
    <definedName name="_67r20k518j" localSheetId="1">'[5]wybrane dane finansowe 1'!#REF!</definedName>
    <definedName name="_67r20k518j" localSheetId="4">'[5]wybrane dane finansowe 1'!#REF!</definedName>
    <definedName name="_67r20k518j" localSheetId="10">'[5]wybrane dane finansowe 1'!#REF!</definedName>
    <definedName name="_67r20k518j" localSheetId="16">'[5]wybrane dane finansowe 1'!#REF!</definedName>
    <definedName name="_67r20k518j" localSheetId="17">'[5]wybrane dane finansowe 1'!#REF!</definedName>
    <definedName name="_67r20k518j">'[5]wybrane dane finansowe 1'!#REF!</definedName>
    <definedName name="_67ymp3536b" localSheetId="2">'[5]wybrane dane finansowe 1'!#REF!</definedName>
    <definedName name="_67ymp3536b" localSheetId="5">'[5]wybrane dane finansowe 1'!#REF!</definedName>
    <definedName name="_67ymp3536b" localSheetId="1">'[5]wybrane dane finansowe 1'!#REF!</definedName>
    <definedName name="_67ymp3536b" localSheetId="4">'[5]wybrane dane finansowe 1'!#REF!</definedName>
    <definedName name="_67ymp3536b" localSheetId="10">'[5]wybrane dane finansowe 1'!#REF!</definedName>
    <definedName name="_67ymp3536b" localSheetId="16">'[5]wybrane dane finansowe 1'!#REF!</definedName>
    <definedName name="_67ymp3536b" localSheetId="17">'[5]wybrane dane finansowe 1'!#REF!</definedName>
    <definedName name="_67ymp3536b">'[5]wybrane dane finansowe 1'!#REF!</definedName>
    <definedName name="_6ahs4l50m14" localSheetId="2">'[5]wybrane dane finansowe 1'!#REF!</definedName>
    <definedName name="_6ahs4l50m14" localSheetId="5">'[5]wybrane dane finansowe 1'!#REF!</definedName>
    <definedName name="_6ahs4l50m14" localSheetId="1">'[5]wybrane dane finansowe 1'!#REF!</definedName>
    <definedName name="_6ahs4l50m14" localSheetId="4">'[5]wybrane dane finansowe 1'!#REF!</definedName>
    <definedName name="_6ahs4l50m14" localSheetId="10">'[5]wybrane dane finansowe 1'!#REF!</definedName>
    <definedName name="_6ahs4l50m14" localSheetId="16">'[5]wybrane dane finansowe 1'!#REF!</definedName>
    <definedName name="_6ahs4l50m14" localSheetId="17">'[5]wybrane dane finansowe 1'!#REF!</definedName>
    <definedName name="_6ahs4l50m14">'[5]wybrane dane finansowe 1'!#REF!</definedName>
    <definedName name="_6e48ia4yse" localSheetId="2">'[5]wybrane dane finansowe 1'!#REF!</definedName>
    <definedName name="_6e48ia4yse" localSheetId="5">'[5]wybrane dane finansowe 1'!#REF!</definedName>
    <definedName name="_6e48ia4yse" localSheetId="1">'[5]wybrane dane finansowe 1'!#REF!</definedName>
    <definedName name="_6e48ia4yse" localSheetId="4">'[5]wybrane dane finansowe 1'!#REF!</definedName>
    <definedName name="_6e48ia4yse" localSheetId="10">'[5]wybrane dane finansowe 1'!#REF!</definedName>
    <definedName name="_6e48ia4yse" localSheetId="16">'[5]wybrane dane finansowe 1'!#REF!</definedName>
    <definedName name="_6e48ia4yse" localSheetId="17">'[5]wybrane dane finansowe 1'!#REF!</definedName>
    <definedName name="_6e48ia4yse">'[5]wybrane dane finansowe 1'!#REF!</definedName>
    <definedName name="_6fphj24ysk" localSheetId="2">'[5]wybrane dane finansowe 1'!#REF!</definedName>
    <definedName name="_6fphj24ysk" localSheetId="5">'[5]wybrane dane finansowe 1'!#REF!</definedName>
    <definedName name="_6fphj24ysk" localSheetId="1">'[5]wybrane dane finansowe 1'!#REF!</definedName>
    <definedName name="_6fphj24ysk" localSheetId="4">'[5]wybrane dane finansowe 1'!#REF!</definedName>
    <definedName name="_6fphj24ysk" localSheetId="10">'[5]wybrane dane finansowe 1'!#REF!</definedName>
    <definedName name="_6fphj24ysk" localSheetId="16">'[5]wybrane dane finansowe 1'!#REF!</definedName>
    <definedName name="_6fphj24ysk" localSheetId="17">'[5]wybrane dane finansowe 1'!#REF!</definedName>
    <definedName name="_6fphj24ysk">'[5]wybrane dane finansowe 1'!#REF!</definedName>
    <definedName name="_6giqzq518f" localSheetId="2">'[5]wybrane dane finansowe 1'!#REF!</definedName>
    <definedName name="_6giqzq518f" localSheetId="5">'[5]wybrane dane finansowe 1'!#REF!</definedName>
    <definedName name="_6giqzq518f" localSheetId="1">'[5]wybrane dane finansowe 1'!#REF!</definedName>
    <definedName name="_6giqzq518f" localSheetId="4">'[5]wybrane dane finansowe 1'!#REF!</definedName>
    <definedName name="_6giqzq518f" localSheetId="10">'[5]wybrane dane finansowe 1'!#REF!</definedName>
    <definedName name="_6giqzq518f" localSheetId="16">'[5]wybrane dane finansowe 1'!#REF!</definedName>
    <definedName name="_6giqzq518f" localSheetId="17">'[5]wybrane dane finansowe 1'!#REF!</definedName>
    <definedName name="_6giqzq518f">'[5]wybrane dane finansowe 1'!#REF!</definedName>
    <definedName name="_6gmuts4y22r" localSheetId="2">'[5]wybrane dane finansowe 1'!#REF!</definedName>
    <definedName name="_6gmuts4y22r" localSheetId="5">'[5]wybrane dane finansowe 1'!#REF!</definedName>
    <definedName name="_6gmuts4y22r" localSheetId="1">'[5]wybrane dane finansowe 1'!#REF!</definedName>
    <definedName name="_6gmuts4y22r" localSheetId="4">'[5]wybrane dane finansowe 1'!#REF!</definedName>
    <definedName name="_6gmuts4y22r" localSheetId="10">'[5]wybrane dane finansowe 1'!#REF!</definedName>
    <definedName name="_6gmuts4y22r" localSheetId="16">'[5]wybrane dane finansowe 1'!#REF!</definedName>
    <definedName name="_6gmuts4y22r" localSheetId="17">'[5]wybrane dane finansowe 1'!#REF!</definedName>
    <definedName name="_6gmuts4y22r">'[5]wybrane dane finansowe 1'!#REF!</definedName>
    <definedName name="_6gpqyb50713" localSheetId="2">'[5]wybrane dane finansowe 1'!#REF!</definedName>
    <definedName name="_6gpqyb50713" localSheetId="5">'[5]wybrane dane finansowe 1'!#REF!</definedName>
    <definedName name="_6gpqyb50713" localSheetId="1">'[5]wybrane dane finansowe 1'!#REF!</definedName>
    <definedName name="_6gpqyb50713" localSheetId="4">'[5]wybrane dane finansowe 1'!#REF!</definedName>
    <definedName name="_6gpqyb50713" localSheetId="10">'[5]wybrane dane finansowe 1'!#REF!</definedName>
    <definedName name="_6gpqyb50713" localSheetId="16">'[5]wybrane dane finansowe 1'!#REF!</definedName>
    <definedName name="_6gpqyb50713" localSheetId="17">'[5]wybrane dane finansowe 1'!#REF!</definedName>
    <definedName name="_6gpqyb50713">'[5]wybrane dane finansowe 1'!#REF!</definedName>
    <definedName name="_6hvh7v50mf" localSheetId="2">'[5]wybrane dane finansowe 1'!#REF!</definedName>
    <definedName name="_6hvh7v50mf" localSheetId="5">'[5]wybrane dane finansowe 1'!#REF!</definedName>
    <definedName name="_6hvh7v50mf" localSheetId="1">'[5]wybrane dane finansowe 1'!#REF!</definedName>
    <definedName name="_6hvh7v50mf" localSheetId="4">'[5]wybrane dane finansowe 1'!#REF!</definedName>
    <definedName name="_6hvh7v50mf" localSheetId="10">'[5]wybrane dane finansowe 1'!#REF!</definedName>
    <definedName name="_6hvh7v50mf" localSheetId="16">'[5]wybrane dane finansowe 1'!#REF!</definedName>
    <definedName name="_6hvh7v50mf" localSheetId="17">'[5]wybrane dane finansowe 1'!#REF!</definedName>
    <definedName name="_6hvh7v50mf">'[5]wybrane dane finansowe 1'!#REF!</definedName>
    <definedName name="_6lhk8150m2s" localSheetId="2">'[5]wybrane dane finansowe 1'!#REF!</definedName>
    <definedName name="_6lhk8150m2s" localSheetId="5">'[5]wybrane dane finansowe 1'!#REF!</definedName>
    <definedName name="_6lhk8150m2s" localSheetId="1">'[5]wybrane dane finansowe 1'!#REF!</definedName>
    <definedName name="_6lhk8150m2s" localSheetId="4">'[5]wybrane dane finansowe 1'!#REF!</definedName>
    <definedName name="_6lhk8150m2s" localSheetId="10">'[5]wybrane dane finansowe 1'!#REF!</definedName>
    <definedName name="_6lhk8150m2s" localSheetId="16">'[5]wybrane dane finansowe 1'!#REF!</definedName>
    <definedName name="_6lhk8150m2s" localSheetId="17">'[5]wybrane dane finansowe 1'!#REF!</definedName>
    <definedName name="_6lhk8150m2s">'[5]wybrane dane finansowe 1'!#REF!</definedName>
    <definedName name="_6md39d4zl1k" localSheetId="2">'[5]wybrane dane finansowe 1'!#REF!</definedName>
    <definedName name="_6md39d4zl1k" localSheetId="5">'[5]wybrane dane finansowe 1'!#REF!</definedName>
    <definedName name="_6md39d4zl1k" localSheetId="1">'[5]wybrane dane finansowe 1'!#REF!</definedName>
    <definedName name="_6md39d4zl1k" localSheetId="4">'[5]wybrane dane finansowe 1'!#REF!</definedName>
    <definedName name="_6md39d4zl1k" localSheetId="10">'[5]wybrane dane finansowe 1'!#REF!</definedName>
    <definedName name="_6md39d4zl1k" localSheetId="16">'[5]wybrane dane finansowe 1'!#REF!</definedName>
    <definedName name="_6md39d4zl1k" localSheetId="17">'[5]wybrane dane finansowe 1'!#REF!</definedName>
    <definedName name="_6md39d4zl1k">'[5]wybrane dane finansowe 1'!#REF!</definedName>
    <definedName name="_6mgj6150m2k" localSheetId="2">'[5]wybrane dane finansowe 1'!#REF!</definedName>
    <definedName name="_6mgj6150m2k" localSheetId="5">'[5]wybrane dane finansowe 1'!#REF!</definedName>
    <definedName name="_6mgj6150m2k" localSheetId="1">'[5]wybrane dane finansowe 1'!#REF!</definedName>
    <definedName name="_6mgj6150m2k" localSheetId="4">'[5]wybrane dane finansowe 1'!#REF!</definedName>
    <definedName name="_6mgj6150m2k" localSheetId="10">'[5]wybrane dane finansowe 1'!#REF!</definedName>
    <definedName name="_6mgj6150m2k" localSheetId="16">'[5]wybrane dane finansowe 1'!#REF!</definedName>
    <definedName name="_6mgj6150m2k" localSheetId="17">'[5]wybrane dane finansowe 1'!#REF!</definedName>
    <definedName name="_6mgj6150m2k">'[5]wybrane dane finansowe 1'!#REF!</definedName>
    <definedName name="_6obdyt54j1d" localSheetId="2">'[5]wybrane dane finansowe 1'!#REF!</definedName>
    <definedName name="_6obdyt54j1d" localSheetId="5">'[5]wybrane dane finansowe 1'!#REF!</definedName>
    <definedName name="_6obdyt54j1d" localSheetId="1">'[5]wybrane dane finansowe 1'!#REF!</definedName>
    <definedName name="_6obdyt54j1d" localSheetId="4">'[5]wybrane dane finansowe 1'!#REF!</definedName>
    <definedName name="_6obdyt54j1d" localSheetId="10">'[5]wybrane dane finansowe 1'!#REF!</definedName>
    <definedName name="_6obdyt54j1d" localSheetId="16">'[5]wybrane dane finansowe 1'!#REF!</definedName>
    <definedName name="_6obdyt54j1d" localSheetId="17">'[5]wybrane dane finansowe 1'!#REF!</definedName>
    <definedName name="_6obdyt54j1d">'[5]wybrane dane finansowe 1'!#REF!</definedName>
    <definedName name="_6qwmt04ys9" localSheetId="2">'[5]wybrane dane finansowe 1'!#REF!</definedName>
    <definedName name="_6qwmt04ys9" localSheetId="5">'[5]wybrane dane finansowe 1'!#REF!</definedName>
    <definedName name="_6qwmt04ys9" localSheetId="1">'[5]wybrane dane finansowe 1'!#REF!</definedName>
    <definedName name="_6qwmt04ys9" localSheetId="4">'[5]wybrane dane finansowe 1'!#REF!</definedName>
    <definedName name="_6qwmt04ys9" localSheetId="10">'[5]wybrane dane finansowe 1'!#REF!</definedName>
    <definedName name="_6qwmt04ys9" localSheetId="16">'[5]wybrane dane finansowe 1'!#REF!</definedName>
    <definedName name="_6qwmt04ys9" localSheetId="17">'[5]wybrane dane finansowe 1'!#REF!</definedName>
    <definedName name="_6qwmt04ys9">'[5]wybrane dane finansowe 1'!#REF!</definedName>
    <definedName name="_6sft3w53q1z" localSheetId="2">'[5]wybrane dane finansowe 1'!#REF!</definedName>
    <definedName name="_6sft3w53q1z" localSheetId="5">'[5]wybrane dane finansowe 1'!#REF!</definedName>
    <definedName name="_6sft3w53q1z" localSheetId="1">'[5]wybrane dane finansowe 1'!#REF!</definedName>
    <definedName name="_6sft3w53q1z" localSheetId="4">'[5]wybrane dane finansowe 1'!#REF!</definedName>
    <definedName name="_6sft3w53q1z" localSheetId="10">'[5]wybrane dane finansowe 1'!#REF!</definedName>
    <definedName name="_6sft3w53q1z" localSheetId="16">'[5]wybrane dane finansowe 1'!#REF!</definedName>
    <definedName name="_6sft3w53q1z" localSheetId="17">'[5]wybrane dane finansowe 1'!#REF!</definedName>
    <definedName name="_6sft3w53q1z">'[5]wybrane dane finansowe 1'!#REF!</definedName>
    <definedName name="_6tumn54y21r" localSheetId="2">'[5]wybrane dane finansowe 1'!#REF!</definedName>
    <definedName name="_6tumn54y21r" localSheetId="5">'[5]wybrane dane finansowe 1'!#REF!</definedName>
    <definedName name="_6tumn54y21r" localSheetId="1">'[5]wybrane dane finansowe 1'!#REF!</definedName>
    <definedName name="_6tumn54y21r" localSheetId="4">'[5]wybrane dane finansowe 1'!#REF!</definedName>
    <definedName name="_6tumn54y21r" localSheetId="10">'[5]wybrane dane finansowe 1'!#REF!</definedName>
    <definedName name="_6tumn54y21r" localSheetId="16">'[5]wybrane dane finansowe 1'!#REF!</definedName>
    <definedName name="_6tumn54y21r" localSheetId="17">'[5]wybrane dane finansowe 1'!#REF!</definedName>
    <definedName name="_6tumn54y21r">'[5]wybrane dane finansowe 1'!#REF!</definedName>
    <definedName name="_6va5r24y215" localSheetId="2">'[5]wybrane dane finansowe 1'!#REF!</definedName>
    <definedName name="_6va5r24y215" localSheetId="5">'[5]wybrane dane finansowe 1'!#REF!</definedName>
    <definedName name="_6va5r24y215" localSheetId="1">'[5]wybrane dane finansowe 1'!#REF!</definedName>
    <definedName name="_6va5r24y215" localSheetId="4">'[5]wybrane dane finansowe 1'!#REF!</definedName>
    <definedName name="_6va5r24y215" localSheetId="10">'[5]wybrane dane finansowe 1'!#REF!</definedName>
    <definedName name="_6va5r24y215" localSheetId="16">'[5]wybrane dane finansowe 1'!#REF!</definedName>
    <definedName name="_6va5r24y215" localSheetId="17">'[5]wybrane dane finansowe 1'!#REF!</definedName>
    <definedName name="_6va5r24y215">'[5]wybrane dane finansowe 1'!#REF!</definedName>
    <definedName name="_6vwr7r518x" localSheetId="2">'[5]wybrane dane finansowe 1'!#REF!</definedName>
    <definedName name="_6vwr7r518x" localSheetId="5">'[5]wybrane dane finansowe 1'!#REF!</definedName>
    <definedName name="_6vwr7r518x" localSheetId="1">'[5]wybrane dane finansowe 1'!#REF!</definedName>
    <definedName name="_6vwr7r518x" localSheetId="4">'[5]wybrane dane finansowe 1'!#REF!</definedName>
    <definedName name="_6vwr7r518x" localSheetId="10">'[5]wybrane dane finansowe 1'!#REF!</definedName>
    <definedName name="_6vwr7r518x" localSheetId="16">'[5]wybrane dane finansowe 1'!#REF!</definedName>
    <definedName name="_6vwr7r518x" localSheetId="17">'[5]wybrane dane finansowe 1'!#REF!</definedName>
    <definedName name="_6vwr7r518x">'[5]wybrane dane finansowe 1'!#REF!</definedName>
    <definedName name="_6xo50y4y2n" localSheetId="2">'[5]wybrane dane finansowe 1'!#REF!</definedName>
    <definedName name="_6xo50y4y2n" localSheetId="5">'[5]wybrane dane finansowe 1'!#REF!</definedName>
    <definedName name="_6xo50y4y2n" localSheetId="1">'[5]wybrane dane finansowe 1'!#REF!</definedName>
    <definedName name="_6xo50y4y2n" localSheetId="4">'[5]wybrane dane finansowe 1'!#REF!</definedName>
    <definedName name="_6xo50y4y2n" localSheetId="10">'[5]wybrane dane finansowe 1'!#REF!</definedName>
    <definedName name="_6xo50y4y2n" localSheetId="16">'[5]wybrane dane finansowe 1'!#REF!</definedName>
    <definedName name="_6xo50y4y2n" localSheetId="17">'[5]wybrane dane finansowe 1'!#REF!</definedName>
    <definedName name="_6xo50y4y2n">'[5]wybrane dane finansowe 1'!#REF!</definedName>
    <definedName name="_7_0_0mota" localSheetId="2">#REF!</definedName>
    <definedName name="_7_0_0mota" localSheetId="4">#REF!</definedName>
    <definedName name="_7_0_0mota" localSheetId="10">#REF!</definedName>
    <definedName name="_7_0_0mota" localSheetId="16">#REF!</definedName>
    <definedName name="_7_0_0mota">#REF!</definedName>
    <definedName name="_71g1sw54j1x" localSheetId="2">'[5]wybrane dane finansowe 1'!#REF!</definedName>
    <definedName name="_71g1sw54j1x" localSheetId="5">'[5]wybrane dane finansowe 1'!#REF!</definedName>
    <definedName name="_71g1sw54j1x" localSheetId="1">'[5]wybrane dane finansowe 1'!#REF!</definedName>
    <definedName name="_71g1sw54j1x" localSheetId="4">'[5]wybrane dane finansowe 1'!#REF!</definedName>
    <definedName name="_71g1sw54j1x" localSheetId="10">'[5]wybrane dane finansowe 1'!#REF!</definedName>
    <definedName name="_71g1sw54j1x" localSheetId="16">'[5]wybrane dane finansowe 1'!#REF!</definedName>
    <definedName name="_71g1sw54j1x" localSheetId="17">'[5]wybrane dane finansowe 1'!#REF!</definedName>
    <definedName name="_71g1sw54j1x">'[5]wybrane dane finansowe 1'!#REF!</definedName>
    <definedName name="_74dpxa4zl11" localSheetId="2">'[5]wybrane dane finansowe 1'!#REF!</definedName>
    <definedName name="_74dpxa4zl11" localSheetId="5">'[5]wybrane dane finansowe 1'!#REF!</definedName>
    <definedName name="_74dpxa4zl11" localSheetId="1">'[5]wybrane dane finansowe 1'!#REF!</definedName>
    <definedName name="_74dpxa4zl11" localSheetId="4">'[5]wybrane dane finansowe 1'!#REF!</definedName>
    <definedName name="_74dpxa4zl11" localSheetId="10">'[5]wybrane dane finansowe 1'!#REF!</definedName>
    <definedName name="_74dpxa4zl11" localSheetId="16">'[5]wybrane dane finansowe 1'!#REF!</definedName>
    <definedName name="_74dpxa4zl11" localSheetId="17">'[5]wybrane dane finansowe 1'!#REF!</definedName>
    <definedName name="_74dpxa4zl11">'[5]wybrane dane finansowe 1'!#REF!</definedName>
    <definedName name="_74yhx853qu" localSheetId="2">'[5]wybrane dane finansowe 1'!#REF!</definedName>
    <definedName name="_74yhx853qu" localSheetId="5">'[5]wybrane dane finansowe 1'!#REF!</definedName>
    <definedName name="_74yhx853qu" localSheetId="1">'[5]wybrane dane finansowe 1'!#REF!</definedName>
    <definedName name="_74yhx853qu" localSheetId="4">'[5]wybrane dane finansowe 1'!#REF!</definedName>
    <definedName name="_74yhx853qu" localSheetId="10">'[5]wybrane dane finansowe 1'!#REF!</definedName>
    <definedName name="_74yhx853qu" localSheetId="16">'[5]wybrane dane finansowe 1'!#REF!</definedName>
    <definedName name="_74yhx853qu" localSheetId="17">'[5]wybrane dane finansowe 1'!#REF!</definedName>
    <definedName name="_74yhx853qu">'[5]wybrane dane finansowe 1'!#REF!</definedName>
    <definedName name="_76zhox54j2n" localSheetId="2">'[5]wybrane dane finansowe 1'!#REF!</definedName>
    <definedName name="_76zhox54j2n" localSheetId="5">'[5]wybrane dane finansowe 1'!#REF!</definedName>
    <definedName name="_76zhox54j2n" localSheetId="1">'[5]wybrane dane finansowe 1'!#REF!</definedName>
    <definedName name="_76zhox54j2n" localSheetId="4">'[5]wybrane dane finansowe 1'!#REF!</definedName>
    <definedName name="_76zhox54j2n" localSheetId="10">'[5]wybrane dane finansowe 1'!#REF!</definedName>
    <definedName name="_76zhox54j2n" localSheetId="16">'[5]wybrane dane finansowe 1'!#REF!</definedName>
    <definedName name="_76zhox54j2n" localSheetId="17">'[5]wybrane dane finansowe 1'!#REF!</definedName>
    <definedName name="_76zhox54j2n">'[5]wybrane dane finansowe 1'!#REF!</definedName>
    <definedName name="_78oahv53q1v" localSheetId="2">'[5]wybrane dane finansowe 1'!#REF!</definedName>
    <definedName name="_78oahv53q1v" localSheetId="5">'[5]wybrane dane finansowe 1'!#REF!</definedName>
    <definedName name="_78oahv53q1v" localSheetId="1">'[5]wybrane dane finansowe 1'!#REF!</definedName>
    <definedName name="_78oahv53q1v" localSheetId="4">'[5]wybrane dane finansowe 1'!#REF!</definedName>
    <definedName name="_78oahv53q1v" localSheetId="10">'[5]wybrane dane finansowe 1'!#REF!</definedName>
    <definedName name="_78oahv53q1v" localSheetId="16">'[5]wybrane dane finansowe 1'!#REF!</definedName>
    <definedName name="_78oahv53q1v" localSheetId="17">'[5]wybrane dane finansowe 1'!#REF!</definedName>
    <definedName name="_78oahv53q1v">'[5]wybrane dane finansowe 1'!#REF!</definedName>
    <definedName name="_7a89c75071n" localSheetId="2">'[5]wybrane dane finansowe 1'!#REF!</definedName>
    <definedName name="_7a89c75071n" localSheetId="5">'[5]wybrane dane finansowe 1'!#REF!</definedName>
    <definedName name="_7a89c75071n" localSheetId="1">'[5]wybrane dane finansowe 1'!#REF!</definedName>
    <definedName name="_7a89c75071n" localSheetId="4">'[5]wybrane dane finansowe 1'!#REF!</definedName>
    <definedName name="_7a89c75071n" localSheetId="10">'[5]wybrane dane finansowe 1'!#REF!</definedName>
    <definedName name="_7a89c75071n" localSheetId="16">'[5]wybrane dane finansowe 1'!#REF!</definedName>
    <definedName name="_7a89c75071n" localSheetId="17">'[5]wybrane dane finansowe 1'!#REF!</definedName>
    <definedName name="_7a89c75071n">'[5]wybrane dane finansowe 1'!#REF!</definedName>
    <definedName name="_7ej20d5071i" localSheetId="2">'[5]wybrane dane finansowe 1'!#REF!</definedName>
    <definedName name="_7ej20d5071i" localSheetId="5">'[5]wybrane dane finansowe 1'!#REF!</definedName>
    <definedName name="_7ej20d5071i" localSheetId="1">'[5]wybrane dane finansowe 1'!#REF!</definedName>
    <definedName name="_7ej20d5071i" localSheetId="4">'[5]wybrane dane finansowe 1'!#REF!</definedName>
    <definedName name="_7ej20d5071i" localSheetId="10">'[5]wybrane dane finansowe 1'!#REF!</definedName>
    <definedName name="_7ej20d5071i" localSheetId="16">'[5]wybrane dane finansowe 1'!#REF!</definedName>
    <definedName name="_7ej20d5071i" localSheetId="17">'[5]wybrane dane finansowe 1'!#REF!</definedName>
    <definedName name="_7ej20d5071i">'[5]wybrane dane finansowe 1'!#REF!</definedName>
    <definedName name="_7gq0ov5071v" localSheetId="2">'[5]wybrane dane finansowe 1'!#REF!</definedName>
    <definedName name="_7gq0ov5071v" localSheetId="5">'[5]wybrane dane finansowe 1'!#REF!</definedName>
    <definedName name="_7gq0ov5071v" localSheetId="1">'[5]wybrane dane finansowe 1'!#REF!</definedName>
    <definedName name="_7gq0ov5071v" localSheetId="4">'[5]wybrane dane finansowe 1'!#REF!</definedName>
    <definedName name="_7gq0ov5071v" localSheetId="10">'[5]wybrane dane finansowe 1'!#REF!</definedName>
    <definedName name="_7gq0ov5071v" localSheetId="16">'[5]wybrane dane finansowe 1'!#REF!</definedName>
    <definedName name="_7gq0ov5071v" localSheetId="17">'[5]wybrane dane finansowe 1'!#REF!</definedName>
    <definedName name="_7gq0ov5071v">'[5]wybrane dane finansowe 1'!#REF!</definedName>
    <definedName name="_7icqee54j1o" localSheetId="2">'[5]wybrane dane finansowe 1'!#REF!</definedName>
    <definedName name="_7icqee54j1o" localSheetId="5">'[5]wybrane dane finansowe 1'!#REF!</definedName>
    <definedName name="_7icqee54j1o" localSheetId="1">'[5]wybrane dane finansowe 1'!#REF!</definedName>
    <definedName name="_7icqee54j1o" localSheetId="4">'[5]wybrane dane finansowe 1'!#REF!</definedName>
    <definedName name="_7icqee54j1o" localSheetId="10">'[5]wybrane dane finansowe 1'!#REF!</definedName>
    <definedName name="_7icqee54j1o" localSheetId="16">'[5]wybrane dane finansowe 1'!#REF!</definedName>
    <definedName name="_7icqee54j1o" localSheetId="17">'[5]wybrane dane finansowe 1'!#REF!</definedName>
    <definedName name="_7icqee54j1o">'[5]wybrane dane finansowe 1'!#REF!</definedName>
    <definedName name="_7mvbdo507x" localSheetId="2">'[5]wybrane dane finansowe 1'!#REF!</definedName>
    <definedName name="_7mvbdo507x" localSheetId="5">'[5]wybrane dane finansowe 1'!#REF!</definedName>
    <definedName name="_7mvbdo507x" localSheetId="1">'[5]wybrane dane finansowe 1'!#REF!</definedName>
    <definedName name="_7mvbdo507x" localSheetId="4">'[5]wybrane dane finansowe 1'!#REF!</definedName>
    <definedName name="_7mvbdo507x" localSheetId="10">'[5]wybrane dane finansowe 1'!#REF!</definedName>
    <definedName name="_7mvbdo507x" localSheetId="16">'[5]wybrane dane finansowe 1'!#REF!</definedName>
    <definedName name="_7mvbdo507x" localSheetId="17">'[5]wybrane dane finansowe 1'!#REF!</definedName>
    <definedName name="_7mvbdo507x">'[5]wybrane dane finansowe 1'!#REF!</definedName>
    <definedName name="_7nr6tg518t" localSheetId="2">'[5]wybrane dane finansowe 1'!#REF!</definedName>
    <definedName name="_7nr6tg518t" localSheetId="5">'[5]wybrane dane finansowe 1'!#REF!</definedName>
    <definedName name="_7nr6tg518t" localSheetId="1">'[5]wybrane dane finansowe 1'!#REF!</definedName>
    <definedName name="_7nr6tg518t" localSheetId="4">'[5]wybrane dane finansowe 1'!#REF!</definedName>
    <definedName name="_7nr6tg518t" localSheetId="10">'[5]wybrane dane finansowe 1'!#REF!</definedName>
    <definedName name="_7nr6tg518t" localSheetId="16">'[5]wybrane dane finansowe 1'!#REF!</definedName>
    <definedName name="_7nr6tg518t" localSheetId="17">'[5]wybrane dane finansowe 1'!#REF!</definedName>
    <definedName name="_7nr6tg518t">'[5]wybrane dane finansowe 1'!#REF!</definedName>
    <definedName name="_7ppgv35072h" localSheetId="2">'[5]wybrane dane finansowe 1'!#REF!</definedName>
    <definedName name="_7ppgv35072h" localSheetId="5">'[5]wybrane dane finansowe 1'!#REF!</definedName>
    <definedName name="_7ppgv35072h" localSheetId="1">'[5]wybrane dane finansowe 1'!#REF!</definedName>
    <definedName name="_7ppgv35072h" localSheetId="4">'[5]wybrane dane finansowe 1'!#REF!</definedName>
    <definedName name="_7ppgv35072h" localSheetId="10">'[5]wybrane dane finansowe 1'!#REF!</definedName>
    <definedName name="_7ppgv35072h" localSheetId="16">'[5]wybrane dane finansowe 1'!#REF!</definedName>
    <definedName name="_7ppgv35072h" localSheetId="17">'[5]wybrane dane finansowe 1'!#REF!</definedName>
    <definedName name="_7ppgv35072h">'[5]wybrane dane finansowe 1'!#REF!</definedName>
    <definedName name="_7rlbip507h" localSheetId="2">'[5]wybrane dane finansowe 1'!#REF!</definedName>
    <definedName name="_7rlbip507h" localSheetId="5">'[5]wybrane dane finansowe 1'!#REF!</definedName>
    <definedName name="_7rlbip507h" localSheetId="1">'[5]wybrane dane finansowe 1'!#REF!</definedName>
    <definedName name="_7rlbip507h" localSheetId="4">'[5]wybrane dane finansowe 1'!#REF!</definedName>
    <definedName name="_7rlbip507h" localSheetId="10">'[5]wybrane dane finansowe 1'!#REF!</definedName>
    <definedName name="_7rlbip507h" localSheetId="16">'[5]wybrane dane finansowe 1'!#REF!</definedName>
    <definedName name="_7rlbip507h" localSheetId="17">'[5]wybrane dane finansowe 1'!#REF!</definedName>
    <definedName name="_7rlbip507h">'[5]wybrane dane finansowe 1'!#REF!</definedName>
    <definedName name="_7sslre53qm" localSheetId="2">'[5]wybrane dane finansowe 1'!#REF!</definedName>
    <definedName name="_7sslre53qm" localSheetId="5">'[5]wybrane dane finansowe 1'!#REF!</definedName>
    <definedName name="_7sslre53qm" localSheetId="1">'[5]wybrane dane finansowe 1'!#REF!</definedName>
    <definedName name="_7sslre53qm" localSheetId="4">'[5]wybrane dane finansowe 1'!#REF!</definedName>
    <definedName name="_7sslre53qm" localSheetId="10">'[5]wybrane dane finansowe 1'!#REF!</definedName>
    <definedName name="_7sslre53qm" localSheetId="16">'[5]wybrane dane finansowe 1'!#REF!</definedName>
    <definedName name="_7sslre53qm" localSheetId="17">'[5]wybrane dane finansowe 1'!#REF!</definedName>
    <definedName name="_7sslre53qm">'[5]wybrane dane finansowe 1'!#REF!</definedName>
    <definedName name="_7tmpch4zlg" localSheetId="2">'[5]wybrane dane finansowe 1'!#REF!</definedName>
    <definedName name="_7tmpch4zlg" localSheetId="5">'[5]wybrane dane finansowe 1'!#REF!</definedName>
    <definedName name="_7tmpch4zlg" localSheetId="1">'[5]wybrane dane finansowe 1'!#REF!</definedName>
    <definedName name="_7tmpch4zlg" localSheetId="4">'[5]wybrane dane finansowe 1'!#REF!</definedName>
    <definedName name="_7tmpch4zlg" localSheetId="10">'[5]wybrane dane finansowe 1'!#REF!</definedName>
    <definedName name="_7tmpch4zlg" localSheetId="16">'[5]wybrane dane finansowe 1'!#REF!</definedName>
    <definedName name="_7tmpch4zlg" localSheetId="17">'[5]wybrane dane finansowe 1'!#REF!</definedName>
    <definedName name="_7tmpch4zlg">'[5]wybrane dane finansowe 1'!#REF!</definedName>
    <definedName name="_7u3jp3518s" localSheetId="2">'[5]wybrane dane finansowe 1'!#REF!</definedName>
    <definedName name="_7u3jp3518s" localSheetId="5">'[5]wybrane dane finansowe 1'!#REF!</definedName>
    <definedName name="_7u3jp3518s" localSheetId="1">'[5]wybrane dane finansowe 1'!#REF!</definedName>
    <definedName name="_7u3jp3518s" localSheetId="4">'[5]wybrane dane finansowe 1'!#REF!</definedName>
    <definedName name="_7u3jp3518s" localSheetId="10">'[5]wybrane dane finansowe 1'!#REF!</definedName>
    <definedName name="_7u3jp3518s" localSheetId="16">'[5]wybrane dane finansowe 1'!#REF!</definedName>
    <definedName name="_7u3jp3518s" localSheetId="17">'[5]wybrane dane finansowe 1'!#REF!</definedName>
    <definedName name="_7u3jp3518s">'[5]wybrane dane finansowe 1'!#REF!</definedName>
    <definedName name="_7wbvm14x910" localSheetId="2">'[5]wybrane dane finansowe 1'!#REF!</definedName>
    <definedName name="_7wbvm14x910" localSheetId="5">'[5]wybrane dane finansowe 1'!#REF!</definedName>
    <definedName name="_7wbvm14x910" localSheetId="1">'[5]wybrane dane finansowe 1'!#REF!</definedName>
    <definedName name="_7wbvm14x910" localSheetId="4">'[5]wybrane dane finansowe 1'!#REF!</definedName>
    <definedName name="_7wbvm14x910" localSheetId="10">'[5]wybrane dane finansowe 1'!#REF!</definedName>
    <definedName name="_7wbvm14x910" localSheetId="16">'[5]wybrane dane finansowe 1'!#REF!</definedName>
    <definedName name="_7wbvm14x910" localSheetId="17">'[5]wybrane dane finansowe 1'!#REF!</definedName>
    <definedName name="_7wbvm14x910">'[5]wybrane dane finansowe 1'!#REF!</definedName>
    <definedName name="_7y2jrc53610" localSheetId="2">'[5]wybrane dane finansowe 1'!#REF!</definedName>
    <definedName name="_7y2jrc53610" localSheetId="5">'[5]wybrane dane finansowe 1'!#REF!</definedName>
    <definedName name="_7y2jrc53610" localSheetId="1">'[5]wybrane dane finansowe 1'!#REF!</definedName>
    <definedName name="_7y2jrc53610" localSheetId="4">'[5]wybrane dane finansowe 1'!#REF!</definedName>
    <definedName name="_7y2jrc53610" localSheetId="10">'[5]wybrane dane finansowe 1'!#REF!</definedName>
    <definedName name="_7y2jrc53610" localSheetId="16">'[5]wybrane dane finansowe 1'!#REF!</definedName>
    <definedName name="_7y2jrc53610" localSheetId="17">'[5]wybrane dane finansowe 1'!#REF!</definedName>
    <definedName name="_7y2jrc53610">'[5]wybrane dane finansowe 1'!#REF!</definedName>
    <definedName name="_8_0_0mota" localSheetId="2">'[12]#ADR'!#REF!</definedName>
    <definedName name="_8_0_0mota" localSheetId="4">'[12]#ADR'!#REF!</definedName>
    <definedName name="_8_0_0mota" localSheetId="10">'[12]#ADR'!#REF!</definedName>
    <definedName name="_8_0_0mota" localSheetId="16">'[12]#ADR'!#REF!</definedName>
    <definedName name="_8_0_0mota">'[12]#ADR'!#REF!</definedName>
    <definedName name="_825qcp4y216" localSheetId="2">'[5]wybrane dane finansowe 1'!#REF!</definedName>
    <definedName name="_825qcp4y216" localSheetId="5">'[5]wybrane dane finansowe 1'!#REF!</definedName>
    <definedName name="_825qcp4y216" localSheetId="1">'[5]wybrane dane finansowe 1'!#REF!</definedName>
    <definedName name="_825qcp4y216" localSheetId="4">'[5]wybrane dane finansowe 1'!#REF!</definedName>
    <definedName name="_825qcp4y216" localSheetId="10">'[5]wybrane dane finansowe 1'!#REF!</definedName>
    <definedName name="_825qcp4y216" localSheetId="16">'[5]wybrane dane finansowe 1'!#REF!</definedName>
    <definedName name="_825qcp4y216" localSheetId="17">'[5]wybrane dane finansowe 1'!#REF!</definedName>
    <definedName name="_825qcp4y216">'[5]wybrane dane finansowe 1'!#REF!</definedName>
    <definedName name="_846iq454jo" localSheetId="2">'[5]wybrane dane finansowe 1'!#REF!</definedName>
    <definedName name="_846iq454jo" localSheetId="5">'[5]wybrane dane finansowe 1'!#REF!</definedName>
    <definedName name="_846iq454jo" localSheetId="1">'[5]wybrane dane finansowe 1'!#REF!</definedName>
    <definedName name="_846iq454jo" localSheetId="4">'[5]wybrane dane finansowe 1'!#REF!</definedName>
    <definedName name="_846iq454jo" localSheetId="10">'[5]wybrane dane finansowe 1'!#REF!</definedName>
    <definedName name="_846iq454jo" localSheetId="16">'[5]wybrane dane finansowe 1'!#REF!</definedName>
    <definedName name="_846iq454jo" localSheetId="17">'[5]wybrane dane finansowe 1'!#REF!</definedName>
    <definedName name="_846iq454jo">'[5]wybrane dane finansowe 1'!#REF!</definedName>
    <definedName name="_89c4jx4y21i" localSheetId="2">'[5]wybrane dane finansowe 1'!#REF!</definedName>
    <definedName name="_89c4jx4y21i" localSheetId="5">'[5]wybrane dane finansowe 1'!#REF!</definedName>
    <definedName name="_89c4jx4y21i" localSheetId="1">'[5]wybrane dane finansowe 1'!#REF!</definedName>
    <definedName name="_89c4jx4y21i" localSheetId="4">'[5]wybrane dane finansowe 1'!#REF!</definedName>
    <definedName name="_89c4jx4y21i" localSheetId="10">'[5]wybrane dane finansowe 1'!#REF!</definedName>
    <definedName name="_89c4jx4y21i" localSheetId="16">'[5]wybrane dane finansowe 1'!#REF!</definedName>
    <definedName name="_89c4jx4y21i" localSheetId="17">'[5]wybrane dane finansowe 1'!#REF!</definedName>
    <definedName name="_89c4jx4y21i">'[5]wybrane dane finansowe 1'!#REF!</definedName>
    <definedName name="_8beuwr50mv" localSheetId="2">'[5]wybrane dane finansowe 1'!#REF!</definedName>
    <definedName name="_8beuwr50mv" localSheetId="5">'[5]wybrane dane finansowe 1'!#REF!</definedName>
    <definedName name="_8beuwr50mv" localSheetId="1">'[5]wybrane dane finansowe 1'!#REF!</definedName>
    <definedName name="_8beuwr50mv" localSheetId="4">'[5]wybrane dane finansowe 1'!#REF!</definedName>
    <definedName name="_8beuwr50mv" localSheetId="10">'[5]wybrane dane finansowe 1'!#REF!</definedName>
    <definedName name="_8beuwr50mv" localSheetId="16">'[5]wybrane dane finansowe 1'!#REF!</definedName>
    <definedName name="_8beuwr50mv" localSheetId="17">'[5]wybrane dane finansowe 1'!#REF!</definedName>
    <definedName name="_8beuwr50mv">'[5]wybrane dane finansowe 1'!#REF!</definedName>
    <definedName name="_8cxlul50m1q" localSheetId="2">'[5]wybrane dane finansowe 1'!#REF!</definedName>
    <definedName name="_8cxlul50m1q" localSheetId="5">'[5]wybrane dane finansowe 1'!#REF!</definedName>
    <definedName name="_8cxlul50m1q" localSheetId="1">'[5]wybrane dane finansowe 1'!#REF!</definedName>
    <definedName name="_8cxlul50m1q" localSheetId="4">'[5]wybrane dane finansowe 1'!#REF!</definedName>
    <definedName name="_8cxlul50m1q" localSheetId="10">'[5]wybrane dane finansowe 1'!#REF!</definedName>
    <definedName name="_8cxlul50m1q" localSheetId="16">'[5]wybrane dane finansowe 1'!#REF!</definedName>
    <definedName name="_8cxlul50m1q" localSheetId="17">'[5]wybrane dane finansowe 1'!#REF!</definedName>
    <definedName name="_8cxlul50m1q">'[5]wybrane dane finansowe 1'!#REF!</definedName>
    <definedName name="_8hfuju50m2h" localSheetId="2">'[5]wybrane dane finansowe 1'!#REF!</definedName>
    <definedName name="_8hfuju50m2h" localSheetId="5">'[5]wybrane dane finansowe 1'!#REF!</definedName>
    <definedName name="_8hfuju50m2h" localSheetId="1">'[5]wybrane dane finansowe 1'!#REF!</definedName>
    <definedName name="_8hfuju50m2h" localSheetId="4">'[5]wybrane dane finansowe 1'!#REF!</definedName>
    <definedName name="_8hfuju50m2h" localSheetId="10">'[5]wybrane dane finansowe 1'!#REF!</definedName>
    <definedName name="_8hfuju50m2h" localSheetId="16">'[5]wybrane dane finansowe 1'!#REF!</definedName>
    <definedName name="_8hfuju50m2h" localSheetId="17">'[5]wybrane dane finansowe 1'!#REF!</definedName>
    <definedName name="_8hfuju50m2h">'[5]wybrane dane finansowe 1'!#REF!</definedName>
    <definedName name="_8idedh4x9r" localSheetId="2">#REF!</definedName>
    <definedName name="_8idedh4x9r" localSheetId="4">#REF!</definedName>
    <definedName name="_8idedh4x9r" localSheetId="10">#REF!</definedName>
    <definedName name="_8idedh4x9r" localSheetId="16">#REF!</definedName>
    <definedName name="_8idedh4x9r">#REF!</definedName>
    <definedName name="_8iencb53q2i" localSheetId="2">'[5]wybrane dane finansowe 1'!#REF!</definedName>
    <definedName name="_8iencb53q2i" localSheetId="5">'[5]wybrane dane finansowe 1'!#REF!</definedName>
    <definedName name="_8iencb53q2i" localSheetId="1">'[5]wybrane dane finansowe 1'!#REF!</definedName>
    <definedName name="_8iencb53q2i" localSheetId="4">'[5]wybrane dane finansowe 1'!#REF!</definedName>
    <definedName name="_8iencb53q2i" localSheetId="10">'[5]wybrane dane finansowe 1'!#REF!</definedName>
    <definedName name="_8iencb53q2i" localSheetId="16">'[5]wybrane dane finansowe 1'!#REF!</definedName>
    <definedName name="_8iencb53q2i" localSheetId="17">'[5]wybrane dane finansowe 1'!#REF!</definedName>
    <definedName name="_8iencb53q2i">'[5]wybrane dane finansowe 1'!#REF!</definedName>
    <definedName name="_8iqvew4zl1i" localSheetId="2">'[5]wybrane dane finansowe 1'!#REF!</definedName>
    <definedName name="_8iqvew4zl1i" localSheetId="5">'[5]wybrane dane finansowe 1'!#REF!</definedName>
    <definedName name="_8iqvew4zl1i" localSheetId="1">'[5]wybrane dane finansowe 1'!#REF!</definedName>
    <definedName name="_8iqvew4zl1i" localSheetId="4">'[5]wybrane dane finansowe 1'!#REF!</definedName>
    <definedName name="_8iqvew4zl1i" localSheetId="10">'[5]wybrane dane finansowe 1'!#REF!</definedName>
    <definedName name="_8iqvew4zl1i" localSheetId="16">'[5]wybrane dane finansowe 1'!#REF!</definedName>
    <definedName name="_8iqvew4zl1i" localSheetId="17">'[5]wybrane dane finansowe 1'!#REF!</definedName>
    <definedName name="_8iqvew4zl1i">'[5]wybrane dane finansowe 1'!#REF!</definedName>
    <definedName name="_8jdwxz4y28" localSheetId="2">'[5]wybrane dane finansowe 1'!#REF!</definedName>
    <definedName name="_8jdwxz4y28" localSheetId="5">'[5]wybrane dane finansowe 1'!#REF!</definedName>
    <definedName name="_8jdwxz4y28" localSheetId="1">'[5]wybrane dane finansowe 1'!#REF!</definedName>
    <definedName name="_8jdwxz4y28" localSheetId="4">'[5]wybrane dane finansowe 1'!#REF!</definedName>
    <definedName name="_8jdwxz4y28" localSheetId="10">'[5]wybrane dane finansowe 1'!#REF!</definedName>
    <definedName name="_8jdwxz4y28" localSheetId="16">'[5]wybrane dane finansowe 1'!#REF!</definedName>
    <definedName name="_8jdwxz4y28" localSheetId="17">'[5]wybrane dane finansowe 1'!#REF!</definedName>
    <definedName name="_8jdwxz4y28">'[5]wybrane dane finansowe 1'!#REF!</definedName>
    <definedName name="_8kfjak5071k" localSheetId="2">'[5]wybrane dane finansowe 1'!#REF!</definedName>
    <definedName name="_8kfjak5071k" localSheetId="5">'[5]wybrane dane finansowe 1'!#REF!</definedName>
    <definedName name="_8kfjak5071k" localSheetId="1">'[5]wybrane dane finansowe 1'!#REF!</definedName>
    <definedName name="_8kfjak5071k" localSheetId="4">'[5]wybrane dane finansowe 1'!#REF!</definedName>
    <definedName name="_8kfjak5071k" localSheetId="10">'[5]wybrane dane finansowe 1'!#REF!</definedName>
    <definedName name="_8kfjak5071k" localSheetId="16">'[5]wybrane dane finansowe 1'!#REF!</definedName>
    <definedName name="_8kfjak5071k" localSheetId="17">'[5]wybrane dane finansowe 1'!#REF!</definedName>
    <definedName name="_8kfjak5071k">'[5]wybrane dane finansowe 1'!#REF!</definedName>
    <definedName name="_8ld9ix54j26" localSheetId="2">'[5]wybrane dane finansowe 1'!#REF!</definedName>
    <definedName name="_8ld9ix54j26" localSheetId="5">'[5]wybrane dane finansowe 1'!#REF!</definedName>
    <definedName name="_8ld9ix54j26" localSheetId="1">'[5]wybrane dane finansowe 1'!#REF!</definedName>
    <definedName name="_8ld9ix54j26" localSheetId="4">'[5]wybrane dane finansowe 1'!#REF!</definedName>
    <definedName name="_8ld9ix54j26" localSheetId="10">'[5]wybrane dane finansowe 1'!#REF!</definedName>
    <definedName name="_8ld9ix54j26" localSheetId="16">'[5]wybrane dane finansowe 1'!#REF!</definedName>
    <definedName name="_8ld9ix54j26" localSheetId="17">'[5]wybrane dane finansowe 1'!#REF!</definedName>
    <definedName name="_8ld9ix54j26">'[5]wybrane dane finansowe 1'!#REF!</definedName>
    <definedName name="_8lym9g54jy" localSheetId="2">'[5]wybrane dane finansowe 1'!#REF!</definedName>
    <definedName name="_8lym9g54jy" localSheetId="5">'[5]wybrane dane finansowe 1'!#REF!</definedName>
    <definedName name="_8lym9g54jy" localSheetId="1">'[5]wybrane dane finansowe 1'!#REF!</definedName>
    <definedName name="_8lym9g54jy" localSheetId="4">'[5]wybrane dane finansowe 1'!#REF!</definedName>
    <definedName name="_8lym9g54jy" localSheetId="10">'[5]wybrane dane finansowe 1'!#REF!</definedName>
    <definedName name="_8lym9g54jy" localSheetId="16">'[5]wybrane dane finansowe 1'!#REF!</definedName>
    <definedName name="_8lym9g54jy" localSheetId="17">'[5]wybrane dane finansowe 1'!#REF!</definedName>
    <definedName name="_8lym9g54jy">'[5]wybrane dane finansowe 1'!#REF!</definedName>
    <definedName name="_8m5wdn4y21s" localSheetId="2">'[5]wybrane dane finansowe 1'!#REF!</definedName>
    <definedName name="_8m5wdn4y21s" localSheetId="5">'[5]wybrane dane finansowe 1'!#REF!</definedName>
    <definedName name="_8m5wdn4y21s" localSheetId="1">'[5]wybrane dane finansowe 1'!#REF!</definedName>
    <definedName name="_8m5wdn4y21s" localSheetId="4">'[5]wybrane dane finansowe 1'!#REF!</definedName>
    <definedName name="_8m5wdn4y21s" localSheetId="10">'[5]wybrane dane finansowe 1'!#REF!</definedName>
    <definedName name="_8m5wdn4y21s" localSheetId="16">'[5]wybrane dane finansowe 1'!#REF!</definedName>
    <definedName name="_8m5wdn4y21s" localSheetId="17">'[5]wybrane dane finansowe 1'!#REF!</definedName>
    <definedName name="_8m5wdn4y21s">'[5]wybrane dane finansowe 1'!#REF!</definedName>
    <definedName name="_8n28zj53q2b" localSheetId="2">'[5]wybrane dane finansowe 1'!#REF!</definedName>
    <definedName name="_8n28zj53q2b" localSheetId="5">'[5]wybrane dane finansowe 1'!#REF!</definedName>
    <definedName name="_8n28zj53q2b" localSheetId="1">'[5]wybrane dane finansowe 1'!#REF!</definedName>
    <definedName name="_8n28zj53q2b" localSheetId="4">'[5]wybrane dane finansowe 1'!#REF!</definedName>
    <definedName name="_8n28zj53q2b" localSheetId="10">'[5]wybrane dane finansowe 1'!#REF!</definedName>
    <definedName name="_8n28zj53q2b" localSheetId="16">'[5]wybrane dane finansowe 1'!#REF!</definedName>
    <definedName name="_8n28zj53q2b" localSheetId="17">'[5]wybrane dane finansowe 1'!#REF!</definedName>
    <definedName name="_8n28zj53q2b">'[5]wybrane dane finansowe 1'!#REF!</definedName>
    <definedName name="_8o3da25181t" localSheetId="2">'[5]wybrane dane finansowe 1'!#REF!</definedName>
    <definedName name="_8o3da25181t" localSheetId="5">'[5]wybrane dane finansowe 1'!#REF!</definedName>
    <definedName name="_8o3da25181t" localSheetId="1">'[5]wybrane dane finansowe 1'!#REF!</definedName>
    <definedName name="_8o3da25181t" localSheetId="4">'[5]wybrane dane finansowe 1'!#REF!</definedName>
    <definedName name="_8o3da25181t" localSheetId="10">'[5]wybrane dane finansowe 1'!#REF!</definedName>
    <definedName name="_8o3da25181t" localSheetId="16">'[5]wybrane dane finansowe 1'!#REF!</definedName>
    <definedName name="_8o3da25181t" localSheetId="17">'[5]wybrane dane finansowe 1'!#REF!</definedName>
    <definedName name="_8o3da25181t">'[5]wybrane dane finansowe 1'!#REF!</definedName>
    <definedName name="_8ockt153qg" localSheetId="2">'[5]wybrane dane finansowe 1'!#REF!</definedName>
    <definedName name="_8ockt153qg" localSheetId="5">'[5]wybrane dane finansowe 1'!#REF!</definedName>
    <definedName name="_8ockt153qg" localSheetId="1">'[5]wybrane dane finansowe 1'!#REF!</definedName>
    <definedName name="_8ockt153qg" localSheetId="4">'[5]wybrane dane finansowe 1'!#REF!</definedName>
    <definedName name="_8ockt153qg" localSheetId="10">'[5]wybrane dane finansowe 1'!#REF!</definedName>
    <definedName name="_8ockt153qg" localSheetId="16">'[5]wybrane dane finansowe 1'!#REF!</definedName>
    <definedName name="_8ockt153qg" localSheetId="17">'[5]wybrane dane finansowe 1'!#REF!</definedName>
    <definedName name="_8ockt153qg">'[5]wybrane dane finansowe 1'!#REF!</definedName>
    <definedName name="_8onocr4y232" localSheetId="2">'[5]wybrane dane finansowe 1'!#REF!</definedName>
    <definedName name="_8onocr4y232" localSheetId="5">'[5]wybrane dane finansowe 1'!#REF!</definedName>
    <definedName name="_8onocr4y232" localSheetId="1">'[5]wybrane dane finansowe 1'!#REF!</definedName>
    <definedName name="_8onocr4y232" localSheetId="4">'[5]wybrane dane finansowe 1'!#REF!</definedName>
    <definedName name="_8onocr4y232" localSheetId="10">'[5]wybrane dane finansowe 1'!#REF!</definedName>
    <definedName name="_8onocr4y232" localSheetId="16">'[5]wybrane dane finansowe 1'!#REF!</definedName>
    <definedName name="_8onocr4y232" localSheetId="17">'[5]wybrane dane finansowe 1'!#REF!</definedName>
    <definedName name="_8onocr4y232">'[5]wybrane dane finansowe 1'!#REF!</definedName>
    <definedName name="_8qgn4i4zlr" localSheetId="2">'[5]wybrane dane finansowe 1'!#REF!</definedName>
    <definedName name="_8qgn4i4zlr" localSheetId="5">'[5]wybrane dane finansowe 1'!#REF!</definedName>
    <definedName name="_8qgn4i4zlr" localSheetId="1">'[5]wybrane dane finansowe 1'!#REF!</definedName>
    <definedName name="_8qgn4i4zlr" localSheetId="4">'[5]wybrane dane finansowe 1'!#REF!</definedName>
    <definedName name="_8qgn4i4zlr" localSheetId="10">'[5]wybrane dane finansowe 1'!#REF!</definedName>
    <definedName name="_8qgn4i4zlr" localSheetId="16">'[5]wybrane dane finansowe 1'!#REF!</definedName>
    <definedName name="_8qgn4i4zlr" localSheetId="17">'[5]wybrane dane finansowe 1'!#REF!</definedName>
    <definedName name="_8qgn4i4zlr">'[5]wybrane dane finansowe 1'!#REF!</definedName>
    <definedName name="_8rrhn74y237" localSheetId="2">'[5]wybrane dane finansowe 1'!#REF!</definedName>
    <definedName name="_8rrhn74y237" localSheetId="5">'[5]wybrane dane finansowe 1'!#REF!</definedName>
    <definedName name="_8rrhn74y237" localSheetId="1">'[5]wybrane dane finansowe 1'!#REF!</definedName>
    <definedName name="_8rrhn74y237" localSheetId="4">'[5]wybrane dane finansowe 1'!#REF!</definedName>
    <definedName name="_8rrhn74y237" localSheetId="10">'[5]wybrane dane finansowe 1'!#REF!</definedName>
    <definedName name="_8rrhn74y237" localSheetId="16">'[5]wybrane dane finansowe 1'!#REF!</definedName>
    <definedName name="_8rrhn74y237" localSheetId="17">'[5]wybrane dane finansowe 1'!#REF!</definedName>
    <definedName name="_8rrhn74y237">'[5]wybrane dane finansowe 1'!#REF!</definedName>
    <definedName name="_8ruzvf54j20" localSheetId="2">'[5]wybrane dane finansowe 1'!#REF!</definedName>
    <definedName name="_8ruzvf54j20" localSheetId="5">'[5]wybrane dane finansowe 1'!#REF!</definedName>
    <definedName name="_8ruzvf54j20" localSheetId="1">'[5]wybrane dane finansowe 1'!#REF!</definedName>
    <definedName name="_8ruzvf54j20" localSheetId="4">'[5]wybrane dane finansowe 1'!#REF!</definedName>
    <definedName name="_8ruzvf54j20" localSheetId="10">'[5]wybrane dane finansowe 1'!#REF!</definedName>
    <definedName name="_8ruzvf54j20" localSheetId="16">'[5]wybrane dane finansowe 1'!#REF!</definedName>
    <definedName name="_8ruzvf54j20" localSheetId="17">'[5]wybrane dane finansowe 1'!#REF!</definedName>
    <definedName name="_8ruzvf54j20">'[5]wybrane dane finansowe 1'!#REF!</definedName>
    <definedName name="_8t3fqk51819" localSheetId="2">'[5]wybrane dane finansowe 1'!#REF!</definedName>
    <definedName name="_8t3fqk51819" localSheetId="5">'[5]wybrane dane finansowe 1'!#REF!</definedName>
    <definedName name="_8t3fqk51819" localSheetId="1">'[5]wybrane dane finansowe 1'!#REF!</definedName>
    <definedName name="_8t3fqk51819" localSheetId="4">'[5]wybrane dane finansowe 1'!#REF!</definedName>
    <definedName name="_8t3fqk51819" localSheetId="10">'[5]wybrane dane finansowe 1'!#REF!</definedName>
    <definedName name="_8t3fqk51819" localSheetId="16">'[5]wybrane dane finansowe 1'!#REF!</definedName>
    <definedName name="_8t3fqk51819" localSheetId="17">'[5]wybrane dane finansowe 1'!#REF!</definedName>
    <definedName name="_8t3fqk51819">'[5]wybrane dane finansowe 1'!#REF!</definedName>
    <definedName name="_8wici354j2k" localSheetId="2">'[5]wybrane dane finansowe 1'!#REF!</definedName>
    <definedName name="_8wici354j2k" localSheetId="5">'[5]wybrane dane finansowe 1'!#REF!</definedName>
    <definedName name="_8wici354j2k" localSheetId="1">'[5]wybrane dane finansowe 1'!#REF!</definedName>
    <definedName name="_8wici354j2k" localSheetId="4">'[5]wybrane dane finansowe 1'!#REF!</definedName>
    <definedName name="_8wici354j2k" localSheetId="10">'[5]wybrane dane finansowe 1'!#REF!</definedName>
    <definedName name="_8wici354j2k" localSheetId="16">'[5]wybrane dane finansowe 1'!#REF!</definedName>
    <definedName name="_8wici354j2k" localSheetId="17">'[5]wybrane dane finansowe 1'!#REF!</definedName>
    <definedName name="_8wici354j2k">'[5]wybrane dane finansowe 1'!#REF!</definedName>
    <definedName name="_9_____mota" localSheetId="1">#REF!</definedName>
    <definedName name="_92e7kj53q1i" localSheetId="2">'[5]wybrane dane finansowe 1'!#REF!</definedName>
    <definedName name="_92e7kj53q1i" localSheetId="5">'[5]wybrane dane finansowe 1'!#REF!</definedName>
    <definedName name="_92e7kj53q1i" localSheetId="1">'[5]wybrane dane finansowe 1'!#REF!</definedName>
    <definedName name="_92e7kj53q1i" localSheetId="4">'[5]wybrane dane finansowe 1'!#REF!</definedName>
    <definedName name="_92e7kj53q1i" localSheetId="10">'[5]wybrane dane finansowe 1'!#REF!</definedName>
    <definedName name="_92e7kj53q1i" localSheetId="16">'[5]wybrane dane finansowe 1'!#REF!</definedName>
    <definedName name="_92e7kj53q1i" localSheetId="17">'[5]wybrane dane finansowe 1'!#REF!</definedName>
    <definedName name="_92e7kj53q1i">'[5]wybrane dane finansowe 1'!#REF!</definedName>
    <definedName name="_92q6gz51818" localSheetId="2">'[5]wybrane dane finansowe 1'!#REF!</definedName>
    <definedName name="_92q6gz51818" localSheetId="5">'[5]wybrane dane finansowe 1'!#REF!</definedName>
    <definedName name="_92q6gz51818" localSheetId="1">'[5]wybrane dane finansowe 1'!#REF!</definedName>
    <definedName name="_92q6gz51818" localSheetId="4">'[5]wybrane dane finansowe 1'!#REF!</definedName>
    <definedName name="_92q6gz51818" localSheetId="10">'[5]wybrane dane finansowe 1'!#REF!</definedName>
    <definedName name="_92q6gz51818" localSheetId="16">'[5]wybrane dane finansowe 1'!#REF!</definedName>
    <definedName name="_92q6gz51818" localSheetId="17">'[5]wybrane dane finansowe 1'!#REF!</definedName>
    <definedName name="_92q6gz51818">'[5]wybrane dane finansowe 1'!#REF!</definedName>
    <definedName name="_931oqc50m28" localSheetId="2">'[5]wybrane dane finansowe 1'!#REF!</definedName>
    <definedName name="_931oqc50m28" localSheetId="5">'[5]wybrane dane finansowe 1'!#REF!</definedName>
    <definedName name="_931oqc50m28" localSheetId="1">'[5]wybrane dane finansowe 1'!#REF!</definedName>
    <definedName name="_931oqc50m28" localSheetId="4">'[5]wybrane dane finansowe 1'!#REF!</definedName>
    <definedName name="_931oqc50m28" localSheetId="10">'[5]wybrane dane finansowe 1'!#REF!</definedName>
    <definedName name="_931oqc50m28" localSheetId="16">'[5]wybrane dane finansowe 1'!#REF!</definedName>
    <definedName name="_931oqc50m28" localSheetId="17">'[5]wybrane dane finansowe 1'!#REF!</definedName>
    <definedName name="_931oqc50m28">'[5]wybrane dane finansowe 1'!#REF!</definedName>
    <definedName name="_940t3o518e" localSheetId="2">'[5]wybrane dane finansowe 1'!#REF!</definedName>
    <definedName name="_940t3o518e" localSheetId="5">'[5]wybrane dane finansowe 1'!#REF!</definedName>
    <definedName name="_940t3o518e" localSheetId="1">'[5]wybrane dane finansowe 1'!#REF!</definedName>
    <definedName name="_940t3o518e" localSheetId="4">'[5]wybrane dane finansowe 1'!#REF!</definedName>
    <definedName name="_940t3o518e" localSheetId="10">'[5]wybrane dane finansowe 1'!#REF!</definedName>
    <definedName name="_940t3o518e" localSheetId="16">'[5]wybrane dane finansowe 1'!#REF!</definedName>
    <definedName name="_940t3o518e" localSheetId="17">'[5]wybrane dane finansowe 1'!#REF!</definedName>
    <definedName name="_940t3o518e">'[5]wybrane dane finansowe 1'!#REF!</definedName>
    <definedName name="_973bfx4y22s" localSheetId="2">'[5]wybrane dane finansowe 1'!#REF!</definedName>
    <definedName name="_973bfx4y22s" localSheetId="5">'[5]wybrane dane finansowe 1'!#REF!</definedName>
    <definedName name="_973bfx4y22s" localSheetId="1">'[5]wybrane dane finansowe 1'!#REF!</definedName>
    <definedName name="_973bfx4y22s" localSheetId="4">'[5]wybrane dane finansowe 1'!#REF!</definedName>
    <definedName name="_973bfx4y22s" localSheetId="10">'[5]wybrane dane finansowe 1'!#REF!</definedName>
    <definedName name="_973bfx4y22s" localSheetId="16">'[5]wybrane dane finansowe 1'!#REF!</definedName>
    <definedName name="_973bfx4y22s" localSheetId="17">'[5]wybrane dane finansowe 1'!#REF!</definedName>
    <definedName name="_973bfx4y22s">'[5]wybrane dane finansowe 1'!#REF!</definedName>
    <definedName name="_9cqbv74y21l" localSheetId="2">'[5]wybrane dane finansowe 1'!#REF!</definedName>
    <definedName name="_9cqbv74y21l" localSheetId="5">'[5]wybrane dane finansowe 1'!#REF!</definedName>
    <definedName name="_9cqbv74y21l" localSheetId="1">'[5]wybrane dane finansowe 1'!#REF!</definedName>
    <definedName name="_9cqbv74y21l" localSheetId="4">'[5]wybrane dane finansowe 1'!#REF!</definedName>
    <definedName name="_9cqbv74y21l" localSheetId="10">'[5]wybrane dane finansowe 1'!#REF!</definedName>
    <definedName name="_9cqbv74y21l" localSheetId="16">'[5]wybrane dane finansowe 1'!#REF!</definedName>
    <definedName name="_9cqbv74y21l" localSheetId="17">'[5]wybrane dane finansowe 1'!#REF!</definedName>
    <definedName name="_9cqbv74y21l">'[5]wybrane dane finansowe 1'!#REF!</definedName>
    <definedName name="_9fzab95181u" localSheetId="2">'[5]wybrane dane finansowe 1'!#REF!</definedName>
    <definedName name="_9fzab95181u" localSheetId="5">'[5]wybrane dane finansowe 1'!#REF!</definedName>
    <definedName name="_9fzab95181u" localSheetId="1">'[5]wybrane dane finansowe 1'!#REF!</definedName>
    <definedName name="_9fzab95181u" localSheetId="4">'[5]wybrane dane finansowe 1'!#REF!</definedName>
    <definedName name="_9fzab95181u" localSheetId="10">'[5]wybrane dane finansowe 1'!#REF!</definedName>
    <definedName name="_9fzab95181u" localSheetId="16">'[5]wybrane dane finansowe 1'!#REF!</definedName>
    <definedName name="_9fzab95181u" localSheetId="17">'[5]wybrane dane finansowe 1'!#REF!</definedName>
    <definedName name="_9fzab95181u">'[5]wybrane dane finansowe 1'!#REF!</definedName>
    <definedName name="_9j2fbv507r" localSheetId="2">'[5]wybrane dane finansowe 1'!#REF!</definedName>
    <definedName name="_9j2fbv507r" localSheetId="5">'[5]wybrane dane finansowe 1'!#REF!</definedName>
    <definedName name="_9j2fbv507r" localSheetId="1">'[5]wybrane dane finansowe 1'!#REF!</definedName>
    <definedName name="_9j2fbv507r" localSheetId="4">'[5]wybrane dane finansowe 1'!#REF!</definedName>
    <definedName name="_9j2fbv507r" localSheetId="10">'[5]wybrane dane finansowe 1'!#REF!</definedName>
    <definedName name="_9j2fbv507r" localSheetId="16">'[5]wybrane dane finansowe 1'!#REF!</definedName>
    <definedName name="_9j2fbv507r" localSheetId="17">'[5]wybrane dane finansowe 1'!#REF!</definedName>
    <definedName name="_9j2fbv507r">'[5]wybrane dane finansowe 1'!#REF!</definedName>
    <definedName name="_9ka1b453q20" localSheetId="2">'[5]wybrane dane finansowe 1'!#REF!</definedName>
    <definedName name="_9ka1b453q20" localSheetId="5">'[5]wybrane dane finansowe 1'!#REF!</definedName>
    <definedName name="_9ka1b453q20" localSheetId="1">'[5]wybrane dane finansowe 1'!#REF!</definedName>
    <definedName name="_9ka1b453q20" localSheetId="4">'[5]wybrane dane finansowe 1'!#REF!</definedName>
    <definedName name="_9ka1b453q20" localSheetId="10">'[5]wybrane dane finansowe 1'!#REF!</definedName>
    <definedName name="_9ka1b453q20" localSheetId="16">'[5]wybrane dane finansowe 1'!#REF!</definedName>
    <definedName name="_9ka1b453q20" localSheetId="17">'[5]wybrane dane finansowe 1'!#REF!</definedName>
    <definedName name="_9ka1b453q20">'[5]wybrane dane finansowe 1'!#REF!</definedName>
    <definedName name="_9obk1g4x9f" localSheetId="2">#REF!</definedName>
    <definedName name="_9obk1g4x9f" localSheetId="4">#REF!</definedName>
    <definedName name="_9obk1g4x9f" localSheetId="10">#REF!</definedName>
    <definedName name="_9obk1g4x9f" localSheetId="16">#REF!</definedName>
    <definedName name="_9obk1g4x9f">#REF!</definedName>
    <definedName name="_9uhxjw4y2k" localSheetId="2">'[5]wybrane dane finansowe 1'!#REF!</definedName>
    <definedName name="_9uhxjw4y2k" localSheetId="5">'[5]wybrane dane finansowe 1'!#REF!</definedName>
    <definedName name="_9uhxjw4y2k" localSheetId="1">'[5]wybrane dane finansowe 1'!#REF!</definedName>
    <definedName name="_9uhxjw4y2k" localSheetId="4">'[5]wybrane dane finansowe 1'!#REF!</definedName>
    <definedName name="_9uhxjw4y2k" localSheetId="10">'[5]wybrane dane finansowe 1'!#REF!</definedName>
    <definedName name="_9uhxjw4y2k" localSheetId="16">'[5]wybrane dane finansowe 1'!#REF!</definedName>
    <definedName name="_9uhxjw4y2k" localSheetId="17">'[5]wybrane dane finansowe 1'!#REF!</definedName>
    <definedName name="_9uhxjw4y2k">'[5]wybrane dane finansowe 1'!#REF!</definedName>
    <definedName name="_9uombz4x98" localSheetId="2">#REF!</definedName>
    <definedName name="_9uombz4x98" localSheetId="4">#REF!</definedName>
    <definedName name="_9uombz4x98" localSheetId="10">#REF!</definedName>
    <definedName name="_9uombz4x98" localSheetId="16">#REF!</definedName>
    <definedName name="_9uombz4x98">#REF!</definedName>
    <definedName name="_9xtk0n507l" localSheetId="2">'[5]wybrane dane finansowe 1'!#REF!</definedName>
    <definedName name="_9xtk0n507l" localSheetId="5">'[5]wybrane dane finansowe 1'!#REF!</definedName>
    <definedName name="_9xtk0n507l" localSheetId="1">'[5]wybrane dane finansowe 1'!#REF!</definedName>
    <definedName name="_9xtk0n507l" localSheetId="4">'[5]wybrane dane finansowe 1'!#REF!</definedName>
    <definedName name="_9xtk0n507l" localSheetId="10">'[5]wybrane dane finansowe 1'!#REF!</definedName>
    <definedName name="_9xtk0n507l" localSheetId="16">'[5]wybrane dane finansowe 1'!#REF!</definedName>
    <definedName name="_9xtk0n507l" localSheetId="17">'[5]wybrane dane finansowe 1'!#REF!</definedName>
    <definedName name="_9xtk0n507l">'[5]wybrane dane finansowe 1'!#REF!</definedName>
    <definedName name="_a09hj153619" localSheetId="2">'[5]wybrane dane finansowe 1'!#REF!</definedName>
    <definedName name="_a09hj153619" localSheetId="5">'[5]wybrane dane finansowe 1'!#REF!</definedName>
    <definedName name="_a09hj153619" localSheetId="1">'[5]wybrane dane finansowe 1'!#REF!</definedName>
    <definedName name="_a09hj153619" localSheetId="4">'[5]wybrane dane finansowe 1'!#REF!</definedName>
    <definedName name="_a09hj153619" localSheetId="10">'[5]wybrane dane finansowe 1'!#REF!</definedName>
    <definedName name="_a09hj153619" localSheetId="16">'[5]wybrane dane finansowe 1'!#REF!</definedName>
    <definedName name="_a09hj153619" localSheetId="17">'[5]wybrane dane finansowe 1'!#REF!</definedName>
    <definedName name="_a09hj153619">'[5]wybrane dane finansowe 1'!#REF!</definedName>
    <definedName name="_a2y7hx4y22v" localSheetId="2">'[5]wybrane dane finansowe 1'!#REF!</definedName>
    <definedName name="_a2y7hx4y22v" localSheetId="5">'[5]wybrane dane finansowe 1'!#REF!</definedName>
    <definedName name="_a2y7hx4y22v" localSheetId="1">'[5]wybrane dane finansowe 1'!#REF!</definedName>
    <definedName name="_a2y7hx4y22v" localSheetId="4">'[5]wybrane dane finansowe 1'!#REF!</definedName>
    <definedName name="_a2y7hx4y22v" localSheetId="10">'[5]wybrane dane finansowe 1'!#REF!</definedName>
    <definedName name="_a2y7hx4y22v" localSheetId="16">'[5]wybrane dane finansowe 1'!#REF!</definedName>
    <definedName name="_a2y7hx4y22v" localSheetId="17">'[5]wybrane dane finansowe 1'!#REF!</definedName>
    <definedName name="_a2y7hx4y22v">'[5]wybrane dane finansowe 1'!#REF!</definedName>
    <definedName name="_a3fjmr5071g" localSheetId="2">'[5]wybrane dane finansowe 1'!#REF!</definedName>
    <definedName name="_a3fjmr5071g" localSheetId="5">'[5]wybrane dane finansowe 1'!#REF!</definedName>
    <definedName name="_a3fjmr5071g" localSheetId="1">'[5]wybrane dane finansowe 1'!#REF!</definedName>
    <definedName name="_a3fjmr5071g" localSheetId="4">'[5]wybrane dane finansowe 1'!#REF!</definedName>
    <definedName name="_a3fjmr5071g" localSheetId="10">'[5]wybrane dane finansowe 1'!#REF!</definedName>
    <definedName name="_a3fjmr5071g" localSheetId="16">'[5]wybrane dane finansowe 1'!#REF!</definedName>
    <definedName name="_a3fjmr5071g" localSheetId="17">'[5]wybrane dane finansowe 1'!#REF!</definedName>
    <definedName name="_a3fjmr5071g">'[5]wybrane dane finansowe 1'!#REF!</definedName>
    <definedName name="_a55tnw54j25" localSheetId="2">'[5]wybrane dane finansowe 1'!#REF!</definedName>
    <definedName name="_a55tnw54j25" localSheetId="5">'[5]wybrane dane finansowe 1'!#REF!</definedName>
    <definedName name="_a55tnw54j25" localSheetId="1">'[5]wybrane dane finansowe 1'!#REF!</definedName>
    <definedName name="_a55tnw54j25" localSheetId="4">'[5]wybrane dane finansowe 1'!#REF!</definedName>
    <definedName name="_a55tnw54j25" localSheetId="10">'[5]wybrane dane finansowe 1'!#REF!</definedName>
    <definedName name="_a55tnw54j25" localSheetId="16">'[5]wybrane dane finansowe 1'!#REF!</definedName>
    <definedName name="_a55tnw54j25" localSheetId="17">'[5]wybrane dane finansowe 1'!#REF!</definedName>
    <definedName name="_a55tnw54j25">'[5]wybrane dane finansowe 1'!#REF!</definedName>
    <definedName name="_a854yq54j2c" localSheetId="2">'[5]wybrane dane finansowe 1'!#REF!</definedName>
    <definedName name="_a854yq54j2c" localSheetId="5">'[5]wybrane dane finansowe 1'!#REF!</definedName>
    <definedName name="_a854yq54j2c" localSheetId="1">'[5]wybrane dane finansowe 1'!#REF!</definedName>
    <definedName name="_a854yq54j2c" localSheetId="4">'[5]wybrane dane finansowe 1'!#REF!</definedName>
    <definedName name="_a854yq54j2c" localSheetId="10">'[5]wybrane dane finansowe 1'!#REF!</definedName>
    <definedName name="_a854yq54j2c" localSheetId="16">'[5]wybrane dane finansowe 1'!#REF!</definedName>
    <definedName name="_a854yq54j2c" localSheetId="17">'[5]wybrane dane finansowe 1'!#REF!</definedName>
    <definedName name="_a854yq54j2c">'[5]wybrane dane finansowe 1'!#REF!</definedName>
    <definedName name="_a9nai354ja" localSheetId="2">'[5]wybrane dane finansowe 1'!#REF!</definedName>
    <definedName name="_a9nai354ja" localSheetId="5">'[5]wybrane dane finansowe 1'!#REF!</definedName>
    <definedName name="_a9nai354ja" localSheetId="1">'[5]wybrane dane finansowe 1'!#REF!</definedName>
    <definedName name="_a9nai354ja" localSheetId="4">'[5]wybrane dane finansowe 1'!#REF!</definedName>
    <definedName name="_a9nai354ja" localSheetId="10">'[5]wybrane dane finansowe 1'!#REF!</definedName>
    <definedName name="_a9nai354ja" localSheetId="16">'[5]wybrane dane finansowe 1'!#REF!</definedName>
    <definedName name="_a9nai354ja" localSheetId="17">'[5]wybrane dane finansowe 1'!#REF!</definedName>
    <definedName name="_a9nai354ja">'[5]wybrane dane finansowe 1'!#REF!</definedName>
    <definedName name="_aa97mp53q1c" localSheetId="2">'[5]wybrane dane finansowe 1'!#REF!</definedName>
    <definedName name="_aa97mp53q1c" localSheetId="5">'[5]wybrane dane finansowe 1'!#REF!</definedName>
    <definedName name="_aa97mp53q1c" localSheetId="1">'[5]wybrane dane finansowe 1'!#REF!</definedName>
    <definedName name="_aa97mp53q1c" localSheetId="4">'[5]wybrane dane finansowe 1'!#REF!</definedName>
    <definedName name="_aa97mp53q1c" localSheetId="10">'[5]wybrane dane finansowe 1'!#REF!</definedName>
    <definedName name="_aa97mp53q1c" localSheetId="16">'[5]wybrane dane finansowe 1'!#REF!</definedName>
    <definedName name="_aa97mp53q1c" localSheetId="17">'[5]wybrane dane finansowe 1'!#REF!</definedName>
    <definedName name="_aa97mp53q1c">'[5]wybrane dane finansowe 1'!#REF!</definedName>
    <definedName name="_ab4xfo54jw" localSheetId="2">'[5]wybrane dane finansowe 1'!#REF!</definedName>
    <definedName name="_ab4xfo54jw" localSheetId="5">'[5]wybrane dane finansowe 1'!#REF!</definedName>
    <definedName name="_ab4xfo54jw" localSheetId="1">'[5]wybrane dane finansowe 1'!#REF!</definedName>
    <definedName name="_ab4xfo54jw" localSheetId="4">'[5]wybrane dane finansowe 1'!#REF!</definedName>
    <definedName name="_ab4xfo54jw" localSheetId="10">'[5]wybrane dane finansowe 1'!#REF!</definedName>
    <definedName name="_ab4xfo54jw" localSheetId="16">'[5]wybrane dane finansowe 1'!#REF!</definedName>
    <definedName name="_ab4xfo54jw" localSheetId="17">'[5]wybrane dane finansowe 1'!#REF!</definedName>
    <definedName name="_ab4xfo54jw">'[5]wybrane dane finansowe 1'!#REF!</definedName>
    <definedName name="_abref054j1s" localSheetId="2">'[5]wybrane dane finansowe 1'!#REF!</definedName>
    <definedName name="_abref054j1s" localSheetId="5">'[5]wybrane dane finansowe 1'!#REF!</definedName>
    <definedName name="_abref054j1s" localSheetId="1">'[5]wybrane dane finansowe 1'!#REF!</definedName>
    <definedName name="_abref054j1s" localSheetId="4">'[5]wybrane dane finansowe 1'!#REF!</definedName>
    <definedName name="_abref054j1s" localSheetId="10">'[5]wybrane dane finansowe 1'!#REF!</definedName>
    <definedName name="_abref054j1s" localSheetId="16">'[5]wybrane dane finansowe 1'!#REF!</definedName>
    <definedName name="_abref054j1s" localSheetId="17">'[5]wybrane dane finansowe 1'!#REF!</definedName>
    <definedName name="_abref054j1s">'[5]wybrane dane finansowe 1'!#REF!</definedName>
    <definedName name="_ac25lb50mc" localSheetId="2">'[5]wybrane dane finansowe 1'!#REF!</definedName>
    <definedName name="_ac25lb50mc" localSheetId="5">'[5]wybrane dane finansowe 1'!#REF!</definedName>
    <definedName name="_ac25lb50mc" localSheetId="1">'[5]wybrane dane finansowe 1'!#REF!</definedName>
    <definedName name="_ac25lb50mc" localSheetId="4">'[5]wybrane dane finansowe 1'!#REF!</definedName>
    <definedName name="_ac25lb50mc" localSheetId="10">'[5]wybrane dane finansowe 1'!#REF!</definedName>
    <definedName name="_ac25lb50mc" localSheetId="16">'[5]wybrane dane finansowe 1'!#REF!</definedName>
    <definedName name="_ac25lb50mc" localSheetId="17">'[5]wybrane dane finansowe 1'!#REF!</definedName>
    <definedName name="_ac25lb50mc">'[5]wybrane dane finansowe 1'!#REF!</definedName>
    <definedName name="_add58f54j2d" localSheetId="2">'[5]wybrane dane finansowe 1'!#REF!</definedName>
    <definedName name="_add58f54j2d" localSheetId="5">'[5]wybrane dane finansowe 1'!#REF!</definedName>
    <definedName name="_add58f54j2d" localSheetId="1">'[5]wybrane dane finansowe 1'!#REF!</definedName>
    <definedName name="_add58f54j2d" localSheetId="4">'[5]wybrane dane finansowe 1'!#REF!</definedName>
    <definedName name="_add58f54j2d" localSheetId="10">'[5]wybrane dane finansowe 1'!#REF!</definedName>
    <definedName name="_add58f54j2d" localSheetId="16">'[5]wybrane dane finansowe 1'!#REF!</definedName>
    <definedName name="_add58f54j2d" localSheetId="17">'[5]wybrane dane finansowe 1'!#REF!</definedName>
    <definedName name="_add58f54j2d">'[5]wybrane dane finansowe 1'!#REF!</definedName>
    <definedName name="_adnssb4y213" localSheetId="2">'[5]wybrane dane finansowe 1'!#REF!</definedName>
    <definedName name="_adnssb4y213" localSheetId="5">'[5]wybrane dane finansowe 1'!#REF!</definedName>
    <definedName name="_adnssb4y213" localSheetId="1">'[5]wybrane dane finansowe 1'!#REF!</definedName>
    <definedName name="_adnssb4y213" localSheetId="4">'[5]wybrane dane finansowe 1'!#REF!</definedName>
    <definedName name="_adnssb4y213" localSheetId="10">'[5]wybrane dane finansowe 1'!#REF!</definedName>
    <definedName name="_adnssb4y213" localSheetId="16">'[5]wybrane dane finansowe 1'!#REF!</definedName>
    <definedName name="_adnssb4y213" localSheetId="17">'[5]wybrane dane finansowe 1'!#REF!</definedName>
    <definedName name="_adnssb4y213">'[5]wybrane dane finansowe 1'!#REF!</definedName>
    <definedName name="_ah6z4b54j1a" localSheetId="2">'[5]wybrane dane finansowe 1'!#REF!</definedName>
    <definedName name="_ah6z4b54j1a" localSheetId="5">'[5]wybrane dane finansowe 1'!#REF!</definedName>
    <definedName name="_ah6z4b54j1a" localSheetId="1">'[5]wybrane dane finansowe 1'!#REF!</definedName>
    <definedName name="_ah6z4b54j1a" localSheetId="4">'[5]wybrane dane finansowe 1'!#REF!</definedName>
    <definedName name="_ah6z4b54j1a" localSheetId="10">'[5]wybrane dane finansowe 1'!#REF!</definedName>
    <definedName name="_ah6z4b54j1a" localSheetId="16">'[5]wybrane dane finansowe 1'!#REF!</definedName>
    <definedName name="_ah6z4b54j1a" localSheetId="17">'[5]wybrane dane finansowe 1'!#REF!</definedName>
    <definedName name="_ah6z4b54j1a">'[5]wybrane dane finansowe 1'!#REF!</definedName>
    <definedName name="_alg88351po" localSheetId="2">'[5]wybrane dane finansowe 1'!#REF!</definedName>
    <definedName name="_alg88351po" localSheetId="5">'[5]wybrane dane finansowe 1'!#REF!</definedName>
    <definedName name="_alg88351po" localSheetId="1">'[5]wybrane dane finansowe 1'!#REF!</definedName>
    <definedName name="_alg88351po" localSheetId="4">'[5]wybrane dane finansowe 1'!#REF!</definedName>
    <definedName name="_alg88351po" localSheetId="10">'[5]wybrane dane finansowe 1'!#REF!</definedName>
    <definedName name="_alg88351po" localSheetId="16">'[5]wybrane dane finansowe 1'!#REF!</definedName>
    <definedName name="_alg88351po" localSheetId="17">'[5]wybrane dane finansowe 1'!#REF!</definedName>
    <definedName name="_alg88351po">'[5]wybrane dane finansowe 1'!#REF!</definedName>
    <definedName name="_ALI1" localSheetId="2">#REF!</definedName>
    <definedName name="_ALI1" localSheetId="4">#REF!</definedName>
    <definedName name="_ALI1" localSheetId="10">#REF!</definedName>
    <definedName name="_ALI1" localSheetId="16">#REF!</definedName>
    <definedName name="_ALI1">#REF!</definedName>
    <definedName name="_ALI2" localSheetId="2">#REF!</definedName>
    <definedName name="_ALI2" localSheetId="4">#REF!</definedName>
    <definedName name="_ALI2" localSheetId="10">#REF!</definedName>
    <definedName name="_ALI2" localSheetId="16">#REF!</definedName>
    <definedName name="_ALI2">#REF!</definedName>
    <definedName name="_alm9sd507b" localSheetId="2">'[5]wybrane dane finansowe 1'!#REF!</definedName>
    <definedName name="_alm9sd507b" localSheetId="5">'[5]wybrane dane finansowe 1'!#REF!</definedName>
    <definedName name="_alm9sd507b" localSheetId="1">'[5]wybrane dane finansowe 1'!#REF!</definedName>
    <definedName name="_alm9sd507b" localSheetId="4">'[5]wybrane dane finansowe 1'!#REF!</definedName>
    <definedName name="_alm9sd507b" localSheetId="10">'[5]wybrane dane finansowe 1'!#REF!</definedName>
    <definedName name="_alm9sd507b" localSheetId="16">'[5]wybrane dane finansowe 1'!#REF!</definedName>
    <definedName name="_alm9sd507b" localSheetId="17">'[5]wybrane dane finansowe 1'!#REF!</definedName>
    <definedName name="_alm9sd507b">'[5]wybrane dane finansowe 1'!#REF!</definedName>
    <definedName name="_AMI1" localSheetId="2">#REF!</definedName>
    <definedName name="_AMI1" localSheetId="4">#REF!</definedName>
    <definedName name="_AMI1" localSheetId="10">#REF!</definedName>
    <definedName name="_AMI1" localSheetId="16">#REF!</definedName>
    <definedName name="_AMI1">#REF!</definedName>
    <definedName name="_AMI2" localSheetId="2">#REF!</definedName>
    <definedName name="_AMI2" localSheetId="4">#REF!</definedName>
    <definedName name="_AMI2" localSheetId="10">#REF!</definedName>
    <definedName name="_AMI2" localSheetId="16">#REF!</definedName>
    <definedName name="_AMI2">#REF!</definedName>
    <definedName name="_ano1or507a" localSheetId="2">'[5]wybrane dane finansowe 1'!#REF!</definedName>
    <definedName name="_ano1or507a" localSheetId="5">'[5]wybrane dane finansowe 1'!#REF!</definedName>
    <definedName name="_ano1or507a" localSheetId="1">'[5]wybrane dane finansowe 1'!#REF!</definedName>
    <definedName name="_ano1or507a" localSheetId="4">'[5]wybrane dane finansowe 1'!#REF!</definedName>
    <definedName name="_ano1or507a" localSheetId="10">'[5]wybrane dane finansowe 1'!#REF!</definedName>
    <definedName name="_ano1or507a" localSheetId="16">'[5]wybrane dane finansowe 1'!#REF!</definedName>
    <definedName name="_ano1or507a" localSheetId="17">'[5]wybrane dane finansowe 1'!#REF!</definedName>
    <definedName name="_ano1or507a">'[5]wybrane dane finansowe 1'!#REF!</definedName>
    <definedName name="_AOI1" localSheetId="2">#REF!</definedName>
    <definedName name="_AOI1" localSheetId="4">#REF!</definedName>
    <definedName name="_AOI1" localSheetId="10">#REF!</definedName>
    <definedName name="_AOI1" localSheetId="16">#REF!</definedName>
    <definedName name="_AOI1">#REF!</definedName>
    <definedName name="_AOI2" localSheetId="2">#REF!</definedName>
    <definedName name="_AOI2" localSheetId="4">#REF!</definedName>
    <definedName name="_AOI2" localSheetId="10">#REF!</definedName>
    <definedName name="_AOI2" localSheetId="16">#REF!</definedName>
    <definedName name="_AOI2">#REF!</definedName>
    <definedName name="_aplzg65181k" localSheetId="2">'[5]wybrane dane finansowe 1'!#REF!</definedName>
    <definedName name="_aplzg65181k" localSheetId="5">'[5]wybrane dane finansowe 1'!#REF!</definedName>
    <definedName name="_aplzg65181k" localSheetId="1">'[5]wybrane dane finansowe 1'!#REF!</definedName>
    <definedName name="_aplzg65181k" localSheetId="4">'[5]wybrane dane finansowe 1'!#REF!</definedName>
    <definedName name="_aplzg65181k" localSheetId="10">'[5]wybrane dane finansowe 1'!#REF!</definedName>
    <definedName name="_aplzg65181k" localSheetId="16">'[5]wybrane dane finansowe 1'!#REF!</definedName>
    <definedName name="_aplzg65181k" localSheetId="17">'[5]wybrane dane finansowe 1'!#REF!</definedName>
    <definedName name="_aplzg65181k">'[5]wybrane dane finansowe 1'!#REF!</definedName>
    <definedName name="_aq9xl24ysj" localSheetId="2">'[5]wybrane dane finansowe 1'!#REF!</definedName>
    <definedName name="_aq9xl24ysj" localSheetId="5">'[5]wybrane dane finansowe 1'!#REF!</definedName>
    <definedName name="_aq9xl24ysj" localSheetId="1">'[5]wybrane dane finansowe 1'!#REF!</definedName>
    <definedName name="_aq9xl24ysj" localSheetId="4">'[5]wybrane dane finansowe 1'!#REF!</definedName>
    <definedName name="_aq9xl24ysj" localSheetId="10">'[5]wybrane dane finansowe 1'!#REF!</definedName>
    <definedName name="_aq9xl24ysj" localSheetId="16">'[5]wybrane dane finansowe 1'!#REF!</definedName>
    <definedName name="_aq9xl24ysj" localSheetId="17">'[5]wybrane dane finansowe 1'!#REF!</definedName>
    <definedName name="_aq9xl24ysj">'[5]wybrane dane finansowe 1'!#REF!</definedName>
    <definedName name="_aqazn654jd" localSheetId="2">'[5]wybrane dane finansowe 1'!#REF!</definedName>
    <definedName name="_aqazn654jd" localSheetId="5">'[5]wybrane dane finansowe 1'!#REF!</definedName>
    <definedName name="_aqazn654jd" localSheetId="1">'[5]wybrane dane finansowe 1'!#REF!</definedName>
    <definedName name="_aqazn654jd" localSheetId="4">'[5]wybrane dane finansowe 1'!#REF!</definedName>
    <definedName name="_aqazn654jd" localSheetId="10">'[5]wybrane dane finansowe 1'!#REF!</definedName>
    <definedName name="_aqazn654jd" localSheetId="16">'[5]wybrane dane finansowe 1'!#REF!</definedName>
    <definedName name="_aqazn654jd" localSheetId="17">'[5]wybrane dane finansowe 1'!#REF!</definedName>
    <definedName name="_aqazn654jd">'[5]wybrane dane finansowe 1'!#REF!</definedName>
    <definedName name="_au9s9051821" localSheetId="2">'[5]wybrane dane finansowe 1'!#REF!</definedName>
    <definedName name="_au9s9051821" localSheetId="5">'[5]wybrane dane finansowe 1'!#REF!</definedName>
    <definedName name="_au9s9051821" localSheetId="1">'[5]wybrane dane finansowe 1'!#REF!</definedName>
    <definedName name="_au9s9051821" localSheetId="4">'[5]wybrane dane finansowe 1'!#REF!</definedName>
    <definedName name="_au9s9051821" localSheetId="10">'[5]wybrane dane finansowe 1'!#REF!</definedName>
    <definedName name="_au9s9051821" localSheetId="16">'[5]wybrane dane finansowe 1'!#REF!</definedName>
    <definedName name="_au9s9051821" localSheetId="17">'[5]wybrane dane finansowe 1'!#REF!</definedName>
    <definedName name="_au9s9051821">'[5]wybrane dane finansowe 1'!#REF!</definedName>
    <definedName name="_ax1feu4zlj" localSheetId="2">'[5]wybrane dane finansowe 1'!#REF!</definedName>
    <definedName name="_ax1feu4zlj" localSheetId="5">'[5]wybrane dane finansowe 1'!#REF!</definedName>
    <definedName name="_ax1feu4zlj" localSheetId="1">'[5]wybrane dane finansowe 1'!#REF!</definedName>
    <definedName name="_ax1feu4zlj" localSheetId="4">'[5]wybrane dane finansowe 1'!#REF!</definedName>
    <definedName name="_ax1feu4zlj" localSheetId="10">'[5]wybrane dane finansowe 1'!#REF!</definedName>
    <definedName name="_ax1feu4zlj" localSheetId="16">'[5]wybrane dane finansowe 1'!#REF!</definedName>
    <definedName name="_ax1feu4zlj" localSheetId="17">'[5]wybrane dane finansowe 1'!#REF!</definedName>
    <definedName name="_ax1feu4zlj">'[5]wybrane dane finansowe 1'!#REF!</definedName>
    <definedName name="_ay1qzp4zl1o" localSheetId="2">'[5]wybrane dane finansowe 1'!#REF!</definedName>
    <definedName name="_ay1qzp4zl1o" localSheetId="5">'[5]wybrane dane finansowe 1'!#REF!</definedName>
    <definedName name="_ay1qzp4zl1o" localSheetId="1">'[5]wybrane dane finansowe 1'!#REF!</definedName>
    <definedName name="_ay1qzp4zl1o" localSheetId="4">'[5]wybrane dane finansowe 1'!#REF!</definedName>
    <definedName name="_ay1qzp4zl1o" localSheetId="10">'[5]wybrane dane finansowe 1'!#REF!</definedName>
    <definedName name="_ay1qzp4zl1o" localSheetId="16">'[5]wybrane dane finansowe 1'!#REF!</definedName>
    <definedName name="_ay1qzp4zl1o" localSheetId="17">'[5]wybrane dane finansowe 1'!#REF!</definedName>
    <definedName name="_ay1qzp4zl1o">'[5]wybrane dane finansowe 1'!#REF!</definedName>
    <definedName name="_az9g1_95hezpfuu2" localSheetId="2">'[5]wybrane dane finansowe 1'!#REF!</definedName>
    <definedName name="_az9g1_95hezpfuu2" localSheetId="5">'[5]wybrane dane finansowe 1'!#REF!</definedName>
    <definedName name="_az9g1_95hezpfuu2" localSheetId="1">'[5]wybrane dane finansowe 1'!#REF!</definedName>
    <definedName name="_az9g1_95hezpfuu2" localSheetId="4">'[5]wybrane dane finansowe 1'!#REF!</definedName>
    <definedName name="_az9g1_95hezpfuu2" localSheetId="10">'[5]wybrane dane finansowe 1'!#REF!</definedName>
    <definedName name="_az9g1_95hezpfuu2" localSheetId="16">'[5]wybrane dane finansowe 1'!#REF!</definedName>
    <definedName name="_az9g1_95hezpfuu2" localSheetId="17">'[5]wybrane dane finansowe 1'!#REF!</definedName>
    <definedName name="_az9g1_95hezpfuu2">'[5]wybrane dane finansowe 1'!#REF!</definedName>
    <definedName name="_az9hi34zl19" localSheetId="2">'[5]wybrane dane finansowe 1'!#REF!</definedName>
    <definedName name="_az9hi34zl19" localSheetId="5">'[5]wybrane dane finansowe 1'!#REF!</definedName>
    <definedName name="_az9hi34zl19" localSheetId="1">'[5]wybrane dane finansowe 1'!#REF!</definedName>
    <definedName name="_az9hi34zl19" localSheetId="4">'[5]wybrane dane finansowe 1'!#REF!</definedName>
    <definedName name="_az9hi34zl19" localSheetId="10">'[5]wybrane dane finansowe 1'!#REF!</definedName>
    <definedName name="_az9hi34zl19" localSheetId="16">'[5]wybrane dane finansowe 1'!#REF!</definedName>
    <definedName name="_az9hi34zl19" localSheetId="17">'[5]wybrane dane finansowe 1'!#REF!</definedName>
    <definedName name="_az9hi34zl19">'[5]wybrane dane finansowe 1'!#REF!</definedName>
    <definedName name="_b4sc6850mj" localSheetId="2">'[5]wybrane dane finansowe 1'!#REF!</definedName>
    <definedName name="_b4sc6850mj" localSheetId="5">'[5]wybrane dane finansowe 1'!#REF!</definedName>
    <definedName name="_b4sc6850mj" localSheetId="1">'[5]wybrane dane finansowe 1'!#REF!</definedName>
    <definedName name="_b4sc6850mj" localSheetId="4">'[5]wybrane dane finansowe 1'!#REF!</definedName>
    <definedName name="_b4sc6850mj" localSheetId="10">'[5]wybrane dane finansowe 1'!#REF!</definedName>
    <definedName name="_b4sc6850mj" localSheetId="16">'[5]wybrane dane finansowe 1'!#REF!</definedName>
    <definedName name="_b4sc6850mj" localSheetId="17">'[5]wybrane dane finansowe 1'!#REF!</definedName>
    <definedName name="_b4sc6850mj">'[5]wybrane dane finansowe 1'!#REF!</definedName>
    <definedName name="_b4ymqi4zl1h" localSheetId="2">'[5]wybrane dane finansowe 1'!#REF!</definedName>
    <definedName name="_b4ymqi4zl1h" localSheetId="5">'[5]wybrane dane finansowe 1'!#REF!</definedName>
    <definedName name="_b4ymqi4zl1h" localSheetId="1">'[5]wybrane dane finansowe 1'!#REF!</definedName>
    <definedName name="_b4ymqi4zl1h" localSheetId="4">'[5]wybrane dane finansowe 1'!#REF!</definedName>
    <definedName name="_b4ymqi4zl1h" localSheetId="10">'[5]wybrane dane finansowe 1'!#REF!</definedName>
    <definedName name="_b4ymqi4zl1h" localSheetId="16">'[5]wybrane dane finansowe 1'!#REF!</definedName>
    <definedName name="_b4ymqi4zl1h" localSheetId="17">'[5]wybrane dane finansowe 1'!#REF!</definedName>
    <definedName name="_b4ymqi4zl1h">'[5]wybrane dane finansowe 1'!#REF!</definedName>
    <definedName name="_b9mrb6507u" localSheetId="2">'[5]wybrane dane finansowe 1'!#REF!</definedName>
    <definedName name="_b9mrb6507u" localSheetId="5">'[5]wybrane dane finansowe 1'!#REF!</definedName>
    <definedName name="_b9mrb6507u" localSheetId="1">'[5]wybrane dane finansowe 1'!#REF!</definedName>
    <definedName name="_b9mrb6507u" localSheetId="4">'[5]wybrane dane finansowe 1'!#REF!</definedName>
    <definedName name="_b9mrb6507u" localSheetId="10">'[5]wybrane dane finansowe 1'!#REF!</definedName>
    <definedName name="_b9mrb6507u" localSheetId="16">'[5]wybrane dane finansowe 1'!#REF!</definedName>
    <definedName name="_b9mrb6507u" localSheetId="17">'[5]wybrane dane finansowe 1'!#REF!</definedName>
    <definedName name="_b9mrb6507u">'[5]wybrane dane finansowe 1'!#REF!</definedName>
    <definedName name="_ba030s51811" localSheetId="2">'[5]wybrane dane finansowe 1'!#REF!</definedName>
    <definedName name="_ba030s51811" localSheetId="5">'[5]wybrane dane finansowe 1'!#REF!</definedName>
    <definedName name="_ba030s51811" localSheetId="1">'[5]wybrane dane finansowe 1'!#REF!</definedName>
    <definedName name="_ba030s51811" localSheetId="4">'[5]wybrane dane finansowe 1'!#REF!</definedName>
    <definedName name="_ba030s51811" localSheetId="10">'[5]wybrane dane finansowe 1'!#REF!</definedName>
    <definedName name="_ba030s51811" localSheetId="16">'[5]wybrane dane finansowe 1'!#REF!</definedName>
    <definedName name="_ba030s51811" localSheetId="17">'[5]wybrane dane finansowe 1'!#REF!</definedName>
    <definedName name="_ba030s51811">'[5]wybrane dane finansowe 1'!#REF!</definedName>
    <definedName name="_bcv4fh50m21" localSheetId="2">'[5]wybrane dane finansowe 1'!#REF!</definedName>
    <definedName name="_bcv4fh50m21" localSheetId="5">'[5]wybrane dane finansowe 1'!#REF!</definedName>
    <definedName name="_bcv4fh50m21" localSheetId="1">'[5]wybrane dane finansowe 1'!#REF!</definedName>
    <definedName name="_bcv4fh50m21" localSheetId="4">'[5]wybrane dane finansowe 1'!#REF!</definedName>
    <definedName name="_bcv4fh50m21" localSheetId="10">'[5]wybrane dane finansowe 1'!#REF!</definedName>
    <definedName name="_bcv4fh50m21" localSheetId="16">'[5]wybrane dane finansowe 1'!#REF!</definedName>
    <definedName name="_bcv4fh50m21" localSheetId="17">'[5]wybrane dane finansowe 1'!#REF!</definedName>
    <definedName name="_bcv4fh50m21">'[5]wybrane dane finansowe 1'!#REF!</definedName>
    <definedName name="_beoxxt4zl1s" localSheetId="2">'[5]wybrane dane finansowe 1'!#REF!</definedName>
    <definedName name="_beoxxt4zl1s" localSheetId="5">'[5]wybrane dane finansowe 1'!#REF!</definedName>
    <definedName name="_beoxxt4zl1s" localSheetId="1">'[5]wybrane dane finansowe 1'!#REF!</definedName>
    <definedName name="_beoxxt4zl1s" localSheetId="4">'[5]wybrane dane finansowe 1'!#REF!</definedName>
    <definedName name="_beoxxt4zl1s" localSheetId="10">'[5]wybrane dane finansowe 1'!#REF!</definedName>
    <definedName name="_beoxxt4zl1s" localSheetId="16">'[5]wybrane dane finansowe 1'!#REF!</definedName>
    <definedName name="_beoxxt4zl1s" localSheetId="17">'[5]wybrane dane finansowe 1'!#REF!</definedName>
    <definedName name="_beoxxt4zl1s">'[5]wybrane dane finansowe 1'!#REF!</definedName>
    <definedName name="_bf4lm750718" localSheetId="2">'[5]wybrane dane finansowe 1'!#REF!</definedName>
    <definedName name="_bf4lm750718" localSheetId="5">'[5]wybrane dane finansowe 1'!#REF!</definedName>
    <definedName name="_bf4lm750718" localSheetId="1">'[5]wybrane dane finansowe 1'!#REF!</definedName>
    <definedName name="_bf4lm750718" localSheetId="4">'[5]wybrane dane finansowe 1'!#REF!</definedName>
    <definedName name="_bf4lm750718" localSheetId="10">'[5]wybrane dane finansowe 1'!#REF!</definedName>
    <definedName name="_bf4lm750718" localSheetId="16">'[5]wybrane dane finansowe 1'!#REF!</definedName>
    <definedName name="_bf4lm750718" localSheetId="17">'[5]wybrane dane finansowe 1'!#REF!</definedName>
    <definedName name="_bf4lm750718">'[5]wybrane dane finansowe 1'!#REF!</definedName>
    <definedName name="_bjcssd4zlo" localSheetId="2">'[5]wybrane dane finansowe 1'!#REF!</definedName>
    <definedName name="_bjcssd4zlo" localSheetId="5">'[5]wybrane dane finansowe 1'!#REF!</definedName>
    <definedName name="_bjcssd4zlo" localSheetId="1">'[5]wybrane dane finansowe 1'!#REF!</definedName>
    <definedName name="_bjcssd4zlo" localSheetId="4">'[5]wybrane dane finansowe 1'!#REF!</definedName>
    <definedName name="_bjcssd4zlo" localSheetId="10">'[5]wybrane dane finansowe 1'!#REF!</definedName>
    <definedName name="_bjcssd4zlo" localSheetId="16">'[5]wybrane dane finansowe 1'!#REF!</definedName>
    <definedName name="_bjcssd4zlo" localSheetId="17">'[5]wybrane dane finansowe 1'!#REF!</definedName>
    <definedName name="_bjcssd4zlo">'[5]wybrane dane finansowe 1'!#REF!</definedName>
    <definedName name="_bjiia153q11" localSheetId="2">'[5]wybrane dane finansowe 1'!#REF!</definedName>
    <definedName name="_bjiia153q11" localSheetId="5">'[5]wybrane dane finansowe 1'!#REF!</definedName>
    <definedName name="_bjiia153q11" localSheetId="1">'[5]wybrane dane finansowe 1'!#REF!</definedName>
    <definedName name="_bjiia153q11" localSheetId="4">'[5]wybrane dane finansowe 1'!#REF!</definedName>
    <definedName name="_bjiia153q11" localSheetId="10">'[5]wybrane dane finansowe 1'!#REF!</definedName>
    <definedName name="_bjiia153q11" localSheetId="16">'[5]wybrane dane finansowe 1'!#REF!</definedName>
    <definedName name="_bjiia153q11" localSheetId="17">'[5]wybrane dane finansowe 1'!#REF!</definedName>
    <definedName name="_bjiia153q11">'[5]wybrane dane finansowe 1'!#REF!</definedName>
    <definedName name="_btblij4zla" localSheetId="2">'[5]wybrane dane finansowe 1'!#REF!</definedName>
    <definedName name="_btblij4zla" localSheetId="5">'[5]wybrane dane finansowe 1'!#REF!</definedName>
    <definedName name="_btblij4zla" localSheetId="1">'[5]wybrane dane finansowe 1'!#REF!</definedName>
    <definedName name="_btblij4zla" localSheetId="4">'[5]wybrane dane finansowe 1'!#REF!</definedName>
    <definedName name="_btblij4zla" localSheetId="10">'[5]wybrane dane finansowe 1'!#REF!</definedName>
    <definedName name="_btblij4zla" localSheetId="16">'[5]wybrane dane finansowe 1'!#REF!</definedName>
    <definedName name="_btblij4zla" localSheetId="17">'[5]wybrane dane finansowe 1'!#REF!</definedName>
    <definedName name="_btblij4zla">'[5]wybrane dane finansowe 1'!#REF!</definedName>
    <definedName name="_bxw28v4x9o" localSheetId="2">#REF!</definedName>
    <definedName name="_bxw28v4x9o" localSheetId="4">#REF!</definedName>
    <definedName name="_bxw28v4x9o" localSheetId="10">#REF!</definedName>
    <definedName name="_bxw28v4x9o" localSheetId="16">#REF!</definedName>
    <definedName name="_bxw28v4x9o">#REF!</definedName>
    <definedName name="_bzhhsd53q1o" localSheetId="2">'[5]wybrane dane finansowe 1'!#REF!</definedName>
    <definedName name="_bzhhsd53q1o" localSheetId="5">'[5]wybrane dane finansowe 1'!#REF!</definedName>
    <definedName name="_bzhhsd53q1o" localSheetId="1">'[5]wybrane dane finansowe 1'!#REF!</definedName>
    <definedName name="_bzhhsd53q1o" localSheetId="4">'[5]wybrane dane finansowe 1'!#REF!</definedName>
    <definedName name="_bzhhsd53q1o" localSheetId="10">'[5]wybrane dane finansowe 1'!#REF!</definedName>
    <definedName name="_bzhhsd53q1o" localSheetId="16">'[5]wybrane dane finansowe 1'!#REF!</definedName>
    <definedName name="_bzhhsd53q1o" localSheetId="17">'[5]wybrane dane finansowe 1'!#REF!</definedName>
    <definedName name="_bzhhsd53q1o">'[5]wybrane dane finansowe 1'!#REF!</definedName>
    <definedName name="_bzk2kn53qv" localSheetId="2">'[5]wybrane dane finansowe 1'!#REF!</definedName>
    <definedName name="_bzk2kn53qv" localSheetId="5">'[5]wybrane dane finansowe 1'!#REF!</definedName>
    <definedName name="_bzk2kn53qv" localSheetId="1">'[5]wybrane dane finansowe 1'!#REF!</definedName>
    <definedName name="_bzk2kn53qv" localSheetId="4">'[5]wybrane dane finansowe 1'!#REF!</definedName>
    <definedName name="_bzk2kn53qv" localSheetId="10">'[5]wybrane dane finansowe 1'!#REF!</definedName>
    <definedName name="_bzk2kn53qv" localSheetId="16">'[5]wybrane dane finansowe 1'!#REF!</definedName>
    <definedName name="_bzk2kn53qv" localSheetId="17">'[5]wybrane dane finansowe 1'!#REF!</definedName>
    <definedName name="_bzk2kn53qv">'[5]wybrane dane finansowe 1'!#REF!</definedName>
    <definedName name="_c00puh51823" localSheetId="2">'[5]wybrane dane finansowe 1'!#REF!</definedName>
    <definedName name="_c00puh51823" localSheetId="5">'[5]wybrane dane finansowe 1'!#REF!</definedName>
    <definedName name="_c00puh51823" localSheetId="1">'[5]wybrane dane finansowe 1'!#REF!</definedName>
    <definedName name="_c00puh51823" localSheetId="4">'[5]wybrane dane finansowe 1'!#REF!</definedName>
    <definedName name="_c00puh51823" localSheetId="10">'[5]wybrane dane finansowe 1'!#REF!</definedName>
    <definedName name="_c00puh51823" localSheetId="16">'[5]wybrane dane finansowe 1'!#REF!</definedName>
    <definedName name="_c00puh51823" localSheetId="17">'[5]wybrane dane finansowe 1'!#REF!</definedName>
    <definedName name="_c00puh51823">'[5]wybrane dane finansowe 1'!#REF!</definedName>
    <definedName name="_c49dm54y225" localSheetId="2">'[5]wybrane dane finansowe 1'!#REF!</definedName>
    <definedName name="_c49dm54y225" localSheetId="5">'[5]wybrane dane finansowe 1'!#REF!</definedName>
    <definedName name="_c49dm54y225" localSheetId="1">'[5]wybrane dane finansowe 1'!#REF!</definedName>
    <definedName name="_c49dm54y225" localSheetId="4">'[5]wybrane dane finansowe 1'!#REF!</definedName>
    <definedName name="_c49dm54y225" localSheetId="10">'[5]wybrane dane finansowe 1'!#REF!</definedName>
    <definedName name="_c49dm54y225" localSheetId="16">'[5]wybrane dane finansowe 1'!#REF!</definedName>
    <definedName name="_c49dm54y225" localSheetId="17">'[5]wybrane dane finansowe 1'!#REF!</definedName>
    <definedName name="_c49dm54y225">'[5]wybrane dane finansowe 1'!#REF!</definedName>
    <definedName name="_c93krs5071s" localSheetId="2">'[5]wybrane dane finansowe 1'!#REF!</definedName>
    <definedName name="_c93krs5071s" localSheetId="5">'[5]wybrane dane finansowe 1'!#REF!</definedName>
    <definedName name="_c93krs5071s" localSheetId="1">'[5]wybrane dane finansowe 1'!#REF!</definedName>
    <definedName name="_c93krs5071s" localSheetId="4">'[5]wybrane dane finansowe 1'!#REF!</definedName>
    <definedName name="_c93krs5071s" localSheetId="10">'[5]wybrane dane finansowe 1'!#REF!</definedName>
    <definedName name="_c93krs5071s" localSheetId="16">'[5]wybrane dane finansowe 1'!#REF!</definedName>
    <definedName name="_c93krs5071s" localSheetId="17">'[5]wybrane dane finansowe 1'!#REF!</definedName>
    <definedName name="_c93krs5071s">'[5]wybrane dane finansowe 1'!#REF!</definedName>
    <definedName name="_cbpmtw5072d" localSheetId="2">'[5]wybrane dane finansowe 1'!#REF!</definedName>
    <definedName name="_cbpmtw5072d" localSheetId="5">'[5]wybrane dane finansowe 1'!#REF!</definedName>
    <definedName name="_cbpmtw5072d" localSheetId="1">'[5]wybrane dane finansowe 1'!#REF!</definedName>
    <definedName name="_cbpmtw5072d" localSheetId="4">'[5]wybrane dane finansowe 1'!#REF!</definedName>
    <definedName name="_cbpmtw5072d" localSheetId="10">'[5]wybrane dane finansowe 1'!#REF!</definedName>
    <definedName name="_cbpmtw5072d" localSheetId="16">'[5]wybrane dane finansowe 1'!#REF!</definedName>
    <definedName name="_cbpmtw5072d" localSheetId="17">'[5]wybrane dane finansowe 1'!#REF!</definedName>
    <definedName name="_cbpmtw5072d">'[5]wybrane dane finansowe 1'!#REF!</definedName>
    <definedName name="_cc4q584y217" localSheetId="2">'[5]wybrane dane finansowe 1'!#REF!</definedName>
    <definedName name="_cc4q584y217" localSheetId="5">'[5]wybrane dane finansowe 1'!#REF!</definedName>
    <definedName name="_cc4q584y217" localSheetId="1">'[5]wybrane dane finansowe 1'!#REF!</definedName>
    <definedName name="_cc4q584y217" localSheetId="4">'[5]wybrane dane finansowe 1'!#REF!</definedName>
    <definedName name="_cc4q584y217" localSheetId="10">'[5]wybrane dane finansowe 1'!#REF!</definedName>
    <definedName name="_cc4q584y217" localSheetId="16">'[5]wybrane dane finansowe 1'!#REF!</definedName>
    <definedName name="_cc4q584y217" localSheetId="17">'[5]wybrane dane finansowe 1'!#REF!</definedName>
    <definedName name="_cc4q584y217">'[5]wybrane dane finansowe 1'!#REF!</definedName>
    <definedName name="_cew3u153q1l" localSheetId="2">'[5]wybrane dane finansowe 1'!#REF!</definedName>
    <definedName name="_cew3u153q1l" localSheetId="5">'[5]wybrane dane finansowe 1'!#REF!</definedName>
    <definedName name="_cew3u153q1l" localSheetId="1">'[5]wybrane dane finansowe 1'!#REF!</definedName>
    <definedName name="_cew3u153q1l" localSheetId="4">'[5]wybrane dane finansowe 1'!#REF!</definedName>
    <definedName name="_cew3u153q1l" localSheetId="10">'[5]wybrane dane finansowe 1'!#REF!</definedName>
    <definedName name="_cew3u153q1l" localSheetId="16">'[5]wybrane dane finansowe 1'!#REF!</definedName>
    <definedName name="_cew3u153q1l" localSheetId="17">'[5]wybrane dane finansowe 1'!#REF!</definedName>
    <definedName name="_cew3u153q1l">'[5]wybrane dane finansowe 1'!#REF!</definedName>
    <definedName name="_cohjqg50728" localSheetId="2">'[5]wybrane dane finansowe 1'!#REF!</definedName>
    <definedName name="_cohjqg50728" localSheetId="5">'[5]wybrane dane finansowe 1'!#REF!</definedName>
    <definedName name="_cohjqg50728" localSheetId="1">'[5]wybrane dane finansowe 1'!#REF!</definedName>
    <definedName name="_cohjqg50728" localSheetId="4">'[5]wybrane dane finansowe 1'!#REF!</definedName>
    <definedName name="_cohjqg50728" localSheetId="10">'[5]wybrane dane finansowe 1'!#REF!</definedName>
    <definedName name="_cohjqg50728" localSheetId="16">'[5]wybrane dane finansowe 1'!#REF!</definedName>
    <definedName name="_cohjqg50728" localSheetId="17">'[5]wybrane dane finansowe 1'!#REF!</definedName>
    <definedName name="_cohjqg50728">'[5]wybrane dane finansowe 1'!#REF!</definedName>
    <definedName name="_cp1usj50m2b" localSheetId="2">'[5]wybrane dane finansowe 1'!#REF!</definedName>
    <definedName name="_cp1usj50m2b" localSheetId="5">'[5]wybrane dane finansowe 1'!#REF!</definedName>
    <definedName name="_cp1usj50m2b" localSheetId="1">'[5]wybrane dane finansowe 1'!#REF!</definedName>
    <definedName name="_cp1usj50m2b" localSheetId="4">'[5]wybrane dane finansowe 1'!#REF!</definedName>
    <definedName name="_cp1usj50m2b" localSheetId="10">'[5]wybrane dane finansowe 1'!#REF!</definedName>
    <definedName name="_cp1usj50m2b" localSheetId="16">'[5]wybrane dane finansowe 1'!#REF!</definedName>
    <definedName name="_cp1usj50m2b" localSheetId="17">'[5]wybrane dane finansowe 1'!#REF!</definedName>
    <definedName name="_cp1usj50m2b">'[5]wybrane dane finansowe 1'!#REF!</definedName>
    <definedName name="_cufmxh4ysm" localSheetId="2">'[5]wybrane dane finansowe 1'!#REF!</definedName>
    <definedName name="_cufmxh4ysm" localSheetId="5">'[5]wybrane dane finansowe 1'!#REF!</definedName>
    <definedName name="_cufmxh4ysm" localSheetId="1">'[5]wybrane dane finansowe 1'!#REF!</definedName>
    <definedName name="_cufmxh4ysm" localSheetId="4">'[5]wybrane dane finansowe 1'!#REF!</definedName>
    <definedName name="_cufmxh4ysm" localSheetId="10">'[5]wybrane dane finansowe 1'!#REF!</definedName>
    <definedName name="_cufmxh4ysm" localSheetId="16">'[5]wybrane dane finansowe 1'!#REF!</definedName>
    <definedName name="_cufmxh4ysm" localSheetId="17">'[5]wybrane dane finansowe 1'!#REF!</definedName>
    <definedName name="_cufmxh4ysm">'[5]wybrane dane finansowe 1'!#REF!</definedName>
    <definedName name="_cx6l69536o" localSheetId="2">'[5]wybrane dane finansowe 1'!#REF!</definedName>
    <definedName name="_cx6l69536o" localSheetId="5">'[5]wybrane dane finansowe 1'!#REF!</definedName>
    <definedName name="_cx6l69536o" localSheetId="1">'[5]wybrane dane finansowe 1'!#REF!</definedName>
    <definedName name="_cx6l69536o" localSheetId="4">'[5]wybrane dane finansowe 1'!#REF!</definedName>
    <definedName name="_cx6l69536o" localSheetId="10">'[5]wybrane dane finansowe 1'!#REF!</definedName>
    <definedName name="_cx6l69536o" localSheetId="16">'[5]wybrane dane finansowe 1'!#REF!</definedName>
    <definedName name="_cx6l69536o" localSheetId="17">'[5]wybrane dane finansowe 1'!#REF!</definedName>
    <definedName name="_cx6l69536o">'[5]wybrane dane finansowe 1'!#REF!</definedName>
    <definedName name="_cxm2xi53q13" localSheetId="2">'[5]wybrane dane finansowe 1'!#REF!</definedName>
    <definedName name="_cxm2xi53q13" localSheetId="5">'[5]wybrane dane finansowe 1'!#REF!</definedName>
    <definedName name="_cxm2xi53q13" localSheetId="1">'[5]wybrane dane finansowe 1'!#REF!</definedName>
    <definedName name="_cxm2xi53q13" localSheetId="4">'[5]wybrane dane finansowe 1'!#REF!</definedName>
    <definedName name="_cxm2xi53q13" localSheetId="10">'[5]wybrane dane finansowe 1'!#REF!</definedName>
    <definedName name="_cxm2xi53q13" localSheetId="16">'[5]wybrane dane finansowe 1'!#REF!</definedName>
    <definedName name="_cxm2xi53q13" localSheetId="17">'[5]wybrane dane finansowe 1'!#REF!</definedName>
    <definedName name="_cxm2xi53q13">'[5]wybrane dane finansowe 1'!#REF!</definedName>
    <definedName name="_cxzk2w5072l" localSheetId="2">'[5]wybrane dane finansowe 1'!#REF!</definedName>
    <definedName name="_cxzk2w5072l" localSheetId="5">'[5]wybrane dane finansowe 1'!#REF!</definedName>
    <definedName name="_cxzk2w5072l" localSheetId="1">'[5]wybrane dane finansowe 1'!#REF!</definedName>
    <definedName name="_cxzk2w5072l" localSheetId="4">'[5]wybrane dane finansowe 1'!#REF!</definedName>
    <definedName name="_cxzk2w5072l" localSheetId="10">'[5]wybrane dane finansowe 1'!#REF!</definedName>
    <definedName name="_cxzk2w5072l" localSheetId="16">'[5]wybrane dane finansowe 1'!#REF!</definedName>
    <definedName name="_cxzk2w5072l" localSheetId="17">'[5]wybrane dane finansowe 1'!#REF!</definedName>
    <definedName name="_cxzk2w5072l">'[5]wybrane dane finansowe 1'!#REF!</definedName>
    <definedName name="_d1byk151pd" localSheetId="2">'[5]wybrane dane finansowe 1'!#REF!</definedName>
    <definedName name="_d1byk151pd" localSheetId="5">'[5]wybrane dane finansowe 1'!#REF!</definedName>
    <definedName name="_d1byk151pd" localSheetId="1">'[5]wybrane dane finansowe 1'!#REF!</definedName>
    <definedName name="_d1byk151pd" localSheetId="4">'[5]wybrane dane finansowe 1'!#REF!</definedName>
    <definedName name="_d1byk151pd" localSheetId="10">'[5]wybrane dane finansowe 1'!#REF!</definedName>
    <definedName name="_d1byk151pd" localSheetId="16">'[5]wybrane dane finansowe 1'!#REF!</definedName>
    <definedName name="_d1byk151pd" localSheetId="17">'[5]wybrane dane finansowe 1'!#REF!</definedName>
    <definedName name="_d1byk151pd">'[5]wybrane dane finansowe 1'!#REF!</definedName>
    <definedName name="_d4a0km4zl12" localSheetId="2">'[5]wybrane dane finansowe 1'!#REF!</definedName>
    <definedName name="_d4a0km4zl12" localSheetId="5">'[5]wybrane dane finansowe 1'!#REF!</definedName>
    <definedName name="_d4a0km4zl12" localSheetId="1">'[5]wybrane dane finansowe 1'!#REF!</definedName>
    <definedName name="_d4a0km4zl12" localSheetId="4">'[5]wybrane dane finansowe 1'!#REF!</definedName>
    <definedName name="_d4a0km4zl12" localSheetId="10">'[5]wybrane dane finansowe 1'!#REF!</definedName>
    <definedName name="_d4a0km4zl12" localSheetId="16">'[5]wybrane dane finansowe 1'!#REF!</definedName>
    <definedName name="_d4a0km4zl12" localSheetId="17">'[5]wybrane dane finansowe 1'!#REF!</definedName>
    <definedName name="_d4a0km4zl12">'[5]wybrane dane finansowe 1'!#REF!</definedName>
    <definedName name="_d4dy3j4zl1d" localSheetId="2">'[5]wybrane dane finansowe 1'!#REF!</definedName>
    <definedName name="_d4dy3j4zl1d" localSheetId="5">'[5]wybrane dane finansowe 1'!#REF!</definedName>
    <definedName name="_d4dy3j4zl1d" localSheetId="1">'[5]wybrane dane finansowe 1'!#REF!</definedName>
    <definedName name="_d4dy3j4zl1d" localSheetId="4">'[5]wybrane dane finansowe 1'!#REF!</definedName>
    <definedName name="_d4dy3j4zl1d" localSheetId="10">'[5]wybrane dane finansowe 1'!#REF!</definedName>
    <definedName name="_d4dy3j4zl1d" localSheetId="16">'[5]wybrane dane finansowe 1'!#REF!</definedName>
    <definedName name="_d4dy3j4zl1d" localSheetId="17">'[5]wybrane dane finansowe 1'!#REF!</definedName>
    <definedName name="_d4dy3j4zl1d">'[5]wybrane dane finansowe 1'!#REF!</definedName>
    <definedName name="_d7n43d50m1f" localSheetId="2">'[5]wybrane dane finansowe 1'!#REF!</definedName>
    <definedName name="_d7n43d50m1f" localSheetId="5">'[5]wybrane dane finansowe 1'!#REF!</definedName>
    <definedName name="_d7n43d50m1f" localSheetId="1">'[5]wybrane dane finansowe 1'!#REF!</definedName>
    <definedName name="_d7n43d50m1f" localSheetId="4">'[5]wybrane dane finansowe 1'!#REF!</definedName>
    <definedName name="_d7n43d50m1f" localSheetId="10">'[5]wybrane dane finansowe 1'!#REF!</definedName>
    <definedName name="_d7n43d50m1f" localSheetId="16">'[5]wybrane dane finansowe 1'!#REF!</definedName>
    <definedName name="_d7n43d50m1f" localSheetId="17">'[5]wybrane dane finansowe 1'!#REF!</definedName>
    <definedName name="_d7n43d50m1f">'[5]wybrane dane finansowe 1'!#REF!</definedName>
    <definedName name="_d8il095181v" localSheetId="2">'[5]wybrane dane finansowe 1'!#REF!</definedName>
    <definedName name="_d8il095181v" localSheetId="5">'[5]wybrane dane finansowe 1'!#REF!</definedName>
    <definedName name="_d8il095181v" localSheetId="1">'[5]wybrane dane finansowe 1'!#REF!</definedName>
    <definedName name="_d8il095181v" localSheetId="4">'[5]wybrane dane finansowe 1'!#REF!</definedName>
    <definedName name="_d8il095181v" localSheetId="10">'[5]wybrane dane finansowe 1'!#REF!</definedName>
    <definedName name="_d8il095181v" localSheetId="16">'[5]wybrane dane finansowe 1'!#REF!</definedName>
    <definedName name="_d8il095181v" localSheetId="17">'[5]wybrane dane finansowe 1'!#REF!</definedName>
    <definedName name="_d8il095181v">'[5]wybrane dane finansowe 1'!#REF!</definedName>
    <definedName name="_d9zpz453q17" localSheetId="2">'[5]wybrane dane finansowe 1'!#REF!</definedName>
    <definedName name="_d9zpz453q17" localSheetId="5">'[5]wybrane dane finansowe 1'!#REF!</definedName>
    <definedName name="_d9zpz453q17" localSheetId="1">'[5]wybrane dane finansowe 1'!#REF!</definedName>
    <definedName name="_d9zpz453q17" localSheetId="4">'[5]wybrane dane finansowe 1'!#REF!</definedName>
    <definedName name="_d9zpz453q17" localSheetId="10">'[5]wybrane dane finansowe 1'!#REF!</definedName>
    <definedName name="_d9zpz453q17" localSheetId="16">'[5]wybrane dane finansowe 1'!#REF!</definedName>
    <definedName name="_d9zpz453q17" localSheetId="17">'[5]wybrane dane finansowe 1'!#REF!</definedName>
    <definedName name="_d9zpz453q17">'[5]wybrane dane finansowe 1'!#REF!</definedName>
    <definedName name="_da3sip4x9y" localSheetId="2">#REF!</definedName>
    <definedName name="_da3sip4x9y" localSheetId="4">#REF!</definedName>
    <definedName name="_da3sip4x9y" localSheetId="10">#REF!</definedName>
    <definedName name="_da3sip4x9y" localSheetId="16">#REF!</definedName>
    <definedName name="_da3sip4x9y">#REF!</definedName>
    <definedName name="_DAI1" localSheetId="2">#REF!</definedName>
    <definedName name="_DAI1" localSheetId="4">#REF!</definedName>
    <definedName name="_DAI1" localSheetId="10">#REF!</definedName>
    <definedName name="_DAI1" localSheetId="16">#REF!</definedName>
    <definedName name="_DAI1">#REF!</definedName>
    <definedName name="_DAI2" localSheetId="2">#REF!</definedName>
    <definedName name="_DAI2" localSheetId="4">#REF!</definedName>
    <definedName name="_DAI2" localSheetId="10">#REF!</definedName>
    <definedName name="_DAI2" localSheetId="16">#REF!</definedName>
    <definedName name="_DAI2">#REF!</definedName>
    <definedName name="_DCI1" localSheetId="2">#REF!</definedName>
    <definedName name="_DCI1" localSheetId="4">#REF!</definedName>
    <definedName name="_DCI1" localSheetId="10">#REF!</definedName>
    <definedName name="_DCI1" localSheetId="16">#REF!</definedName>
    <definedName name="_DCI1">#REF!</definedName>
    <definedName name="_DCI2" localSheetId="2">#REF!</definedName>
    <definedName name="_DCI2" localSheetId="4">#REF!</definedName>
    <definedName name="_DCI2" localSheetId="10">#REF!</definedName>
    <definedName name="_DCI2" localSheetId="16">#REF!</definedName>
    <definedName name="_DCI2">#REF!</definedName>
    <definedName name="_dfrs1q5181i" localSheetId="2">'[5]wybrane dane finansowe 1'!#REF!</definedName>
    <definedName name="_dfrs1q5181i" localSheetId="5">'[5]wybrane dane finansowe 1'!#REF!</definedName>
    <definedName name="_dfrs1q5181i" localSheetId="1">'[5]wybrane dane finansowe 1'!#REF!</definedName>
    <definedName name="_dfrs1q5181i" localSheetId="4">'[5]wybrane dane finansowe 1'!#REF!</definedName>
    <definedName name="_dfrs1q5181i" localSheetId="10">'[5]wybrane dane finansowe 1'!#REF!</definedName>
    <definedName name="_dfrs1q5181i" localSheetId="16">'[5]wybrane dane finansowe 1'!#REF!</definedName>
    <definedName name="_dfrs1q5181i" localSheetId="17">'[5]wybrane dane finansowe 1'!#REF!</definedName>
    <definedName name="_dfrs1q5181i">'[5]wybrane dane finansowe 1'!#REF!</definedName>
    <definedName name="_dfuiln50m20" localSheetId="2">'[5]wybrane dane finansowe 1'!#REF!</definedName>
    <definedName name="_dfuiln50m20" localSheetId="5">'[5]wybrane dane finansowe 1'!#REF!</definedName>
    <definedName name="_dfuiln50m20" localSheetId="1">'[5]wybrane dane finansowe 1'!#REF!</definedName>
    <definedName name="_dfuiln50m20" localSheetId="4">'[5]wybrane dane finansowe 1'!#REF!</definedName>
    <definedName name="_dfuiln50m20" localSheetId="10">'[5]wybrane dane finansowe 1'!#REF!</definedName>
    <definedName name="_dfuiln50m20" localSheetId="16">'[5]wybrane dane finansowe 1'!#REF!</definedName>
    <definedName name="_dfuiln50m20" localSheetId="17">'[5]wybrane dane finansowe 1'!#REF!</definedName>
    <definedName name="_dfuiln50m20">'[5]wybrane dane finansowe 1'!#REF!</definedName>
    <definedName name="_dhwk4l50m13" localSheetId="2">'[5]wybrane dane finansowe 1'!#REF!</definedName>
    <definedName name="_dhwk4l50m13" localSheetId="5">'[5]wybrane dane finansowe 1'!#REF!</definedName>
    <definedName name="_dhwk4l50m13" localSheetId="1">'[5]wybrane dane finansowe 1'!#REF!</definedName>
    <definedName name="_dhwk4l50m13" localSheetId="4">'[5]wybrane dane finansowe 1'!#REF!</definedName>
    <definedName name="_dhwk4l50m13" localSheetId="10">'[5]wybrane dane finansowe 1'!#REF!</definedName>
    <definedName name="_dhwk4l50m13" localSheetId="16">'[5]wybrane dane finansowe 1'!#REF!</definedName>
    <definedName name="_dhwk4l50m13" localSheetId="17">'[5]wybrane dane finansowe 1'!#REF!</definedName>
    <definedName name="_dhwk4l50m13">'[5]wybrane dane finansowe 1'!#REF!</definedName>
    <definedName name="_djnp9v4zl16" localSheetId="2">'[5]wybrane dane finansowe 1'!#REF!</definedName>
    <definedName name="_djnp9v4zl16" localSheetId="5">'[5]wybrane dane finansowe 1'!#REF!</definedName>
    <definedName name="_djnp9v4zl16" localSheetId="1">'[5]wybrane dane finansowe 1'!#REF!</definedName>
    <definedName name="_djnp9v4zl16" localSheetId="4">'[5]wybrane dane finansowe 1'!#REF!</definedName>
    <definedName name="_djnp9v4zl16" localSheetId="10">'[5]wybrane dane finansowe 1'!#REF!</definedName>
    <definedName name="_djnp9v4zl16" localSheetId="16">'[5]wybrane dane finansowe 1'!#REF!</definedName>
    <definedName name="_djnp9v4zl16" localSheetId="17">'[5]wybrane dane finansowe 1'!#REF!</definedName>
    <definedName name="_djnp9v4zl16">'[5]wybrane dane finansowe 1'!#REF!</definedName>
    <definedName name="_dlztx24y220" localSheetId="2">'[5]wybrane dane finansowe 1'!#REF!</definedName>
    <definedName name="_dlztx24y220" localSheetId="5">'[5]wybrane dane finansowe 1'!#REF!</definedName>
    <definedName name="_dlztx24y220" localSheetId="1">'[5]wybrane dane finansowe 1'!#REF!</definedName>
    <definedName name="_dlztx24y220" localSheetId="4">'[5]wybrane dane finansowe 1'!#REF!</definedName>
    <definedName name="_dlztx24y220" localSheetId="10">'[5]wybrane dane finansowe 1'!#REF!</definedName>
    <definedName name="_dlztx24y220" localSheetId="16">'[5]wybrane dane finansowe 1'!#REF!</definedName>
    <definedName name="_dlztx24y220" localSheetId="17">'[5]wybrane dane finansowe 1'!#REF!</definedName>
    <definedName name="_dlztx24y220">'[5]wybrane dane finansowe 1'!#REF!</definedName>
    <definedName name="_dpaojn53q2t" localSheetId="2">'[5]wybrane dane finansowe 1'!#REF!</definedName>
    <definedName name="_dpaojn53q2t" localSheetId="5">'[5]wybrane dane finansowe 1'!#REF!</definedName>
    <definedName name="_dpaojn53q2t" localSheetId="1">'[5]wybrane dane finansowe 1'!#REF!</definedName>
    <definedName name="_dpaojn53q2t" localSheetId="4">'[5]wybrane dane finansowe 1'!#REF!</definedName>
    <definedName name="_dpaojn53q2t" localSheetId="10">'[5]wybrane dane finansowe 1'!#REF!</definedName>
    <definedName name="_dpaojn53q2t" localSheetId="16">'[5]wybrane dane finansowe 1'!#REF!</definedName>
    <definedName name="_dpaojn53q2t" localSheetId="17">'[5]wybrane dane finansowe 1'!#REF!</definedName>
    <definedName name="_dpaojn53q2t">'[5]wybrane dane finansowe 1'!#REF!</definedName>
    <definedName name="_dtkx2v4y21a" localSheetId="2">'[5]wybrane dane finansowe 1'!#REF!</definedName>
    <definedName name="_dtkx2v4y21a" localSheetId="5">'[5]wybrane dane finansowe 1'!#REF!</definedName>
    <definedName name="_dtkx2v4y21a" localSheetId="1">'[5]wybrane dane finansowe 1'!#REF!</definedName>
    <definedName name="_dtkx2v4y21a" localSheetId="4">'[5]wybrane dane finansowe 1'!#REF!</definedName>
    <definedName name="_dtkx2v4y21a" localSheetId="10">'[5]wybrane dane finansowe 1'!#REF!</definedName>
    <definedName name="_dtkx2v4y21a" localSheetId="16">'[5]wybrane dane finansowe 1'!#REF!</definedName>
    <definedName name="_dtkx2v4y21a" localSheetId="17">'[5]wybrane dane finansowe 1'!#REF!</definedName>
    <definedName name="_dtkx2v4y21a">'[5]wybrane dane finansowe 1'!#REF!</definedName>
    <definedName name="_dv7oj753ql" localSheetId="2">'[5]wybrane dane finansowe 1'!#REF!</definedName>
    <definedName name="_dv7oj753ql" localSheetId="5">'[5]wybrane dane finansowe 1'!#REF!</definedName>
    <definedName name="_dv7oj753ql" localSheetId="1">'[5]wybrane dane finansowe 1'!#REF!</definedName>
    <definedName name="_dv7oj753ql" localSheetId="4">'[5]wybrane dane finansowe 1'!#REF!</definedName>
    <definedName name="_dv7oj753ql" localSheetId="10">'[5]wybrane dane finansowe 1'!#REF!</definedName>
    <definedName name="_dv7oj753ql" localSheetId="16">'[5]wybrane dane finansowe 1'!#REF!</definedName>
    <definedName name="_dv7oj753ql" localSheetId="17">'[5]wybrane dane finansowe 1'!#REF!</definedName>
    <definedName name="_dv7oj753ql">'[5]wybrane dane finansowe 1'!#REF!</definedName>
    <definedName name="_dxa2yj53qc" localSheetId="2">'[5]wybrane dane finansowe 1'!#REF!</definedName>
    <definedName name="_dxa2yj53qc" localSheetId="5">'[5]wybrane dane finansowe 1'!#REF!</definedName>
    <definedName name="_dxa2yj53qc" localSheetId="1">'[5]wybrane dane finansowe 1'!#REF!</definedName>
    <definedName name="_dxa2yj53qc" localSheetId="4">'[5]wybrane dane finansowe 1'!#REF!</definedName>
    <definedName name="_dxa2yj53qc" localSheetId="10">'[5]wybrane dane finansowe 1'!#REF!</definedName>
    <definedName name="_dxa2yj53qc" localSheetId="16">'[5]wybrane dane finansowe 1'!#REF!</definedName>
    <definedName name="_dxa2yj53qc" localSheetId="17">'[5]wybrane dane finansowe 1'!#REF!</definedName>
    <definedName name="_dxa2yj53qc">'[5]wybrane dane finansowe 1'!#REF!</definedName>
    <definedName name="_dysnqb5071p" localSheetId="2">'[5]wybrane dane finansowe 1'!#REF!</definedName>
    <definedName name="_dysnqb5071p" localSheetId="5">'[5]wybrane dane finansowe 1'!#REF!</definedName>
    <definedName name="_dysnqb5071p" localSheetId="1">'[5]wybrane dane finansowe 1'!#REF!</definedName>
    <definedName name="_dysnqb5071p" localSheetId="4">'[5]wybrane dane finansowe 1'!#REF!</definedName>
    <definedName name="_dysnqb5071p" localSheetId="10">'[5]wybrane dane finansowe 1'!#REF!</definedName>
    <definedName name="_dysnqb5071p" localSheetId="16">'[5]wybrane dane finansowe 1'!#REF!</definedName>
    <definedName name="_dysnqb5071p" localSheetId="17">'[5]wybrane dane finansowe 1'!#REF!</definedName>
    <definedName name="_dysnqb5071p">'[5]wybrane dane finansowe 1'!#REF!</definedName>
    <definedName name="_e3waao54jn" localSheetId="2">'[5]wybrane dane finansowe 1'!#REF!</definedName>
    <definedName name="_e3waao54jn" localSheetId="5">'[5]wybrane dane finansowe 1'!#REF!</definedName>
    <definedName name="_e3waao54jn" localSheetId="1">'[5]wybrane dane finansowe 1'!#REF!</definedName>
    <definedName name="_e3waao54jn" localSheetId="4">'[5]wybrane dane finansowe 1'!#REF!</definedName>
    <definedName name="_e3waao54jn" localSheetId="10">'[5]wybrane dane finansowe 1'!#REF!</definedName>
    <definedName name="_e3waao54jn" localSheetId="16">'[5]wybrane dane finansowe 1'!#REF!</definedName>
    <definedName name="_e3waao54jn" localSheetId="17">'[5]wybrane dane finansowe 1'!#REF!</definedName>
    <definedName name="_e3waao54jn">'[5]wybrane dane finansowe 1'!#REF!</definedName>
    <definedName name="_e58d3n507d" localSheetId="2">'[5]wybrane dane finansowe 1'!#REF!</definedName>
    <definedName name="_e58d3n507d" localSheetId="5">'[5]wybrane dane finansowe 1'!#REF!</definedName>
    <definedName name="_e58d3n507d" localSheetId="1">'[5]wybrane dane finansowe 1'!#REF!</definedName>
    <definedName name="_e58d3n507d" localSheetId="4">'[5]wybrane dane finansowe 1'!#REF!</definedName>
    <definedName name="_e58d3n507d" localSheetId="10">'[5]wybrane dane finansowe 1'!#REF!</definedName>
    <definedName name="_e58d3n507d" localSheetId="16">'[5]wybrane dane finansowe 1'!#REF!</definedName>
    <definedName name="_e58d3n507d" localSheetId="17">'[5]wybrane dane finansowe 1'!#REF!</definedName>
    <definedName name="_e58d3n507d">'[5]wybrane dane finansowe 1'!#REF!</definedName>
    <definedName name="_e893nm4y210" localSheetId="2">'[5]wybrane dane finansowe 1'!#REF!</definedName>
    <definedName name="_e893nm4y210" localSheetId="5">'[5]wybrane dane finansowe 1'!#REF!</definedName>
    <definedName name="_e893nm4y210" localSheetId="1">'[5]wybrane dane finansowe 1'!#REF!</definedName>
    <definedName name="_e893nm4y210" localSheetId="4">'[5]wybrane dane finansowe 1'!#REF!</definedName>
    <definedName name="_e893nm4y210" localSheetId="10">'[5]wybrane dane finansowe 1'!#REF!</definedName>
    <definedName name="_e893nm4y210" localSheetId="16">'[5]wybrane dane finansowe 1'!#REF!</definedName>
    <definedName name="_e893nm4y210" localSheetId="17">'[5]wybrane dane finansowe 1'!#REF!</definedName>
    <definedName name="_e893nm4y210">'[5]wybrane dane finansowe 1'!#REF!</definedName>
    <definedName name="_e8axrz4ysh" localSheetId="2">'[5]wybrane dane finansowe 1'!#REF!</definedName>
    <definedName name="_e8axrz4ysh" localSheetId="5">'[5]wybrane dane finansowe 1'!#REF!</definedName>
    <definedName name="_e8axrz4ysh" localSheetId="1">'[5]wybrane dane finansowe 1'!#REF!</definedName>
    <definedName name="_e8axrz4ysh" localSheetId="4">'[5]wybrane dane finansowe 1'!#REF!</definedName>
    <definedName name="_e8axrz4ysh" localSheetId="10">'[5]wybrane dane finansowe 1'!#REF!</definedName>
    <definedName name="_e8axrz4ysh" localSheetId="16">'[5]wybrane dane finansowe 1'!#REF!</definedName>
    <definedName name="_e8axrz4ysh" localSheetId="17">'[5]wybrane dane finansowe 1'!#REF!</definedName>
    <definedName name="_e8axrz4ysh">'[5]wybrane dane finansowe 1'!#REF!</definedName>
    <definedName name="_eb2diu4zl1a" localSheetId="2">'[5]wybrane dane finansowe 1'!#REF!</definedName>
    <definedName name="_eb2diu4zl1a" localSheetId="5">'[5]wybrane dane finansowe 1'!#REF!</definedName>
    <definedName name="_eb2diu4zl1a" localSheetId="1">'[5]wybrane dane finansowe 1'!#REF!</definedName>
    <definedName name="_eb2diu4zl1a" localSheetId="4">'[5]wybrane dane finansowe 1'!#REF!</definedName>
    <definedName name="_eb2diu4zl1a" localSheetId="10">'[5]wybrane dane finansowe 1'!#REF!</definedName>
    <definedName name="_eb2diu4zl1a" localSheetId="16">'[5]wybrane dane finansowe 1'!#REF!</definedName>
    <definedName name="_eb2diu4zl1a" localSheetId="17">'[5]wybrane dane finansowe 1'!#REF!</definedName>
    <definedName name="_eb2diu4zl1a">'[5]wybrane dane finansowe 1'!#REF!</definedName>
    <definedName name="_edd52d5072r" localSheetId="2">'[5]wybrane dane finansowe 1'!#REF!</definedName>
    <definedName name="_edd52d5072r" localSheetId="5">'[5]wybrane dane finansowe 1'!#REF!</definedName>
    <definedName name="_edd52d5072r" localSheetId="1">'[5]wybrane dane finansowe 1'!#REF!</definedName>
    <definedName name="_edd52d5072r" localSheetId="4">'[5]wybrane dane finansowe 1'!#REF!</definedName>
    <definedName name="_edd52d5072r" localSheetId="10">'[5]wybrane dane finansowe 1'!#REF!</definedName>
    <definedName name="_edd52d5072r" localSheetId="16">'[5]wybrane dane finansowe 1'!#REF!</definedName>
    <definedName name="_edd52d5072r" localSheetId="17">'[5]wybrane dane finansowe 1'!#REF!</definedName>
    <definedName name="_edd52d5072r">'[5]wybrane dane finansowe 1'!#REF!</definedName>
    <definedName name="_edz6tg50729" localSheetId="2">'[5]wybrane dane finansowe 1'!#REF!</definedName>
    <definedName name="_edz6tg50729" localSheetId="5">'[5]wybrane dane finansowe 1'!#REF!</definedName>
    <definedName name="_edz6tg50729" localSheetId="1">'[5]wybrane dane finansowe 1'!#REF!</definedName>
    <definedName name="_edz6tg50729" localSheetId="4">'[5]wybrane dane finansowe 1'!#REF!</definedName>
    <definedName name="_edz6tg50729" localSheetId="10">'[5]wybrane dane finansowe 1'!#REF!</definedName>
    <definedName name="_edz6tg50729" localSheetId="16">'[5]wybrane dane finansowe 1'!#REF!</definedName>
    <definedName name="_edz6tg50729" localSheetId="17">'[5]wybrane dane finansowe 1'!#REF!</definedName>
    <definedName name="_edz6tg50729">'[5]wybrane dane finansowe 1'!#REF!</definedName>
    <definedName name="_eemf0254jt" localSheetId="2">'[5]wybrane dane finansowe 1'!#REF!</definedName>
    <definedName name="_eemf0254jt" localSheetId="5">'[5]wybrane dane finansowe 1'!#REF!</definedName>
    <definedName name="_eemf0254jt" localSheetId="1">'[5]wybrane dane finansowe 1'!#REF!</definedName>
    <definedName name="_eemf0254jt" localSheetId="4">'[5]wybrane dane finansowe 1'!#REF!</definedName>
    <definedName name="_eemf0254jt" localSheetId="10">'[5]wybrane dane finansowe 1'!#REF!</definedName>
    <definedName name="_eemf0254jt" localSheetId="16">'[5]wybrane dane finansowe 1'!#REF!</definedName>
    <definedName name="_eemf0254jt" localSheetId="17">'[5]wybrane dane finansowe 1'!#REF!</definedName>
    <definedName name="_eemf0254jt">'[5]wybrane dane finansowe 1'!#REF!</definedName>
    <definedName name="_ef8xt454j1z" localSheetId="2">'[5]wybrane dane finansowe 1'!#REF!</definedName>
    <definedName name="_ef8xt454j1z" localSheetId="5">'[5]wybrane dane finansowe 1'!#REF!</definedName>
    <definedName name="_ef8xt454j1z" localSheetId="1">'[5]wybrane dane finansowe 1'!#REF!</definedName>
    <definedName name="_ef8xt454j1z" localSheetId="4">'[5]wybrane dane finansowe 1'!#REF!</definedName>
    <definedName name="_ef8xt454j1z" localSheetId="10">'[5]wybrane dane finansowe 1'!#REF!</definedName>
    <definedName name="_ef8xt454j1z" localSheetId="16">'[5]wybrane dane finansowe 1'!#REF!</definedName>
    <definedName name="_ef8xt454j1z" localSheetId="17">'[5]wybrane dane finansowe 1'!#REF!</definedName>
    <definedName name="_ef8xt454j1z">'[5]wybrane dane finansowe 1'!#REF!</definedName>
    <definedName name="_eg8sxt53qd" localSheetId="2">'[5]wybrane dane finansowe 1'!#REF!</definedName>
    <definedName name="_eg8sxt53qd" localSheetId="5">'[5]wybrane dane finansowe 1'!#REF!</definedName>
    <definedName name="_eg8sxt53qd" localSheetId="1">'[5]wybrane dane finansowe 1'!#REF!</definedName>
    <definedName name="_eg8sxt53qd" localSheetId="4">'[5]wybrane dane finansowe 1'!#REF!</definedName>
    <definedName name="_eg8sxt53qd" localSheetId="10">'[5]wybrane dane finansowe 1'!#REF!</definedName>
    <definedName name="_eg8sxt53qd" localSheetId="16">'[5]wybrane dane finansowe 1'!#REF!</definedName>
    <definedName name="_eg8sxt53qd" localSheetId="17">'[5]wybrane dane finansowe 1'!#REF!</definedName>
    <definedName name="_eg8sxt53qd">'[5]wybrane dane finansowe 1'!#REF!</definedName>
    <definedName name="_egr5ex4y22t" localSheetId="2">'[5]wybrane dane finansowe 1'!#REF!</definedName>
    <definedName name="_egr5ex4y22t" localSheetId="5">'[5]wybrane dane finansowe 1'!#REF!</definedName>
    <definedName name="_egr5ex4y22t" localSheetId="1">'[5]wybrane dane finansowe 1'!#REF!</definedName>
    <definedName name="_egr5ex4y22t" localSheetId="4">'[5]wybrane dane finansowe 1'!#REF!</definedName>
    <definedName name="_egr5ex4y22t" localSheetId="10">'[5]wybrane dane finansowe 1'!#REF!</definedName>
    <definedName name="_egr5ex4y22t" localSheetId="16">'[5]wybrane dane finansowe 1'!#REF!</definedName>
    <definedName name="_egr5ex4y22t" localSheetId="17">'[5]wybrane dane finansowe 1'!#REF!</definedName>
    <definedName name="_egr5ex4y22t">'[5]wybrane dane finansowe 1'!#REF!</definedName>
    <definedName name="_ek8f1753q1e" localSheetId="2">'[5]wybrane dane finansowe 1'!#REF!</definedName>
    <definedName name="_ek8f1753q1e" localSheetId="5">'[5]wybrane dane finansowe 1'!#REF!</definedName>
    <definedName name="_ek8f1753q1e" localSheetId="1">'[5]wybrane dane finansowe 1'!#REF!</definedName>
    <definedName name="_ek8f1753q1e" localSheetId="4">'[5]wybrane dane finansowe 1'!#REF!</definedName>
    <definedName name="_ek8f1753q1e" localSheetId="10">'[5]wybrane dane finansowe 1'!#REF!</definedName>
    <definedName name="_ek8f1753q1e" localSheetId="16">'[5]wybrane dane finansowe 1'!#REF!</definedName>
    <definedName name="_ek8f1753q1e" localSheetId="17">'[5]wybrane dane finansowe 1'!#REF!</definedName>
    <definedName name="_ek8f1753q1e">'[5]wybrane dane finansowe 1'!#REF!</definedName>
    <definedName name="_ELI1" localSheetId="2">#REF!</definedName>
    <definedName name="_ELI1" localSheetId="4">#REF!</definedName>
    <definedName name="_ELI1" localSheetId="10">#REF!</definedName>
    <definedName name="_ELI1" localSheetId="16">#REF!</definedName>
    <definedName name="_ELI1">#REF!</definedName>
    <definedName name="_ELI2" localSheetId="2">#REF!</definedName>
    <definedName name="_ELI2" localSheetId="4">#REF!</definedName>
    <definedName name="_ELI2" localSheetId="10">#REF!</definedName>
    <definedName name="_ELI2" localSheetId="16">#REF!</definedName>
    <definedName name="_ELI2">#REF!</definedName>
    <definedName name="_endtbl" localSheetId="2">'[5]wybrane dane finansowe 1'!#REF!</definedName>
    <definedName name="_endtbl" localSheetId="5">'[5]wybrane dane finansowe 1'!#REF!</definedName>
    <definedName name="_endtbl" localSheetId="1">'[5]wybrane dane finansowe 1'!#REF!</definedName>
    <definedName name="_endtbl" localSheetId="4">'[5]wybrane dane finansowe 1'!#REF!</definedName>
    <definedName name="_endtbl" localSheetId="10">'[5]wybrane dane finansowe 1'!#REF!</definedName>
    <definedName name="_endtbl" localSheetId="16">'[5]wybrane dane finansowe 1'!#REF!</definedName>
    <definedName name="_endtbl" localSheetId="17">'[5]wybrane dane finansowe 1'!#REF!</definedName>
    <definedName name="_endtbl">'[5]wybrane dane finansowe 1'!#REF!</definedName>
    <definedName name="_endtbl10" localSheetId="2">'[5]wybrane dane finansowe 1'!#REF!</definedName>
    <definedName name="_endtbl10" localSheetId="5">'[5]wybrane dane finansowe 1'!#REF!</definedName>
    <definedName name="_endtbl10" localSheetId="1">'[5]wybrane dane finansowe 1'!#REF!</definedName>
    <definedName name="_endtbl10" localSheetId="4">'[5]wybrane dane finansowe 1'!#REF!</definedName>
    <definedName name="_endtbl10" localSheetId="10">'[5]wybrane dane finansowe 1'!#REF!</definedName>
    <definedName name="_endtbl10" localSheetId="16">'[5]wybrane dane finansowe 1'!#REF!</definedName>
    <definedName name="_endtbl10" localSheetId="17">'[5]wybrane dane finansowe 1'!#REF!</definedName>
    <definedName name="_endtbl10">'[5]wybrane dane finansowe 1'!#REF!</definedName>
    <definedName name="_endtbl11" localSheetId="2">'[5]wybrane dane finansowe 1'!#REF!</definedName>
    <definedName name="_endtbl11" localSheetId="5">'[5]wybrane dane finansowe 1'!#REF!</definedName>
    <definedName name="_endtbl11" localSheetId="1">'[5]wybrane dane finansowe 1'!#REF!</definedName>
    <definedName name="_endtbl11" localSheetId="4">'[5]wybrane dane finansowe 1'!#REF!</definedName>
    <definedName name="_endtbl11" localSheetId="10">'[5]wybrane dane finansowe 1'!#REF!</definedName>
    <definedName name="_endtbl11" localSheetId="16">'[5]wybrane dane finansowe 1'!#REF!</definedName>
    <definedName name="_endtbl11" localSheetId="17">'[5]wybrane dane finansowe 1'!#REF!</definedName>
    <definedName name="_endtbl11">'[5]wybrane dane finansowe 1'!#REF!</definedName>
    <definedName name="_endtbl12" localSheetId="2">'[5]wybrane dane finansowe 1'!#REF!</definedName>
    <definedName name="_endtbl12" localSheetId="5">'[5]wybrane dane finansowe 1'!#REF!</definedName>
    <definedName name="_endtbl12" localSheetId="1">'[5]wybrane dane finansowe 1'!#REF!</definedName>
    <definedName name="_endtbl12" localSheetId="4">'[5]wybrane dane finansowe 1'!#REF!</definedName>
    <definedName name="_endtbl12" localSheetId="10">'[5]wybrane dane finansowe 1'!#REF!</definedName>
    <definedName name="_endtbl12" localSheetId="16">'[5]wybrane dane finansowe 1'!#REF!</definedName>
    <definedName name="_endtbl12" localSheetId="17">'[5]wybrane dane finansowe 1'!#REF!</definedName>
    <definedName name="_endtbl12">'[5]wybrane dane finansowe 1'!#REF!</definedName>
    <definedName name="_endtbl13" localSheetId="2">'[5]wybrane dane finansowe 1'!#REF!</definedName>
    <definedName name="_endtbl13" localSheetId="5">'[5]wybrane dane finansowe 1'!#REF!</definedName>
    <definedName name="_endtbl13" localSheetId="1">'[5]wybrane dane finansowe 1'!#REF!</definedName>
    <definedName name="_endtbl13" localSheetId="4">'[5]wybrane dane finansowe 1'!#REF!</definedName>
    <definedName name="_endtbl13" localSheetId="10">'[5]wybrane dane finansowe 1'!#REF!</definedName>
    <definedName name="_endtbl13" localSheetId="16">'[5]wybrane dane finansowe 1'!#REF!</definedName>
    <definedName name="_endtbl13" localSheetId="17">'[5]wybrane dane finansowe 1'!#REF!</definedName>
    <definedName name="_endtbl13">'[5]wybrane dane finansowe 1'!#REF!</definedName>
    <definedName name="_endtbl2" localSheetId="2">#REF!</definedName>
    <definedName name="_endtbl2" localSheetId="4">#REF!</definedName>
    <definedName name="_endtbl2" localSheetId="10">#REF!</definedName>
    <definedName name="_endtbl2" localSheetId="16">#REF!</definedName>
    <definedName name="_endtbl2">#REF!</definedName>
    <definedName name="_endtbl4" localSheetId="2">'[5]wybrane dane finansowe 1'!#REF!</definedName>
    <definedName name="_endtbl4" localSheetId="5">'[5]wybrane dane finansowe 1'!#REF!</definedName>
    <definedName name="_endtbl4" localSheetId="1">'[5]wybrane dane finansowe 1'!#REF!</definedName>
    <definedName name="_endtbl4" localSheetId="4">'[5]wybrane dane finansowe 1'!#REF!</definedName>
    <definedName name="_endtbl4" localSheetId="10">'[5]wybrane dane finansowe 1'!#REF!</definedName>
    <definedName name="_endtbl4" localSheetId="16">'[5]wybrane dane finansowe 1'!#REF!</definedName>
    <definedName name="_endtbl4" localSheetId="17">'[5]wybrane dane finansowe 1'!#REF!</definedName>
    <definedName name="_endtbl4">'[5]wybrane dane finansowe 1'!#REF!</definedName>
    <definedName name="_endtbl5" localSheetId="2">'[5]wybrane dane finansowe 1'!#REF!</definedName>
    <definedName name="_endtbl5" localSheetId="5">'[5]wybrane dane finansowe 1'!#REF!</definedName>
    <definedName name="_endtbl5" localSheetId="1">'[5]wybrane dane finansowe 1'!#REF!</definedName>
    <definedName name="_endtbl5" localSheetId="4">'[5]wybrane dane finansowe 1'!#REF!</definedName>
    <definedName name="_endtbl5" localSheetId="10">'[5]wybrane dane finansowe 1'!#REF!</definedName>
    <definedName name="_endtbl5" localSheetId="16">'[5]wybrane dane finansowe 1'!#REF!</definedName>
    <definedName name="_endtbl5" localSheetId="17">'[5]wybrane dane finansowe 1'!#REF!</definedName>
    <definedName name="_endtbl5">'[5]wybrane dane finansowe 1'!#REF!</definedName>
    <definedName name="_endtbl6" localSheetId="2">'[5]wybrane dane finansowe 1'!#REF!</definedName>
    <definedName name="_endtbl6" localSheetId="5">'[5]wybrane dane finansowe 1'!#REF!</definedName>
    <definedName name="_endtbl6" localSheetId="1">'[5]wybrane dane finansowe 1'!#REF!</definedName>
    <definedName name="_endtbl6" localSheetId="4">'[5]wybrane dane finansowe 1'!#REF!</definedName>
    <definedName name="_endtbl6" localSheetId="10">'[5]wybrane dane finansowe 1'!#REF!</definedName>
    <definedName name="_endtbl6" localSheetId="16">'[5]wybrane dane finansowe 1'!#REF!</definedName>
    <definedName name="_endtbl6" localSheetId="17">'[5]wybrane dane finansowe 1'!#REF!</definedName>
    <definedName name="_endtbl6">'[5]wybrane dane finansowe 1'!#REF!</definedName>
    <definedName name="_endtbl7" localSheetId="2">'[5]wybrane dane finansowe 1'!#REF!</definedName>
    <definedName name="_endtbl7" localSheetId="5">'[5]wybrane dane finansowe 1'!#REF!</definedName>
    <definedName name="_endtbl7" localSheetId="1">'[5]wybrane dane finansowe 1'!#REF!</definedName>
    <definedName name="_endtbl7" localSheetId="4">'[5]wybrane dane finansowe 1'!#REF!</definedName>
    <definedName name="_endtbl7" localSheetId="10">'[5]wybrane dane finansowe 1'!#REF!</definedName>
    <definedName name="_endtbl7" localSheetId="16">'[5]wybrane dane finansowe 1'!#REF!</definedName>
    <definedName name="_endtbl7" localSheetId="17">'[5]wybrane dane finansowe 1'!#REF!</definedName>
    <definedName name="_endtbl7">'[5]wybrane dane finansowe 1'!#REF!</definedName>
    <definedName name="_endtbl8" localSheetId="2">'[5]wybrane dane finansowe 1'!#REF!</definedName>
    <definedName name="_endtbl8" localSheetId="5">'[5]wybrane dane finansowe 1'!#REF!</definedName>
    <definedName name="_endtbl8" localSheetId="1">'[5]wybrane dane finansowe 1'!#REF!</definedName>
    <definedName name="_endtbl8" localSheetId="4">'[5]wybrane dane finansowe 1'!#REF!</definedName>
    <definedName name="_endtbl8" localSheetId="10">'[5]wybrane dane finansowe 1'!#REF!</definedName>
    <definedName name="_endtbl8" localSheetId="16">'[5]wybrane dane finansowe 1'!#REF!</definedName>
    <definedName name="_endtbl8" localSheetId="17">'[5]wybrane dane finansowe 1'!#REF!</definedName>
    <definedName name="_endtbl8">'[5]wybrane dane finansowe 1'!#REF!</definedName>
    <definedName name="_endtbl9" localSheetId="2">'[5]wybrane dane finansowe 1'!#REF!</definedName>
    <definedName name="_endtbl9" localSheetId="5">'[5]wybrane dane finansowe 1'!#REF!</definedName>
    <definedName name="_endtbl9" localSheetId="1">'[5]wybrane dane finansowe 1'!#REF!</definedName>
    <definedName name="_endtbl9" localSheetId="4">'[5]wybrane dane finansowe 1'!#REF!</definedName>
    <definedName name="_endtbl9" localSheetId="10">'[5]wybrane dane finansowe 1'!#REF!</definedName>
    <definedName name="_endtbl9" localSheetId="16">'[5]wybrane dane finansowe 1'!#REF!</definedName>
    <definedName name="_endtbl9" localSheetId="17">'[5]wybrane dane finansowe 1'!#REF!</definedName>
    <definedName name="_endtbl9">'[5]wybrane dane finansowe 1'!#REF!</definedName>
    <definedName name="_eppk7550717" localSheetId="2">'[5]wybrane dane finansowe 1'!#REF!</definedName>
    <definedName name="_eppk7550717" localSheetId="5">'[5]wybrane dane finansowe 1'!#REF!</definedName>
    <definedName name="_eppk7550717" localSheetId="1">'[5]wybrane dane finansowe 1'!#REF!</definedName>
    <definedName name="_eppk7550717" localSheetId="4">'[5]wybrane dane finansowe 1'!#REF!</definedName>
    <definedName name="_eppk7550717" localSheetId="10">'[5]wybrane dane finansowe 1'!#REF!</definedName>
    <definedName name="_eppk7550717" localSheetId="16">'[5]wybrane dane finansowe 1'!#REF!</definedName>
    <definedName name="_eppk7550717" localSheetId="17">'[5]wybrane dane finansowe 1'!#REF!</definedName>
    <definedName name="_eppk7550717">'[5]wybrane dane finansowe 1'!#REF!</definedName>
    <definedName name="_eqpiq94y21y" localSheetId="2">'[5]wybrane dane finansowe 1'!#REF!</definedName>
    <definedName name="_eqpiq94y21y" localSheetId="5">'[5]wybrane dane finansowe 1'!#REF!</definedName>
    <definedName name="_eqpiq94y21y" localSheetId="1">'[5]wybrane dane finansowe 1'!#REF!</definedName>
    <definedName name="_eqpiq94y21y" localSheetId="4">'[5]wybrane dane finansowe 1'!#REF!</definedName>
    <definedName name="_eqpiq94y21y" localSheetId="10">'[5]wybrane dane finansowe 1'!#REF!</definedName>
    <definedName name="_eqpiq94y21y" localSheetId="16">'[5]wybrane dane finansowe 1'!#REF!</definedName>
    <definedName name="_eqpiq94y21y" localSheetId="17">'[5]wybrane dane finansowe 1'!#REF!</definedName>
    <definedName name="_eqpiq94y21y">'[5]wybrane dane finansowe 1'!#REF!</definedName>
    <definedName name="_es09xg51817" localSheetId="2">'[5]wybrane dane finansowe 1'!#REF!</definedName>
    <definedName name="_es09xg51817" localSheetId="5">'[5]wybrane dane finansowe 1'!#REF!</definedName>
    <definedName name="_es09xg51817" localSheetId="1">'[5]wybrane dane finansowe 1'!#REF!</definedName>
    <definedName name="_es09xg51817" localSheetId="4">'[5]wybrane dane finansowe 1'!#REF!</definedName>
    <definedName name="_es09xg51817" localSheetId="10">'[5]wybrane dane finansowe 1'!#REF!</definedName>
    <definedName name="_es09xg51817" localSheetId="16">'[5]wybrane dane finansowe 1'!#REF!</definedName>
    <definedName name="_es09xg51817" localSheetId="17">'[5]wybrane dane finansowe 1'!#REF!</definedName>
    <definedName name="_es09xg51817">'[5]wybrane dane finansowe 1'!#REF!</definedName>
    <definedName name="_esi2kv53qy" localSheetId="2">'[5]wybrane dane finansowe 1'!#REF!</definedName>
    <definedName name="_esi2kv53qy" localSheetId="5">'[5]wybrane dane finansowe 1'!#REF!</definedName>
    <definedName name="_esi2kv53qy" localSheetId="1">'[5]wybrane dane finansowe 1'!#REF!</definedName>
    <definedName name="_esi2kv53qy" localSheetId="4">'[5]wybrane dane finansowe 1'!#REF!</definedName>
    <definedName name="_esi2kv53qy" localSheetId="10">'[5]wybrane dane finansowe 1'!#REF!</definedName>
    <definedName name="_esi2kv53qy" localSheetId="16">'[5]wybrane dane finansowe 1'!#REF!</definedName>
    <definedName name="_esi2kv53qy" localSheetId="17">'[5]wybrane dane finansowe 1'!#REF!</definedName>
    <definedName name="_esi2kv53qy">'[5]wybrane dane finansowe 1'!#REF!</definedName>
    <definedName name="_etx8tb51pk" localSheetId="2">'[5]wybrane dane finansowe 1'!#REF!</definedName>
    <definedName name="_etx8tb51pk" localSheetId="5">'[5]wybrane dane finansowe 1'!#REF!</definedName>
    <definedName name="_etx8tb51pk" localSheetId="1">'[5]wybrane dane finansowe 1'!#REF!</definedName>
    <definedName name="_etx8tb51pk" localSheetId="4">'[5]wybrane dane finansowe 1'!#REF!</definedName>
    <definedName name="_etx8tb51pk" localSheetId="10">'[5]wybrane dane finansowe 1'!#REF!</definedName>
    <definedName name="_etx8tb51pk" localSheetId="16">'[5]wybrane dane finansowe 1'!#REF!</definedName>
    <definedName name="_etx8tb51pk" localSheetId="17">'[5]wybrane dane finansowe 1'!#REF!</definedName>
    <definedName name="_etx8tb51pk">'[5]wybrane dane finansowe 1'!#REF!</definedName>
    <definedName name="_ew6mn75181m" localSheetId="2">'[5]wybrane dane finansowe 1'!#REF!</definedName>
    <definedName name="_ew6mn75181m" localSheetId="5">'[5]wybrane dane finansowe 1'!#REF!</definedName>
    <definedName name="_ew6mn75181m" localSheetId="1">'[5]wybrane dane finansowe 1'!#REF!</definedName>
    <definedName name="_ew6mn75181m" localSheetId="4">'[5]wybrane dane finansowe 1'!#REF!</definedName>
    <definedName name="_ew6mn75181m" localSheetId="10">'[5]wybrane dane finansowe 1'!#REF!</definedName>
    <definedName name="_ew6mn75181m" localSheetId="16">'[5]wybrane dane finansowe 1'!#REF!</definedName>
    <definedName name="_ew6mn75181m" localSheetId="17">'[5]wybrane dane finansowe 1'!#REF!</definedName>
    <definedName name="_ew6mn75181m">'[5]wybrane dane finansowe 1'!#REF!</definedName>
    <definedName name="_ezb82w50m2i" localSheetId="2">'[5]wybrane dane finansowe 1'!#REF!</definedName>
    <definedName name="_ezb82w50m2i" localSheetId="5">'[5]wybrane dane finansowe 1'!#REF!</definedName>
    <definedName name="_ezb82w50m2i" localSheetId="1">'[5]wybrane dane finansowe 1'!#REF!</definedName>
    <definedName name="_ezb82w50m2i" localSheetId="4">'[5]wybrane dane finansowe 1'!#REF!</definedName>
    <definedName name="_ezb82w50m2i" localSheetId="10">'[5]wybrane dane finansowe 1'!#REF!</definedName>
    <definedName name="_ezb82w50m2i" localSheetId="16">'[5]wybrane dane finansowe 1'!#REF!</definedName>
    <definedName name="_ezb82w50m2i" localSheetId="17">'[5]wybrane dane finansowe 1'!#REF!</definedName>
    <definedName name="_ezb82w50m2i">'[5]wybrane dane finansowe 1'!#REF!</definedName>
    <definedName name="_f0f41650m2j" localSheetId="2">'[5]wybrane dane finansowe 1'!#REF!</definedName>
    <definedName name="_f0f41650m2j" localSheetId="5">'[5]wybrane dane finansowe 1'!#REF!</definedName>
    <definedName name="_f0f41650m2j" localSheetId="1">'[5]wybrane dane finansowe 1'!#REF!</definedName>
    <definedName name="_f0f41650m2j" localSheetId="4">'[5]wybrane dane finansowe 1'!#REF!</definedName>
    <definedName name="_f0f41650m2j" localSheetId="10">'[5]wybrane dane finansowe 1'!#REF!</definedName>
    <definedName name="_f0f41650m2j" localSheetId="16">'[5]wybrane dane finansowe 1'!#REF!</definedName>
    <definedName name="_f0f41650m2j" localSheetId="17">'[5]wybrane dane finansowe 1'!#REF!</definedName>
    <definedName name="_f0f41650m2j">'[5]wybrane dane finansowe 1'!#REF!</definedName>
    <definedName name="_f1l2n853qn" localSheetId="2">'[5]wybrane dane finansowe 1'!#REF!</definedName>
    <definedName name="_f1l2n853qn" localSheetId="5">'[5]wybrane dane finansowe 1'!#REF!</definedName>
    <definedName name="_f1l2n853qn" localSheetId="1">'[5]wybrane dane finansowe 1'!#REF!</definedName>
    <definedName name="_f1l2n853qn" localSheetId="4">'[5]wybrane dane finansowe 1'!#REF!</definedName>
    <definedName name="_f1l2n853qn" localSheetId="10">'[5]wybrane dane finansowe 1'!#REF!</definedName>
    <definedName name="_f1l2n853qn" localSheetId="16">'[5]wybrane dane finansowe 1'!#REF!</definedName>
    <definedName name="_f1l2n853qn" localSheetId="17">'[5]wybrane dane finansowe 1'!#REF!</definedName>
    <definedName name="_f1l2n853qn">'[5]wybrane dane finansowe 1'!#REF!</definedName>
    <definedName name="_f1pn4v50m17" localSheetId="2">'[5]wybrane dane finansowe 1'!#REF!</definedName>
    <definedName name="_f1pn4v50m17" localSheetId="5">'[5]wybrane dane finansowe 1'!#REF!</definedName>
    <definedName name="_f1pn4v50m17" localSheetId="1">'[5]wybrane dane finansowe 1'!#REF!</definedName>
    <definedName name="_f1pn4v50m17" localSheetId="4">'[5]wybrane dane finansowe 1'!#REF!</definedName>
    <definedName name="_f1pn4v50m17" localSheetId="10">'[5]wybrane dane finansowe 1'!#REF!</definedName>
    <definedName name="_f1pn4v50m17" localSheetId="16">'[5]wybrane dane finansowe 1'!#REF!</definedName>
    <definedName name="_f1pn4v50m17" localSheetId="17">'[5]wybrane dane finansowe 1'!#REF!</definedName>
    <definedName name="_f1pn4v50m17">'[5]wybrane dane finansowe 1'!#REF!</definedName>
    <definedName name="_f51tul50710" localSheetId="2">'[5]wybrane dane finansowe 1'!#REF!</definedName>
    <definedName name="_f51tul50710" localSheetId="5">'[5]wybrane dane finansowe 1'!#REF!</definedName>
    <definedName name="_f51tul50710" localSheetId="1">'[5]wybrane dane finansowe 1'!#REF!</definedName>
    <definedName name="_f51tul50710" localSheetId="4">'[5]wybrane dane finansowe 1'!#REF!</definedName>
    <definedName name="_f51tul50710" localSheetId="10">'[5]wybrane dane finansowe 1'!#REF!</definedName>
    <definedName name="_f51tul50710" localSheetId="16">'[5]wybrane dane finansowe 1'!#REF!</definedName>
    <definedName name="_f51tul50710" localSheetId="17">'[5]wybrane dane finansowe 1'!#REF!</definedName>
    <definedName name="_f51tul50710">'[5]wybrane dane finansowe 1'!#REF!</definedName>
    <definedName name="_f61ave50m2c" localSheetId="2">'[5]wybrane dane finansowe 1'!#REF!</definedName>
    <definedName name="_f61ave50m2c" localSheetId="5">'[5]wybrane dane finansowe 1'!#REF!</definedName>
    <definedName name="_f61ave50m2c" localSheetId="1">'[5]wybrane dane finansowe 1'!#REF!</definedName>
    <definedName name="_f61ave50m2c" localSheetId="4">'[5]wybrane dane finansowe 1'!#REF!</definedName>
    <definedName name="_f61ave50m2c" localSheetId="10">'[5]wybrane dane finansowe 1'!#REF!</definedName>
    <definedName name="_f61ave50m2c" localSheetId="16">'[5]wybrane dane finansowe 1'!#REF!</definedName>
    <definedName name="_f61ave50m2c" localSheetId="17">'[5]wybrane dane finansowe 1'!#REF!</definedName>
    <definedName name="_f61ave50m2c">'[5]wybrane dane finansowe 1'!#REF!</definedName>
    <definedName name="_f6y0z0536w" localSheetId="2">'[5]wybrane dane finansowe 1'!#REF!</definedName>
    <definedName name="_f6y0z0536w" localSheetId="5">'[5]wybrane dane finansowe 1'!#REF!</definedName>
    <definedName name="_f6y0z0536w" localSheetId="1">'[5]wybrane dane finansowe 1'!#REF!</definedName>
    <definedName name="_f6y0z0536w" localSheetId="4">'[5]wybrane dane finansowe 1'!#REF!</definedName>
    <definedName name="_f6y0z0536w" localSheetId="10">'[5]wybrane dane finansowe 1'!#REF!</definedName>
    <definedName name="_f6y0z0536w" localSheetId="16">'[5]wybrane dane finansowe 1'!#REF!</definedName>
    <definedName name="_f6y0z0536w" localSheetId="17">'[5]wybrane dane finansowe 1'!#REF!</definedName>
    <definedName name="_f6y0z0536w">'[5]wybrane dane finansowe 1'!#REF!</definedName>
    <definedName name="_f7vh1654jq" localSheetId="2">'[5]wybrane dane finansowe 1'!#REF!</definedName>
    <definedName name="_f7vh1654jq" localSheetId="5">'[5]wybrane dane finansowe 1'!#REF!</definedName>
    <definedName name="_f7vh1654jq" localSheetId="1">'[5]wybrane dane finansowe 1'!#REF!</definedName>
    <definedName name="_f7vh1654jq" localSheetId="4">'[5]wybrane dane finansowe 1'!#REF!</definedName>
    <definedName name="_f7vh1654jq" localSheetId="10">'[5]wybrane dane finansowe 1'!#REF!</definedName>
    <definedName name="_f7vh1654jq" localSheetId="16">'[5]wybrane dane finansowe 1'!#REF!</definedName>
    <definedName name="_f7vh1654jq" localSheetId="17">'[5]wybrane dane finansowe 1'!#REF!</definedName>
    <definedName name="_f7vh1654jq">'[5]wybrane dane finansowe 1'!#REF!</definedName>
    <definedName name="_fag8614y22k" localSheetId="2">'[5]wybrane dane finansowe 1'!#REF!</definedName>
    <definedName name="_fag8614y22k" localSheetId="5">'[5]wybrane dane finansowe 1'!#REF!</definedName>
    <definedName name="_fag8614y22k" localSheetId="1">'[5]wybrane dane finansowe 1'!#REF!</definedName>
    <definedName name="_fag8614y22k" localSheetId="4">'[5]wybrane dane finansowe 1'!#REF!</definedName>
    <definedName name="_fag8614y22k" localSheetId="10">'[5]wybrane dane finansowe 1'!#REF!</definedName>
    <definedName name="_fag8614y22k" localSheetId="16">'[5]wybrane dane finansowe 1'!#REF!</definedName>
    <definedName name="_fag8614y22k" localSheetId="17">'[5]wybrane dane finansowe 1'!#REF!</definedName>
    <definedName name="_fag8614y22k">'[5]wybrane dane finansowe 1'!#REF!</definedName>
    <definedName name="_fffn8t536z" localSheetId="2">'[5]wybrane dane finansowe 1'!#REF!</definedName>
    <definedName name="_fffn8t536z" localSheetId="5">'[5]wybrane dane finansowe 1'!#REF!</definedName>
    <definedName name="_fffn8t536z" localSheetId="1">'[5]wybrane dane finansowe 1'!#REF!</definedName>
    <definedName name="_fffn8t536z" localSheetId="4">'[5]wybrane dane finansowe 1'!#REF!</definedName>
    <definedName name="_fffn8t536z" localSheetId="10">'[5]wybrane dane finansowe 1'!#REF!</definedName>
    <definedName name="_fffn8t536z" localSheetId="16">'[5]wybrane dane finansowe 1'!#REF!</definedName>
    <definedName name="_fffn8t536z" localSheetId="17">'[5]wybrane dane finansowe 1'!#REF!</definedName>
    <definedName name="_fffn8t536z">'[5]wybrane dane finansowe 1'!#REF!</definedName>
    <definedName name="_fforr54ysn" localSheetId="2">'[5]wybrane dane finansowe 1'!#REF!</definedName>
    <definedName name="_fforr54ysn" localSheetId="5">'[5]wybrane dane finansowe 1'!#REF!</definedName>
    <definedName name="_fforr54ysn" localSheetId="1">'[5]wybrane dane finansowe 1'!#REF!</definedName>
    <definedName name="_fforr54ysn" localSheetId="4">'[5]wybrane dane finansowe 1'!#REF!</definedName>
    <definedName name="_fforr54ysn" localSheetId="10">'[5]wybrane dane finansowe 1'!#REF!</definedName>
    <definedName name="_fforr54ysn" localSheetId="16">'[5]wybrane dane finansowe 1'!#REF!</definedName>
    <definedName name="_fforr54ysn" localSheetId="17">'[5]wybrane dane finansowe 1'!#REF!</definedName>
    <definedName name="_fforr54ysn">'[5]wybrane dane finansowe 1'!#REF!</definedName>
    <definedName name="_fg9whv54j28" localSheetId="2">'[5]wybrane dane finansowe 1'!#REF!</definedName>
    <definedName name="_fg9whv54j28" localSheetId="5">'[5]wybrane dane finansowe 1'!#REF!</definedName>
    <definedName name="_fg9whv54j28" localSheetId="1">'[5]wybrane dane finansowe 1'!#REF!</definedName>
    <definedName name="_fg9whv54j28" localSheetId="4">'[5]wybrane dane finansowe 1'!#REF!</definedName>
    <definedName name="_fg9whv54j28" localSheetId="10">'[5]wybrane dane finansowe 1'!#REF!</definedName>
    <definedName name="_fg9whv54j28" localSheetId="16">'[5]wybrane dane finansowe 1'!#REF!</definedName>
    <definedName name="_fg9whv54j28" localSheetId="17">'[5]wybrane dane finansowe 1'!#REF!</definedName>
    <definedName name="_fg9whv54j28">'[5]wybrane dane finansowe 1'!#REF!</definedName>
    <definedName name="_xlnm._FilterDatabase" localSheetId="2">#REF!</definedName>
    <definedName name="_xlnm._FilterDatabase" localSheetId="4">#REF!</definedName>
    <definedName name="_xlnm._FilterDatabase" localSheetId="10">#REF!</definedName>
    <definedName name="_xlnm._FilterDatabase" localSheetId="16">#REF!</definedName>
    <definedName name="_xlnm._FilterDatabase">#REF!</definedName>
    <definedName name="_fjoxwy5181b" localSheetId="2">'[5]wybrane dane finansowe 1'!#REF!</definedName>
    <definedName name="_fjoxwy5181b" localSheetId="5">'[5]wybrane dane finansowe 1'!#REF!</definedName>
    <definedName name="_fjoxwy5181b" localSheetId="1">'[5]wybrane dane finansowe 1'!#REF!</definedName>
    <definedName name="_fjoxwy5181b" localSheetId="4">'[5]wybrane dane finansowe 1'!#REF!</definedName>
    <definedName name="_fjoxwy5181b" localSheetId="10">'[5]wybrane dane finansowe 1'!#REF!</definedName>
    <definedName name="_fjoxwy5181b" localSheetId="16">'[5]wybrane dane finansowe 1'!#REF!</definedName>
    <definedName name="_fjoxwy5181b" localSheetId="17">'[5]wybrane dane finansowe 1'!#REF!</definedName>
    <definedName name="_fjoxwy5181b">'[5]wybrane dane finansowe 1'!#REF!</definedName>
    <definedName name="_flzkb64y2j" localSheetId="2">'[5]wybrane dane finansowe 1'!#REF!</definedName>
    <definedName name="_flzkb64y2j" localSheetId="5">'[5]wybrane dane finansowe 1'!#REF!</definedName>
    <definedName name="_flzkb64y2j" localSheetId="1">'[5]wybrane dane finansowe 1'!#REF!</definedName>
    <definedName name="_flzkb64y2j" localSheetId="4">'[5]wybrane dane finansowe 1'!#REF!</definedName>
    <definedName name="_flzkb64y2j" localSheetId="10">'[5]wybrane dane finansowe 1'!#REF!</definedName>
    <definedName name="_flzkb64y2j" localSheetId="16">'[5]wybrane dane finansowe 1'!#REF!</definedName>
    <definedName name="_flzkb64y2j" localSheetId="17">'[5]wybrane dane finansowe 1'!#REF!</definedName>
    <definedName name="_flzkb64y2j">'[5]wybrane dane finansowe 1'!#REF!</definedName>
    <definedName name="_fnrxdu518o" localSheetId="2">'[5]wybrane dane finansowe 1'!#REF!</definedName>
    <definedName name="_fnrxdu518o" localSheetId="5">'[5]wybrane dane finansowe 1'!#REF!</definedName>
    <definedName name="_fnrxdu518o" localSheetId="1">'[5]wybrane dane finansowe 1'!#REF!</definedName>
    <definedName name="_fnrxdu518o" localSheetId="4">'[5]wybrane dane finansowe 1'!#REF!</definedName>
    <definedName name="_fnrxdu518o" localSheetId="10">'[5]wybrane dane finansowe 1'!#REF!</definedName>
    <definedName name="_fnrxdu518o" localSheetId="16">'[5]wybrane dane finansowe 1'!#REF!</definedName>
    <definedName name="_fnrxdu518o" localSheetId="17">'[5]wybrane dane finansowe 1'!#REF!</definedName>
    <definedName name="_fnrxdu518o">'[5]wybrane dane finansowe 1'!#REF!</definedName>
    <definedName name="_fo0mzb4x9p" localSheetId="2">#REF!</definedName>
    <definedName name="_fo0mzb4x9p" localSheetId="4">#REF!</definedName>
    <definedName name="_fo0mzb4x9p" localSheetId="10">#REF!</definedName>
    <definedName name="_fo0mzb4x9p" localSheetId="16">#REF!</definedName>
    <definedName name="_fo0mzb4x9p">#REF!</definedName>
    <definedName name="_foc5pv50m2d" localSheetId="2">'[5]wybrane dane finansowe 1'!#REF!</definedName>
    <definedName name="_foc5pv50m2d" localSheetId="5">'[5]wybrane dane finansowe 1'!#REF!</definedName>
    <definedName name="_foc5pv50m2d" localSheetId="1">'[5]wybrane dane finansowe 1'!#REF!</definedName>
    <definedName name="_foc5pv50m2d" localSheetId="4">'[5]wybrane dane finansowe 1'!#REF!</definedName>
    <definedName name="_foc5pv50m2d" localSheetId="10">'[5]wybrane dane finansowe 1'!#REF!</definedName>
    <definedName name="_foc5pv50m2d" localSheetId="16">'[5]wybrane dane finansowe 1'!#REF!</definedName>
    <definedName name="_foc5pv50m2d" localSheetId="17">'[5]wybrane dane finansowe 1'!#REF!</definedName>
    <definedName name="_foc5pv50m2d">'[5]wybrane dane finansowe 1'!#REF!</definedName>
    <definedName name="_fpnnme4y221" localSheetId="2">'[5]wybrane dane finansowe 1'!#REF!</definedName>
    <definedName name="_fpnnme4y221" localSheetId="5">'[5]wybrane dane finansowe 1'!#REF!</definedName>
    <definedName name="_fpnnme4y221" localSheetId="1">'[5]wybrane dane finansowe 1'!#REF!</definedName>
    <definedName name="_fpnnme4y221" localSheetId="4">'[5]wybrane dane finansowe 1'!#REF!</definedName>
    <definedName name="_fpnnme4y221" localSheetId="10">'[5]wybrane dane finansowe 1'!#REF!</definedName>
    <definedName name="_fpnnme4y221" localSheetId="16">'[5]wybrane dane finansowe 1'!#REF!</definedName>
    <definedName name="_fpnnme4y221" localSheetId="17">'[5]wybrane dane finansowe 1'!#REF!</definedName>
    <definedName name="_fpnnme4y221">'[5]wybrane dane finansowe 1'!#REF!</definedName>
    <definedName name="_fpoxsx4y223" localSheetId="2">'[5]wybrane dane finansowe 1'!#REF!</definedName>
    <definedName name="_fpoxsx4y223" localSheetId="5">'[5]wybrane dane finansowe 1'!#REF!</definedName>
    <definedName name="_fpoxsx4y223" localSheetId="1">'[5]wybrane dane finansowe 1'!#REF!</definedName>
    <definedName name="_fpoxsx4y223" localSheetId="4">'[5]wybrane dane finansowe 1'!#REF!</definedName>
    <definedName name="_fpoxsx4y223" localSheetId="10">'[5]wybrane dane finansowe 1'!#REF!</definedName>
    <definedName name="_fpoxsx4y223" localSheetId="16">'[5]wybrane dane finansowe 1'!#REF!</definedName>
    <definedName name="_fpoxsx4y223" localSheetId="17">'[5]wybrane dane finansowe 1'!#REF!</definedName>
    <definedName name="_fpoxsx4y223">'[5]wybrane dane finansowe 1'!#REF!</definedName>
    <definedName name="_fsm5j850716" localSheetId="2">'[5]wybrane dane finansowe 1'!#REF!</definedName>
    <definedName name="_fsm5j850716" localSheetId="5">'[5]wybrane dane finansowe 1'!#REF!</definedName>
    <definedName name="_fsm5j850716" localSheetId="1">'[5]wybrane dane finansowe 1'!#REF!</definedName>
    <definedName name="_fsm5j850716" localSheetId="4">'[5]wybrane dane finansowe 1'!#REF!</definedName>
    <definedName name="_fsm5j850716" localSheetId="10">'[5]wybrane dane finansowe 1'!#REF!</definedName>
    <definedName name="_fsm5j850716" localSheetId="16">'[5]wybrane dane finansowe 1'!#REF!</definedName>
    <definedName name="_fsm5j850716" localSheetId="17">'[5]wybrane dane finansowe 1'!#REF!</definedName>
    <definedName name="_fsm5j850716">'[5]wybrane dane finansowe 1'!#REF!</definedName>
    <definedName name="_ft7n6n54j1r" localSheetId="2">'[5]wybrane dane finansowe 1'!#REF!</definedName>
    <definedName name="_ft7n6n54j1r" localSheetId="5">'[5]wybrane dane finansowe 1'!#REF!</definedName>
    <definedName name="_ft7n6n54j1r" localSheetId="1">'[5]wybrane dane finansowe 1'!#REF!</definedName>
    <definedName name="_ft7n6n54j1r" localSheetId="4">'[5]wybrane dane finansowe 1'!#REF!</definedName>
    <definedName name="_ft7n6n54j1r" localSheetId="10">'[5]wybrane dane finansowe 1'!#REF!</definedName>
    <definedName name="_ft7n6n54j1r" localSheetId="16">'[5]wybrane dane finansowe 1'!#REF!</definedName>
    <definedName name="_ft7n6n54j1r" localSheetId="17">'[5]wybrane dane finansowe 1'!#REF!</definedName>
    <definedName name="_ft7n6n54j1r">'[5]wybrane dane finansowe 1'!#REF!</definedName>
    <definedName name="_ft8u7q5072k" localSheetId="2">'[5]wybrane dane finansowe 1'!#REF!</definedName>
    <definedName name="_ft8u7q5072k" localSheetId="5">'[5]wybrane dane finansowe 1'!#REF!</definedName>
    <definedName name="_ft8u7q5072k" localSheetId="1">'[5]wybrane dane finansowe 1'!#REF!</definedName>
    <definedName name="_ft8u7q5072k" localSheetId="4">'[5]wybrane dane finansowe 1'!#REF!</definedName>
    <definedName name="_ft8u7q5072k" localSheetId="10">'[5]wybrane dane finansowe 1'!#REF!</definedName>
    <definedName name="_ft8u7q5072k" localSheetId="16">'[5]wybrane dane finansowe 1'!#REF!</definedName>
    <definedName name="_ft8u7q5072k" localSheetId="17">'[5]wybrane dane finansowe 1'!#REF!</definedName>
    <definedName name="_ft8u7q5072k">'[5]wybrane dane finansowe 1'!#REF!</definedName>
    <definedName name="_ftnref1_50" localSheetId="2">'[13]Table 39_'!#REF!</definedName>
    <definedName name="_ftnref1_50" localSheetId="4">'[13]Table 39_'!#REF!</definedName>
    <definedName name="_ftnref1_50" localSheetId="10">'[13]Table 39_'!#REF!</definedName>
    <definedName name="_ftnref1_50" localSheetId="16">'[13]Table 39_'!#REF!</definedName>
    <definedName name="_ftnref1_50">'[13]Table 39_'!#REF!</definedName>
    <definedName name="_ftnref1_50_10" localSheetId="2">'[14]Table 39_'!#REF!</definedName>
    <definedName name="_ftnref1_50_10" localSheetId="4">'[14]Table 39_'!#REF!</definedName>
    <definedName name="_ftnref1_50_10" localSheetId="10">'[14]Table 39_'!#REF!</definedName>
    <definedName name="_ftnref1_50_10" localSheetId="16">'[14]Table 39_'!#REF!</definedName>
    <definedName name="_ftnref1_50_10">'[14]Table 39_'!#REF!</definedName>
    <definedName name="_ftnref1_50_15" localSheetId="2">'[14]Table 39_'!#REF!</definedName>
    <definedName name="_ftnref1_50_15" localSheetId="4">'[14]Table 39_'!#REF!</definedName>
    <definedName name="_ftnref1_50_15" localSheetId="10">'[14]Table 39_'!#REF!</definedName>
    <definedName name="_ftnref1_50_15" localSheetId="16">'[14]Table 39_'!#REF!</definedName>
    <definedName name="_ftnref1_50_15">'[14]Table 39_'!#REF!</definedName>
    <definedName name="_ftnref1_50_18" localSheetId="2">'[14]Table 39_'!#REF!</definedName>
    <definedName name="_ftnref1_50_18" localSheetId="4">'[14]Table 39_'!#REF!</definedName>
    <definedName name="_ftnref1_50_18" localSheetId="10">'[14]Table 39_'!#REF!</definedName>
    <definedName name="_ftnref1_50_18" localSheetId="16">'[14]Table 39_'!#REF!</definedName>
    <definedName name="_ftnref1_50_18">'[14]Table 39_'!#REF!</definedName>
    <definedName name="_ftnref1_50_19" localSheetId="2">'[14]Table 39_'!#REF!</definedName>
    <definedName name="_ftnref1_50_19" localSheetId="4">'[14]Table 39_'!#REF!</definedName>
    <definedName name="_ftnref1_50_19" localSheetId="10">'[14]Table 39_'!#REF!</definedName>
    <definedName name="_ftnref1_50_19" localSheetId="16">'[14]Table 39_'!#REF!</definedName>
    <definedName name="_ftnref1_50_19">'[14]Table 39_'!#REF!</definedName>
    <definedName name="_ftnref1_50_20" localSheetId="2">'[14]Table 39_'!#REF!</definedName>
    <definedName name="_ftnref1_50_20" localSheetId="4">'[14]Table 39_'!#REF!</definedName>
    <definedName name="_ftnref1_50_20" localSheetId="10">'[14]Table 39_'!#REF!</definedName>
    <definedName name="_ftnref1_50_20" localSheetId="16">'[14]Table 39_'!#REF!</definedName>
    <definedName name="_ftnref1_50_20">'[14]Table 39_'!#REF!</definedName>
    <definedName name="_ftnref1_50_21" localSheetId="2">'[14]Table 39_'!#REF!</definedName>
    <definedName name="_ftnref1_50_21" localSheetId="4">'[14]Table 39_'!#REF!</definedName>
    <definedName name="_ftnref1_50_21" localSheetId="10">'[14]Table 39_'!#REF!</definedName>
    <definedName name="_ftnref1_50_21" localSheetId="16">'[14]Table 39_'!#REF!</definedName>
    <definedName name="_ftnref1_50_21">'[14]Table 39_'!#REF!</definedName>
    <definedName name="_ftnref1_50_23" localSheetId="2">'[14]Table 39_'!#REF!</definedName>
    <definedName name="_ftnref1_50_23" localSheetId="4">'[14]Table 39_'!#REF!</definedName>
    <definedName name="_ftnref1_50_23" localSheetId="10">'[14]Table 39_'!#REF!</definedName>
    <definedName name="_ftnref1_50_23" localSheetId="16">'[14]Table 39_'!#REF!</definedName>
    <definedName name="_ftnref1_50_23">'[14]Table 39_'!#REF!</definedName>
    <definedName name="_ftnref1_50_24" localSheetId="2">'[14]Table 39_'!#REF!</definedName>
    <definedName name="_ftnref1_50_24" localSheetId="4">'[14]Table 39_'!#REF!</definedName>
    <definedName name="_ftnref1_50_24" localSheetId="10">'[14]Table 39_'!#REF!</definedName>
    <definedName name="_ftnref1_50_24" localSheetId="16">'[14]Table 39_'!#REF!</definedName>
    <definedName name="_ftnref1_50_24">'[14]Table 39_'!#REF!</definedName>
    <definedName name="_ftnref1_50_27" localSheetId="2">'[15]Table 39_'!#REF!</definedName>
    <definedName name="_ftnref1_50_27" localSheetId="4">'[15]Table 39_'!#REF!</definedName>
    <definedName name="_ftnref1_50_27" localSheetId="10">'[15]Table 39_'!#REF!</definedName>
    <definedName name="_ftnref1_50_27" localSheetId="16">'[15]Table 39_'!#REF!</definedName>
    <definedName name="_ftnref1_50_27">'[15]Table 39_'!#REF!</definedName>
    <definedName name="_ftnref1_50_28" localSheetId="2">'[15]Table 39_'!#REF!</definedName>
    <definedName name="_ftnref1_50_28" localSheetId="4">'[15]Table 39_'!#REF!</definedName>
    <definedName name="_ftnref1_50_28" localSheetId="10">'[15]Table 39_'!#REF!</definedName>
    <definedName name="_ftnref1_50_28" localSheetId="16">'[15]Table 39_'!#REF!</definedName>
    <definedName name="_ftnref1_50_28">'[15]Table 39_'!#REF!</definedName>
    <definedName name="_ftnref1_50_4" localSheetId="2">'[14]Table 39_'!#REF!</definedName>
    <definedName name="_ftnref1_50_4" localSheetId="4">'[14]Table 39_'!#REF!</definedName>
    <definedName name="_ftnref1_50_4" localSheetId="10">'[14]Table 39_'!#REF!</definedName>
    <definedName name="_ftnref1_50_4" localSheetId="16">'[14]Table 39_'!#REF!</definedName>
    <definedName name="_ftnref1_50_4">'[14]Table 39_'!#REF!</definedName>
    <definedName name="_ftnref1_50_5" localSheetId="2">'[14]Table 39_'!#REF!</definedName>
    <definedName name="_ftnref1_50_5" localSheetId="4">'[14]Table 39_'!#REF!</definedName>
    <definedName name="_ftnref1_50_5" localSheetId="10">'[14]Table 39_'!#REF!</definedName>
    <definedName name="_ftnref1_50_5" localSheetId="16">'[14]Table 39_'!#REF!</definedName>
    <definedName name="_ftnref1_50_5">'[14]Table 39_'!#REF!</definedName>
    <definedName name="_ftnref1_50_9" localSheetId="2">'[15]Table 39_'!#REF!</definedName>
    <definedName name="_ftnref1_50_9" localSheetId="4">'[15]Table 39_'!#REF!</definedName>
    <definedName name="_ftnref1_50_9" localSheetId="10">'[15]Table 39_'!#REF!</definedName>
    <definedName name="_ftnref1_50_9" localSheetId="16">'[15]Table 39_'!#REF!</definedName>
    <definedName name="_ftnref1_50_9">'[15]Table 39_'!#REF!</definedName>
    <definedName name="_ftnref1_51" localSheetId="2">'[13]Table 39_'!#REF!</definedName>
    <definedName name="_ftnref1_51" localSheetId="4">'[13]Table 39_'!#REF!</definedName>
    <definedName name="_ftnref1_51" localSheetId="10">'[13]Table 39_'!#REF!</definedName>
    <definedName name="_ftnref1_51" localSheetId="16">'[13]Table 39_'!#REF!</definedName>
    <definedName name="_ftnref1_51">'[13]Table 39_'!#REF!</definedName>
    <definedName name="_ftnref1_51_10" localSheetId="2">'[14]Table 39_'!#REF!</definedName>
    <definedName name="_ftnref1_51_10" localSheetId="4">'[14]Table 39_'!#REF!</definedName>
    <definedName name="_ftnref1_51_10" localSheetId="10">'[14]Table 39_'!#REF!</definedName>
    <definedName name="_ftnref1_51_10" localSheetId="16">'[14]Table 39_'!#REF!</definedName>
    <definedName name="_ftnref1_51_10">'[14]Table 39_'!#REF!</definedName>
    <definedName name="_ftnref1_51_15" localSheetId="2">'[14]Table 39_'!#REF!</definedName>
    <definedName name="_ftnref1_51_15" localSheetId="4">'[14]Table 39_'!#REF!</definedName>
    <definedName name="_ftnref1_51_15" localSheetId="10">'[14]Table 39_'!#REF!</definedName>
    <definedName name="_ftnref1_51_15" localSheetId="16">'[14]Table 39_'!#REF!</definedName>
    <definedName name="_ftnref1_51_15">'[14]Table 39_'!#REF!</definedName>
    <definedName name="_ftnref1_51_18" localSheetId="2">'[14]Table 39_'!#REF!</definedName>
    <definedName name="_ftnref1_51_18" localSheetId="4">'[14]Table 39_'!#REF!</definedName>
    <definedName name="_ftnref1_51_18" localSheetId="10">'[14]Table 39_'!#REF!</definedName>
    <definedName name="_ftnref1_51_18" localSheetId="16">'[14]Table 39_'!#REF!</definedName>
    <definedName name="_ftnref1_51_18">'[14]Table 39_'!#REF!</definedName>
    <definedName name="_ftnref1_51_19" localSheetId="2">'[14]Table 39_'!#REF!</definedName>
    <definedName name="_ftnref1_51_19" localSheetId="4">'[14]Table 39_'!#REF!</definedName>
    <definedName name="_ftnref1_51_19" localSheetId="10">'[14]Table 39_'!#REF!</definedName>
    <definedName name="_ftnref1_51_19" localSheetId="16">'[14]Table 39_'!#REF!</definedName>
    <definedName name="_ftnref1_51_19">'[14]Table 39_'!#REF!</definedName>
    <definedName name="_ftnref1_51_20" localSheetId="2">'[14]Table 39_'!#REF!</definedName>
    <definedName name="_ftnref1_51_20" localSheetId="4">'[14]Table 39_'!#REF!</definedName>
    <definedName name="_ftnref1_51_20" localSheetId="10">'[14]Table 39_'!#REF!</definedName>
    <definedName name="_ftnref1_51_20" localSheetId="16">'[14]Table 39_'!#REF!</definedName>
    <definedName name="_ftnref1_51_20">'[14]Table 39_'!#REF!</definedName>
    <definedName name="_ftnref1_51_21" localSheetId="2">'[14]Table 39_'!#REF!</definedName>
    <definedName name="_ftnref1_51_21" localSheetId="4">'[14]Table 39_'!#REF!</definedName>
    <definedName name="_ftnref1_51_21" localSheetId="10">'[14]Table 39_'!#REF!</definedName>
    <definedName name="_ftnref1_51_21" localSheetId="16">'[14]Table 39_'!#REF!</definedName>
    <definedName name="_ftnref1_51_21">'[14]Table 39_'!#REF!</definedName>
    <definedName name="_ftnref1_51_23" localSheetId="2">'[14]Table 39_'!#REF!</definedName>
    <definedName name="_ftnref1_51_23" localSheetId="4">'[14]Table 39_'!#REF!</definedName>
    <definedName name="_ftnref1_51_23" localSheetId="10">'[14]Table 39_'!#REF!</definedName>
    <definedName name="_ftnref1_51_23" localSheetId="16">'[14]Table 39_'!#REF!</definedName>
    <definedName name="_ftnref1_51_23">'[14]Table 39_'!#REF!</definedName>
    <definedName name="_ftnref1_51_24" localSheetId="2">'[14]Table 39_'!#REF!</definedName>
    <definedName name="_ftnref1_51_24" localSheetId="4">'[14]Table 39_'!#REF!</definedName>
    <definedName name="_ftnref1_51_24" localSheetId="10">'[14]Table 39_'!#REF!</definedName>
    <definedName name="_ftnref1_51_24" localSheetId="16">'[14]Table 39_'!#REF!</definedName>
    <definedName name="_ftnref1_51_24">'[14]Table 39_'!#REF!</definedName>
    <definedName name="_ftnref1_51_4" localSheetId="2">'[14]Table 39_'!#REF!</definedName>
    <definedName name="_ftnref1_51_4" localSheetId="4">'[14]Table 39_'!#REF!</definedName>
    <definedName name="_ftnref1_51_4" localSheetId="10">'[14]Table 39_'!#REF!</definedName>
    <definedName name="_ftnref1_51_4" localSheetId="16">'[14]Table 39_'!#REF!</definedName>
    <definedName name="_ftnref1_51_4">'[14]Table 39_'!#REF!</definedName>
    <definedName name="_ftnref1_51_5" localSheetId="2">'[14]Table 39_'!#REF!</definedName>
    <definedName name="_ftnref1_51_5" localSheetId="4">'[14]Table 39_'!#REF!</definedName>
    <definedName name="_ftnref1_51_5" localSheetId="10">'[14]Table 39_'!#REF!</definedName>
    <definedName name="_ftnref1_51_5" localSheetId="16">'[14]Table 39_'!#REF!</definedName>
    <definedName name="_ftnref1_51_5">'[14]Table 39_'!#REF!</definedName>
    <definedName name="_ftref1_50" localSheetId="2">'[13]Table 39_'!#REF!</definedName>
    <definedName name="_ftref1_50" localSheetId="4">'[13]Table 39_'!#REF!</definedName>
    <definedName name="_ftref1_50" localSheetId="10">'[13]Table 39_'!#REF!</definedName>
    <definedName name="_ftref1_50" localSheetId="16">'[13]Table 39_'!#REF!</definedName>
    <definedName name="_ftref1_50">'[13]Table 39_'!#REF!</definedName>
    <definedName name="_fu2x09518z" localSheetId="2">'[5]wybrane dane finansowe 1'!#REF!</definedName>
    <definedName name="_fu2x09518z" localSheetId="5">'[5]wybrane dane finansowe 1'!#REF!</definedName>
    <definedName name="_fu2x09518z" localSheetId="1">'[5]wybrane dane finansowe 1'!#REF!</definedName>
    <definedName name="_fu2x09518z" localSheetId="4">'[5]wybrane dane finansowe 1'!#REF!</definedName>
    <definedName name="_fu2x09518z" localSheetId="10">'[5]wybrane dane finansowe 1'!#REF!</definedName>
    <definedName name="_fu2x09518z" localSheetId="16">'[5]wybrane dane finansowe 1'!#REF!</definedName>
    <definedName name="_fu2x09518z" localSheetId="17">'[5]wybrane dane finansowe 1'!#REF!</definedName>
    <definedName name="_fu2x09518z">'[5]wybrane dane finansowe 1'!#REF!</definedName>
    <definedName name="_fudv2f50720" localSheetId="2">'[5]wybrane dane finansowe 1'!#REF!</definedName>
    <definedName name="_fudv2f50720" localSheetId="5">'[5]wybrane dane finansowe 1'!#REF!</definedName>
    <definedName name="_fudv2f50720" localSheetId="1">'[5]wybrane dane finansowe 1'!#REF!</definedName>
    <definedName name="_fudv2f50720" localSheetId="4">'[5]wybrane dane finansowe 1'!#REF!</definedName>
    <definedName name="_fudv2f50720" localSheetId="10">'[5]wybrane dane finansowe 1'!#REF!</definedName>
    <definedName name="_fudv2f50720" localSheetId="16">'[5]wybrane dane finansowe 1'!#REF!</definedName>
    <definedName name="_fudv2f50720" localSheetId="17">'[5]wybrane dane finansowe 1'!#REF!</definedName>
    <definedName name="_fudv2f50720">'[5]wybrane dane finansowe 1'!#REF!</definedName>
    <definedName name="_fwn7gi5072e" localSheetId="2">'[5]wybrane dane finansowe 1'!#REF!</definedName>
    <definedName name="_fwn7gi5072e" localSheetId="5">'[5]wybrane dane finansowe 1'!#REF!</definedName>
    <definedName name="_fwn7gi5072e" localSheetId="1">'[5]wybrane dane finansowe 1'!#REF!</definedName>
    <definedName name="_fwn7gi5072e" localSheetId="4">'[5]wybrane dane finansowe 1'!#REF!</definedName>
    <definedName name="_fwn7gi5072e" localSheetId="10">'[5]wybrane dane finansowe 1'!#REF!</definedName>
    <definedName name="_fwn7gi5072e" localSheetId="16">'[5]wybrane dane finansowe 1'!#REF!</definedName>
    <definedName name="_fwn7gi5072e" localSheetId="17">'[5]wybrane dane finansowe 1'!#REF!</definedName>
    <definedName name="_fwn7gi5072e">'[5]wybrane dane finansowe 1'!#REF!</definedName>
    <definedName name="_fwz5uq53q22" localSheetId="2">'[5]wybrane dane finansowe 1'!#REF!</definedName>
    <definedName name="_fwz5uq53q22" localSheetId="5">'[5]wybrane dane finansowe 1'!#REF!</definedName>
    <definedName name="_fwz5uq53q22" localSheetId="1">'[5]wybrane dane finansowe 1'!#REF!</definedName>
    <definedName name="_fwz5uq53q22" localSheetId="4">'[5]wybrane dane finansowe 1'!#REF!</definedName>
    <definedName name="_fwz5uq53q22" localSheetId="10">'[5]wybrane dane finansowe 1'!#REF!</definedName>
    <definedName name="_fwz5uq53q22" localSheetId="16">'[5]wybrane dane finansowe 1'!#REF!</definedName>
    <definedName name="_fwz5uq53q22" localSheetId="17">'[5]wybrane dane finansowe 1'!#REF!</definedName>
    <definedName name="_fwz5uq53q22">'[5]wybrane dane finansowe 1'!#REF!</definedName>
    <definedName name="_FXI1" localSheetId="2">#REF!</definedName>
    <definedName name="_FXI1" localSheetId="4">#REF!</definedName>
    <definedName name="_FXI1" localSheetId="10">#REF!</definedName>
    <definedName name="_FXI1" localSheetId="16">#REF!</definedName>
    <definedName name="_FXI1">#REF!</definedName>
    <definedName name="_FXI2" localSheetId="2">#REF!</definedName>
    <definedName name="_FXI2" localSheetId="4">#REF!</definedName>
    <definedName name="_FXI2" localSheetId="10">#REF!</definedName>
    <definedName name="_FXI2" localSheetId="16">#REF!</definedName>
    <definedName name="_FXI2">#REF!</definedName>
    <definedName name="_g00bl94y21n" localSheetId="2">'[5]wybrane dane finansowe 1'!#REF!</definedName>
    <definedName name="_g00bl94y21n" localSheetId="5">'[5]wybrane dane finansowe 1'!#REF!</definedName>
    <definedName name="_g00bl94y21n" localSheetId="1">'[5]wybrane dane finansowe 1'!#REF!</definedName>
    <definedName name="_g00bl94y21n" localSheetId="4">'[5]wybrane dane finansowe 1'!#REF!</definedName>
    <definedName name="_g00bl94y21n" localSheetId="10">'[5]wybrane dane finansowe 1'!#REF!</definedName>
    <definedName name="_g00bl94y21n" localSheetId="16">'[5]wybrane dane finansowe 1'!#REF!</definedName>
    <definedName name="_g00bl94y21n" localSheetId="17">'[5]wybrane dane finansowe 1'!#REF!</definedName>
    <definedName name="_g00bl94y21n">'[5]wybrane dane finansowe 1'!#REF!</definedName>
    <definedName name="_g14mhi4y2x" localSheetId="2">'[5]wybrane dane finansowe 1'!#REF!</definedName>
    <definedName name="_g14mhi4y2x" localSheetId="5">'[5]wybrane dane finansowe 1'!#REF!</definedName>
    <definedName name="_g14mhi4y2x" localSheetId="1">'[5]wybrane dane finansowe 1'!#REF!</definedName>
    <definedName name="_g14mhi4y2x" localSheetId="4">'[5]wybrane dane finansowe 1'!#REF!</definedName>
    <definedName name="_g14mhi4y2x" localSheetId="10">'[5]wybrane dane finansowe 1'!#REF!</definedName>
    <definedName name="_g14mhi4y2x" localSheetId="16">'[5]wybrane dane finansowe 1'!#REF!</definedName>
    <definedName name="_g14mhi4y2x" localSheetId="17">'[5]wybrane dane finansowe 1'!#REF!</definedName>
    <definedName name="_g14mhi4y2x">'[5]wybrane dane finansowe 1'!#REF!</definedName>
    <definedName name="_g2u68c5181h" localSheetId="2">'[5]wybrane dane finansowe 1'!#REF!</definedName>
    <definedName name="_g2u68c5181h" localSheetId="5">'[5]wybrane dane finansowe 1'!#REF!</definedName>
    <definedName name="_g2u68c5181h" localSheetId="1">'[5]wybrane dane finansowe 1'!#REF!</definedName>
    <definedName name="_g2u68c5181h" localSheetId="4">'[5]wybrane dane finansowe 1'!#REF!</definedName>
    <definedName name="_g2u68c5181h" localSheetId="10">'[5]wybrane dane finansowe 1'!#REF!</definedName>
    <definedName name="_g2u68c5181h" localSheetId="16">'[5]wybrane dane finansowe 1'!#REF!</definedName>
    <definedName name="_g2u68c5181h" localSheetId="17">'[5]wybrane dane finansowe 1'!#REF!</definedName>
    <definedName name="_g2u68c5181h">'[5]wybrane dane finansowe 1'!#REF!</definedName>
    <definedName name="_g841g74zl1e" localSheetId="2">'[5]wybrane dane finansowe 1'!#REF!</definedName>
    <definedName name="_g841g74zl1e" localSheetId="5">'[5]wybrane dane finansowe 1'!#REF!</definedName>
    <definedName name="_g841g74zl1e" localSheetId="1">'[5]wybrane dane finansowe 1'!#REF!</definedName>
    <definedName name="_g841g74zl1e" localSheetId="4">'[5]wybrane dane finansowe 1'!#REF!</definedName>
    <definedName name="_g841g74zl1e" localSheetId="10">'[5]wybrane dane finansowe 1'!#REF!</definedName>
    <definedName name="_g841g74zl1e" localSheetId="16">'[5]wybrane dane finansowe 1'!#REF!</definedName>
    <definedName name="_g841g74zl1e" localSheetId="17">'[5]wybrane dane finansowe 1'!#REF!</definedName>
    <definedName name="_g841g74zl1e">'[5]wybrane dane finansowe 1'!#REF!</definedName>
    <definedName name="_g9isme51828" localSheetId="2">'[5]wybrane dane finansowe 1'!#REF!</definedName>
    <definedName name="_g9isme51828" localSheetId="5">'[5]wybrane dane finansowe 1'!#REF!</definedName>
    <definedName name="_g9isme51828" localSheetId="1">'[5]wybrane dane finansowe 1'!#REF!</definedName>
    <definedName name="_g9isme51828" localSheetId="4">'[5]wybrane dane finansowe 1'!#REF!</definedName>
    <definedName name="_g9isme51828" localSheetId="10">'[5]wybrane dane finansowe 1'!#REF!</definedName>
    <definedName name="_g9isme51828" localSheetId="16">'[5]wybrane dane finansowe 1'!#REF!</definedName>
    <definedName name="_g9isme51828" localSheetId="17">'[5]wybrane dane finansowe 1'!#REF!</definedName>
    <definedName name="_g9isme51828">'[5]wybrane dane finansowe 1'!#REF!</definedName>
    <definedName name="_g9n6vq50mk" localSheetId="2">'[5]wybrane dane finansowe 1'!#REF!</definedName>
    <definedName name="_g9n6vq50mk" localSheetId="5">'[5]wybrane dane finansowe 1'!#REF!</definedName>
    <definedName name="_g9n6vq50mk" localSheetId="1">'[5]wybrane dane finansowe 1'!#REF!</definedName>
    <definedName name="_g9n6vq50mk" localSheetId="4">'[5]wybrane dane finansowe 1'!#REF!</definedName>
    <definedName name="_g9n6vq50mk" localSheetId="10">'[5]wybrane dane finansowe 1'!#REF!</definedName>
    <definedName name="_g9n6vq50mk" localSheetId="16">'[5]wybrane dane finansowe 1'!#REF!</definedName>
    <definedName name="_g9n6vq50mk" localSheetId="17">'[5]wybrane dane finansowe 1'!#REF!</definedName>
    <definedName name="_g9n6vq50mk">'[5]wybrane dane finansowe 1'!#REF!</definedName>
    <definedName name="_gft3zs536s" localSheetId="2">'[5]wybrane dane finansowe 1'!#REF!</definedName>
    <definedName name="_gft3zs536s" localSheetId="5">'[5]wybrane dane finansowe 1'!#REF!</definedName>
    <definedName name="_gft3zs536s" localSheetId="1">'[5]wybrane dane finansowe 1'!#REF!</definedName>
    <definedName name="_gft3zs536s" localSheetId="4">'[5]wybrane dane finansowe 1'!#REF!</definedName>
    <definedName name="_gft3zs536s" localSheetId="10">'[5]wybrane dane finansowe 1'!#REF!</definedName>
    <definedName name="_gft3zs536s" localSheetId="16">'[5]wybrane dane finansowe 1'!#REF!</definedName>
    <definedName name="_gft3zs536s" localSheetId="17">'[5]wybrane dane finansowe 1'!#REF!</definedName>
    <definedName name="_gft3zs536s">'[5]wybrane dane finansowe 1'!#REF!</definedName>
    <definedName name="_gh446v5072m" localSheetId="2">'[5]wybrane dane finansowe 1'!#REF!</definedName>
    <definedName name="_gh446v5072m" localSheetId="5">'[5]wybrane dane finansowe 1'!#REF!</definedName>
    <definedName name="_gh446v5072m" localSheetId="1">'[5]wybrane dane finansowe 1'!#REF!</definedName>
    <definedName name="_gh446v5072m" localSheetId="4">'[5]wybrane dane finansowe 1'!#REF!</definedName>
    <definedName name="_gh446v5072m" localSheetId="10">'[5]wybrane dane finansowe 1'!#REF!</definedName>
    <definedName name="_gh446v5072m" localSheetId="16">'[5]wybrane dane finansowe 1'!#REF!</definedName>
    <definedName name="_gh446v5072m" localSheetId="17">'[5]wybrane dane finansowe 1'!#REF!</definedName>
    <definedName name="_gh446v5072m">'[5]wybrane dane finansowe 1'!#REF!</definedName>
    <definedName name="_gijl1t4y229" localSheetId="2">'[5]wybrane dane finansowe 1'!#REF!</definedName>
    <definedName name="_gijl1t4y229" localSheetId="5">'[5]wybrane dane finansowe 1'!#REF!</definedName>
    <definedName name="_gijl1t4y229" localSheetId="1">'[5]wybrane dane finansowe 1'!#REF!</definedName>
    <definedName name="_gijl1t4y229" localSheetId="4">'[5]wybrane dane finansowe 1'!#REF!</definedName>
    <definedName name="_gijl1t4y229" localSheetId="10">'[5]wybrane dane finansowe 1'!#REF!</definedName>
    <definedName name="_gijl1t4y229" localSheetId="16">'[5]wybrane dane finansowe 1'!#REF!</definedName>
    <definedName name="_gijl1t4y229" localSheetId="17">'[5]wybrane dane finansowe 1'!#REF!</definedName>
    <definedName name="_gijl1t4y229">'[5]wybrane dane finansowe 1'!#REF!</definedName>
    <definedName name="_gisl6u518l" localSheetId="2">'[5]wybrane dane finansowe 1'!#REF!</definedName>
    <definedName name="_gisl6u518l" localSheetId="5">'[5]wybrane dane finansowe 1'!#REF!</definedName>
    <definedName name="_gisl6u518l" localSheetId="1">'[5]wybrane dane finansowe 1'!#REF!</definedName>
    <definedName name="_gisl6u518l" localSheetId="4">'[5]wybrane dane finansowe 1'!#REF!</definedName>
    <definedName name="_gisl6u518l" localSheetId="10">'[5]wybrane dane finansowe 1'!#REF!</definedName>
    <definedName name="_gisl6u518l" localSheetId="16">'[5]wybrane dane finansowe 1'!#REF!</definedName>
    <definedName name="_gisl6u518l" localSheetId="17">'[5]wybrane dane finansowe 1'!#REF!</definedName>
    <definedName name="_gisl6u518l">'[5]wybrane dane finansowe 1'!#REF!</definedName>
    <definedName name="_glao4p53qq" localSheetId="2">'[5]wybrane dane finansowe 1'!#REF!</definedName>
    <definedName name="_glao4p53qq" localSheetId="5">'[5]wybrane dane finansowe 1'!#REF!</definedName>
    <definedName name="_glao4p53qq" localSheetId="1">'[5]wybrane dane finansowe 1'!#REF!</definedName>
    <definedName name="_glao4p53qq" localSheetId="4">'[5]wybrane dane finansowe 1'!#REF!</definedName>
    <definedName name="_glao4p53qq" localSheetId="10">'[5]wybrane dane finansowe 1'!#REF!</definedName>
    <definedName name="_glao4p53qq" localSheetId="16">'[5]wybrane dane finansowe 1'!#REF!</definedName>
    <definedName name="_glao4p53qq" localSheetId="17">'[5]wybrane dane finansowe 1'!#REF!</definedName>
    <definedName name="_glao4p53qq">'[5]wybrane dane finansowe 1'!#REF!</definedName>
    <definedName name="_glz9qc54j22" localSheetId="2">'[5]wybrane dane finansowe 1'!#REF!</definedName>
    <definedName name="_glz9qc54j22" localSheetId="5">'[5]wybrane dane finansowe 1'!#REF!</definedName>
    <definedName name="_glz9qc54j22" localSheetId="1">'[5]wybrane dane finansowe 1'!#REF!</definedName>
    <definedName name="_glz9qc54j22" localSheetId="4">'[5]wybrane dane finansowe 1'!#REF!</definedName>
    <definedName name="_glz9qc54j22" localSheetId="10">'[5]wybrane dane finansowe 1'!#REF!</definedName>
    <definedName name="_glz9qc54j22" localSheetId="16">'[5]wybrane dane finansowe 1'!#REF!</definedName>
    <definedName name="_glz9qc54j22" localSheetId="17">'[5]wybrane dane finansowe 1'!#REF!</definedName>
    <definedName name="_glz9qc54j22">'[5]wybrane dane finansowe 1'!#REF!</definedName>
    <definedName name="_gogv6q50m1x" localSheetId="2">'[5]wybrane dane finansowe 1'!#REF!</definedName>
    <definedName name="_gogv6q50m1x" localSheetId="5">'[5]wybrane dane finansowe 1'!#REF!</definedName>
    <definedName name="_gogv6q50m1x" localSheetId="1">'[5]wybrane dane finansowe 1'!#REF!</definedName>
    <definedName name="_gogv6q50m1x" localSheetId="4">'[5]wybrane dane finansowe 1'!#REF!</definedName>
    <definedName name="_gogv6q50m1x" localSheetId="10">'[5]wybrane dane finansowe 1'!#REF!</definedName>
    <definedName name="_gogv6q50m1x" localSheetId="16">'[5]wybrane dane finansowe 1'!#REF!</definedName>
    <definedName name="_gogv6q50m1x" localSheetId="17">'[5]wybrane dane finansowe 1'!#REF!</definedName>
    <definedName name="_gogv6q50m1x">'[5]wybrane dane finansowe 1'!#REF!</definedName>
    <definedName name="_gpdggp50715" localSheetId="2">'[5]wybrane dane finansowe 1'!#REF!</definedName>
    <definedName name="_gpdggp50715" localSheetId="5">'[5]wybrane dane finansowe 1'!#REF!</definedName>
    <definedName name="_gpdggp50715" localSheetId="1">'[5]wybrane dane finansowe 1'!#REF!</definedName>
    <definedName name="_gpdggp50715" localSheetId="4">'[5]wybrane dane finansowe 1'!#REF!</definedName>
    <definedName name="_gpdggp50715" localSheetId="10">'[5]wybrane dane finansowe 1'!#REF!</definedName>
    <definedName name="_gpdggp50715" localSheetId="16">'[5]wybrane dane finansowe 1'!#REF!</definedName>
    <definedName name="_gpdggp50715" localSheetId="17">'[5]wybrane dane finansowe 1'!#REF!</definedName>
    <definedName name="_gpdggp50715">'[5]wybrane dane finansowe 1'!#REF!</definedName>
    <definedName name="_gpxtkz5181l" localSheetId="2">'[5]wybrane dane finansowe 1'!#REF!</definedName>
    <definedName name="_gpxtkz5181l" localSheetId="5">'[5]wybrane dane finansowe 1'!#REF!</definedName>
    <definedName name="_gpxtkz5181l" localSheetId="1">'[5]wybrane dane finansowe 1'!#REF!</definedName>
    <definedName name="_gpxtkz5181l" localSheetId="4">'[5]wybrane dane finansowe 1'!#REF!</definedName>
    <definedName name="_gpxtkz5181l" localSheetId="10">'[5]wybrane dane finansowe 1'!#REF!</definedName>
    <definedName name="_gpxtkz5181l" localSheetId="16">'[5]wybrane dane finansowe 1'!#REF!</definedName>
    <definedName name="_gpxtkz5181l" localSheetId="17">'[5]wybrane dane finansowe 1'!#REF!</definedName>
    <definedName name="_gpxtkz5181l">'[5]wybrane dane finansowe 1'!#REF!</definedName>
    <definedName name="_gs5k3g5181y" localSheetId="2">'[5]wybrane dane finansowe 1'!#REF!</definedName>
    <definedName name="_gs5k3g5181y" localSheetId="5">'[5]wybrane dane finansowe 1'!#REF!</definedName>
    <definedName name="_gs5k3g5181y" localSheetId="1">'[5]wybrane dane finansowe 1'!#REF!</definedName>
    <definedName name="_gs5k3g5181y" localSheetId="4">'[5]wybrane dane finansowe 1'!#REF!</definedName>
    <definedName name="_gs5k3g5181y" localSheetId="10">'[5]wybrane dane finansowe 1'!#REF!</definedName>
    <definedName name="_gs5k3g5181y" localSheetId="16">'[5]wybrane dane finansowe 1'!#REF!</definedName>
    <definedName name="_gs5k3g5181y" localSheetId="17">'[5]wybrane dane finansowe 1'!#REF!</definedName>
    <definedName name="_gs5k3g5181y">'[5]wybrane dane finansowe 1'!#REF!</definedName>
    <definedName name="_gxkuii4ysa" localSheetId="2">'[5]wybrane dane finansowe 1'!#REF!</definedName>
    <definedName name="_gxkuii4ysa" localSheetId="5">'[5]wybrane dane finansowe 1'!#REF!</definedName>
    <definedName name="_gxkuii4ysa" localSheetId="1">'[5]wybrane dane finansowe 1'!#REF!</definedName>
    <definedName name="_gxkuii4ysa" localSheetId="4">'[5]wybrane dane finansowe 1'!#REF!</definedName>
    <definedName name="_gxkuii4ysa" localSheetId="10">'[5]wybrane dane finansowe 1'!#REF!</definedName>
    <definedName name="_gxkuii4ysa" localSheetId="16">'[5]wybrane dane finansowe 1'!#REF!</definedName>
    <definedName name="_gxkuii4ysa" localSheetId="17">'[5]wybrane dane finansowe 1'!#REF!</definedName>
    <definedName name="_gxkuii4ysa">'[5]wybrane dane finansowe 1'!#REF!</definedName>
    <definedName name="_gxtt2z50m1s" localSheetId="2">'[5]wybrane dane finansowe 1'!#REF!</definedName>
    <definedName name="_gxtt2z50m1s" localSheetId="5">'[5]wybrane dane finansowe 1'!#REF!</definedName>
    <definedName name="_gxtt2z50m1s" localSheetId="1">'[5]wybrane dane finansowe 1'!#REF!</definedName>
    <definedName name="_gxtt2z50m1s" localSheetId="4">'[5]wybrane dane finansowe 1'!#REF!</definedName>
    <definedName name="_gxtt2z50m1s" localSheetId="10">'[5]wybrane dane finansowe 1'!#REF!</definedName>
    <definedName name="_gxtt2z50m1s" localSheetId="16">'[5]wybrane dane finansowe 1'!#REF!</definedName>
    <definedName name="_gxtt2z50m1s" localSheetId="17">'[5]wybrane dane finansowe 1'!#REF!</definedName>
    <definedName name="_gxtt2z50m1s">'[5]wybrane dane finansowe 1'!#REF!</definedName>
    <definedName name="_h" localSheetId="2">'[14]Table 39_'!#REF!</definedName>
    <definedName name="_h" localSheetId="4">'[14]Table 39_'!#REF!</definedName>
    <definedName name="_h" localSheetId="10">'[14]Table 39_'!#REF!</definedName>
    <definedName name="_h" localSheetId="16">'[14]Table 39_'!#REF!</definedName>
    <definedName name="_h">'[14]Table 39_'!#REF!</definedName>
    <definedName name="_h9eklb50m25" localSheetId="2">'[5]wybrane dane finansowe 1'!#REF!</definedName>
    <definedName name="_h9eklb50m25" localSheetId="5">'[5]wybrane dane finansowe 1'!#REF!</definedName>
    <definedName name="_h9eklb50m25" localSheetId="1">'[5]wybrane dane finansowe 1'!#REF!</definedName>
    <definedName name="_h9eklb50m25" localSheetId="4">'[5]wybrane dane finansowe 1'!#REF!</definedName>
    <definedName name="_h9eklb50m25" localSheetId="10">'[5]wybrane dane finansowe 1'!#REF!</definedName>
    <definedName name="_h9eklb50m25" localSheetId="16">'[5]wybrane dane finansowe 1'!#REF!</definedName>
    <definedName name="_h9eklb50m25" localSheetId="17">'[5]wybrane dane finansowe 1'!#REF!</definedName>
    <definedName name="_h9eklb50m25">'[5]wybrane dane finansowe 1'!#REF!</definedName>
    <definedName name="_hb2rv85072t" localSheetId="2">'[5]wybrane dane finansowe 1'!#REF!</definedName>
    <definedName name="_hb2rv85072t" localSheetId="5">'[5]wybrane dane finansowe 1'!#REF!</definedName>
    <definedName name="_hb2rv85072t" localSheetId="1">'[5]wybrane dane finansowe 1'!#REF!</definedName>
    <definedName name="_hb2rv85072t" localSheetId="4">'[5]wybrane dane finansowe 1'!#REF!</definedName>
    <definedName name="_hb2rv85072t" localSheetId="10">'[5]wybrane dane finansowe 1'!#REF!</definedName>
    <definedName name="_hb2rv85072t" localSheetId="16">'[5]wybrane dane finansowe 1'!#REF!</definedName>
    <definedName name="_hb2rv85072t" localSheetId="17">'[5]wybrane dane finansowe 1'!#REF!</definedName>
    <definedName name="_hb2rv85072t">'[5]wybrane dane finansowe 1'!#REF!</definedName>
    <definedName name="_hdeb7e507s" localSheetId="2">'[5]wybrane dane finansowe 1'!#REF!</definedName>
    <definedName name="_hdeb7e507s" localSheetId="5">'[5]wybrane dane finansowe 1'!#REF!</definedName>
    <definedName name="_hdeb7e507s" localSheetId="1">'[5]wybrane dane finansowe 1'!#REF!</definedName>
    <definedName name="_hdeb7e507s" localSheetId="4">'[5]wybrane dane finansowe 1'!#REF!</definedName>
    <definedName name="_hdeb7e507s" localSheetId="10">'[5]wybrane dane finansowe 1'!#REF!</definedName>
    <definedName name="_hdeb7e507s" localSheetId="16">'[5]wybrane dane finansowe 1'!#REF!</definedName>
    <definedName name="_hdeb7e507s" localSheetId="17">'[5]wybrane dane finansowe 1'!#REF!</definedName>
    <definedName name="_hdeb7e507s">'[5]wybrane dane finansowe 1'!#REF!</definedName>
    <definedName name="_hf0h0950711" localSheetId="2">'[5]wybrane dane finansowe 1'!#REF!</definedName>
    <definedName name="_hf0h0950711" localSheetId="5">'[5]wybrane dane finansowe 1'!#REF!</definedName>
    <definedName name="_hf0h0950711" localSheetId="1">'[5]wybrane dane finansowe 1'!#REF!</definedName>
    <definedName name="_hf0h0950711" localSheetId="4">'[5]wybrane dane finansowe 1'!#REF!</definedName>
    <definedName name="_hf0h0950711" localSheetId="10">'[5]wybrane dane finansowe 1'!#REF!</definedName>
    <definedName name="_hf0h0950711" localSheetId="16">'[5]wybrane dane finansowe 1'!#REF!</definedName>
    <definedName name="_hf0h0950711" localSheetId="17">'[5]wybrane dane finansowe 1'!#REF!</definedName>
    <definedName name="_hf0h0950711">'[5]wybrane dane finansowe 1'!#REF!</definedName>
    <definedName name="_hhkd5f53q2a" localSheetId="2">'[5]wybrane dane finansowe 1'!#REF!</definedName>
    <definedName name="_hhkd5f53q2a" localSheetId="5">'[5]wybrane dane finansowe 1'!#REF!</definedName>
    <definedName name="_hhkd5f53q2a" localSheetId="1">'[5]wybrane dane finansowe 1'!#REF!</definedName>
    <definedName name="_hhkd5f53q2a" localSheetId="4">'[5]wybrane dane finansowe 1'!#REF!</definedName>
    <definedName name="_hhkd5f53q2a" localSheetId="10">'[5]wybrane dane finansowe 1'!#REF!</definedName>
    <definedName name="_hhkd5f53q2a" localSheetId="16">'[5]wybrane dane finansowe 1'!#REF!</definedName>
    <definedName name="_hhkd5f53q2a" localSheetId="17">'[5]wybrane dane finansowe 1'!#REF!</definedName>
    <definedName name="_hhkd5f53q2a">'[5]wybrane dane finansowe 1'!#REF!</definedName>
    <definedName name="_hix51_8fuiuc27oj" localSheetId="2">'[5]wybrane dane finansowe 1'!#REF!</definedName>
    <definedName name="_hix51_8fuiuc27oj" localSheetId="5">'[5]wybrane dane finansowe 1'!#REF!</definedName>
    <definedName name="_hix51_8fuiuc27oj" localSheetId="1">'[5]wybrane dane finansowe 1'!#REF!</definedName>
    <definedName name="_hix51_8fuiuc27oj" localSheetId="4">'[5]wybrane dane finansowe 1'!#REF!</definedName>
    <definedName name="_hix51_8fuiuc27oj" localSheetId="10">'[5]wybrane dane finansowe 1'!#REF!</definedName>
    <definedName name="_hix51_8fuiuc27oj" localSheetId="16">'[5]wybrane dane finansowe 1'!#REF!</definedName>
    <definedName name="_hix51_8fuiuc27oj" localSheetId="17">'[5]wybrane dane finansowe 1'!#REF!</definedName>
    <definedName name="_hix51_8fuiuc27oj">'[5]wybrane dane finansowe 1'!#REF!</definedName>
    <definedName name="_hjtq6353q19" localSheetId="2">'[5]wybrane dane finansowe 1'!#REF!</definedName>
    <definedName name="_hjtq6353q19" localSheetId="5">'[5]wybrane dane finansowe 1'!#REF!</definedName>
    <definedName name="_hjtq6353q19" localSheetId="1">'[5]wybrane dane finansowe 1'!#REF!</definedName>
    <definedName name="_hjtq6353q19" localSheetId="4">'[5]wybrane dane finansowe 1'!#REF!</definedName>
    <definedName name="_hjtq6353q19" localSheetId="10">'[5]wybrane dane finansowe 1'!#REF!</definedName>
    <definedName name="_hjtq6353q19" localSheetId="16">'[5]wybrane dane finansowe 1'!#REF!</definedName>
    <definedName name="_hjtq6353q19" localSheetId="17">'[5]wybrane dane finansowe 1'!#REF!</definedName>
    <definedName name="_hjtq6353q19">'[5]wybrane dane finansowe 1'!#REF!</definedName>
    <definedName name="_hk2h5x4y2c" localSheetId="2">'[5]wybrane dane finansowe 1'!#REF!</definedName>
    <definedName name="_hk2h5x4y2c" localSheetId="5">'[5]wybrane dane finansowe 1'!#REF!</definedName>
    <definedName name="_hk2h5x4y2c" localSheetId="1">'[5]wybrane dane finansowe 1'!#REF!</definedName>
    <definedName name="_hk2h5x4y2c" localSheetId="4">'[5]wybrane dane finansowe 1'!#REF!</definedName>
    <definedName name="_hk2h5x4y2c" localSheetId="10">'[5]wybrane dane finansowe 1'!#REF!</definedName>
    <definedName name="_hk2h5x4y2c" localSheetId="16">'[5]wybrane dane finansowe 1'!#REF!</definedName>
    <definedName name="_hk2h5x4y2c" localSheetId="17">'[5]wybrane dane finansowe 1'!#REF!</definedName>
    <definedName name="_hk2h5x4y2c">'[5]wybrane dane finansowe 1'!#REF!</definedName>
    <definedName name="_hlw7t34zli" localSheetId="2">'[5]wybrane dane finansowe 1'!#REF!</definedName>
    <definedName name="_hlw7t34zli" localSheetId="5">'[5]wybrane dane finansowe 1'!#REF!</definedName>
    <definedName name="_hlw7t34zli" localSheetId="1">'[5]wybrane dane finansowe 1'!#REF!</definedName>
    <definedName name="_hlw7t34zli" localSheetId="4">'[5]wybrane dane finansowe 1'!#REF!</definedName>
    <definedName name="_hlw7t34zli" localSheetId="10">'[5]wybrane dane finansowe 1'!#REF!</definedName>
    <definedName name="_hlw7t34zli" localSheetId="16">'[5]wybrane dane finansowe 1'!#REF!</definedName>
    <definedName name="_hlw7t34zli" localSheetId="17">'[5]wybrane dane finansowe 1'!#REF!</definedName>
    <definedName name="_hlw7t34zli">'[5]wybrane dane finansowe 1'!#REF!</definedName>
    <definedName name="_hnc6cj51pb" localSheetId="2">'[5]wybrane dane finansowe 1'!#REF!</definedName>
    <definedName name="_hnc6cj51pb" localSheetId="5">'[5]wybrane dane finansowe 1'!#REF!</definedName>
    <definedName name="_hnc6cj51pb" localSheetId="1">'[5]wybrane dane finansowe 1'!#REF!</definedName>
    <definedName name="_hnc6cj51pb" localSheetId="4">'[5]wybrane dane finansowe 1'!#REF!</definedName>
    <definedName name="_hnc6cj51pb" localSheetId="10">'[5]wybrane dane finansowe 1'!#REF!</definedName>
    <definedName name="_hnc6cj51pb" localSheetId="16">'[5]wybrane dane finansowe 1'!#REF!</definedName>
    <definedName name="_hnc6cj51pb" localSheetId="17">'[5]wybrane dane finansowe 1'!#REF!</definedName>
    <definedName name="_hnc6cj51pb">'[5]wybrane dane finansowe 1'!#REF!</definedName>
    <definedName name="_hobqp454j16" localSheetId="2">'[5]wybrane dane finansowe 1'!#REF!</definedName>
    <definedName name="_hobqp454j16" localSheetId="5">'[5]wybrane dane finansowe 1'!#REF!</definedName>
    <definedName name="_hobqp454j16" localSheetId="1">'[5]wybrane dane finansowe 1'!#REF!</definedName>
    <definedName name="_hobqp454j16" localSheetId="4">'[5]wybrane dane finansowe 1'!#REF!</definedName>
    <definedName name="_hobqp454j16" localSheetId="10">'[5]wybrane dane finansowe 1'!#REF!</definedName>
    <definedName name="_hobqp454j16" localSheetId="16">'[5]wybrane dane finansowe 1'!#REF!</definedName>
    <definedName name="_hobqp454j16" localSheetId="17">'[5]wybrane dane finansowe 1'!#REF!</definedName>
    <definedName name="_hobqp454j16">'[5]wybrane dane finansowe 1'!#REF!</definedName>
    <definedName name="_hol7sp536x" localSheetId="2">'[5]wybrane dane finansowe 1'!#REF!</definedName>
    <definedName name="_hol7sp536x" localSheetId="5">'[5]wybrane dane finansowe 1'!#REF!</definedName>
    <definedName name="_hol7sp536x" localSheetId="1">'[5]wybrane dane finansowe 1'!#REF!</definedName>
    <definedName name="_hol7sp536x" localSheetId="4">'[5]wybrane dane finansowe 1'!#REF!</definedName>
    <definedName name="_hol7sp536x" localSheetId="10">'[5]wybrane dane finansowe 1'!#REF!</definedName>
    <definedName name="_hol7sp536x" localSheetId="16">'[5]wybrane dane finansowe 1'!#REF!</definedName>
    <definedName name="_hol7sp536x" localSheetId="17">'[5]wybrane dane finansowe 1'!#REF!</definedName>
    <definedName name="_hol7sp536x">'[5]wybrane dane finansowe 1'!#REF!</definedName>
    <definedName name="_hpkv5h5072i" localSheetId="2">'[5]wybrane dane finansowe 1'!#REF!</definedName>
    <definedName name="_hpkv5h5072i" localSheetId="5">'[5]wybrane dane finansowe 1'!#REF!</definedName>
    <definedName name="_hpkv5h5072i" localSheetId="1">'[5]wybrane dane finansowe 1'!#REF!</definedName>
    <definedName name="_hpkv5h5072i" localSheetId="4">'[5]wybrane dane finansowe 1'!#REF!</definedName>
    <definedName name="_hpkv5h5072i" localSheetId="10">'[5]wybrane dane finansowe 1'!#REF!</definedName>
    <definedName name="_hpkv5h5072i" localSheetId="16">'[5]wybrane dane finansowe 1'!#REF!</definedName>
    <definedName name="_hpkv5h5072i" localSheetId="17">'[5]wybrane dane finansowe 1'!#REF!</definedName>
    <definedName name="_hpkv5h5072i">'[5]wybrane dane finansowe 1'!#REF!</definedName>
    <definedName name="_hsag1t4y22j" localSheetId="2">'[5]wybrane dane finansowe 1'!#REF!</definedName>
    <definedName name="_hsag1t4y22j" localSheetId="5">'[5]wybrane dane finansowe 1'!#REF!</definedName>
    <definedName name="_hsag1t4y22j" localSheetId="1">'[5]wybrane dane finansowe 1'!#REF!</definedName>
    <definedName name="_hsag1t4y22j" localSheetId="4">'[5]wybrane dane finansowe 1'!#REF!</definedName>
    <definedName name="_hsag1t4y22j" localSheetId="10">'[5]wybrane dane finansowe 1'!#REF!</definedName>
    <definedName name="_hsag1t4y22j" localSheetId="16">'[5]wybrane dane finansowe 1'!#REF!</definedName>
    <definedName name="_hsag1t4y22j" localSheetId="17">'[5]wybrane dane finansowe 1'!#REF!</definedName>
    <definedName name="_hsag1t4y22j">'[5]wybrane dane finansowe 1'!#REF!</definedName>
    <definedName name="_ht4vuj5181g" localSheetId="2">'[5]wybrane dane finansowe 1'!#REF!</definedName>
    <definedName name="_ht4vuj5181g" localSheetId="5">'[5]wybrane dane finansowe 1'!#REF!</definedName>
    <definedName name="_ht4vuj5181g" localSheetId="1">'[5]wybrane dane finansowe 1'!#REF!</definedName>
    <definedName name="_ht4vuj5181g" localSheetId="4">'[5]wybrane dane finansowe 1'!#REF!</definedName>
    <definedName name="_ht4vuj5181g" localSheetId="10">'[5]wybrane dane finansowe 1'!#REF!</definedName>
    <definedName name="_ht4vuj5181g" localSheetId="16">'[5]wybrane dane finansowe 1'!#REF!</definedName>
    <definedName name="_ht4vuj5181g" localSheetId="17">'[5]wybrane dane finansowe 1'!#REF!</definedName>
    <definedName name="_ht4vuj5181g">'[5]wybrane dane finansowe 1'!#REF!</definedName>
    <definedName name="_huf9wp4y21m" localSheetId="2">'[5]wybrane dane finansowe 1'!#REF!</definedName>
    <definedName name="_huf9wp4y21m" localSheetId="5">'[5]wybrane dane finansowe 1'!#REF!</definedName>
    <definedName name="_huf9wp4y21m" localSheetId="1">'[5]wybrane dane finansowe 1'!#REF!</definedName>
    <definedName name="_huf9wp4y21m" localSheetId="4">'[5]wybrane dane finansowe 1'!#REF!</definedName>
    <definedName name="_huf9wp4y21m" localSheetId="10">'[5]wybrane dane finansowe 1'!#REF!</definedName>
    <definedName name="_huf9wp4y21m" localSheetId="16">'[5]wybrane dane finansowe 1'!#REF!</definedName>
    <definedName name="_huf9wp4y21m" localSheetId="17">'[5]wybrane dane finansowe 1'!#REF!</definedName>
    <definedName name="_huf9wp4y21m">'[5]wybrane dane finansowe 1'!#REF!</definedName>
    <definedName name="_huwigj54j2m" localSheetId="2">'[5]wybrane dane finansowe 1'!#REF!</definedName>
    <definedName name="_huwigj54j2m" localSheetId="5">'[5]wybrane dane finansowe 1'!#REF!</definedName>
    <definedName name="_huwigj54j2m" localSheetId="1">'[5]wybrane dane finansowe 1'!#REF!</definedName>
    <definedName name="_huwigj54j2m" localSheetId="4">'[5]wybrane dane finansowe 1'!#REF!</definedName>
    <definedName name="_huwigj54j2m" localSheetId="10">'[5]wybrane dane finansowe 1'!#REF!</definedName>
    <definedName name="_huwigj54j2m" localSheetId="16">'[5]wybrane dane finansowe 1'!#REF!</definedName>
    <definedName name="_huwigj54j2m" localSheetId="17">'[5]wybrane dane finansowe 1'!#REF!</definedName>
    <definedName name="_huwigj54j2m">'[5]wybrane dane finansowe 1'!#REF!</definedName>
    <definedName name="_hv53kj4ys8" localSheetId="2">'[5]wybrane dane finansowe 1'!#REF!</definedName>
    <definedName name="_hv53kj4ys8" localSheetId="5">'[5]wybrane dane finansowe 1'!#REF!</definedName>
    <definedName name="_hv53kj4ys8" localSheetId="1">'[5]wybrane dane finansowe 1'!#REF!</definedName>
    <definedName name="_hv53kj4ys8" localSheetId="4">'[5]wybrane dane finansowe 1'!#REF!</definedName>
    <definedName name="_hv53kj4ys8" localSheetId="10">'[5]wybrane dane finansowe 1'!#REF!</definedName>
    <definedName name="_hv53kj4ys8" localSheetId="16">'[5]wybrane dane finansowe 1'!#REF!</definedName>
    <definedName name="_hv53kj4ys8" localSheetId="17">'[5]wybrane dane finansowe 1'!#REF!</definedName>
    <definedName name="_hv53kj4ys8">'[5]wybrane dane finansowe 1'!#REF!</definedName>
    <definedName name="_hvx78p4x9l" localSheetId="2">#REF!</definedName>
    <definedName name="_hvx78p4x9l" localSheetId="4">#REF!</definedName>
    <definedName name="_hvx78p4x9l" localSheetId="10">#REF!</definedName>
    <definedName name="_hvx78p4x9l" localSheetId="16">#REF!</definedName>
    <definedName name="_hvx78p4x9l">#REF!</definedName>
    <definedName name="_hwl4l753q15" localSheetId="2">'[5]wybrane dane finansowe 1'!#REF!</definedName>
    <definedName name="_hwl4l753q15" localSheetId="5">'[5]wybrane dane finansowe 1'!#REF!</definedName>
    <definedName name="_hwl4l753q15" localSheetId="1">'[5]wybrane dane finansowe 1'!#REF!</definedName>
    <definedName name="_hwl4l753q15" localSheetId="4">'[5]wybrane dane finansowe 1'!#REF!</definedName>
    <definedName name="_hwl4l753q15" localSheetId="10">'[5]wybrane dane finansowe 1'!#REF!</definedName>
    <definedName name="_hwl4l753q15" localSheetId="16">'[5]wybrane dane finansowe 1'!#REF!</definedName>
    <definedName name="_hwl4l753q15" localSheetId="17">'[5]wybrane dane finansowe 1'!#REF!</definedName>
    <definedName name="_hwl4l753q15">'[5]wybrane dane finansowe 1'!#REF!</definedName>
    <definedName name="_hxqi2l507q" localSheetId="2">'[5]wybrane dane finansowe 1'!#REF!</definedName>
    <definedName name="_hxqi2l507q" localSheetId="5">'[5]wybrane dane finansowe 1'!#REF!</definedName>
    <definedName name="_hxqi2l507q" localSheetId="1">'[5]wybrane dane finansowe 1'!#REF!</definedName>
    <definedName name="_hxqi2l507q" localSheetId="4">'[5]wybrane dane finansowe 1'!#REF!</definedName>
    <definedName name="_hxqi2l507q" localSheetId="10">'[5]wybrane dane finansowe 1'!#REF!</definedName>
    <definedName name="_hxqi2l507q" localSheetId="16">'[5]wybrane dane finansowe 1'!#REF!</definedName>
    <definedName name="_hxqi2l507q" localSheetId="17">'[5]wybrane dane finansowe 1'!#REF!</definedName>
    <definedName name="_hxqi2l507q">'[5]wybrane dane finansowe 1'!#REF!</definedName>
    <definedName name="_hz6at251pc" localSheetId="2">'[5]wybrane dane finansowe 1'!#REF!</definedName>
    <definedName name="_hz6at251pc" localSheetId="5">'[5]wybrane dane finansowe 1'!#REF!</definedName>
    <definedName name="_hz6at251pc" localSheetId="1">'[5]wybrane dane finansowe 1'!#REF!</definedName>
    <definedName name="_hz6at251pc" localSheetId="4">'[5]wybrane dane finansowe 1'!#REF!</definedName>
    <definedName name="_hz6at251pc" localSheetId="10">'[5]wybrane dane finansowe 1'!#REF!</definedName>
    <definedName name="_hz6at251pc" localSheetId="16">'[5]wybrane dane finansowe 1'!#REF!</definedName>
    <definedName name="_hz6at251pc" localSheetId="17">'[5]wybrane dane finansowe 1'!#REF!</definedName>
    <definedName name="_hz6at251pc">'[5]wybrane dane finansowe 1'!#REF!</definedName>
    <definedName name="_hzc04c50m2r" localSheetId="2">'[5]wybrane dane finansowe 1'!#REF!</definedName>
    <definedName name="_hzc04c50m2r" localSheetId="5">'[5]wybrane dane finansowe 1'!#REF!</definedName>
    <definedName name="_hzc04c50m2r" localSheetId="1">'[5]wybrane dane finansowe 1'!#REF!</definedName>
    <definedName name="_hzc04c50m2r" localSheetId="4">'[5]wybrane dane finansowe 1'!#REF!</definedName>
    <definedName name="_hzc04c50m2r" localSheetId="10">'[5]wybrane dane finansowe 1'!#REF!</definedName>
    <definedName name="_hzc04c50m2r" localSheetId="16">'[5]wybrane dane finansowe 1'!#REF!</definedName>
    <definedName name="_hzc04c50m2r" localSheetId="17">'[5]wybrane dane finansowe 1'!#REF!</definedName>
    <definedName name="_hzc04c50m2r">'[5]wybrane dane finansowe 1'!#REF!</definedName>
    <definedName name="_i0qrxf4y22e" localSheetId="2">'[5]wybrane dane finansowe 1'!#REF!</definedName>
    <definedName name="_i0qrxf4y22e" localSheetId="5">'[5]wybrane dane finansowe 1'!#REF!</definedName>
    <definedName name="_i0qrxf4y22e" localSheetId="1">'[5]wybrane dane finansowe 1'!#REF!</definedName>
    <definedName name="_i0qrxf4y22e" localSheetId="4">'[5]wybrane dane finansowe 1'!#REF!</definedName>
    <definedName name="_i0qrxf4y22e" localSheetId="10">'[5]wybrane dane finansowe 1'!#REF!</definedName>
    <definedName name="_i0qrxf4y22e" localSheetId="16">'[5]wybrane dane finansowe 1'!#REF!</definedName>
    <definedName name="_i0qrxf4y22e" localSheetId="17">'[5]wybrane dane finansowe 1'!#REF!</definedName>
    <definedName name="_i0qrxf4y22e">'[5]wybrane dane finansowe 1'!#REF!</definedName>
    <definedName name="_i8vp57518d" localSheetId="2">'[5]wybrane dane finansowe 1'!#REF!</definedName>
    <definedName name="_i8vp57518d" localSheetId="5">'[5]wybrane dane finansowe 1'!#REF!</definedName>
    <definedName name="_i8vp57518d" localSheetId="1">'[5]wybrane dane finansowe 1'!#REF!</definedName>
    <definedName name="_i8vp57518d" localSheetId="4">'[5]wybrane dane finansowe 1'!#REF!</definedName>
    <definedName name="_i8vp57518d" localSheetId="10">'[5]wybrane dane finansowe 1'!#REF!</definedName>
    <definedName name="_i8vp57518d" localSheetId="16">'[5]wybrane dane finansowe 1'!#REF!</definedName>
    <definedName name="_i8vp57518d" localSheetId="17">'[5]wybrane dane finansowe 1'!#REF!</definedName>
    <definedName name="_i8vp57518d">'[5]wybrane dane finansowe 1'!#REF!</definedName>
    <definedName name="_i9fvmg4y21w" localSheetId="2">'[5]wybrane dane finansowe 1'!#REF!</definedName>
    <definedName name="_i9fvmg4y21w" localSheetId="5">'[5]wybrane dane finansowe 1'!#REF!</definedName>
    <definedName name="_i9fvmg4y21w" localSheetId="1">'[5]wybrane dane finansowe 1'!#REF!</definedName>
    <definedName name="_i9fvmg4y21w" localSheetId="4">'[5]wybrane dane finansowe 1'!#REF!</definedName>
    <definedName name="_i9fvmg4y21w" localSheetId="10">'[5]wybrane dane finansowe 1'!#REF!</definedName>
    <definedName name="_i9fvmg4y21w" localSheetId="16">'[5]wybrane dane finansowe 1'!#REF!</definedName>
    <definedName name="_i9fvmg4y21w" localSheetId="17">'[5]wybrane dane finansowe 1'!#REF!</definedName>
    <definedName name="_i9fvmg4y21w">'[5]wybrane dane finansowe 1'!#REF!</definedName>
    <definedName name="_IAF2005" localSheetId="2">#REF!</definedName>
    <definedName name="_IAF2005" localSheetId="4">#REF!</definedName>
    <definedName name="_IAF2005" localSheetId="10">#REF!</definedName>
    <definedName name="_IAF2005" localSheetId="16">#REF!</definedName>
    <definedName name="_IAF2005">#REF!</definedName>
    <definedName name="_IAF2006" localSheetId="2">#REF!</definedName>
    <definedName name="_IAF2006" localSheetId="4">#REF!</definedName>
    <definedName name="_IAF2006" localSheetId="10">#REF!</definedName>
    <definedName name="_IAF2006" localSheetId="16">#REF!</definedName>
    <definedName name="_IAF2006">#REF!</definedName>
    <definedName name="_icr5su4y22w" localSheetId="2">'[5]wybrane dane finansowe 1'!#REF!</definedName>
    <definedName name="_icr5su4y22w" localSheetId="5">'[5]wybrane dane finansowe 1'!#REF!</definedName>
    <definedName name="_icr5su4y22w" localSheetId="1">'[5]wybrane dane finansowe 1'!#REF!</definedName>
    <definedName name="_icr5su4y22w" localSheetId="4">'[5]wybrane dane finansowe 1'!#REF!</definedName>
    <definedName name="_icr5su4y22w" localSheetId="10">'[5]wybrane dane finansowe 1'!#REF!</definedName>
    <definedName name="_icr5su4y22w" localSheetId="16">'[5]wybrane dane finansowe 1'!#REF!</definedName>
    <definedName name="_icr5su4y22w" localSheetId="17">'[5]wybrane dane finansowe 1'!#REF!</definedName>
    <definedName name="_icr5su4y22w">'[5]wybrane dane finansowe 1'!#REF!</definedName>
    <definedName name="_ifwf6h51810" localSheetId="2">'[5]wybrane dane finansowe 1'!#REF!</definedName>
    <definedName name="_ifwf6h51810" localSheetId="5">'[5]wybrane dane finansowe 1'!#REF!</definedName>
    <definedName name="_ifwf6h51810" localSheetId="1">'[5]wybrane dane finansowe 1'!#REF!</definedName>
    <definedName name="_ifwf6h51810" localSheetId="4">'[5]wybrane dane finansowe 1'!#REF!</definedName>
    <definedName name="_ifwf6h51810" localSheetId="10">'[5]wybrane dane finansowe 1'!#REF!</definedName>
    <definedName name="_ifwf6h51810" localSheetId="16">'[5]wybrane dane finansowe 1'!#REF!</definedName>
    <definedName name="_ifwf6h51810" localSheetId="17">'[5]wybrane dane finansowe 1'!#REF!</definedName>
    <definedName name="_ifwf6h51810">'[5]wybrane dane finansowe 1'!#REF!</definedName>
    <definedName name="_iggmr354j29" localSheetId="2">'[5]wybrane dane finansowe 1'!#REF!</definedName>
    <definedName name="_iggmr354j29" localSheetId="5">'[5]wybrane dane finansowe 1'!#REF!</definedName>
    <definedName name="_iggmr354j29" localSheetId="1">'[5]wybrane dane finansowe 1'!#REF!</definedName>
    <definedName name="_iggmr354j29" localSheetId="4">'[5]wybrane dane finansowe 1'!#REF!</definedName>
    <definedName name="_iggmr354j29" localSheetId="10">'[5]wybrane dane finansowe 1'!#REF!</definedName>
    <definedName name="_iggmr354j29" localSheetId="16">'[5]wybrane dane finansowe 1'!#REF!</definedName>
    <definedName name="_iggmr354j29" localSheetId="17">'[5]wybrane dane finansowe 1'!#REF!</definedName>
    <definedName name="_iggmr354j29">'[5]wybrane dane finansowe 1'!#REF!</definedName>
    <definedName name="_igrrkp53qz" localSheetId="2">'[5]wybrane dane finansowe 1'!#REF!</definedName>
    <definedName name="_igrrkp53qz" localSheetId="5">'[5]wybrane dane finansowe 1'!#REF!</definedName>
    <definedName name="_igrrkp53qz" localSheetId="1">'[5]wybrane dane finansowe 1'!#REF!</definedName>
    <definedName name="_igrrkp53qz" localSheetId="4">'[5]wybrane dane finansowe 1'!#REF!</definedName>
    <definedName name="_igrrkp53qz" localSheetId="10">'[5]wybrane dane finansowe 1'!#REF!</definedName>
    <definedName name="_igrrkp53qz" localSheetId="16">'[5]wybrane dane finansowe 1'!#REF!</definedName>
    <definedName name="_igrrkp53qz" localSheetId="17">'[5]wybrane dane finansowe 1'!#REF!</definedName>
    <definedName name="_igrrkp53qz">'[5]wybrane dane finansowe 1'!#REF!</definedName>
    <definedName name="_iht3u250721" localSheetId="2">'[5]wybrane dane finansowe 1'!#REF!</definedName>
    <definedName name="_iht3u250721" localSheetId="5">'[5]wybrane dane finansowe 1'!#REF!</definedName>
    <definedName name="_iht3u250721" localSheetId="1">'[5]wybrane dane finansowe 1'!#REF!</definedName>
    <definedName name="_iht3u250721" localSheetId="4">'[5]wybrane dane finansowe 1'!#REF!</definedName>
    <definedName name="_iht3u250721" localSheetId="10">'[5]wybrane dane finansowe 1'!#REF!</definedName>
    <definedName name="_iht3u250721" localSheetId="16">'[5]wybrane dane finansowe 1'!#REF!</definedName>
    <definedName name="_iht3u250721" localSheetId="17">'[5]wybrane dane finansowe 1'!#REF!</definedName>
    <definedName name="_iht3u250721">'[5]wybrane dane finansowe 1'!#REF!</definedName>
    <definedName name="_ikwpsb50m27" localSheetId="2">'[5]wybrane dane finansowe 1'!#REF!</definedName>
    <definedName name="_ikwpsb50m27" localSheetId="5">'[5]wybrane dane finansowe 1'!#REF!</definedName>
    <definedName name="_ikwpsb50m27" localSheetId="1">'[5]wybrane dane finansowe 1'!#REF!</definedName>
    <definedName name="_ikwpsb50m27" localSheetId="4">'[5]wybrane dane finansowe 1'!#REF!</definedName>
    <definedName name="_ikwpsb50m27" localSheetId="10">'[5]wybrane dane finansowe 1'!#REF!</definedName>
    <definedName name="_ikwpsb50m27" localSheetId="16">'[5]wybrane dane finansowe 1'!#REF!</definedName>
    <definedName name="_ikwpsb50m27" localSheetId="17">'[5]wybrane dane finansowe 1'!#REF!</definedName>
    <definedName name="_ikwpsb50m27">'[5]wybrane dane finansowe 1'!#REF!</definedName>
    <definedName name="_im8zjf54j2j" localSheetId="2">'[5]wybrane dane finansowe 1'!#REF!</definedName>
    <definedName name="_im8zjf54j2j" localSheetId="5">'[5]wybrane dane finansowe 1'!#REF!</definedName>
    <definedName name="_im8zjf54j2j" localSheetId="1">'[5]wybrane dane finansowe 1'!#REF!</definedName>
    <definedName name="_im8zjf54j2j" localSheetId="4">'[5]wybrane dane finansowe 1'!#REF!</definedName>
    <definedName name="_im8zjf54j2j" localSheetId="10">'[5]wybrane dane finansowe 1'!#REF!</definedName>
    <definedName name="_im8zjf54j2j" localSheetId="16">'[5]wybrane dane finansowe 1'!#REF!</definedName>
    <definedName name="_im8zjf54j2j" localSheetId="17">'[5]wybrane dane finansowe 1'!#REF!</definedName>
    <definedName name="_im8zjf54j2j">'[5]wybrane dane finansowe 1'!#REF!</definedName>
    <definedName name="_imsfb75182c" localSheetId="2">'[5]wybrane dane finansowe 1'!#REF!</definedName>
    <definedName name="_imsfb75182c" localSheetId="5">'[5]wybrane dane finansowe 1'!#REF!</definedName>
    <definedName name="_imsfb75182c" localSheetId="1">'[5]wybrane dane finansowe 1'!#REF!</definedName>
    <definedName name="_imsfb75182c" localSheetId="4">'[5]wybrane dane finansowe 1'!#REF!</definedName>
    <definedName name="_imsfb75182c" localSheetId="10">'[5]wybrane dane finansowe 1'!#REF!</definedName>
    <definedName name="_imsfb75182c" localSheetId="16">'[5]wybrane dane finansowe 1'!#REF!</definedName>
    <definedName name="_imsfb75182c" localSheetId="17">'[5]wybrane dane finansowe 1'!#REF!</definedName>
    <definedName name="_imsfb75182c">'[5]wybrane dane finansowe 1'!#REF!</definedName>
    <definedName name="_isu41o50m1d" localSheetId="2">'[5]wybrane dane finansowe 1'!#REF!</definedName>
    <definedName name="_isu41o50m1d" localSheetId="5">'[5]wybrane dane finansowe 1'!#REF!</definedName>
    <definedName name="_isu41o50m1d" localSheetId="1">'[5]wybrane dane finansowe 1'!#REF!</definedName>
    <definedName name="_isu41o50m1d" localSheetId="4">'[5]wybrane dane finansowe 1'!#REF!</definedName>
    <definedName name="_isu41o50m1d" localSheetId="10">'[5]wybrane dane finansowe 1'!#REF!</definedName>
    <definedName name="_isu41o50m1d" localSheetId="16">'[5]wybrane dane finansowe 1'!#REF!</definedName>
    <definedName name="_isu41o50m1d" localSheetId="17">'[5]wybrane dane finansowe 1'!#REF!</definedName>
    <definedName name="_isu41o50m1d">'[5]wybrane dane finansowe 1'!#REF!</definedName>
    <definedName name="_iub8cr53q1p" localSheetId="2">'[5]wybrane dane finansowe 1'!#REF!</definedName>
    <definedName name="_iub8cr53q1p" localSheetId="5">'[5]wybrane dane finansowe 1'!#REF!</definedName>
    <definedName name="_iub8cr53q1p" localSheetId="1">'[5]wybrane dane finansowe 1'!#REF!</definedName>
    <definedName name="_iub8cr53q1p" localSheetId="4">'[5]wybrane dane finansowe 1'!#REF!</definedName>
    <definedName name="_iub8cr53q1p" localSheetId="10">'[5]wybrane dane finansowe 1'!#REF!</definedName>
    <definedName name="_iub8cr53q1p" localSheetId="16">'[5]wybrane dane finansowe 1'!#REF!</definedName>
    <definedName name="_iub8cr53q1p" localSheetId="17">'[5]wybrane dane finansowe 1'!#REF!</definedName>
    <definedName name="_iub8cr53q1p">'[5]wybrane dane finansowe 1'!#REF!</definedName>
    <definedName name="_j0ir984zl14" localSheetId="2">'[5]wybrane dane finansowe 1'!#REF!</definedName>
    <definedName name="_j0ir984zl14" localSheetId="5">'[5]wybrane dane finansowe 1'!#REF!</definedName>
    <definedName name="_j0ir984zl14" localSheetId="1">'[5]wybrane dane finansowe 1'!#REF!</definedName>
    <definedName name="_j0ir984zl14" localSheetId="4">'[5]wybrane dane finansowe 1'!#REF!</definedName>
    <definedName name="_j0ir984zl14" localSheetId="10">'[5]wybrane dane finansowe 1'!#REF!</definedName>
    <definedName name="_j0ir984zl14" localSheetId="16">'[5]wybrane dane finansowe 1'!#REF!</definedName>
    <definedName name="_j0ir984zl14" localSheetId="17">'[5]wybrane dane finansowe 1'!#REF!</definedName>
    <definedName name="_j0ir984zl14">'[5]wybrane dane finansowe 1'!#REF!</definedName>
    <definedName name="_j6ax3k50m1v" localSheetId="2">'[5]wybrane dane finansowe 1'!#REF!</definedName>
    <definedName name="_j6ax3k50m1v" localSheetId="5">'[5]wybrane dane finansowe 1'!#REF!</definedName>
    <definedName name="_j6ax3k50m1v" localSheetId="1">'[5]wybrane dane finansowe 1'!#REF!</definedName>
    <definedName name="_j6ax3k50m1v" localSheetId="4">'[5]wybrane dane finansowe 1'!#REF!</definedName>
    <definedName name="_j6ax3k50m1v" localSheetId="10">'[5]wybrane dane finansowe 1'!#REF!</definedName>
    <definedName name="_j6ax3k50m1v" localSheetId="16">'[5]wybrane dane finansowe 1'!#REF!</definedName>
    <definedName name="_j6ax3k50m1v" localSheetId="17">'[5]wybrane dane finansowe 1'!#REF!</definedName>
    <definedName name="_j6ax3k50m1v">'[5]wybrane dane finansowe 1'!#REF!</definedName>
    <definedName name="_j6yq0m4x9w" localSheetId="2">#REF!</definedName>
    <definedName name="_j6yq0m4x9w" localSheetId="4">#REF!</definedName>
    <definedName name="_j6yq0m4x9w" localSheetId="10">#REF!</definedName>
    <definedName name="_j6yq0m4x9w" localSheetId="16">#REF!</definedName>
    <definedName name="_j6yq0m4x9w">#REF!</definedName>
    <definedName name="_j7x7cr54j24" localSheetId="2">'[5]wybrane dane finansowe 1'!#REF!</definedName>
    <definedName name="_j7x7cr54j24" localSheetId="5">'[5]wybrane dane finansowe 1'!#REF!</definedName>
    <definedName name="_j7x7cr54j24" localSheetId="1">'[5]wybrane dane finansowe 1'!#REF!</definedName>
    <definedName name="_j7x7cr54j24" localSheetId="4">'[5]wybrane dane finansowe 1'!#REF!</definedName>
    <definedName name="_j7x7cr54j24" localSheetId="10">'[5]wybrane dane finansowe 1'!#REF!</definedName>
    <definedName name="_j7x7cr54j24" localSheetId="16">'[5]wybrane dane finansowe 1'!#REF!</definedName>
    <definedName name="_j7x7cr54j24" localSheetId="17">'[5]wybrane dane finansowe 1'!#REF!</definedName>
    <definedName name="_j7x7cr54j24">'[5]wybrane dane finansowe 1'!#REF!</definedName>
    <definedName name="_j8k56o536f" localSheetId="2">'[5]wybrane dane finansowe 1'!#REF!</definedName>
    <definedName name="_j8k56o536f" localSheetId="5">'[5]wybrane dane finansowe 1'!#REF!</definedName>
    <definedName name="_j8k56o536f" localSheetId="1">'[5]wybrane dane finansowe 1'!#REF!</definedName>
    <definedName name="_j8k56o536f" localSheetId="4">'[5]wybrane dane finansowe 1'!#REF!</definedName>
    <definedName name="_j8k56o536f" localSheetId="10">'[5]wybrane dane finansowe 1'!#REF!</definedName>
    <definedName name="_j8k56o536f" localSheetId="16">'[5]wybrane dane finansowe 1'!#REF!</definedName>
    <definedName name="_j8k56o536f" localSheetId="17">'[5]wybrane dane finansowe 1'!#REF!</definedName>
    <definedName name="_j8k56o536f">'[5]wybrane dane finansowe 1'!#REF!</definedName>
    <definedName name="_jasap953q1n" localSheetId="2">'[5]wybrane dane finansowe 1'!#REF!</definedName>
    <definedName name="_jasap953q1n" localSheetId="5">'[5]wybrane dane finansowe 1'!#REF!</definedName>
    <definedName name="_jasap953q1n" localSheetId="1">'[5]wybrane dane finansowe 1'!#REF!</definedName>
    <definedName name="_jasap953q1n" localSheetId="4">'[5]wybrane dane finansowe 1'!#REF!</definedName>
    <definedName name="_jasap953q1n" localSheetId="10">'[5]wybrane dane finansowe 1'!#REF!</definedName>
    <definedName name="_jasap953q1n" localSheetId="16">'[5]wybrane dane finansowe 1'!#REF!</definedName>
    <definedName name="_jasap953q1n" localSheetId="17">'[5]wybrane dane finansowe 1'!#REF!</definedName>
    <definedName name="_jasap953q1n">'[5]wybrane dane finansowe 1'!#REF!</definedName>
    <definedName name="_jh2w3v53q2j" localSheetId="2">'[5]wybrane dane finansowe 1'!#REF!</definedName>
    <definedName name="_jh2w3v53q2j" localSheetId="5">'[5]wybrane dane finansowe 1'!#REF!</definedName>
    <definedName name="_jh2w3v53q2j" localSheetId="1">'[5]wybrane dane finansowe 1'!#REF!</definedName>
    <definedName name="_jh2w3v53q2j" localSheetId="4">'[5]wybrane dane finansowe 1'!#REF!</definedName>
    <definedName name="_jh2w3v53q2j" localSheetId="10">'[5]wybrane dane finansowe 1'!#REF!</definedName>
    <definedName name="_jh2w3v53q2j" localSheetId="16">'[5]wybrane dane finansowe 1'!#REF!</definedName>
    <definedName name="_jh2w3v53q2j" localSheetId="17">'[5]wybrane dane finansowe 1'!#REF!</definedName>
    <definedName name="_jh2w3v53q2j">'[5]wybrane dane finansowe 1'!#REF!</definedName>
    <definedName name="_ji9h0k53q10" localSheetId="2">'[5]wybrane dane finansowe 1'!#REF!</definedName>
    <definedName name="_ji9h0k53q10" localSheetId="5">'[5]wybrane dane finansowe 1'!#REF!</definedName>
    <definedName name="_ji9h0k53q10" localSheetId="1">'[5]wybrane dane finansowe 1'!#REF!</definedName>
    <definedName name="_ji9h0k53q10" localSheetId="4">'[5]wybrane dane finansowe 1'!#REF!</definedName>
    <definedName name="_ji9h0k53q10" localSheetId="10">'[5]wybrane dane finansowe 1'!#REF!</definedName>
    <definedName name="_ji9h0k53q10" localSheetId="16">'[5]wybrane dane finansowe 1'!#REF!</definedName>
    <definedName name="_ji9h0k53q10" localSheetId="17">'[5]wybrane dane finansowe 1'!#REF!</definedName>
    <definedName name="_ji9h0k53q10">'[5]wybrane dane finansowe 1'!#REF!</definedName>
    <definedName name="_jnk0hu5072j" localSheetId="2">'[5]wybrane dane finansowe 1'!#REF!</definedName>
    <definedName name="_jnk0hu5072j" localSheetId="5">'[5]wybrane dane finansowe 1'!#REF!</definedName>
    <definedName name="_jnk0hu5072j" localSheetId="1">'[5]wybrane dane finansowe 1'!#REF!</definedName>
    <definedName name="_jnk0hu5072j" localSheetId="4">'[5]wybrane dane finansowe 1'!#REF!</definedName>
    <definedName name="_jnk0hu5072j" localSheetId="10">'[5]wybrane dane finansowe 1'!#REF!</definedName>
    <definedName name="_jnk0hu5072j" localSheetId="16">'[5]wybrane dane finansowe 1'!#REF!</definedName>
    <definedName name="_jnk0hu5072j" localSheetId="17">'[5]wybrane dane finansowe 1'!#REF!</definedName>
    <definedName name="_jnk0hu5072j">'[5]wybrane dane finansowe 1'!#REF!</definedName>
    <definedName name="_jnv2jq4y2r" localSheetId="2">'[5]wybrane dane finansowe 1'!#REF!</definedName>
    <definedName name="_jnv2jq4y2r" localSheetId="5">'[5]wybrane dane finansowe 1'!#REF!</definedName>
    <definedName name="_jnv2jq4y2r" localSheetId="1">'[5]wybrane dane finansowe 1'!#REF!</definedName>
    <definedName name="_jnv2jq4y2r" localSheetId="4">'[5]wybrane dane finansowe 1'!#REF!</definedName>
    <definedName name="_jnv2jq4y2r" localSheetId="10">'[5]wybrane dane finansowe 1'!#REF!</definedName>
    <definedName name="_jnv2jq4y2r" localSheetId="16">'[5]wybrane dane finansowe 1'!#REF!</definedName>
    <definedName name="_jnv2jq4y2r" localSheetId="17">'[5]wybrane dane finansowe 1'!#REF!</definedName>
    <definedName name="_jnv2jq4y2r">'[5]wybrane dane finansowe 1'!#REF!</definedName>
    <definedName name="_jo1bh75181q" localSheetId="2">'[5]wybrane dane finansowe 1'!#REF!</definedName>
    <definedName name="_jo1bh75181q" localSheetId="5">'[5]wybrane dane finansowe 1'!#REF!</definedName>
    <definedName name="_jo1bh75181q" localSheetId="1">'[5]wybrane dane finansowe 1'!#REF!</definedName>
    <definedName name="_jo1bh75181q" localSheetId="4">'[5]wybrane dane finansowe 1'!#REF!</definedName>
    <definedName name="_jo1bh75181q" localSheetId="10">'[5]wybrane dane finansowe 1'!#REF!</definedName>
    <definedName name="_jo1bh75181q" localSheetId="16">'[5]wybrane dane finansowe 1'!#REF!</definedName>
    <definedName name="_jo1bh75181q" localSheetId="17">'[5]wybrane dane finansowe 1'!#REF!</definedName>
    <definedName name="_jo1bh75181q">'[5]wybrane dane finansowe 1'!#REF!</definedName>
    <definedName name="_jp1osx53q1h" localSheetId="2">'[5]wybrane dane finansowe 1'!#REF!</definedName>
    <definedName name="_jp1osx53q1h" localSheetId="5">'[5]wybrane dane finansowe 1'!#REF!</definedName>
    <definedName name="_jp1osx53q1h" localSheetId="1">'[5]wybrane dane finansowe 1'!#REF!</definedName>
    <definedName name="_jp1osx53q1h" localSheetId="4">'[5]wybrane dane finansowe 1'!#REF!</definedName>
    <definedName name="_jp1osx53q1h" localSheetId="10">'[5]wybrane dane finansowe 1'!#REF!</definedName>
    <definedName name="_jp1osx53q1h" localSheetId="16">'[5]wybrane dane finansowe 1'!#REF!</definedName>
    <definedName name="_jp1osx53q1h" localSheetId="17">'[5]wybrane dane finansowe 1'!#REF!</definedName>
    <definedName name="_jp1osx53q1h">'[5]wybrane dane finansowe 1'!#REF!</definedName>
    <definedName name="_jpdm7053q12" localSheetId="2">'[5]wybrane dane finansowe 1'!#REF!</definedName>
    <definedName name="_jpdm7053q12" localSheetId="5">'[5]wybrane dane finansowe 1'!#REF!</definedName>
    <definedName name="_jpdm7053q12" localSheetId="1">'[5]wybrane dane finansowe 1'!#REF!</definedName>
    <definedName name="_jpdm7053q12" localSheetId="4">'[5]wybrane dane finansowe 1'!#REF!</definedName>
    <definedName name="_jpdm7053q12" localSheetId="10">'[5]wybrane dane finansowe 1'!#REF!</definedName>
    <definedName name="_jpdm7053q12" localSheetId="16">'[5]wybrane dane finansowe 1'!#REF!</definedName>
    <definedName name="_jpdm7053q12" localSheetId="17">'[5]wybrane dane finansowe 1'!#REF!</definedName>
    <definedName name="_jpdm7053q12">'[5]wybrane dane finansowe 1'!#REF!</definedName>
    <definedName name="_jpfoas536a" localSheetId="2">'[5]wybrane dane finansowe 1'!#REF!</definedName>
    <definedName name="_jpfoas536a" localSheetId="5">'[5]wybrane dane finansowe 1'!#REF!</definedName>
    <definedName name="_jpfoas536a" localSheetId="1">'[5]wybrane dane finansowe 1'!#REF!</definedName>
    <definedName name="_jpfoas536a" localSheetId="4">'[5]wybrane dane finansowe 1'!#REF!</definedName>
    <definedName name="_jpfoas536a" localSheetId="10">'[5]wybrane dane finansowe 1'!#REF!</definedName>
    <definedName name="_jpfoas536a" localSheetId="16">'[5]wybrane dane finansowe 1'!#REF!</definedName>
    <definedName name="_jpfoas536a" localSheetId="17">'[5]wybrane dane finansowe 1'!#REF!</definedName>
    <definedName name="_jpfoas536a">'[5]wybrane dane finansowe 1'!#REF!</definedName>
    <definedName name="_jrn5fj54j2f" localSheetId="2">'[5]wybrane dane finansowe 1'!#REF!</definedName>
    <definedName name="_jrn5fj54j2f" localSheetId="5">'[5]wybrane dane finansowe 1'!#REF!</definedName>
    <definedName name="_jrn5fj54j2f" localSheetId="1">'[5]wybrane dane finansowe 1'!#REF!</definedName>
    <definedName name="_jrn5fj54j2f" localSheetId="4">'[5]wybrane dane finansowe 1'!#REF!</definedName>
    <definedName name="_jrn5fj54j2f" localSheetId="10">'[5]wybrane dane finansowe 1'!#REF!</definedName>
    <definedName name="_jrn5fj54j2f" localSheetId="16">'[5]wybrane dane finansowe 1'!#REF!</definedName>
    <definedName name="_jrn5fj54j2f" localSheetId="17">'[5]wybrane dane finansowe 1'!#REF!</definedName>
    <definedName name="_jrn5fj54j2f">'[5]wybrane dane finansowe 1'!#REF!</definedName>
    <definedName name="_jrnx3351pa" localSheetId="2">'[5]wybrane dane finansowe 1'!#REF!</definedName>
    <definedName name="_jrnx3351pa" localSheetId="5">'[5]wybrane dane finansowe 1'!#REF!</definedName>
    <definedName name="_jrnx3351pa" localSheetId="1">'[5]wybrane dane finansowe 1'!#REF!</definedName>
    <definedName name="_jrnx3351pa" localSheetId="4">'[5]wybrane dane finansowe 1'!#REF!</definedName>
    <definedName name="_jrnx3351pa" localSheetId="10">'[5]wybrane dane finansowe 1'!#REF!</definedName>
    <definedName name="_jrnx3351pa" localSheetId="16">'[5]wybrane dane finansowe 1'!#REF!</definedName>
    <definedName name="_jrnx3351pa" localSheetId="17">'[5]wybrane dane finansowe 1'!#REF!</definedName>
    <definedName name="_jrnx3351pa">'[5]wybrane dane finansowe 1'!#REF!</definedName>
    <definedName name="_jsuxbq50mz" localSheetId="2">'[5]wybrane dane finansowe 1'!#REF!</definedName>
    <definedName name="_jsuxbq50mz" localSheetId="5">'[5]wybrane dane finansowe 1'!#REF!</definedName>
    <definedName name="_jsuxbq50mz" localSheetId="1">'[5]wybrane dane finansowe 1'!#REF!</definedName>
    <definedName name="_jsuxbq50mz" localSheetId="4">'[5]wybrane dane finansowe 1'!#REF!</definedName>
    <definedName name="_jsuxbq50mz" localSheetId="10">'[5]wybrane dane finansowe 1'!#REF!</definedName>
    <definedName name="_jsuxbq50mz" localSheetId="16">'[5]wybrane dane finansowe 1'!#REF!</definedName>
    <definedName name="_jsuxbq50mz" localSheetId="17">'[5]wybrane dane finansowe 1'!#REF!</definedName>
    <definedName name="_jsuxbq50mz">'[5]wybrane dane finansowe 1'!#REF!</definedName>
    <definedName name="_jtrcgf53q1s" localSheetId="2">'[5]wybrane dane finansowe 1'!#REF!</definedName>
    <definedName name="_jtrcgf53q1s" localSheetId="5">'[5]wybrane dane finansowe 1'!#REF!</definedName>
    <definedName name="_jtrcgf53q1s" localSheetId="1">'[5]wybrane dane finansowe 1'!#REF!</definedName>
    <definedName name="_jtrcgf53q1s" localSheetId="4">'[5]wybrane dane finansowe 1'!#REF!</definedName>
    <definedName name="_jtrcgf53q1s" localSheetId="10">'[5]wybrane dane finansowe 1'!#REF!</definedName>
    <definedName name="_jtrcgf53q1s" localSheetId="16">'[5]wybrane dane finansowe 1'!#REF!</definedName>
    <definedName name="_jtrcgf53q1s" localSheetId="17">'[5]wybrane dane finansowe 1'!#REF!</definedName>
    <definedName name="_jtrcgf53q1s">'[5]wybrane dane finansowe 1'!#REF!</definedName>
    <definedName name="_ju7bzi54j1f" localSheetId="2">'[5]wybrane dane finansowe 1'!#REF!</definedName>
    <definedName name="_ju7bzi54j1f" localSheetId="5">'[5]wybrane dane finansowe 1'!#REF!</definedName>
    <definedName name="_ju7bzi54j1f" localSheetId="1">'[5]wybrane dane finansowe 1'!#REF!</definedName>
    <definedName name="_ju7bzi54j1f" localSheetId="4">'[5]wybrane dane finansowe 1'!#REF!</definedName>
    <definedName name="_ju7bzi54j1f" localSheetId="10">'[5]wybrane dane finansowe 1'!#REF!</definedName>
    <definedName name="_ju7bzi54j1f" localSheetId="16">'[5]wybrane dane finansowe 1'!#REF!</definedName>
    <definedName name="_ju7bzi54j1f" localSheetId="17">'[5]wybrane dane finansowe 1'!#REF!</definedName>
    <definedName name="_ju7bzi54j1f">'[5]wybrane dane finansowe 1'!#REF!</definedName>
    <definedName name="_jvlnu45071f" localSheetId="2">'[5]wybrane dane finansowe 1'!#REF!</definedName>
    <definedName name="_jvlnu45071f" localSheetId="5">'[5]wybrane dane finansowe 1'!#REF!</definedName>
    <definedName name="_jvlnu45071f" localSheetId="1">'[5]wybrane dane finansowe 1'!#REF!</definedName>
    <definedName name="_jvlnu45071f" localSheetId="4">'[5]wybrane dane finansowe 1'!#REF!</definedName>
    <definedName name="_jvlnu45071f" localSheetId="10">'[5]wybrane dane finansowe 1'!#REF!</definedName>
    <definedName name="_jvlnu45071f" localSheetId="16">'[5]wybrane dane finansowe 1'!#REF!</definedName>
    <definedName name="_jvlnu45071f" localSheetId="17">'[5]wybrane dane finansowe 1'!#REF!</definedName>
    <definedName name="_jvlnu45071f">'[5]wybrane dane finansowe 1'!#REF!</definedName>
    <definedName name="_jwpbtn5361f" localSheetId="2">'[5]wybrane dane finansowe 1'!#REF!</definedName>
    <definedName name="_jwpbtn5361f" localSheetId="5">'[5]wybrane dane finansowe 1'!#REF!</definedName>
    <definedName name="_jwpbtn5361f" localSheetId="1">'[5]wybrane dane finansowe 1'!#REF!</definedName>
    <definedName name="_jwpbtn5361f" localSheetId="4">'[5]wybrane dane finansowe 1'!#REF!</definedName>
    <definedName name="_jwpbtn5361f" localSheetId="10">'[5]wybrane dane finansowe 1'!#REF!</definedName>
    <definedName name="_jwpbtn5361f" localSheetId="16">'[5]wybrane dane finansowe 1'!#REF!</definedName>
    <definedName name="_jwpbtn5361f" localSheetId="17">'[5]wybrane dane finansowe 1'!#REF!</definedName>
    <definedName name="_jwpbtn5361f">'[5]wybrane dane finansowe 1'!#REF!</definedName>
    <definedName name="_jxbpc75072q" localSheetId="2">'[5]wybrane dane finansowe 1'!#REF!</definedName>
    <definedName name="_jxbpc75072q" localSheetId="5">'[5]wybrane dane finansowe 1'!#REF!</definedName>
    <definedName name="_jxbpc75072q" localSheetId="1">'[5]wybrane dane finansowe 1'!#REF!</definedName>
    <definedName name="_jxbpc75072q" localSheetId="4">'[5]wybrane dane finansowe 1'!#REF!</definedName>
    <definedName name="_jxbpc75072q" localSheetId="10">'[5]wybrane dane finansowe 1'!#REF!</definedName>
    <definedName name="_jxbpc75072q" localSheetId="16">'[5]wybrane dane finansowe 1'!#REF!</definedName>
    <definedName name="_jxbpc75072q" localSheetId="17">'[5]wybrane dane finansowe 1'!#REF!</definedName>
    <definedName name="_jxbpc75072q">'[5]wybrane dane finansowe 1'!#REF!</definedName>
    <definedName name="_jzd0go54jr" localSheetId="2">'[5]wybrane dane finansowe 1'!#REF!</definedName>
    <definedName name="_jzd0go54jr" localSheetId="5">'[5]wybrane dane finansowe 1'!#REF!</definedName>
    <definedName name="_jzd0go54jr" localSheetId="1">'[5]wybrane dane finansowe 1'!#REF!</definedName>
    <definedName name="_jzd0go54jr" localSheetId="4">'[5]wybrane dane finansowe 1'!#REF!</definedName>
    <definedName name="_jzd0go54jr" localSheetId="10">'[5]wybrane dane finansowe 1'!#REF!</definedName>
    <definedName name="_jzd0go54jr" localSheetId="16">'[5]wybrane dane finansowe 1'!#REF!</definedName>
    <definedName name="_jzd0go54jr" localSheetId="17">'[5]wybrane dane finansowe 1'!#REF!</definedName>
    <definedName name="_jzd0go54jr">'[5]wybrane dane finansowe 1'!#REF!</definedName>
    <definedName name="_jzhvj554jc" localSheetId="2">'[5]wybrane dane finansowe 1'!#REF!</definedName>
    <definedName name="_jzhvj554jc" localSheetId="5">'[5]wybrane dane finansowe 1'!#REF!</definedName>
    <definedName name="_jzhvj554jc" localSheetId="1">'[5]wybrane dane finansowe 1'!#REF!</definedName>
    <definedName name="_jzhvj554jc" localSheetId="4">'[5]wybrane dane finansowe 1'!#REF!</definedName>
    <definedName name="_jzhvj554jc" localSheetId="10">'[5]wybrane dane finansowe 1'!#REF!</definedName>
    <definedName name="_jzhvj554jc" localSheetId="16">'[5]wybrane dane finansowe 1'!#REF!</definedName>
    <definedName name="_jzhvj554jc" localSheetId="17">'[5]wybrane dane finansowe 1'!#REF!</definedName>
    <definedName name="_jzhvj554jc">'[5]wybrane dane finansowe 1'!#REF!</definedName>
    <definedName name="_jzl41_vq03clgge1u" localSheetId="2">'[5]wybrane dane finansowe 1'!#REF!</definedName>
    <definedName name="_jzl41_vq03clgge1u" localSheetId="5">'[5]wybrane dane finansowe 1'!#REF!</definedName>
    <definedName name="_jzl41_vq03clgge1u" localSheetId="1">'[5]wybrane dane finansowe 1'!#REF!</definedName>
    <definedName name="_jzl41_vq03clgge1u" localSheetId="4">'[5]wybrane dane finansowe 1'!#REF!</definedName>
    <definedName name="_jzl41_vq03clgge1u" localSheetId="10">'[5]wybrane dane finansowe 1'!#REF!</definedName>
    <definedName name="_jzl41_vq03clgge1u" localSheetId="16">'[5]wybrane dane finansowe 1'!#REF!</definedName>
    <definedName name="_jzl41_vq03clgge1u" localSheetId="17">'[5]wybrane dane finansowe 1'!#REF!</definedName>
    <definedName name="_jzl41_vq03clgge1u">'[5]wybrane dane finansowe 1'!#REF!</definedName>
    <definedName name="_jzx2n64y2h" localSheetId="2">'[5]wybrane dane finansowe 1'!#REF!</definedName>
    <definedName name="_jzx2n64y2h" localSheetId="5">'[5]wybrane dane finansowe 1'!#REF!</definedName>
    <definedName name="_jzx2n64y2h" localSheetId="1">'[5]wybrane dane finansowe 1'!#REF!</definedName>
    <definedName name="_jzx2n64y2h" localSheetId="4">'[5]wybrane dane finansowe 1'!#REF!</definedName>
    <definedName name="_jzx2n64y2h" localSheetId="10">'[5]wybrane dane finansowe 1'!#REF!</definedName>
    <definedName name="_jzx2n64y2h" localSheetId="16">'[5]wybrane dane finansowe 1'!#REF!</definedName>
    <definedName name="_jzx2n64y2h" localSheetId="17">'[5]wybrane dane finansowe 1'!#REF!</definedName>
    <definedName name="_jzx2n64y2h">'[5]wybrane dane finansowe 1'!#REF!</definedName>
    <definedName name="_k1b5f1507m" localSheetId="2">'[5]wybrane dane finansowe 1'!#REF!</definedName>
    <definedName name="_k1b5f1507m" localSheetId="5">'[5]wybrane dane finansowe 1'!#REF!</definedName>
    <definedName name="_k1b5f1507m" localSheetId="1">'[5]wybrane dane finansowe 1'!#REF!</definedName>
    <definedName name="_k1b5f1507m" localSheetId="4">'[5]wybrane dane finansowe 1'!#REF!</definedName>
    <definedName name="_k1b5f1507m" localSheetId="10">'[5]wybrane dane finansowe 1'!#REF!</definedName>
    <definedName name="_k1b5f1507m" localSheetId="16">'[5]wybrane dane finansowe 1'!#REF!</definedName>
    <definedName name="_k1b5f1507m" localSheetId="17">'[5]wybrane dane finansowe 1'!#REF!</definedName>
    <definedName name="_k1b5f1507m">'[5]wybrane dane finansowe 1'!#REF!</definedName>
    <definedName name="_k2b19o4y29" localSheetId="2">'[5]wybrane dane finansowe 1'!#REF!</definedName>
    <definedName name="_k2b19o4y29" localSheetId="5">'[5]wybrane dane finansowe 1'!#REF!</definedName>
    <definedName name="_k2b19o4y29" localSheetId="1">'[5]wybrane dane finansowe 1'!#REF!</definedName>
    <definedName name="_k2b19o4y29" localSheetId="4">'[5]wybrane dane finansowe 1'!#REF!</definedName>
    <definedName name="_k2b19o4y29" localSheetId="10">'[5]wybrane dane finansowe 1'!#REF!</definedName>
    <definedName name="_k2b19o4y29" localSheetId="16">'[5]wybrane dane finansowe 1'!#REF!</definedName>
    <definedName name="_k2b19o4y29" localSheetId="17">'[5]wybrane dane finansowe 1'!#REF!</definedName>
    <definedName name="_k2b19o4y29">'[5]wybrane dane finansowe 1'!#REF!</definedName>
    <definedName name="_k2tuh65181p" localSheetId="2">'[5]wybrane dane finansowe 1'!#REF!</definedName>
    <definedName name="_k2tuh65181p" localSheetId="5">'[5]wybrane dane finansowe 1'!#REF!</definedName>
    <definedName name="_k2tuh65181p" localSheetId="1">'[5]wybrane dane finansowe 1'!#REF!</definedName>
    <definedName name="_k2tuh65181p" localSheetId="4">'[5]wybrane dane finansowe 1'!#REF!</definedName>
    <definedName name="_k2tuh65181p" localSheetId="10">'[5]wybrane dane finansowe 1'!#REF!</definedName>
    <definedName name="_k2tuh65181p" localSheetId="16">'[5]wybrane dane finansowe 1'!#REF!</definedName>
    <definedName name="_k2tuh65181p" localSheetId="17">'[5]wybrane dane finansowe 1'!#REF!</definedName>
    <definedName name="_k2tuh65181p">'[5]wybrane dane finansowe 1'!#REF!</definedName>
    <definedName name="_k38y6i536q" localSheetId="2">'[5]wybrane dane finansowe 1'!#REF!</definedName>
    <definedName name="_k38y6i536q" localSheetId="5">'[5]wybrane dane finansowe 1'!#REF!</definedName>
    <definedName name="_k38y6i536q" localSheetId="1">'[5]wybrane dane finansowe 1'!#REF!</definedName>
    <definedName name="_k38y6i536q" localSheetId="4">'[5]wybrane dane finansowe 1'!#REF!</definedName>
    <definedName name="_k38y6i536q" localSheetId="10">'[5]wybrane dane finansowe 1'!#REF!</definedName>
    <definedName name="_k38y6i536q" localSheetId="16">'[5]wybrane dane finansowe 1'!#REF!</definedName>
    <definedName name="_k38y6i536q" localSheetId="17">'[5]wybrane dane finansowe 1'!#REF!</definedName>
    <definedName name="_k38y6i536q">'[5]wybrane dane finansowe 1'!#REF!</definedName>
    <definedName name="_k6wi705181r" localSheetId="2">'[5]wybrane dane finansowe 1'!#REF!</definedName>
    <definedName name="_k6wi705181r" localSheetId="5">'[5]wybrane dane finansowe 1'!#REF!</definedName>
    <definedName name="_k6wi705181r" localSheetId="1">'[5]wybrane dane finansowe 1'!#REF!</definedName>
    <definedName name="_k6wi705181r" localSheetId="4">'[5]wybrane dane finansowe 1'!#REF!</definedName>
    <definedName name="_k6wi705181r" localSheetId="10">'[5]wybrane dane finansowe 1'!#REF!</definedName>
    <definedName name="_k6wi705181r" localSheetId="16">'[5]wybrane dane finansowe 1'!#REF!</definedName>
    <definedName name="_k6wi705181r" localSheetId="17">'[5]wybrane dane finansowe 1'!#REF!</definedName>
    <definedName name="_k6wi705181r">'[5]wybrane dane finansowe 1'!#REF!</definedName>
    <definedName name="_k7k4fi5181n" localSheetId="2">'[5]wybrane dane finansowe 1'!#REF!</definedName>
    <definedName name="_k7k4fi5181n" localSheetId="5">'[5]wybrane dane finansowe 1'!#REF!</definedName>
    <definedName name="_k7k4fi5181n" localSheetId="1">'[5]wybrane dane finansowe 1'!#REF!</definedName>
    <definedName name="_k7k4fi5181n" localSheetId="4">'[5]wybrane dane finansowe 1'!#REF!</definedName>
    <definedName name="_k7k4fi5181n" localSheetId="10">'[5]wybrane dane finansowe 1'!#REF!</definedName>
    <definedName name="_k7k4fi5181n" localSheetId="16">'[5]wybrane dane finansowe 1'!#REF!</definedName>
    <definedName name="_k7k4fi5181n" localSheetId="17">'[5]wybrane dane finansowe 1'!#REF!</definedName>
    <definedName name="_k7k4fi5181n">'[5]wybrane dane finansowe 1'!#REF!</definedName>
    <definedName name="_k7p6h0b5l7" localSheetId="2">'[5]wybrane dane finansowe 1'!#REF!</definedName>
    <definedName name="_k7p6h0b5l7" localSheetId="5">'[5]wybrane dane finansowe 1'!#REF!</definedName>
    <definedName name="_k7p6h0b5l7" localSheetId="1">'[5]wybrane dane finansowe 1'!#REF!</definedName>
    <definedName name="_k7p6h0b5l7" localSheetId="4">'[5]wybrane dane finansowe 1'!#REF!</definedName>
    <definedName name="_k7p6h0b5l7" localSheetId="10">'[5]wybrane dane finansowe 1'!#REF!</definedName>
    <definedName name="_k7p6h0b5l7" localSheetId="16">'[5]wybrane dane finansowe 1'!#REF!</definedName>
    <definedName name="_k7p6h0b5l7" localSheetId="17">'[5]wybrane dane finansowe 1'!#REF!</definedName>
    <definedName name="_k7p6h0b5l7">'[5]wybrane dane finansowe 1'!#REF!</definedName>
    <definedName name="_k82sm65181a" localSheetId="2">'[5]wybrane dane finansowe 1'!#REF!</definedName>
    <definedName name="_k82sm65181a" localSheetId="5">'[5]wybrane dane finansowe 1'!#REF!</definedName>
    <definedName name="_k82sm65181a" localSheetId="1">'[5]wybrane dane finansowe 1'!#REF!</definedName>
    <definedName name="_k82sm65181a" localSheetId="4">'[5]wybrane dane finansowe 1'!#REF!</definedName>
    <definedName name="_k82sm65181a" localSheetId="10">'[5]wybrane dane finansowe 1'!#REF!</definedName>
    <definedName name="_k82sm65181a" localSheetId="16">'[5]wybrane dane finansowe 1'!#REF!</definedName>
    <definedName name="_k82sm65181a" localSheetId="17">'[5]wybrane dane finansowe 1'!#REF!</definedName>
    <definedName name="_k82sm65181a">'[5]wybrane dane finansowe 1'!#REF!</definedName>
    <definedName name="_k92s2f4ysg" localSheetId="2">'[5]wybrane dane finansowe 1'!#REF!</definedName>
    <definedName name="_k92s2f4ysg" localSheetId="5">'[5]wybrane dane finansowe 1'!#REF!</definedName>
    <definedName name="_k92s2f4ysg" localSheetId="1">'[5]wybrane dane finansowe 1'!#REF!</definedName>
    <definedName name="_k92s2f4ysg" localSheetId="4">'[5]wybrane dane finansowe 1'!#REF!</definedName>
    <definedName name="_k92s2f4ysg" localSheetId="10">'[5]wybrane dane finansowe 1'!#REF!</definedName>
    <definedName name="_k92s2f4ysg" localSheetId="16">'[5]wybrane dane finansowe 1'!#REF!</definedName>
    <definedName name="_k92s2f4ysg" localSheetId="17">'[5]wybrane dane finansowe 1'!#REF!</definedName>
    <definedName name="_k92s2f4ysg">'[5]wybrane dane finansowe 1'!#REF!</definedName>
    <definedName name="_kac01e4y22a" localSheetId="2">'[5]wybrane dane finansowe 1'!#REF!</definedName>
    <definedName name="_kac01e4y22a" localSheetId="5">'[5]wybrane dane finansowe 1'!#REF!</definedName>
    <definedName name="_kac01e4y22a" localSheetId="1">'[5]wybrane dane finansowe 1'!#REF!</definedName>
    <definedName name="_kac01e4y22a" localSheetId="4">'[5]wybrane dane finansowe 1'!#REF!</definedName>
    <definedName name="_kac01e4y22a" localSheetId="10">'[5]wybrane dane finansowe 1'!#REF!</definedName>
    <definedName name="_kac01e4y22a" localSheetId="16">'[5]wybrane dane finansowe 1'!#REF!</definedName>
    <definedName name="_kac01e4y22a" localSheetId="17">'[5]wybrane dane finansowe 1'!#REF!</definedName>
    <definedName name="_kac01e4y22a">'[5]wybrane dane finansowe 1'!#REF!</definedName>
    <definedName name="_kdlrv64x9t" localSheetId="2">#REF!</definedName>
    <definedName name="_kdlrv64x9t" localSheetId="4">#REF!</definedName>
    <definedName name="_kdlrv64x9t" localSheetId="10">#REF!</definedName>
    <definedName name="_kdlrv64x9t" localSheetId="16">#REF!</definedName>
    <definedName name="_kdlrv64x9t">#REF!</definedName>
    <definedName name="_kg81ov536e" localSheetId="2">'[5]wybrane dane finansowe 1'!#REF!</definedName>
    <definedName name="_kg81ov536e" localSheetId="5">'[5]wybrane dane finansowe 1'!#REF!</definedName>
    <definedName name="_kg81ov536e" localSheetId="1">'[5]wybrane dane finansowe 1'!#REF!</definedName>
    <definedName name="_kg81ov536e" localSheetId="4">'[5]wybrane dane finansowe 1'!#REF!</definedName>
    <definedName name="_kg81ov536e" localSheetId="10">'[5]wybrane dane finansowe 1'!#REF!</definedName>
    <definedName name="_kg81ov536e" localSheetId="16">'[5]wybrane dane finansowe 1'!#REF!</definedName>
    <definedName name="_kg81ov536e" localSheetId="17">'[5]wybrane dane finansowe 1'!#REF!</definedName>
    <definedName name="_kg81ov536e">'[5]wybrane dane finansowe 1'!#REF!</definedName>
    <definedName name="_kgzygv5072w" localSheetId="2">'[5]wybrane dane finansowe 1'!#REF!</definedName>
    <definedName name="_kgzygv5072w" localSheetId="5">'[5]wybrane dane finansowe 1'!#REF!</definedName>
    <definedName name="_kgzygv5072w" localSheetId="1">'[5]wybrane dane finansowe 1'!#REF!</definedName>
    <definedName name="_kgzygv5072w" localSheetId="4">'[5]wybrane dane finansowe 1'!#REF!</definedName>
    <definedName name="_kgzygv5072w" localSheetId="10">'[5]wybrane dane finansowe 1'!#REF!</definedName>
    <definedName name="_kgzygv5072w" localSheetId="16">'[5]wybrane dane finansowe 1'!#REF!</definedName>
    <definedName name="_kgzygv5072w" localSheetId="17">'[5]wybrane dane finansowe 1'!#REF!</definedName>
    <definedName name="_kgzygv5072w">'[5]wybrane dane finansowe 1'!#REF!</definedName>
    <definedName name="_kkjig54y21d" localSheetId="2">'[5]wybrane dane finansowe 1'!#REF!</definedName>
    <definedName name="_kkjig54y21d" localSheetId="5">'[5]wybrane dane finansowe 1'!#REF!</definedName>
    <definedName name="_kkjig54y21d" localSheetId="1">'[5]wybrane dane finansowe 1'!#REF!</definedName>
    <definedName name="_kkjig54y21d" localSheetId="4">'[5]wybrane dane finansowe 1'!#REF!</definedName>
    <definedName name="_kkjig54y21d" localSheetId="10">'[5]wybrane dane finansowe 1'!#REF!</definedName>
    <definedName name="_kkjig54y21d" localSheetId="16">'[5]wybrane dane finansowe 1'!#REF!</definedName>
    <definedName name="_kkjig54y21d" localSheetId="17">'[5]wybrane dane finansowe 1'!#REF!</definedName>
    <definedName name="_kkjig54y21d">'[5]wybrane dane finansowe 1'!#REF!</definedName>
    <definedName name="_kl7o8d4y2s" localSheetId="2">'[5]wybrane dane finansowe 1'!#REF!</definedName>
    <definedName name="_kl7o8d4y2s" localSheetId="5">'[5]wybrane dane finansowe 1'!#REF!</definedName>
    <definedName name="_kl7o8d4y2s" localSheetId="1">'[5]wybrane dane finansowe 1'!#REF!</definedName>
    <definedName name="_kl7o8d4y2s" localSheetId="4">'[5]wybrane dane finansowe 1'!#REF!</definedName>
    <definedName name="_kl7o8d4y2s" localSheetId="10">'[5]wybrane dane finansowe 1'!#REF!</definedName>
    <definedName name="_kl7o8d4y2s" localSheetId="16">'[5]wybrane dane finansowe 1'!#REF!</definedName>
    <definedName name="_kl7o8d4y2s" localSheetId="17">'[5]wybrane dane finansowe 1'!#REF!</definedName>
    <definedName name="_kl7o8d4y2s">'[5]wybrane dane finansowe 1'!#REF!</definedName>
    <definedName name="_klje9q53qe" localSheetId="2">'[5]wybrane dane finansowe 1'!#REF!</definedName>
    <definedName name="_klje9q53qe" localSheetId="5">'[5]wybrane dane finansowe 1'!#REF!</definedName>
    <definedName name="_klje9q53qe" localSheetId="1">'[5]wybrane dane finansowe 1'!#REF!</definedName>
    <definedName name="_klje9q53qe" localSheetId="4">'[5]wybrane dane finansowe 1'!#REF!</definedName>
    <definedName name="_klje9q53qe" localSheetId="10">'[5]wybrane dane finansowe 1'!#REF!</definedName>
    <definedName name="_klje9q53qe" localSheetId="16">'[5]wybrane dane finansowe 1'!#REF!</definedName>
    <definedName name="_klje9q53qe" localSheetId="17">'[5]wybrane dane finansowe 1'!#REF!</definedName>
    <definedName name="_klje9q53qe">'[5]wybrane dane finansowe 1'!#REF!</definedName>
    <definedName name="_klle1i53q2n" localSheetId="2">'[5]wybrane dane finansowe 1'!#REF!</definedName>
    <definedName name="_klle1i53q2n" localSheetId="5">'[5]wybrane dane finansowe 1'!#REF!</definedName>
    <definedName name="_klle1i53q2n" localSheetId="1">'[5]wybrane dane finansowe 1'!#REF!</definedName>
    <definedName name="_klle1i53q2n" localSheetId="4">'[5]wybrane dane finansowe 1'!#REF!</definedName>
    <definedName name="_klle1i53q2n" localSheetId="10">'[5]wybrane dane finansowe 1'!#REF!</definedName>
    <definedName name="_klle1i53q2n" localSheetId="16">'[5]wybrane dane finansowe 1'!#REF!</definedName>
    <definedName name="_klle1i53q2n" localSheetId="17">'[5]wybrane dane finansowe 1'!#REF!</definedName>
    <definedName name="_klle1i53q2n">'[5]wybrane dane finansowe 1'!#REF!</definedName>
    <definedName name="_kn00vq4y231" localSheetId="2">'[5]wybrane dane finansowe 1'!#REF!</definedName>
    <definedName name="_kn00vq4y231" localSheetId="5">'[5]wybrane dane finansowe 1'!#REF!</definedName>
    <definedName name="_kn00vq4y231" localSheetId="1">'[5]wybrane dane finansowe 1'!#REF!</definedName>
    <definedName name="_kn00vq4y231" localSheetId="4">'[5]wybrane dane finansowe 1'!#REF!</definedName>
    <definedName name="_kn00vq4y231" localSheetId="10">'[5]wybrane dane finansowe 1'!#REF!</definedName>
    <definedName name="_kn00vq4y231" localSheetId="16">'[5]wybrane dane finansowe 1'!#REF!</definedName>
    <definedName name="_kn00vq4y231" localSheetId="17">'[5]wybrane dane finansowe 1'!#REF!</definedName>
    <definedName name="_kn00vq4y231">'[5]wybrane dane finansowe 1'!#REF!</definedName>
    <definedName name="_kog25v53q26" localSheetId="2">'[5]wybrane dane finansowe 1'!#REF!</definedName>
    <definedName name="_kog25v53q26" localSheetId="5">'[5]wybrane dane finansowe 1'!#REF!</definedName>
    <definedName name="_kog25v53q26" localSheetId="1">'[5]wybrane dane finansowe 1'!#REF!</definedName>
    <definedName name="_kog25v53q26" localSheetId="4">'[5]wybrane dane finansowe 1'!#REF!</definedName>
    <definedName name="_kog25v53q26" localSheetId="10">'[5]wybrane dane finansowe 1'!#REF!</definedName>
    <definedName name="_kog25v53q26" localSheetId="16">'[5]wybrane dane finansowe 1'!#REF!</definedName>
    <definedName name="_kog25v53q26" localSheetId="17">'[5]wybrane dane finansowe 1'!#REF!</definedName>
    <definedName name="_kog25v53q26">'[5]wybrane dane finansowe 1'!#REF!</definedName>
    <definedName name="_kos8i753q2q" localSheetId="2">'[5]wybrane dane finansowe 1'!#REF!</definedName>
    <definedName name="_kos8i753q2q" localSheetId="5">'[5]wybrane dane finansowe 1'!#REF!</definedName>
    <definedName name="_kos8i753q2q" localSheetId="1">'[5]wybrane dane finansowe 1'!#REF!</definedName>
    <definedName name="_kos8i753q2q" localSheetId="4">'[5]wybrane dane finansowe 1'!#REF!</definedName>
    <definedName name="_kos8i753q2q" localSheetId="10">'[5]wybrane dane finansowe 1'!#REF!</definedName>
    <definedName name="_kos8i753q2q" localSheetId="16">'[5]wybrane dane finansowe 1'!#REF!</definedName>
    <definedName name="_kos8i753q2q" localSheetId="17">'[5]wybrane dane finansowe 1'!#REF!</definedName>
    <definedName name="_kos8i753q2q">'[5]wybrane dane finansowe 1'!#REF!</definedName>
    <definedName name="_kot8g150m1a" localSheetId="2">'[5]wybrane dane finansowe 1'!#REF!</definedName>
    <definedName name="_kot8g150m1a" localSheetId="5">'[5]wybrane dane finansowe 1'!#REF!</definedName>
    <definedName name="_kot8g150m1a" localSheetId="1">'[5]wybrane dane finansowe 1'!#REF!</definedName>
    <definedName name="_kot8g150m1a" localSheetId="4">'[5]wybrane dane finansowe 1'!#REF!</definedName>
    <definedName name="_kot8g150m1a" localSheetId="10">'[5]wybrane dane finansowe 1'!#REF!</definedName>
    <definedName name="_kot8g150m1a" localSheetId="16">'[5]wybrane dane finansowe 1'!#REF!</definedName>
    <definedName name="_kot8g150m1a" localSheetId="17">'[5]wybrane dane finansowe 1'!#REF!</definedName>
    <definedName name="_kot8g150m1a">'[5]wybrane dane finansowe 1'!#REF!</definedName>
    <definedName name="_kqy68i5181e" localSheetId="2">'[5]wybrane dane finansowe 1'!#REF!</definedName>
    <definedName name="_kqy68i5181e" localSheetId="5">'[5]wybrane dane finansowe 1'!#REF!</definedName>
    <definedName name="_kqy68i5181e" localSheetId="1">'[5]wybrane dane finansowe 1'!#REF!</definedName>
    <definedName name="_kqy68i5181e" localSheetId="4">'[5]wybrane dane finansowe 1'!#REF!</definedName>
    <definedName name="_kqy68i5181e" localSheetId="10">'[5]wybrane dane finansowe 1'!#REF!</definedName>
    <definedName name="_kqy68i5181e" localSheetId="16">'[5]wybrane dane finansowe 1'!#REF!</definedName>
    <definedName name="_kqy68i5181e" localSheetId="17">'[5]wybrane dane finansowe 1'!#REF!</definedName>
    <definedName name="_kqy68i5181e">'[5]wybrane dane finansowe 1'!#REF!</definedName>
    <definedName name="_krx2ij50m1c" localSheetId="2">'[5]wybrane dane finansowe 1'!#REF!</definedName>
    <definedName name="_krx2ij50m1c" localSheetId="5">'[5]wybrane dane finansowe 1'!#REF!</definedName>
    <definedName name="_krx2ij50m1c" localSheetId="1">'[5]wybrane dane finansowe 1'!#REF!</definedName>
    <definedName name="_krx2ij50m1c" localSheetId="4">'[5]wybrane dane finansowe 1'!#REF!</definedName>
    <definedName name="_krx2ij50m1c" localSheetId="10">'[5]wybrane dane finansowe 1'!#REF!</definedName>
    <definedName name="_krx2ij50m1c" localSheetId="16">'[5]wybrane dane finansowe 1'!#REF!</definedName>
    <definedName name="_krx2ij50m1c" localSheetId="17">'[5]wybrane dane finansowe 1'!#REF!</definedName>
    <definedName name="_krx2ij50m1c">'[5]wybrane dane finansowe 1'!#REF!</definedName>
    <definedName name="_kt00n453q1t" localSheetId="2">'[5]wybrane dane finansowe 1'!#REF!</definedName>
    <definedName name="_kt00n453q1t" localSheetId="5">'[5]wybrane dane finansowe 1'!#REF!</definedName>
    <definedName name="_kt00n453q1t" localSheetId="1">'[5]wybrane dane finansowe 1'!#REF!</definedName>
    <definedName name="_kt00n453q1t" localSheetId="4">'[5]wybrane dane finansowe 1'!#REF!</definedName>
    <definedName name="_kt00n453q1t" localSheetId="10">'[5]wybrane dane finansowe 1'!#REF!</definedName>
    <definedName name="_kt00n453q1t" localSheetId="16">'[5]wybrane dane finansowe 1'!#REF!</definedName>
    <definedName name="_kt00n453q1t" localSheetId="17">'[5]wybrane dane finansowe 1'!#REF!</definedName>
    <definedName name="_kt00n453q1t">'[5]wybrane dane finansowe 1'!#REF!</definedName>
    <definedName name="_kvq74y4y22n" localSheetId="2">'[5]wybrane dane finansowe 1'!#REF!</definedName>
    <definedName name="_kvq74y4y22n" localSheetId="5">'[5]wybrane dane finansowe 1'!#REF!</definedName>
    <definedName name="_kvq74y4y22n" localSheetId="1">'[5]wybrane dane finansowe 1'!#REF!</definedName>
    <definedName name="_kvq74y4y22n" localSheetId="4">'[5]wybrane dane finansowe 1'!#REF!</definedName>
    <definedName name="_kvq74y4y22n" localSheetId="10">'[5]wybrane dane finansowe 1'!#REF!</definedName>
    <definedName name="_kvq74y4y22n" localSheetId="16">'[5]wybrane dane finansowe 1'!#REF!</definedName>
    <definedName name="_kvq74y4y22n" localSheetId="17">'[5]wybrane dane finansowe 1'!#REF!</definedName>
    <definedName name="_kvq74y4y22n">'[5]wybrane dane finansowe 1'!#REF!</definedName>
    <definedName name="_kysg1z53q1u" localSheetId="2">'[5]wybrane dane finansowe 1'!#REF!</definedName>
    <definedName name="_kysg1z53q1u" localSheetId="5">'[5]wybrane dane finansowe 1'!#REF!</definedName>
    <definedName name="_kysg1z53q1u" localSheetId="1">'[5]wybrane dane finansowe 1'!#REF!</definedName>
    <definedName name="_kysg1z53q1u" localSheetId="4">'[5]wybrane dane finansowe 1'!#REF!</definedName>
    <definedName name="_kysg1z53q1u" localSheetId="10">'[5]wybrane dane finansowe 1'!#REF!</definedName>
    <definedName name="_kysg1z53q1u" localSheetId="16">'[5]wybrane dane finansowe 1'!#REF!</definedName>
    <definedName name="_kysg1z53q1u" localSheetId="17">'[5]wybrane dane finansowe 1'!#REF!</definedName>
    <definedName name="_kysg1z53q1u">'[5]wybrane dane finansowe 1'!#REF!</definedName>
    <definedName name="_l1rwdn54j2p" localSheetId="2">'[5]wybrane dane finansowe 1'!#REF!</definedName>
    <definedName name="_l1rwdn54j2p" localSheetId="5">'[5]wybrane dane finansowe 1'!#REF!</definedName>
    <definedName name="_l1rwdn54j2p" localSheetId="1">'[5]wybrane dane finansowe 1'!#REF!</definedName>
    <definedName name="_l1rwdn54j2p" localSheetId="4">'[5]wybrane dane finansowe 1'!#REF!</definedName>
    <definedName name="_l1rwdn54j2p" localSheetId="10">'[5]wybrane dane finansowe 1'!#REF!</definedName>
    <definedName name="_l1rwdn54j2p" localSheetId="16">'[5]wybrane dane finansowe 1'!#REF!</definedName>
    <definedName name="_l1rwdn54j2p" localSheetId="17">'[5]wybrane dane finansowe 1'!#REF!</definedName>
    <definedName name="_l1rwdn54j2p">'[5]wybrane dane finansowe 1'!#REF!</definedName>
    <definedName name="_l4vc3z4y21x" localSheetId="2">'[5]wybrane dane finansowe 1'!#REF!</definedName>
    <definedName name="_l4vc3z4y21x" localSheetId="5">'[5]wybrane dane finansowe 1'!#REF!</definedName>
    <definedName name="_l4vc3z4y21x" localSheetId="1">'[5]wybrane dane finansowe 1'!#REF!</definedName>
    <definedName name="_l4vc3z4y21x" localSheetId="4">'[5]wybrane dane finansowe 1'!#REF!</definedName>
    <definedName name="_l4vc3z4y21x" localSheetId="10">'[5]wybrane dane finansowe 1'!#REF!</definedName>
    <definedName name="_l4vc3z4y21x" localSheetId="16">'[5]wybrane dane finansowe 1'!#REF!</definedName>
    <definedName name="_l4vc3z4y21x" localSheetId="17">'[5]wybrane dane finansowe 1'!#REF!</definedName>
    <definedName name="_l4vc3z4y21x">'[5]wybrane dane finansowe 1'!#REF!</definedName>
    <definedName name="_l7jo5r4zly" localSheetId="2">'[5]wybrane dane finansowe 1'!#REF!</definedName>
    <definedName name="_l7jo5r4zly" localSheetId="5">'[5]wybrane dane finansowe 1'!#REF!</definedName>
    <definedName name="_l7jo5r4zly" localSheetId="1">'[5]wybrane dane finansowe 1'!#REF!</definedName>
    <definedName name="_l7jo5r4zly" localSheetId="4">'[5]wybrane dane finansowe 1'!#REF!</definedName>
    <definedName name="_l7jo5r4zly" localSheetId="10">'[5]wybrane dane finansowe 1'!#REF!</definedName>
    <definedName name="_l7jo5r4zly" localSheetId="16">'[5]wybrane dane finansowe 1'!#REF!</definedName>
    <definedName name="_l7jo5r4zly" localSheetId="17">'[5]wybrane dane finansowe 1'!#REF!</definedName>
    <definedName name="_l7jo5r4zly">'[5]wybrane dane finansowe 1'!#REF!</definedName>
    <definedName name="_l926zw5182h" localSheetId="2">'[5]wybrane dane finansowe 1'!#REF!</definedName>
    <definedName name="_l926zw5182h" localSheetId="5">'[5]wybrane dane finansowe 1'!#REF!</definedName>
    <definedName name="_l926zw5182h" localSheetId="1">'[5]wybrane dane finansowe 1'!#REF!</definedName>
    <definedName name="_l926zw5182h" localSheetId="4">'[5]wybrane dane finansowe 1'!#REF!</definedName>
    <definedName name="_l926zw5182h" localSheetId="10">'[5]wybrane dane finansowe 1'!#REF!</definedName>
    <definedName name="_l926zw5182h" localSheetId="16">'[5]wybrane dane finansowe 1'!#REF!</definedName>
    <definedName name="_l926zw5182h" localSheetId="17">'[5]wybrane dane finansowe 1'!#REF!</definedName>
    <definedName name="_l926zw5182h">'[5]wybrane dane finansowe 1'!#REF!</definedName>
    <definedName name="_laf27k5361g" localSheetId="2">'[5]wybrane dane finansowe 1'!#REF!</definedName>
    <definedName name="_laf27k5361g" localSheetId="5">'[5]wybrane dane finansowe 1'!#REF!</definedName>
    <definedName name="_laf27k5361g" localSheetId="1">'[5]wybrane dane finansowe 1'!#REF!</definedName>
    <definedName name="_laf27k5361g" localSheetId="4">'[5]wybrane dane finansowe 1'!#REF!</definedName>
    <definedName name="_laf27k5361g" localSheetId="10">'[5]wybrane dane finansowe 1'!#REF!</definedName>
    <definedName name="_laf27k5361g" localSheetId="16">'[5]wybrane dane finansowe 1'!#REF!</definedName>
    <definedName name="_laf27k5361g" localSheetId="17">'[5]wybrane dane finansowe 1'!#REF!</definedName>
    <definedName name="_laf27k5361g">'[5]wybrane dane finansowe 1'!#REF!</definedName>
    <definedName name="_lbykyz4x9j" localSheetId="2">'[5]wybrane dane finansowe 1'!#REF!</definedName>
    <definedName name="_lbykyz4x9j" localSheetId="5">'[5]wybrane dane finansowe 1'!#REF!</definedName>
    <definedName name="_lbykyz4x9j" localSheetId="1">'[5]wybrane dane finansowe 1'!#REF!</definedName>
    <definedName name="_lbykyz4x9j" localSheetId="4">'[5]wybrane dane finansowe 1'!#REF!</definedName>
    <definedName name="_lbykyz4x9j" localSheetId="10">'[5]wybrane dane finansowe 1'!#REF!</definedName>
    <definedName name="_lbykyz4x9j" localSheetId="16">'[5]wybrane dane finansowe 1'!#REF!</definedName>
    <definedName name="_lbykyz4x9j" localSheetId="17">'[5]wybrane dane finansowe 1'!#REF!</definedName>
    <definedName name="_lbykyz4x9j">'[5]wybrane dane finansowe 1'!#REF!</definedName>
    <definedName name="_lggo2t4zls" localSheetId="2">'[5]wybrane dane finansowe 1'!#REF!</definedName>
    <definedName name="_lggo2t4zls" localSheetId="5">'[5]wybrane dane finansowe 1'!#REF!</definedName>
    <definedName name="_lggo2t4zls" localSheetId="1">'[5]wybrane dane finansowe 1'!#REF!</definedName>
    <definedName name="_lggo2t4zls" localSheetId="4">'[5]wybrane dane finansowe 1'!#REF!</definedName>
    <definedName name="_lggo2t4zls" localSheetId="10">'[5]wybrane dane finansowe 1'!#REF!</definedName>
    <definedName name="_lggo2t4zls" localSheetId="16">'[5]wybrane dane finansowe 1'!#REF!</definedName>
    <definedName name="_lggo2t4zls" localSheetId="17">'[5]wybrane dane finansowe 1'!#REF!</definedName>
    <definedName name="_lggo2t4zls">'[5]wybrane dane finansowe 1'!#REF!</definedName>
    <definedName name="_lhf7hd54j2o" localSheetId="2">'[5]wybrane dane finansowe 1'!#REF!</definedName>
    <definedName name="_lhf7hd54j2o" localSheetId="5">'[5]wybrane dane finansowe 1'!#REF!</definedName>
    <definedName name="_lhf7hd54j2o" localSheetId="1">'[5]wybrane dane finansowe 1'!#REF!</definedName>
    <definedName name="_lhf7hd54j2o" localSheetId="4">'[5]wybrane dane finansowe 1'!#REF!</definedName>
    <definedName name="_lhf7hd54j2o" localSheetId="10">'[5]wybrane dane finansowe 1'!#REF!</definedName>
    <definedName name="_lhf7hd54j2o" localSheetId="16">'[5]wybrane dane finansowe 1'!#REF!</definedName>
    <definedName name="_lhf7hd54j2o" localSheetId="17">'[5]wybrane dane finansowe 1'!#REF!</definedName>
    <definedName name="_lhf7hd54j2o">'[5]wybrane dane finansowe 1'!#REF!</definedName>
    <definedName name="_lhk8bw51816" localSheetId="2">'[5]wybrane dane finansowe 1'!#REF!</definedName>
    <definedName name="_lhk8bw51816" localSheetId="5">'[5]wybrane dane finansowe 1'!#REF!</definedName>
    <definedName name="_lhk8bw51816" localSheetId="1">'[5]wybrane dane finansowe 1'!#REF!</definedName>
    <definedName name="_lhk8bw51816" localSheetId="4">'[5]wybrane dane finansowe 1'!#REF!</definedName>
    <definedName name="_lhk8bw51816" localSheetId="10">'[5]wybrane dane finansowe 1'!#REF!</definedName>
    <definedName name="_lhk8bw51816" localSheetId="16">'[5]wybrane dane finansowe 1'!#REF!</definedName>
    <definedName name="_lhk8bw51816" localSheetId="17">'[5]wybrane dane finansowe 1'!#REF!</definedName>
    <definedName name="_lhk8bw51816">'[5]wybrane dane finansowe 1'!#REF!</definedName>
    <definedName name="_lhmouw50m1o" localSheetId="2">'[5]wybrane dane finansowe 1'!#REF!</definedName>
    <definedName name="_lhmouw50m1o" localSheetId="5">'[5]wybrane dane finansowe 1'!#REF!</definedName>
    <definedName name="_lhmouw50m1o" localSheetId="1">'[5]wybrane dane finansowe 1'!#REF!</definedName>
    <definedName name="_lhmouw50m1o" localSheetId="4">'[5]wybrane dane finansowe 1'!#REF!</definedName>
    <definedName name="_lhmouw50m1o" localSheetId="10">'[5]wybrane dane finansowe 1'!#REF!</definedName>
    <definedName name="_lhmouw50m1o" localSheetId="16">'[5]wybrane dane finansowe 1'!#REF!</definedName>
    <definedName name="_lhmouw50m1o" localSheetId="17">'[5]wybrane dane finansowe 1'!#REF!</definedName>
    <definedName name="_lhmouw50m1o">'[5]wybrane dane finansowe 1'!#REF!</definedName>
    <definedName name="_lmmyqf4x9a" localSheetId="2">#REF!</definedName>
    <definedName name="_lmmyqf4x9a" localSheetId="4">#REF!</definedName>
    <definedName name="_lmmyqf4x9a" localSheetId="10">#REF!</definedName>
    <definedName name="_lmmyqf4x9a" localSheetId="16">#REF!</definedName>
    <definedName name="_lmmyqf4x9a">#REF!</definedName>
    <definedName name="_lrfava53qt" localSheetId="2">'[5]wybrane dane finansowe 1'!#REF!</definedName>
    <definedName name="_lrfava53qt" localSheetId="5">'[5]wybrane dane finansowe 1'!#REF!</definedName>
    <definedName name="_lrfava53qt" localSheetId="1">'[5]wybrane dane finansowe 1'!#REF!</definedName>
    <definedName name="_lrfava53qt" localSheetId="4">'[5]wybrane dane finansowe 1'!#REF!</definedName>
    <definedName name="_lrfava53qt" localSheetId="10">'[5]wybrane dane finansowe 1'!#REF!</definedName>
    <definedName name="_lrfava53qt" localSheetId="16">'[5]wybrane dane finansowe 1'!#REF!</definedName>
    <definedName name="_lrfava53qt" localSheetId="17">'[5]wybrane dane finansowe 1'!#REF!</definedName>
    <definedName name="_lrfava53qt">'[5]wybrane dane finansowe 1'!#REF!</definedName>
    <definedName name="_lsk3sm50mu" localSheetId="2">'[5]wybrane dane finansowe 1'!#REF!</definedName>
    <definedName name="_lsk3sm50mu" localSheetId="5">'[5]wybrane dane finansowe 1'!#REF!</definedName>
    <definedName name="_lsk3sm50mu" localSheetId="1">'[5]wybrane dane finansowe 1'!#REF!</definedName>
    <definedName name="_lsk3sm50mu" localSheetId="4">'[5]wybrane dane finansowe 1'!#REF!</definedName>
    <definedName name="_lsk3sm50mu" localSheetId="10">'[5]wybrane dane finansowe 1'!#REF!</definedName>
    <definedName name="_lsk3sm50mu" localSheetId="16">'[5]wybrane dane finansowe 1'!#REF!</definedName>
    <definedName name="_lsk3sm50mu" localSheetId="17">'[5]wybrane dane finansowe 1'!#REF!</definedName>
    <definedName name="_lsk3sm50mu">'[5]wybrane dane finansowe 1'!#REF!</definedName>
    <definedName name="_lu9v2w4ysi" localSheetId="2">'[5]wybrane dane finansowe 1'!#REF!</definedName>
    <definedName name="_lu9v2w4ysi" localSheetId="5">'[5]wybrane dane finansowe 1'!#REF!</definedName>
    <definedName name="_lu9v2w4ysi" localSheetId="1">'[5]wybrane dane finansowe 1'!#REF!</definedName>
    <definedName name="_lu9v2w4ysi" localSheetId="4">'[5]wybrane dane finansowe 1'!#REF!</definedName>
    <definedName name="_lu9v2w4ysi" localSheetId="10">'[5]wybrane dane finansowe 1'!#REF!</definedName>
    <definedName name="_lu9v2w4ysi" localSheetId="16">'[5]wybrane dane finansowe 1'!#REF!</definedName>
    <definedName name="_lu9v2w4ysi" localSheetId="17">'[5]wybrane dane finansowe 1'!#REF!</definedName>
    <definedName name="_lu9v2w4ysi">'[5]wybrane dane finansowe 1'!#REF!</definedName>
    <definedName name="_lurrkd54ji" localSheetId="2">'[5]wybrane dane finansowe 1'!#REF!</definedName>
    <definedName name="_lurrkd54ji" localSheetId="5">'[5]wybrane dane finansowe 1'!#REF!</definedName>
    <definedName name="_lurrkd54ji" localSheetId="1">'[5]wybrane dane finansowe 1'!#REF!</definedName>
    <definedName name="_lurrkd54ji" localSheetId="4">'[5]wybrane dane finansowe 1'!#REF!</definedName>
    <definedName name="_lurrkd54ji" localSheetId="10">'[5]wybrane dane finansowe 1'!#REF!</definedName>
    <definedName name="_lurrkd54ji" localSheetId="16">'[5]wybrane dane finansowe 1'!#REF!</definedName>
    <definedName name="_lurrkd54ji" localSheetId="17">'[5]wybrane dane finansowe 1'!#REF!</definedName>
    <definedName name="_lurrkd54ji">'[5]wybrane dane finansowe 1'!#REF!</definedName>
    <definedName name="_lvgtxn54j1k" localSheetId="2">'[5]wybrane dane finansowe 1'!#REF!</definedName>
    <definedName name="_lvgtxn54j1k" localSheetId="5">'[5]wybrane dane finansowe 1'!#REF!</definedName>
    <definedName name="_lvgtxn54j1k" localSheetId="1">'[5]wybrane dane finansowe 1'!#REF!</definedName>
    <definedName name="_lvgtxn54j1k" localSheetId="4">'[5]wybrane dane finansowe 1'!#REF!</definedName>
    <definedName name="_lvgtxn54j1k" localSheetId="10">'[5]wybrane dane finansowe 1'!#REF!</definedName>
    <definedName name="_lvgtxn54j1k" localSheetId="16">'[5]wybrane dane finansowe 1'!#REF!</definedName>
    <definedName name="_lvgtxn54j1k" localSheetId="17">'[5]wybrane dane finansowe 1'!#REF!</definedName>
    <definedName name="_lvgtxn54j1k">'[5]wybrane dane finansowe 1'!#REF!</definedName>
    <definedName name="_lvpqri4x9s" localSheetId="2">#REF!</definedName>
    <definedName name="_lvpqri4x9s" localSheetId="4">#REF!</definedName>
    <definedName name="_lvpqri4x9s" localSheetId="10">#REF!</definedName>
    <definedName name="_lvpqri4x9s" localSheetId="16">#REF!</definedName>
    <definedName name="_lvpqri4x9s">#REF!</definedName>
    <definedName name="_lwypex5072a" localSheetId="2">'[5]wybrane dane finansowe 1'!#REF!</definedName>
    <definedName name="_lwypex5072a" localSheetId="5">'[5]wybrane dane finansowe 1'!#REF!</definedName>
    <definedName name="_lwypex5072a" localSheetId="1">'[5]wybrane dane finansowe 1'!#REF!</definedName>
    <definedName name="_lwypex5072a" localSheetId="4">'[5]wybrane dane finansowe 1'!#REF!</definedName>
    <definedName name="_lwypex5072a" localSheetId="10">'[5]wybrane dane finansowe 1'!#REF!</definedName>
    <definedName name="_lwypex5072a" localSheetId="16">'[5]wybrane dane finansowe 1'!#REF!</definedName>
    <definedName name="_lwypex5072a" localSheetId="17">'[5]wybrane dane finansowe 1'!#REF!</definedName>
    <definedName name="_lwypex5072a">'[5]wybrane dane finansowe 1'!#REF!</definedName>
    <definedName name="_lxn2ia4y22i" localSheetId="2">'[5]wybrane dane finansowe 1'!#REF!</definedName>
    <definedName name="_lxn2ia4y22i" localSheetId="5">'[5]wybrane dane finansowe 1'!#REF!</definedName>
    <definedName name="_lxn2ia4y22i" localSheetId="1">'[5]wybrane dane finansowe 1'!#REF!</definedName>
    <definedName name="_lxn2ia4y22i" localSheetId="4">'[5]wybrane dane finansowe 1'!#REF!</definedName>
    <definedName name="_lxn2ia4y22i" localSheetId="10">'[5]wybrane dane finansowe 1'!#REF!</definedName>
    <definedName name="_lxn2ia4y22i" localSheetId="16">'[5]wybrane dane finansowe 1'!#REF!</definedName>
    <definedName name="_lxn2ia4y22i" localSheetId="17">'[5]wybrane dane finansowe 1'!#REF!</definedName>
    <definedName name="_lxn2ia4y22i">'[5]wybrane dane finansowe 1'!#REF!</definedName>
    <definedName name="_ly84sx54j2e" localSheetId="2">'[5]wybrane dane finansowe 1'!#REF!</definedName>
    <definedName name="_ly84sx54j2e" localSheetId="5">'[5]wybrane dane finansowe 1'!#REF!</definedName>
    <definedName name="_ly84sx54j2e" localSheetId="1">'[5]wybrane dane finansowe 1'!#REF!</definedName>
    <definedName name="_ly84sx54j2e" localSheetId="4">'[5]wybrane dane finansowe 1'!#REF!</definedName>
    <definedName name="_ly84sx54j2e" localSheetId="10">'[5]wybrane dane finansowe 1'!#REF!</definedName>
    <definedName name="_ly84sx54j2e" localSheetId="16">'[5]wybrane dane finansowe 1'!#REF!</definedName>
    <definedName name="_ly84sx54j2e" localSheetId="17">'[5]wybrane dane finansowe 1'!#REF!</definedName>
    <definedName name="_ly84sx54j2e">'[5]wybrane dane finansowe 1'!#REF!</definedName>
    <definedName name="_lygbjp536m" localSheetId="2">'[5]wybrane dane finansowe 1'!#REF!</definedName>
    <definedName name="_lygbjp536m" localSheetId="5">'[5]wybrane dane finansowe 1'!#REF!</definedName>
    <definedName name="_lygbjp536m" localSheetId="1">'[5]wybrane dane finansowe 1'!#REF!</definedName>
    <definedName name="_lygbjp536m" localSheetId="4">'[5]wybrane dane finansowe 1'!#REF!</definedName>
    <definedName name="_lygbjp536m" localSheetId="10">'[5]wybrane dane finansowe 1'!#REF!</definedName>
    <definedName name="_lygbjp536m" localSheetId="16">'[5]wybrane dane finansowe 1'!#REF!</definedName>
    <definedName name="_lygbjp536m" localSheetId="17">'[5]wybrane dane finansowe 1'!#REF!</definedName>
    <definedName name="_lygbjp536m">'[5]wybrane dane finansowe 1'!#REF!</definedName>
    <definedName name="_lzbdg44y236" localSheetId="2">'[5]wybrane dane finansowe 1'!#REF!</definedName>
    <definedName name="_lzbdg44y236" localSheetId="5">'[5]wybrane dane finansowe 1'!#REF!</definedName>
    <definedName name="_lzbdg44y236" localSheetId="1">'[5]wybrane dane finansowe 1'!#REF!</definedName>
    <definedName name="_lzbdg44y236" localSheetId="4">'[5]wybrane dane finansowe 1'!#REF!</definedName>
    <definedName name="_lzbdg44y236" localSheetId="10">'[5]wybrane dane finansowe 1'!#REF!</definedName>
    <definedName name="_lzbdg44y236" localSheetId="16">'[5]wybrane dane finansowe 1'!#REF!</definedName>
    <definedName name="_lzbdg44y236" localSheetId="17">'[5]wybrane dane finansowe 1'!#REF!</definedName>
    <definedName name="_lzbdg44y236">'[5]wybrane dane finansowe 1'!#REF!</definedName>
    <definedName name="_lzqn1_yaoztago42l" localSheetId="2">'[5]wybrane dane finansowe 1'!#REF!</definedName>
    <definedName name="_lzqn1_yaoztago42l" localSheetId="5">'[5]wybrane dane finansowe 1'!#REF!</definedName>
    <definedName name="_lzqn1_yaoztago42l" localSheetId="1">'[5]wybrane dane finansowe 1'!#REF!</definedName>
    <definedName name="_lzqn1_yaoztago42l" localSheetId="4">'[5]wybrane dane finansowe 1'!#REF!</definedName>
    <definedName name="_lzqn1_yaoztago42l" localSheetId="10">'[5]wybrane dane finansowe 1'!#REF!</definedName>
    <definedName name="_lzqn1_yaoztago42l" localSheetId="16">'[5]wybrane dane finansowe 1'!#REF!</definedName>
    <definedName name="_lzqn1_yaoztago42l" localSheetId="17">'[5]wybrane dane finansowe 1'!#REF!</definedName>
    <definedName name="_lzqn1_yaoztago42l">'[5]wybrane dane finansowe 1'!#REF!</definedName>
    <definedName name="_m0umsd518v" localSheetId="2">'[5]wybrane dane finansowe 1'!#REF!</definedName>
    <definedName name="_m0umsd518v" localSheetId="5">'[5]wybrane dane finansowe 1'!#REF!</definedName>
    <definedName name="_m0umsd518v" localSheetId="1">'[5]wybrane dane finansowe 1'!#REF!</definedName>
    <definedName name="_m0umsd518v" localSheetId="4">'[5]wybrane dane finansowe 1'!#REF!</definedName>
    <definedName name="_m0umsd518v" localSheetId="10">'[5]wybrane dane finansowe 1'!#REF!</definedName>
    <definedName name="_m0umsd518v" localSheetId="16">'[5]wybrane dane finansowe 1'!#REF!</definedName>
    <definedName name="_m0umsd518v" localSheetId="17">'[5]wybrane dane finansowe 1'!#REF!</definedName>
    <definedName name="_m0umsd518v">'[5]wybrane dane finansowe 1'!#REF!</definedName>
    <definedName name="_m4d4k7518k" localSheetId="2">'[5]wybrane dane finansowe 1'!#REF!</definedName>
    <definedName name="_m4d4k7518k" localSheetId="5">'[5]wybrane dane finansowe 1'!#REF!</definedName>
    <definedName name="_m4d4k7518k" localSheetId="1">'[5]wybrane dane finansowe 1'!#REF!</definedName>
    <definedName name="_m4d4k7518k" localSheetId="4">'[5]wybrane dane finansowe 1'!#REF!</definedName>
    <definedName name="_m4d4k7518k" localSheetId="10">'[5]wybrane dane finansowe 1'!#REF!</definedName>
    <definedName name="_m4d4k7518k" localSheetId="16">'[5]wybrane dane finansowe 1'!#REF!</definedName>
    <definedName name="_m4d4k7518k" localSheetId="17">'[5]wybrane dane finansowe 1'!#REF!</definedName>
    <definedName name="_m4d4k7518k">'[5]wybrane dane finansowe 1'!#REF!</definedName>
    <definedName name="_m5vy6r50m1r" localSheetId="2">'[5]wybrane dane finansowe 1'!#REF!</definedName>
    <definedName name="_m5vy6r50m1r" localSheetId="5">'[5]wybrane dane finansowe 1'!#REF!</definedName>
    <definedName name="_m5vy6r50m1r" localSheetId="1">'[5]wybrane dane finansowe 1'!#REF!</definedName>
    <definedName name="_m5vy6r50m1r" localSheetId="4">'[5]wybrane dane finansowe 1'!#REF!</definedName>
    <definedName name="_m5vy6r50m1r" localSheetId="10">'[5]wybrane dane finansowe 1'!#REF!</definedName>
    <definedName name="_m5vy6r50m1r" localSheetId="16">'[5]wybrane dane finansowe 1'!#REF!</definedName>
    <definedName name="_m5vy6r50m1r" localSheetId="17">'[5]wybrane dane finansowe 1'!#REF!</definedName>
    <definedName name="_m5vy6r50m1r">'[5]wybrane dane finansowe 1'!#REF!</definedName>
    <definedName name="_mc8aa454j2h" localSheetId="2">'[5]wybrane dane finansowe 1'!#REF!</definedName>
    <definedName name="_mc8aa454j2h" localSheetId="5">'[5]wybrane dane finansowe 1'!#REF!</definedName>
    <definedName name="_mc8aa454j2h" localSheetId="1">'[5]wybrane dane finansowe 1'!#REF!</definedName>
    <definedName name="_mc8aa454j2h" localSheetId="4">'[5]wybrane dane finansowe 1'!#REF!</definedName>
    <definedName name="_mc8aa454j2h" localSheetId="10">'[5]wybrane dane finansowe 1'!#REF!</definedName>
    <definedName name="_mc8aa454j2h" localSheetId="16">'[5]wybrane dane finansowe 1'!#REF!</definedName>
    <definedName name="_mc8aa454j2h" localSheetId="17">'[5]wybrane dane finansowe 1'!#REF!</definedName>
    <definedName name="_mc8aa454j2h">'[5]wybrane dane finansowe 1'!#REF!</definedName>
    <definedName name="_mh481b50mn" localSheetId="2">'[5]wybrane dane finansowe 1'!#REF!</definedName>
    <definedName name="_mh481b50mn" localSheetId="5">'[5]wybrane dane finansowe 1'!#REF!</definedName>
    <definedName name="_mh481b50mn" localSheetId="1">'[5]wybrane dane finansowe 1'!#REF!</definedName>
    <definedName name="_mh481b50mn" localSheetId="4">'[5]wybrane dane finansowe 1'!#REF!</definedName>
    <definedName name="_mh481b50mn" localSheetId="10">'[5]wybrane dane finansowe 1'!#REF!</definedName>
    <definedName name="_mh481b50mn" localSheetId="16">'[5]wybrane dane finansowe 1'!#REF!</definedName>
    <definedName name="_mh481b50mn" localSheetId="17">'[5]wybrane dane finansowe 1'!#REF!</definedName>
    <definedName name="_mh481b50mn">'[5]wybrane dane finansowe 1'!#REF!</definedName>
    <definedName name="_mjcolp5182f" localSheetId="2">'[5]wybrane dane finansowe 1'!#REF!</definedName>
    <definedName name="_mjcolp5182f" localSheetId="5">'[5]wybrane dane finansowe 1'!#REF!</definedName>
    <definedName name="_mjcolp5182f" localSheetId="1">'[5]wybrane dane finansowe 1'!#REF!</definedName>
    <definedName name="_mjcolp5182f" localSheetId="4">'[5]wybrane dane finansowe 1'!#REF!</definedName>
    <definedName name="_mjcolp5182f" localSheetId="10">'[5]wybrane dane finansowe 1'!#REF!</definedName>
    <definedName name="_mjcolp5182f" localSheetId="16">'[5]wybrane dane finansowe 1'!#REF!</definedName>
    <definedName name="_mjcolp5182f" localSheetId="17">'[5]wybrane dane finansowe 1'!#REF!</definedName>
    <definedName name="_mjcolp5182f">'[5]wybrane dane finansowe 1'!#REF!</definedName>
    <definedName name="_mjr1hd4y21g" localSheetId="2">'[5]wybrane dane finansowe 1'!#REF!</definedName>
    <definedName name="_mjr1hd4y21g" localSheetId="5">'[5]wybrane dane finansowe 1'!#REF!</definedName>
    <definedName name="_mjr1hd4y21g" localSheetId="1">'[5]wybrane dane finansowe 1'!#REF!</definedName>
    <definedName name="_mjr1hd4y21g" localSheetId="4">'[5]wybrane dane finansowe 1'!#REF!</definedName>
    <definedName name="_mjr1hd4y21g" localSheetId="10">'[5]wybrane dane finansowe 1'!#REF!</definedName>
    <definedName name="_mjr1hd4y21g" localSheetId="16">'[5]wybrane dane finansowe 1'!#REF!</definedName>
    <definedName name="_mjr1hd4y21g" localSheetId="17">'[5]wybrane dane finansowe 1'!#REF!</definedName>
    <definedName name="_mjr1hd4y21g">'[5]wybrane dane finansowe 1'!#REF!</definedName>
    <definedName name="_mjv7kr5072n" localSheetId="2">'[5]wybrane dane finansowe 1'!#REF!</definedName>
    <definedName name="_mjv7kr5072n" localSheetId="5">'[5]wybrane dane finansowe 1'!#REF!</definedName>
    <definedName name="_mjv7kr5072n" localSheetId="1">'[5]wybrane dane finansowe 1'!#REF!</definedName>
    <definedName name="_mjv7kr5072n" localSheetId="4">'[5]wybrane dane finansowe 1'!#REF!</definedName>
    <definedName name="_mjv7kr5072n" localSheetId="10">'[5]wybrane dane finansowe 1'!#REF!</definedName>
    <definedName name="_mjv7kr5072n" localSheetId="16">'[5]wybrane dane finansowe 1'!#REF!</definedName>
    <definedName name="_mjv7kr5072n" localSheetId="17">'[5]wybrane dane finansowe 1'!#REF!</definedName>
    <definedName name="_mjv7kr5072n">'[5]wybrane dane finansowe 1'!#REF!</definedName>
    <definedName name="_mo3j2h5071z" localSheetId="2">'[5]wybrane dane finansowe 1'!#REF!</definedName>
    <definedName name="_mo3j2h5071z" localSheetId="5">'[5]wybrane dane finansowe 1'!#REF!</definedName>
    <definedName name="_mo3j2h5071z" localSheetId="1">'[5]wybrane dane finansowe 1'!#REF!</definedName>
    <definedName name="_mo3j2h5071z" localSheetId="4">'[5]wybrane dane finansowe 1'!#REF!</definedName>
    <definedName name="_mo3j2h5071z" localSheetId="10">'[5]wybrane dane finansowe 1'!#REF!</definedName>
    <definedName name="_mo3j2h5071z" localSheetId="16">'[5]wybrane dane finansowe 1'!#REF!</definedName>
    <definedName name="_mo3j2h5071z" localSheetId="17">'[5]wybrane dane finansowe 1'!#REF!</definedName>
    <definedName name="_mo3j2h5071z">'[5]wybrane dane finansowe 1'!#REF!</definedName>
    <definedName name="_moetbn53qp" localSheetId="2">'[5]wybrane dane finansowe 1'!#REF!</definedName>
    <definedName name="_moetbn53qp" localSheetId="5">'[5]wybrane dane finansowe 1'!#REF!</definedName>
    <definedName name="_moetbn53qp" localSheetId="1">'[5]wybrane dane finansowe 1'!#REF!</definedName>
    <definedName name="_moetbn53qp" localSheetId="4">'[5]wybrane dane finansowe 1'!#REF!</definedName>
    <definedName name="_moetbn53qp" localSheetId="10">'[5]wybrane dane finansowe 1'!#REF!</definedName>
    <definedName name="_moetbn53qp" localSheetId="16">'[5]wybrane dane finansowe 1'!#REF!</definedName>
    <definedName name="_moetbn53qp" localSheetId="17">'[5]wybrane dane finansowe 1'!#REF!</definedName>
    <definedName name="_moetbn53qp">'[5]wybrane dane finansowe 1'!#REF!</definedName>
    <definedName name="_mpq4uv4y21e" localSheetId="2">'[5]wybrane dane finansowe 1'!#REF!</definedName>
    <definedName name="_mpq4uv4y21e" localSheetId="5">'[5]wybrane dane finansowe 1'!#REF!</definedName>
    <definedName name="_mpq4uv4y21e" localSheetId="1">'[5]wybrane dane finansowe 1'!#REF!</definedName>
    <definedName name="_mpq4uv4y21e" localSheetId="4">'[5]wybrane dane finansowe 1'!#REF!</definedName>
    <definedName name="_mpq4uv4y21e" localSheetId="10">'[5]wybrane dane finansowe 1'!#REF!</definedName>
    <definedName name="_mpq4uv4y21e" localSheetId="16">'[5]wybrane dane finansowe 1'!#REF!</definedName>
    <definedName name="_mpq4uv4y21e" localSheetId="17">'[5]wybrane dane finansowe 1'!#REF!</definedName>
    <definedName name="_mpq4uv4y21e">'[5]wybrane dane finansowe 1'!#REF!</definedName>
    <definedName name="_mre88p50m2t" localSheetId="2">'[5]wybrane dane finansowe 1'!#REF!</definedName>
    <definedName name="_mre88p50m2t" localSheetId="5">'[5]wybrane dane finansowe 1'!#REF!</definedName>
    <definedName name="_mre88p50m2t" localSheetId="1">'[5]wybrane dane finansowe 1'!#REF!</definedName>
    <definedName name="_mre88p50m2t" localSheetId="4">'[5]wybrane dane finansowe 1'!#REF!</definedName>
    <definedName name="_mre88p50m2t" localSheetId="10">'[5]wybrane dane finansowe 1'!#REF!</definedName>
    <definedName name="_mre88p50m2t" localSheetId="16">'[5]wybrane dane finansowe 1'!#REF!</definedName>
    <definedName name="_mre88p50m2t" localSheetId="17">'[5]wybrane dane finansowe 1'!#REF!</definedName>
    <definedName name="_mre88p50m2t">'[5]wybrane dane finansowe 1'!#REF!</definedName>
    <definedName name="_mte52a5071y" localSheetId="2">'[5]wybrane dane finansowe 1'!#REF!</definedName>
    <definedName name="_mte52a5071y" localSheetId="5">'[5]wybrane dane finansowe 1'!#REF!</definedName>
    <definedName name="_mte52a5071y" localSheetId="1">'[5]wybrane dane finansowe 1'!#REF!</definedName>
    <definedName name="_mte52a5071y" localSheetId="4">'[5]wybrane dane finansowe 1'!#REF!</definedName>
    <definedName name="_mte52a5071y" localSheetId="10">'[5]wybrane dane finansowe 1'!#REF!</definedName>
    <definedName name="_mte52a5071y" localSheetId="16">'[5]wybrane dane finansowe 1'!#REF!</definedName>
    <definedName name="_mte52a5071y" localSheetId="17">'[5]wybrane dane finansowe 1'!#REF!</definedName>
    <definedName name="_mte52a5071y">'[5]wybrane dane finansowe 1'!#REF!</definedName>
    <definedName name="_mucixb4zlt" localSheetId="2">'[5]wybrane dane finansowe 1'!#REF!</definedName>
    <definedName name="_mucixb4zlt" localSheetId="5">'[5]wybrane dane finansowe 1'!#REF!</definedName>
    <definedName name="_mucixb4zlt" localSheetId="1">'[5]wybrane dane finansowe 1'!#REF!</definedName>
    <definedName name="_mucixb4zlt" localSheetId="4">'[5]wybrane dane finansowe 1'!#REF!</definedName>
    <definedName name="_mucixb4zlt" localSheetId="10">'[5]wybrane dane finansowe 1'!#REF!</definedName>
    <definedName name="_mucixb4zlt" localSheetId="16">'[5]wybrane dane finansowe 1'!#REF!</definedName>
    <definedName name="_mucixb4zlt" localSheetId="17">'[5]wybrane dane finansowe 1'!#REF!</definedName>
    <definedName name="_mucixb4zlt">'[5]wybrane dane finansowe 1'!#REF!</definedName>
    <definedName name="_mvp03a53qr" localSheetId="2">'[5]wybrane dane finansowe 1'!#REF!</definedName>
    <definedName name="_mvp03a53qr" localSheetId="5">'[5]wybrane dane finansowe 1'!#REF!</definedName>
    <definedName name="_mvp03a53qr" localSheetId="1">'[5]wybrane dane finansowe 1'!#REF!</definedName>
    <definedName name="_mvp03a53qr" localSheetId="4">'[5]wybrane dane finansowe 1'!#REF!</definedName>
    <definedName name="_mvp03a53qr" localSheetId="10">'[5]wybrane dane finansowe 1'!#REF!</definedName>
    <definedName name="_mvp03a53qr" localSheetId="16">'[5]wybrane dane finansowe 1'!#REF!</definedName>
    <definedName name="_mvp03a53qr" localSheetId="17">'[5]wybrane dane finansowe 1'!#REF!</definedName>
    <definedName name="_mvp03a53qr">'[5]wybrane dane finansowe 1'!#REF!</definedName>
    <definedName name="_mvunt64zld" localSheetId="2">'[5]wybrane dane finansowe 1'!#REF!</definedName>
    <definedName name="_mvunt64zld" localSheetId="5">'[5]wybrane dane finansowe 1'!#REF!</definedName>
    <definedName name="_mvunt64zld" localSheetId="1">'[5]wybrane dane finansowe 1'!#REF!</definedName>
    <definedName name="_mvunt64zld" localSheetId="4">'[5]wybrane dane finansowe 1'!#REF!</definedName>
    <definedName name="_mvunt64zld" localSheetId="10">'[5]wybrane dane finansowe 1'!#REF!</definedName>
    <definedName name="_mvunt64zld" localSheetId="16">'[5]wybrane dane finansowe 1'!#REF!</definedName>
    <definedName name="_mvunt64zld" localSheetId="17">'[5]wybrane dane finansowe 1'!#REF!</definedName>
    <definedName name="_mvunt64zld">'[5]wybrane dane finansowe 1'!#REF!</definedName>
    <definedName name="_my37z1518n" localSheetId="2">'[5]wybrane dane finansowe 1'!#REF!</definedName>
    <definedName name="_my37z1518n" localSheetId="5">'[5]wybrane dane finansowe 1'!#REF!</definedName>
    <definedName name="_my37z1518n" localSheetId="1">'[5]wybrane dane finansowe 1'!#REF!</definedName>
    <definedName name="_my37z1518n" localSheetId="4">'[5]wybrane dane finansowe 1'!#REF!</definedName>
    <definedName name="_my37z1518n" localSheetId="10">'[5]wybrane dane finansowe 1'!#REF!</definedName>
    <definedName name="_my37z1518n" localSheetId="16">'[5]wybrane dane finansowe 1'!#REF!</definedName>
    <definedName name="_my37z1518n" localSheetId="17">'[5]wybrane dane finansowe 1'!#REF!</definedName>
    <definedName name="_my37z1518n">'[5]wybrane dane finansowe 1'!#REF!</definedName>
    <definedName name="_myk57b50725" localSheetId="2">'[5]wybrane dane finansowe 1'!#REF!</definedName>
    <definedName name="_myk57b50725" localSheetId="5">'[5]wybrane dane finansowe 1'!#REF!</definedName>
    <definedName name="_myk57b50725" localSheetId="1">'[5]wybrane dane finansowe 1'!#REF!</definedName>
    <definedName name="_myk57b50725" localSheetId="4">'[5]wybrane dane finansowe 1'!#REF!</definedName>
    <definedName name="_myk57b50725" localSheetId="10">'[5]wybrane dane finansowe 1'!#REF!</definedName>
    <definedName name="_myk57b50725" localSheetId="16">'[5]wybrane dane finansowe 1'!#REF!</definedName>
    <definedName name="_myk57b50725" localSheetId="17">'[5]wybrane dane finansowe 1'!#REF!</definedName>
    <definedName name="_myk57b50725">'[5]wybrane dane finansowe 1'!#REF!</definedName>
    <definedName name="_mz4izc4ysb" localSheetId="2">'[5]wybrane dane finansowe 1'!#REF!</definedName>
    <definedName name="_mz4izc4ysb" localSheetId="5">'[5]wybrane dane finansowe 1'!#REF!</definedName>
    <definedName name="_mz4izc4ysb" localSheetId="1">'[5]wybrane dane finansowe 1'!#REF!</definedName>
    <definedName name="_mz4izc4ysb" localSheetId="4">'[5]wybrane dane finansowe 1'!#REF!</definedName>
    <definedName name="_mz4izc4ysb" localSheetId="10">'[5]wybrane dane finansowe 1'!#REF!</definedName>
    <definedName name="_mz4izc4ysb" localSheetId="16">'[5]wybrane dane finansowe 1'!#REF!</definedName>
    <definedName name="_mz4izc4ysb" localSheetId="17">'[5]wybrane dane finansowe 1'!#REF!</definedName>
    <definedName name="_mz4izc4ysb">'[5]wybrane dane finansowe 1'!#REF!</definedName>
    <definedName name="_mzr11_q7t8zyh5em" localSheetId="2">'[5]wybrane dane finansowe 1'!#REF!</definedName>
    <definedName name="_mzr11_q7t8zyh5em" localSheetId="5">'[5]wybrane dane finansowe 1'!#REF!</definedName>
    <definedName name="_mzr11_q7t8zyh5em" localSheetId="1">'[5]wybrane dane finansowe 1'!#REF!</definedName>
    <definedName name="_mzr11_q7t8zyh5em" localSheetId="4">'[5]wybrane dane finansowe 1'!#REF!</definedName>
    <definedName name="_mzr11_q7t8zyh5em" localSheetId="10">'[5]wybrane dane finansowe 1'!#REF!</definedName>
    <definedName name="_mzr11_q7t8zyh5em" localSheetId="16">'[5]wybrane dane finansowe 1'!#REF!</definedName>
    <definedName name="_mzr11_q7t8zyh5em" localSheetId="17">'[5]wybrane dane finansowe 1'!#REF!</definedName>
    <definedName name="_mzr11_q7t8zyh5em">'[5]wybrane dane finansowe 1'!#REF!</definedName>
    <definedName name="_n1c2d14y22f" localSheetId="2">'[5]wybrane dane finansowe 1'!#REF!</definedName>
    <definedName name="_n1c2d14y22f" localSheetId="5">'[5]wybrane dane finansowe 1'!#REF!</definedName>
    <definedName name="_n1c2d14y22f" localSheetId="1">'[5]wybrane dane finansowe 1'!#REF!</definedName>
    <definedName name="_n1c2d14y22f" localSheetId="4">'[5]wybrane dane finansowe 1'!#REF!</definedName>
    <definedName name="_n1c2d14y22f" localSheetId="10">'[5]wybrane dane finansowe 1'!#REF!</definedName>
    <definedName name="_n1c2d14y22f" localSheetId="16">'[5]wybrane dane finansowe 1'!#REF!</definedName>
    <definedName name="_n1c2d14y22f" localSheetId="17">'[5]wybrane dane finansowe 1'!#REF!</definedName>
    <definedName name="_n1c2d14y22f">'[5]wybrane dane finansowe 1'!#REF!</definedName>
    <definedName name="_n1onfo5369" localSheetId="2">'[5]wybrane dane finansowe 1'!#REF!</definedName>
    <definedName name="_n1onfo5369" localSheetId="5">'[5]wybrane dane finansowe 1'!#REF!</definedName>
    <definedName name="_n1onfo5369" localSheetId="1">'[5]wybrane dane finansowe 1'!#REF!</definedName>
    <definedName name="_n1onfo5369" localSheetId="4">'[5]wybrane dane finansowe 1'!#REF!</definedName>
    <definedName name="_n1onfo5369" localSheetId="10">'[5]wybrane dane finansowe 1'!#REF!</definedName>
    <definedName name="_n1onfo5369" localSheetId="16">'[5]wybrane dane finansowe 1'!#REF!</definedName>
    <definedName name="_n1onfo5369" localSheetId="17">'[5]wybrane dane finansowe 1'!#REF!</definedName>
    <definedName name="_n1onfo5369">'[5]wybrane dane finansowe 1'!#REF!</definedName>
    <definedName name="_n36bah5181s" localSheetId="2">'[5]wybrane dane finansowe 1'!#REF!</definedName>
    <definedName name="_n36bah5181s" localSheetId="5">'[5]wybrane dane finansowe 1'!#REF!</definedName>
    <definedName name="_n36bah5181s" localSheetId="1">'[5]wybrane dane finansowe 1'!#REF!</definedName>
    <definedName name="_n36bah5181s" localSheetId="4">'[5]wybrane dane finansowe 1'!#REF!</definedName>
    <definedName name="_n36bah5181s" localSheetId="10">'[5]wybrane dane finansowe 1'!#REF!</definedName>
    <definedName name="_n36bah5181s" localSheetId="16">'[5]wybrane dane finansowe 1'!#REF!</definedName>
    <definedName name="_n36bah5181s" localSheetId="17">'[5]wybrane dane finansowe 1'!#REF!</definedName>
    <definedName name="_n36bah5181s">'[5]wybrane dane finansowe 1'!#REF!</definedName>
    <definedName name="_n4aa9850mx" localSheetId="2">'[5]wybrane dane finansowe 1'!#REF!</definedName>
    <definedName name="_n4aa9850mx" localSheetId="5">'[5]wybrane dane finansowe 1'!#REF!</definedName>
    <definedName name="_n4aa9850mx" localSheetId="1">'[5]wybrane dane finansowe 1'!#REF!</definedName>
    <definedName name="_n4aa9850mx" localSheetId="4">'[5]wybrane dane finansowe 1'!#REF!</definedName>
    <definedName name="_n4aa9850mx" localSheetId="10">'[5]wybrane dane finansowe 1'!#REF!</definedName>
    <definedName name="_n4aa9850mx" localSheetId="16">'[5]wybrane dane finansowe 1'!#REF!</definedName>
    <definedName name="_n4aa9850mx" localSheetId="17">'[5]wybrane dane finansowe 1'!#REF!</definedName>
    <definedName name="_n4aa9850mx">'[5]wybrane dane finansowe 1'!#REF!</definedName>
    <definedName name="_n5wusa4y21z" localSheetId="2">'[5]wybrane dane finansowe 1'!#REF!</definedName>
    <definedName name="_n5wusa4y21z" localSheetId="5">'[5]wybrane dane finansowe 1'!#REF!</definedName>
    <definedName name="_n5wusa4y21z" localSheetId="1">'[5]wybrane dane finansowe 1'!#REF!</definedName>
    <definedName name="_n5wusa4y21z" localSheetId="4">'[5]wybrane dane finansowe 1'!#REF!</definedName>
    <definedName name="_n5wusa4y21z" localSheetId="10">'[5]wybrane dane finansowe 1'!#REF!</definedName>
    <definedName name="_n5wusa4y21z" localSheetId="16">'[5]wybrane dane finansowe 1'!#REF!</definedName>
    <definedName name="_n5wusa4y21z" localSheetId="17">'[5]wybrane dane finansowe 1'!#REF!</definedName>
    <definedName name="_n5wusa4y21z">'[5]wybrane dane finansowe 1'!#REF!</definedName>
    <definedName name="_n72rlr50m2n" localSheetId="2">'[5]wybrane dane finansowe 1'!#REF!</definedName>
    <definedName name="_n72rlr50m2n" localSheetId="5">'[5]wybrane dane finansowe 1'!#REF!</definedName>
    <definedName name="_n72rlr50m2n" localSheetId="1">'[5]wybrane dane finansowe 1'!#REF!</definedName>
    <definedName name="_n72rlr50m2n" localSheetId="4">'[5]wybrane dane finansowe 1'!#REF!</definedName>
    <definedName name="_n72rlr50m2n" localSheetId="10">'[5]wybrane dane finansowe 1'!#REF!</definedName>
    <definedName name="_n72rlr50m2n" localSheetId="16">'[5]wybrane dane finansowe 1'!#REF!</definedName>
    <definedName name="_n72rlr50m2n" localSheetId="17">'[5]wybrane dane finansowe 1'!#REF!</definedName>
    <definedName name="_n72rlr50m2n">'[5]wybrane dane finansowe 1'!#REF!</definedName>
    <definedName name="_n8bylv50m15" localSheetId="2">'[5]wybrane dane finansowe 1'!#REF!</definedName>
    <definedName name="_n8bylv50m15" localSheetId="5">'[5]wybrane dane finansowe 1'!#REF!</definedName>
    <definedName name="_n8bylv50m15" localSheetId="1">'[5]wybrane dane finansowe 1'!#REF!</definedName>
    <definedName name="_n8bylv50m15" localSheetId="4">'[5]wybrane dane finansowe 1'!#REF!</definedName>
    <definedName name="_n8bylv50m15" localSheetId="10">'[5]wybrane dane finansowe 1'!#REF!</definedName>
    <definedName name="_n8bylv50m15" localSheetId="16">'[5]wybrane dane finansowe 1'!#REF!</definedName>
    <definedName name="_n8bylv50m15" localSheetId="17">'[5]wybrane dane finansowe 1'!#REF!</definedName>
    <definedName name="_n8bylv50m15">'[5]wybrane dane finansowe 1'!#REF!</definedName>
    <definedName name="_NAN2">[10]AN2!$A$1:$AG$123</definedName>
    <definedName name="_naxbzo507i" localSheetId="2">'[5]wybrane dane finansowe 1'!#REF!</definedName>
    <definedName name="_naxbzo507i" localSheetId="5">'[5]wybrane dane finansowe 1'!#REF!</definedName>
    <definedName name="_naxbzo507i" localSheetId="1">'[5]wybrane dane finansowe 1'!#REF!</definedName>
    <definedName name="_naxbzo507i" localSheetId="4">'[5]wybrane dane finansowe 1'!#REF!</definedName>
    <definedName name="_naxbzo507i" localSheetId="10">'[5]wybrane dane finansowe 1'!#REF!</definedName>
    <definedName name="_naxbzo507i" localSheetId="16">'[5]wybrane dane finansowe 1'!#REF!</definedName>
    <definedName name="_naxbzo507i" localSheetId="17">'[5]wybrane dane finansowe 1'!#REF!</definedName>
    <definedName name="_naxbzo507i">'[5]wybrane dane finansowe 1'!#REF!</definedName>
    <definedName name="_nazwy">[16]Lista!$B$1:$B$207</definedName>
    <definedName name="_nazwyk">[16]Lista!$B$1:$C$207</definedName>
    <definedName name="_nccbvh4y2i" localSheetId="2">'[5]wybrane dane finansowe 1'!#REF!</definedName>
    <definedName name="_nccbvh4y2i" localSheetId="5">'[5]wybrane dane finansowe 1'!#REF!</definedName>
    <definedName name="_nccbvh4y2i" localSheetId="1">'[5]wybrane dane finansowe 1'!#REF!</definedName>
    <definedName name="_nccbvh4y2i" localSheetId="4">'[5]wybrane dane finansowe 1'!#REF!</definedName>
    <definedName name="_nccbvh4y2i" localSheetId="10">'[5]wybrane dane finansowe 1'!#REF!</definedName>
    <definedName name="_nccbvh4y2i" localSheetId="16">'[5]wybrane dane finansowe 1'!#REF!</definedName>
    <definedName name="_nccbvh4y2i" localSheetId="17">'[5]wybrane dane finansowe 1'!#REF!</definedName>
    <definedName name="_nccbvh4y2i">'[5]wybrane dane finansowe 1'!#REF!</definedName>
    <definedName name="_ncu2av53q1k" localSheetId="2">'[5]wybrane dane finansowe 1'!#REF!</definedName>
    <definedName name="_ncu2av53q1k" localSheetId="5">'[5]wybrane dane finansowe 1'!#REF!</definedName>
    <definedName name="_ncu2av53q1k" localSheetId="1">'[5]wybrane dane finansowe 1'!#REF!</definedName>
    <definedName name="_ncu2av53q1k" localSheetId="4">'[5]wybrane dane finansowe 1'!#REF!</definedName>
    <definedName name="_ncu2av53q1k" localSheetId="10">'[5]wybrane dane finansowe 1'!#REF!</definedName>
    <definedName name="_ncu2av53q1k" localSheetId="16">'[5]wybrane dane finansowe 1'!#REF!</definedName>
    <definedName name="_ncu2av53q1k" localSheetId="17">'[5]wybrane dane finansowe 1'!#REF!</definedName>
    <definedName name="_ncu2av53q1k">'[5]wybrane dane finansowe 1'!#REF!</definedName>
    <definedName name="_nkxujp54jb" localSheetId="2">'[5]wybrane dane finansowe 1'!#REF!</definedName>
    <definedName name="_nkxujp54jb" localSheetId="5">'[5]wybrane dane finansowe 1'!#REF!</definedName>
    <definedName name="_nkxujp54jb" localSheetId="1">'[5]wybrane dane finansowe 1'!#REF!</definedName>
    <definedName name="_nkxujp54jb" localSheetId="4">'[5]wybrane dane finansowe 1'!#REF!</definedName>
    <definedName name="_nkxujp54jb" localSheetId="10">'[5]wybrane dane finansowe 1'!#REF!</definedName>
    <definedName name="_nkxujp54jb" localSheetId="16">'[5]wybrane dane finansowe 1'!#REF!</definedName>
    <definedName name="_nkxujp54jb" localSheetId="17">'[5]wybrane dane finansowe 1'!#REF!</definedName>
    <definedName name="_nkxujp54jb">'[5]wybrane dane finansowe 1'!#REF!</definedName>
    <definedName name="_nmbcac4zl9" localSheetId="2">'[5]wybrane dane finansowe 1'!#REF!</definedName>
    <definedName name="_nmbcac4zl9" localSheetId="5">'[5]wybrane dane finansowe 1'!#REF!</definedName>
    <definedName name="_nmbcac4zl9" localSheetId="1">'[5]wybrane dane finansowe 1'!#REF!</definedName>
    <definedName name="_nmbcac4zl9" localSheetId="4">'[5]wybrane dane finansowe 1'!#REF!</definedName>
    <definedName name="_nmbcac4zl9" localSheetId="10">'[5]wybrane dane finansowe 1'!#REF!</definedName>
    <definedName name="_nmbcac4zl9" localSheetId="16">'[5]wybrane dane finansowe 1'!#REF!</definedName>
    <definedName name="_nmbcac4zl9" localSheetId="17">'[5]wybrane dane finansowe 1'!#REF!</definedName>
    <definedName name="_nmbcac4zl9">'[5]wybrane dane finansowe 1'!#REF!</definedName>
    <definedName name="_nmw6uz4x9q" localSheetId="2">#REF!</definedName>
    <definedName name="_nmw6uz4x9q" localSheetId="4">#REF!</definedName>
    <definedName name="_nmw6uz4x9q" localSheetId="10">#REF!</definedName>
    <definedName name="_nmw6uz4x9q" localSheetId="16">#REF!</definedName>
    <definedName name="_nmw6uz4x9q">#REF!</definedName>
    <definedName name="_nnkqu04zl13" localSheetId="2">'[5]wybrane dane finansowe 1'!#REF!</definedName>
    <definedName name="_nnkqu04zl13" localSheetId="5">'[5]wybrane dane finansowe 1'!#REF!</definedName>
    <definedName name="_nnkqu04zl13" localSheetId="1">'[5]wybrane dane finansowe 1'!#REF!</definedName>
    <definedName name="_nnkqu04zl13" localSheetId="4">'[5]wybrane dane finansowe 1'!#REF!</definedName>
    <definedName name="_nnkqu04zl13" localSheetId="10">'[5]wybrane dane finansowe 1'!#REF!</definedName>
    <definedName name="_nnkqu04zl13" localSheetId="16">'[5]wybrane dane finansowe 1'!#REF!</definedName>
    <definedName name="_nnkqu04zl13" localSheetId="17">'[5]wybrane dane finansowe 1'!#REF!</definedName>
    <definedName name="_nnkqu04zl13">'[5]wybrane dane finansowe 1'!#REF!</definedName>
    <definedName name="_nog6im4y2b" localSheetId="2">'[5]wybrane dane finansowe 1'!#REF!</definedName>
    <definedName name="_nog6im4y2b" localSheetId="5">'[5]wybrane dane finansowe 1'!#REF!</definedName>
    <definedName name="_nog6im4y2b" localSheetId="1">'[5]wybrane dane finansowe 1'!#REF!</definedName>
    <definedName name="_nog6im4y2b" localSheetId="4">'[5]wybrane dane finansowe 1'!#REF!</definedName>
    <definedName name="_nog6im4y2b" localSheetId="10">'[5]wybrane dane finansowe 1'!#REF!</definedName>
    <definedName name="_nog6im4y2b" localSheetId="16">'[5]wybrane dane finansowe 1'!#REF!</definedName>
    <definedName name="_nog6im4y2b" localSheetId="17">'[5]wybrane dane finansowe 1'!#REF!</definedName>
    <definedName name="_nog6im4y2b">'[5]wybrane dane finansowe 1'!#REF!</definedName>
    <definedName name="_novcsr4y22m" localSheetId="2">'[5]wybrane dane finansowe 1'!#REF!</definedName>
    <definedName name="_novcsr4y22m" localSheetId="5">'[5]wybrane dane finansowe 1'!#REF!</definedName>
    <definedName name="_novcsr4y22m" localSheetId="1">'[5]wybrane dane finansowe 1'!#REF!</definedName>
    <definedName name="_novcsr4y22m" localSheetId="4">'[5]wybrane dane finansowe 1'!#REF!</definedName>
    <definedName name="_novcsr4y22m" localSheetId="10">'[5]wybrane dane finansowe 1'!#REF!</definedName>
    <definedName name="_novcsr4y22m" localSheetId="16">'[5]wybrane dane finansowe 1'!#REF!</definedName>
    <definedName name="_novcsr4y22m" localSheetId="17">'[5]wybrane dane finansowe 1'!#REF!</definedName>
    <definedName name="_novcsr4y22m">'[5]wybrane dane finansowe 1'!#REF!</definedName>
    <definedName name="_noztfi518w" localSheetId="2">'[5]wybrane dane finansowe 1'!#REF!</definedName>
    <definedName name="_noztfi518w" localSheetId="5">'[5]wybrane dane finansowe 1'!#REF!</definedName>
    <definedName name="_noztfi518w" localSheetId="1">'[5]wybrane dane finansowe 1'!#REF!</definedName>
    <definedName name="_noztfi518w" localSheetId="4">'[5]wybrane dane finansowe 1'!#REF!</definedName>
    <definedName name="_noztfi518w" localSheetId="10">'[5]wybrane dane finansowe 1'!#REF!</definedName>
    <definedName name="_noztfi518w" localSheetId="16">'[5]wybrane dane finansowe 1'!#REF!</definedName>
    <definedName name="_noztfi518w" localSheetId="17">'[5]wybrane dane finansowe 1'!#REF!</definedName>
    <definedName name="_noztfi518w">'[5]wybrane dane finansowe 1'!#REF!</definedName>
    <definedName name="_ns6lls53q2p" localSheetId="2">'[5]wybrane dane finansowe 1'!#REF!</definedName>
    <definedName name="_ns6lls53q2p" localSheetId="5">'[5]wybrane dane finansowe 1'!#REF!</definedName>
    <definedName name="_ns6lls53q2p" localSheetId="1">'[5]wybrane dane finansowe 1'!#REF!</definedName>
    <definedName name="_ns6lls53q2p" localSheetId="4">'[5]wybrane dane finansowe 1'!#REF!</definedName>
    <definedName name="_ns6lls53q2p" localSheetId="10">'[5]wybrane dane finansowe 1'!#REF!</definedName>
    <definedName name="_ns6lls53q2p" localSheetId="16">'[5]wybrane dane finansowe 1'!#REF!</definedName>
    <definedName name="_ns6lls53q2p" localSheetId="17">'[5]wybrane dane finansowe 1'!#REF!</definedName>
    <definedName name="_ns6lls53q2p">'[5]wybrane dane finansowe 1'!#REF!</definedName>
    <definedName name="_ns83cw518g" localSheetId="2">'[5]wybrane dane finansowe 1'!#REF!</definedName>
    <definedName name="_ns83cw518g" localSheetId="5">'[5]wybrane dane finansowe 1'!#REF!</definedName>
    <definedName name="_ns83cw518g" localSheetId="1">'[5]wybrane dane finansowe 1'!#REF!</definedName>
    <definedName name="_ns83cw518g" localSheetId="4">'[5]wybrane dane finansowe 1'!#REF!</definedName>
    <definedName name="_ns83cw518g" localSheetId="10">'[5]wybrane dane finansowe 1'!#REF!</definedName>
    <definedName name="_ns83cw518g" localSheetId="16">'[5]wybrane dane finansowe 1'!#REF!</definedName>
    <definedName name="_ns83cw518g" localSheetId="17">'[5]wybrane dane finansowe 1'!#REF!</definedName>
    <definedName name="_ns83cw518g">'[5]wybrane dane finansowe 1'!#REF!</definedName>
    <definedName name="_nsednb507f" localSheetId="2">'[5]wybrane dane finansowe 1'!#REF!</definedName>
    <definedName name="_nsednb507f" localSheetId="5">'[5]wybrane dane finansowe 1'!#REF!</definedName>
    <definedName name="_nsednb507f" localSheetId="1">'[5]wybrane dane finansowe 1'!#REF!</definedName>
    <definedName name="_nsednb507f" localSheetId="4">'[5]wybrane dane finansowe 1'!#REF!</definedName>
    <definedName name="_nsednb507f" localSheetId="10">'[5]wybrane dane finansowe 1'!#REF!</definedName>
    <definedName name="_nsednb507f" localSheetId="16">'[5]wybrane dane finansowe 1'!#REF!</definedName>
    <definedName name="_nsednb507f" localSheetId="17">'[5]wybrane dane finansowe 1'!#REF!</definedName>
    <definedName name="_nsednb507f">'[5]wybrane dane finansowe 1'!#REF!</definedName>
    <definedName name="_nsjipp4x9m" localSheetId="2">#REF!</definedName>
    <definedName name="_nsjipp4x9m" localSheetId="4">#REF!</definedName>
    <definedName name="_nsjipp4x9m" localSheetId="10">#REF!</definedName>
    <definedName name="_nsjipp4x9m" localSheetId="16">#REF!</definedName>
    <definedName name="_nsjipp4x9m">#REF!</definedName>
    <definedName name="_nvdnpk536k" localSheetId="2">'[5]wybrane dane finansowe 1'!#REF!</definedName>
    <definedName name="_nvdnpk536k" localSheetId="5">'[5]wybrane dane finansowe 1'!#REF!</definedName>
    <definedName name="_nvdnpk536k" localSheetId="1">'[5]wybrane dane finansowe 1'!#REF!</definedName>
    <definedName name="_nvdnpk536k" localSheetId="4">'[5]wybrane dane finansowe 1'!#REF!</definedName>
    <definedName name="_nvdnpk536k" localSheetId="10">'[5]wybrane dane finansowe 1'!#REF!</definedName>
    <definedName name="_nvdnpk536k" localSheetId="16">'[5]wybrane dane finansowe 1'!#REF!</definedName>
    <definedName name="_nvdnpk536k" localSheetId="17">'[5]wybrane dane finansowe 1'!#REF!</definedName>
    <definedName name="_nvdnpk536k">'[5]wybrane dane finansowe 1'!#REF!</definedName>
    <definedName name="_nxghw85071d" localSheetId="2">'[5]wybrane dane finansowe 1'!#REF!</definedName>
    <definedName name="_nxghw85071d" localSheetId="5">'[5]wybrane dane finansowe 1'!#REF!</definedName>
    <definedName name="_nxghw85071d" localSheetId="1">'[5]wybrane dane finansowe 1'!#REF!</definedName>
    <definedName name="_nxghw85071d" localSheetId="4">'[5]wybrane dane finansowe 1'!#REF!</definedName>
    <definedName name="_nxghw85071d" localSheetId="10">'[5]wybrane dane finansowe 1'!#REF!</definedName>
    <definedName name="_nxghw85071d" localSheetId="16">'[5]wybrane dane finansowe 1'!#REF!</definedName>
    <definedName name="_nxghw85071d" localSheetId="17">'[5]wybrane dane finansowe 1'!#REF!</definedName>
    <definedName name="_nxghw85071d">'[5]wybrane dane finansowe 1'!#REF!</definedName>
    <definedName name="_o3d79y536g" localSheetId="2">'[5]wybrane dane finansowe 1'!#REF!</definedName>
    <definedName name="_o3d79y536g" localSheetId="5">'[5]wybrane dane finansowe 1'!#REF!</definedName>
    <definedName name="_o3d79y536g" localSheetId="1">'[5]wybrane dane finansowe 1'!#REF!</definedName>
    <definedName name="_o3d79y536g" localSheetId="4">'[5]wybrane dane finansowe 1'!#REF!</definedName>
    <definedName name="_o3d79y536g" localSheetId="10">'[5]wybrane dane finansowe 1'!#REF!</definedName>
    <definedName name="_o3d79y536g" localSheetId="16">'[5]wybrane dane finansowe 1'!#REF!</definedName>
    <definedName name="_o3d79y536g" localSheetId="17">'[5]wybrane dane finansowe 1'!#REF!</definedName>
    <definedName name="_o3d79y536g">'[5]wybrane dane finansowe 1'!#REF!</definedName>
    <definedName name="_o6rlbw53q9" localSheetId="2">'[5]wybrane dane finansowe 1'!#REF!</definedName>
    <definedName name="_o6rlbw53q9" localSheetId="5">'[5]wybrane dane finansowe 1'!#REF!</definedName>
    <definedName name="_o6rlbw53q9" localSheetId="1">'[5]wybrane dane finansowe 1'!#REF!</definedName>
    <definedName name="_o6rlbw53q9" localSheetId="4">'[5]wybrane dane finansowe 1'!#REF!</definedName>
    <definedName name="_o6rlbw53q9" localSheetId="10">'[5]wybrane dane finansowe 1'!#REF!</definedName>
    <definedName name="_o6rlbw53q9" localSheetId="16">'[5]wybrane dane finansowe 1'!#REF!</definedName>
    <definedName name="_o6rlbw53q9" localSheetId="17">'[5]wybrane dane finansowe 1'!#REF!</definedName>
    <definedName name="_o6rlbw53q9">'[5]wybrane dane finansowe 1'!#REF!</definedName>
    <definedName name="_o7kxlg53qh" localSheetId="2">'[5]wybrane dane finansowe 1'!#REF!</definedName>
    <definedName name="_o7kxlg53qh" localSheetId="5">'[5]wybrane dane finansowe 1'!#REF!</definedName>
    <definedName name="_o7kxlg53qh" localSheetId="1">'[5]wybrane dane finansowe 1'!#REF!</definedName>
    <definedName name="_o7kxlg53qh" localSheetId="4">'[5]wybrane dane finansowe 1'!#REF!</definedName>
    <definedName name="_o7kxlg53qh" localSheetId="10">'[5]wybrane dane finansowe 1'!#REF!</definedName>
    <definedName name="_o7kxlg53qh" localSheetId="16">'[5]wybrane dane finansowe 1'!#REF!</definedName>
    <definedName name="_o7kxlg53qh" localSheetId="17">'[5]wybrane dane finansowe 1'!#REF!</definedName>
    <definedName name="_o7kxlg53qh">'[5]wybrane dane finansowe 1'!#REF!</definedName>
    <definedName name="_o7y3dx53q1j" localSheetId="2">'[5]wybrane dane finansowe 1'!#REF!</definedName>
    <definedName name="_o7y3dx53q1j" localSheetId="5">'[5]wybrane dane finansowe 1'!#REF!</definedName>
    <definedName name="_o7y3dx53q1j" localSheetId="1">'[5]wybrane dane finansowe 1'!#REF!</definedName>
    <definedName name="_o7y3dx53q1j" localSheetId="4">'[5]wybrane dane finansowe 1'!#REF!</definedName>
    <definedName name="_o7y3dx53q1j" localSheetId="10">'[5]wybrane dane finansowe 1'!#REF!</definedName>
    <definedName name="_o7y3dx53q1j" localSheetId="16">'[5]wybrane dane finansowe 1'!#REF!</definedName>
    <definedName name="_o7y3dx53q1j" localSheetId="17">'[5]wybrane dane finansowe 1'!#REF!</definedName>
    <definedName name="_o7y3dx53q1j">'[5]wybrane dane finansowe 1'!#REF!</definedName>
    <definedName name="_o92igv4zl1p" localSheetId="2">'[5]wybrane dane finansowe 1'!#REF!</definedName>
    <definedName name="_o92igv4zl1p" localSheetId="5">'[5]wybrane dane finansowe 1'!#REF!</definedName>
    <definedName name="_o92igv4zl1p" localSheetId="1">'[5]wybrane dane finansowe 1'!#REF!</definedName>
    <definedName name="_o92igv4zl1p" localSheetId="4">'[5]wybrane dane finansowe 1'!#REF!</definedName>
    <definedName name="_o92igv4zl1p" localSheetId="10">'[5]wybrane dane finansowe 1'!#REF!</definedName>
    <definedName name="_o92igv4zl1p" localSheetId="16">'[5]wybrane dane finansowe 1'!#REF!</definedName>
    <definedName name="_o92igv4zl1p" localSheetId="17">'[5]wybrane dane finansowe 1'!#REF!</definedName>
    <definedName name="_o92igv4zl1p">'[5]wybrane dane finansowe 1'!#REF!</definedName>
    <definedName name="_oewy2e4y2d" localSheetId="2">'[5]wybrane dane finansowe 1'!#REF!</definedName>
    <definedName name="_oewy2e4y2d" localSheetId="5">'[5]wybrane dane finansowe 1'!#REF!</definedName>
    <definedName name="_oewy2e4y2d" localSheetId="1">'[5]wybrane dane finansowe 1'!#REF!</definedName>
    <definedName name="_oewy2e4y2d" localSheetId="4">'[5]wybrane dane finansowe 1'!#REF!</definedName>
    <definedName name="_oewy2e4y2d" localSheetId="10">'[5]wybrane dane finansowe 1'!#REF!</definedName>
    <definedName name="_oewy2e4y2d" localSheetId="16">'[5]wybrane dane finansowe 1'!#REF!</definedName>
    <definedName name="_oewy2e4y2d" localSheetId="17">'[5]wybrane dane finansowe 1'!#REF!</definedName>
    <definedName name="_oewy2e4y2d">'[5]wybrane dane finansowe 1'!#REF!</definedName>
    <definedName name="_oez2ee53q2g" localSheetId="2">'[5]wybrane dane finansowe 1'!#REF!</definedName>
    <definedName name="_oez2ee53q2g" localSheetId="5">'[5]wybrane dane finansowe 1'!#REF!</definedName>
    <definedName name="_oez2ee53q2g" localSheetId="1">'[5]wybrane dane finansowe 1'!#REF!</definedName>
    <definedName name="_oez2ee53q2g" localSheetId="4">'[5]wybrane dane finansowe 1'!#REF!</definedName>
    <definedName name="_oez2ee53q2g" localSheetId="10">'[5]wybrane dane finansowe 1'!#REF!</definedName>
    <definedName name="_oez2ee53q2g" localSheetId="16">'[5]wybrane dane finansowe 1'!#REF!</definedName>
    <definedName name="_oez2ee53q2g" localSheetId="17">'[5]wybrane dane finansowe 1'!#REF!</definedName>
    <definedName name="_oez2ee53q2g">'[5]wybrane dane finansowe 1'!#REF!</definedName>
    <definedName name="_ofu3hx536d" localSheetId="2">'[5]wybrane dane finansowe 1'!#REF!</definedName>
    <definedName name="_ofu3hx536d" localSheetId="5">'[5]wybrane dane finansowe 1'!#REF!</definedName>
    <definedName name="_ofu3hx536d" localSheetId="1">'[5]wybrane dane finansowe 1'!#REF!</definedName>
    <definedName name="_ofu3hx536d" localSheetId="4">'[5]wybrane dane finansowe 1'!#REF!</definedName>
    <definedName name="_ofu3hx536d" localSheetId="10">'[5]wybrane dane finansowe 1'!#REF!</definedName>
    <definedName name="_ofu3hx536d" localSheetId="16">'[5]wybrane dane finansowe 1'!#REF!</definedName>
    <definedName name="_ofu3hx536d" localSheetId="17">'[5]wybrane dane finansowe 1'!#REF!</definedName>
    <definedName name="_ofu3hx536d">'[5]wybrane dane finansowe 1'!#REF!</definedName>
    <definedName name="_ogexw250m1g" localSheetId="2">'[5]wybrane dane finansowe 1'!#REF!</definedName>
    <definedName name="_ogexw250m1g" localSheetId="5">'[5]wybrane dane finansowe 1'!#REF!</definedName>
    <definedName name="_ogexw250m1g" localSheetId="1">'[5]wybrane dane finansowe 1'!#REF!</definedName>
    <definedName name="_ogexw250m1g" localSheetId="4">'[5]wybrane dane finansowe 1'!#REF!</definedName>
    <definedName name="_ogexw250m1g" localSheetId="10">'[5]wybrane dane finansowe 1'!#REF!</definedName>
    <definedName name="_ogexw250m1g" localSheetId="16">'[5]wybrane dane finansowe 1'!#REF!</definedName>
    <definedName name="_ogexw250m1g" localSheetId="17">'[5]wybrane dane finansowe 1'!#REF!</definedName>
    <definedName name="_ogexw250m1g">'[5]wybrane dane finansowe 1'!#REF!</definedName>
    <definedName name="_ogny4i4y214" localSheetId="2">'[5]wybrane dane finansowe 1'!#REF!</definedName>
    <definedName name="_ogny4i4y214" localSheetId="5">'[5]wybrane dane finansowe 1'!#REF!</definedName>
    <definedName name="_ogny4i4y214" localSheetId="1">'[5]wybrane dane finansowe 1'!#REF!</definedName>
    <definedName name="_ogny4i4y214" localSheetId="4">'[5]wybrane dane finansowe 1'!#REF!</definedName>
    <definedName name="_ogny4i4y214" localSheetId="10">'[5]wybrane dane finansowe 1'!#REF!</definedName>
    <definedName name="_ogny4i4y214" localSheetId="16">'[5]wybrane dane finansowe 1'!#REF!</definedName>
    <definedName name="_ogny4i4y214" localSheetId="17">'[5]wybrane dane finansowe 1'!#REF!</definedName>
    <definedName name="_ogny4i4y214">'[5]wybrane dane finansowe 1'!#REF!</definedName>
    <definedName name="_ogqgx550m9" localSheetId="2">'[5]wybrane dane finansowe 1'!#REF!</definedName>
    <definedName name="_ogqgx550m9" localSheetId="5">'[5]wybrane dane finansowe 1'!#REF!</definedName>
    <definedName name="_ogqgx550m9" localSheetId="1">'[5]wybrane dane finansowe 1'!#REF!</definedName>
    <definedName name="_ogqgx550m9" localSheetId="4">'[5]wybrane dane finansowe 1'!#REF!</definedName>
    <definedName name="_ogqgx550m9" localSheetId="10">'[5]wybrane dane finansowe 1'!#REF!</definedName>
    <definedName name="_ogqgx550m9" localSheetId="16">'[5]wybrane dane finansowe 1'!#REF!</definedName>
    <definedName name="_ogqgx550m9" localSheetId="17">'[5]wybrane dane finansowe 1'!#REF!</definedName>
    <definedName name="_ogqgx550m9">'[5]wybrane dane finansowe 1'!#REF!</definedName>
    <definedName name="_oh3tgh53613" localSheetId="2">'[5]wybrane dane finansowe 1'!#REF!</definedName>
    <definedName name="_oh3tgh53613" localSheetId="5">'[5]wybrane dane finansowe 1'!#REF!</definedName>
    <definedName name="_oh3tgh53613" localSheetId="1">'[5]wybrane dane finansowe 1'!#REF!</definedName>
    <definedName name="_oh3tgh53613" localSheetId="4">'[5]wybrane dane finansowe 1'!#REF!</definedName>
    <definedName name="_oh3tgh53613" localSheetId="10">'[5]wybrane dane finansowe 1'!#REF!</definedName>
    <definedName name="_oh3tgh53613" localSheetId="16">'[5]wybrane dane finansowe 1'!#REF!</definedName>
    <definedName name="_oh3tgh53613" localSheetId="17">'[5]wybrane dane finansowe 1'!#REF!</definedName>
    <definedName name="_oh3tgh53613">'[5]wybrane dane finansowe 1'!#REF!</definedName>
    <definedName name="_oimeuo4y234" localSheetId="2">'[5]wybrane dane finansowe 1'!#REF!</definedName>
    <definedName name="_oimeuo4y234" localSheetId="5">'[5]wybrane dane finansowe 1'!#REF!</definedName>
    <definedName name="_oimeuo4y234" localSheetId="1">'[5]wybrane dane finansowe 1'!#REF!</definedName>
    <definedName name="_oimeuo4y234" localSheetId="4">'[5]wybrane dane finansowe 1'!#REF!</definedName>
    <definedName name="_oimeuo4y234" localSheetId="10">'[5]wybrane dane finansowe 1'!#REF!</definedName>
    <definedName name="_oimeuo4y234" localSheetId="16">'[5]wybrane dane finansowe 1'!#REF!</definedName>
    <definedName name="_oimeuo4y234" localSheetId="17">'[5]wybrane dane finansowe 1'!#REF!</definedName>
    <definedName name="_oimeuo4y234">'[5]wybrane dane finansowe 1'!#REF!</definedName>
    <definedName name="_oiywy451pn" localSheetId="2">'[5]wybrane dane finansowe 1'!#REF!</definedName>
    <definedName name="_oiywy451pn" localSheetId="5">'[5]wybrane dane finansowe 1'!#REF!</definedName>
    <definedName name="_oiywy451pn" localSheetId="1">'[5]wybrane dane finansowe 1'!#REF!</definedName>
    <definedName name="_oiywy451pn" localSheetId="4">'[5]wybrane dane finansowe 1'!#REF!</definedName>
    <definedName name="_oiywy451pn" localSheetId="10">'[5]wybrane dane finansowe 1'!#REF!</definedName>
    <definedName name="_oiywy451pn" localSheetId="16">'[5]wybrane dane finansowe 1'!#REF!</definedName>
    <definedName name="_oiywy451pn" localSheetId="17">'[5]wybrane dane finansowe 1'!#REF!</definedName>
    <definedName name="_oiywy451pn">'[5]wybrane dane finansowe 1'!#REF!</definedName>
    <definedName name="_ojm9w54zll" localSheetId="2">'[5]wybrane dane finansowe 1'!#REF!</definedName>
    <definedName name="_ojm9w54zll" localSheetId="5">'[5]wybrane dane finansowe 1'!#REF!</definedName>
    <definedName name="_ojm9w54zll" localSheetId="1">'[5]wybrane dane finansowe 1'!#REF!</definedName>
    <definedName name="_ojm9w54zll" localSheetId="4">'[5]wybrane dane finansowe 1'!#REF!</definedName>
    <definedName name="_ojm9w54zll" localSheetId="10">'[5]wybrane dane finansowe 1'!#REF!</definedName>
    <definedName name="_ojm9w54zll" localSheetId="16">'[5]wybrane dane finansowe 1'!#REF!</definedName>
    <definedName name="_ojm9w54zll" localSheetId="17">'[5]wybrane dane finansowe 1'!#REF!</definedName>
    <definedName name="_ojm9w54zll">'[5]wybrane dane finansowe 1'!#REF!</definedName>
    <definedName name="_okgs2s53615" localSheetId="2">'[5]wybrane dane finansowe 1'!#REF!</definedName>
    <definedName name="_okgs2s53615" localSheetId="5">'[5]wybrane dane finansowe 1'!#REF!</definedName>
    <definedName name="_okgs2s53615" localSheetId="1">'[5]wybrane dane finansowe 1'!#REF!</definedName>
    <definedName name="_okgs2s53615" localSheetId="4">'[5]wybrane dane finansowe 1'!#REF!</definedName>
    <definedName name="_okgs2s53615" localSheetId="10">'[5]wybrane dane finansowe 1'!#REF!</definedName>
    <definedName name="_okgs2s53615" localSheetId="16">'[5]wybrane dane finansowe 1'!#REF!</definedName>
    <definedName name="_okgs2s53615" localSheetId="17">'[5]wybrane dane finansowe 1'!#REF!</definedName>
    <definedName name="_okgs2s53615">'[5]wybrane dane finansowe 1'!#REF!</definedName>
    <definedName name="_om0cip51829" localSheetId="2">'[5]wybrane dane finansowe 1'!#REF!</definedName>
    <definedName name="_om0cip51829" localSheetId="5">'[5]wybrane dane finansowe 1'!#REF!</definedName>
    <definedName name="_om0cip51829" localSheetId="1">'[5]wybrane dane finansowe 1'!#REF!</definedName>
    <definedName name="_om0cip51829" localSheetId="4">'[5]wybrane dane finansowe 1'!#REF!</definedName>
    <definedName name="_om0cip51829" localSheetId="10">'[5]wybrane dane finansowe 1'!#REF!</definedName>
    <definedName name="_om0cip51829" localSheetId="16">'[5]wybrane dane finansowe 1'!#REF!</definedName>
    <definedName name="_om0cip51829" localSheetId="17">'[5]wybrane dane finansowe 1'!#REF!</definedName>
    <definedName name="_om0cip51829">'[5]wybrane dane finansowe 1'!#REF!</definedName>
    <definedName name="_on85cb5181o" localSheetId="2">'[5]wybrane dane finansowe 1'!#REF!</definedName>
    <definedName name="_on85cb5181o" localSheetId="5">'[5]wybrane dane finansowe 1'!#REF!</definedName>
    <definedName name="_on85cb5181o" localSheetId="1">'[5]wybrane dane finansowe 1'!#REF!</definedName>
    <definedName name="_on85cb5181o" localSheetId="4">'[5]wybrane dane finansowe 1'!#REF!</definedName>
    <definedName name="_on85cb5181o" localSheetId="10">'[5]wybrane dane finansowe 1'!#REF!</definedName>
    <definedName name="_on85cb5181o" localSheetId="16">'[5]wybrane dane finansowe 1'!#REF!</definedName>
    <definedName name="_on85cb5181o" localSheetId="17">'[5]wybrane dane finansowe 1'!#REF!</definedName>
    <definedName name="_on85cb5181o">'[5]wybrane dane finansowe 1'!#REF!</definedName>
    <definedName name="_opacyg4zlv" localSheetId="2">'[5]wybrane dane finansowe 1'!#REF!</definedName>
    <definedName name="_opacyg4zlv" localSheetId="5">'[5]wybrane dane finansowe 1'!#REF!</definedName>
    <definedName name="_opacyg4zlv" localSheetId="1">'[5]wybrane dane finansowe 1'!#REF!</definedName>
    <definedName name="_opacyg4zlv" localSheetId="4">'[5]wybrane dane finansowe 1'!#REF!</definedName>
    <definedName name="_opacyg4zlv" localSheetId="10">'[5]wybrane dane finansowe 1'!#REF!</definedName>
    <definedName name="_opacyg4zlv" localSheetId="16">'[5]wybrane dane finansowe 1'!#REF!</definedName>
    <definedName name="_opacyg4zlv" localSheetId="17">'[5]wybrane dane finansowe 1'!#REF!</definedName>
    <definedName name="_opacyg4zlv">'[5]wybrane dane finansowe 1'!#REF!</definedName>
    <definedName name="_oq0sq451pe" localSheetId="2">'[5]wybrane dane finansowe 1'!#REF!</definedName>
    <definedName name="_oq0sq451pe" localSheetId="5">'[5]wybrane dane finansowe 1'!#REF!</definedName>
    <definedName name="_oq0sq451pe" localSheetId="1">'[5]wybrane dane finansowe 1'!#REF!</definedName>
    <definedName name="_oq0sq451pe" localSheetId="4">'[5]wybrane dane finansowe 1'!#REF!</definedName>
    <definedName name="_oq0sq451pe" localSheetId="10">'[5]wybrane dane finansowe 1'!#REF!</definedName>
    <definedName name="_oq0sq451pe" localSheetId="16">'[5]wybrane dane finansowe 1'!#REF!</definedName>
    <definedName name="_oq0sq451pe" localSheetId="17">'[5]wybrane dane finansowe 1'!#REF!</definedName>
    <definedName name="_oq0sq451pe">'[5]wybrane dane finansowe 1'!#REF!</definedName>
    <definedName name="_orfpkn53612" localSheetId="2">'[5]wybrane dane finansowe 1'!#REF!</definedName>
    <definedName name="_orfpkn53612" localSheetId="5">'[5]wybrane dane finansowe 1'!#REF!</definedName>
    <definedName name="_orfpkn53612" localSheetId="1">'[5]wybrane dane finansowe 1'!#REF!</definedName>
    <definedName name="_orfpkn53612" localSheetId="4">'[5]wybrane dane finansowe 1'!#REF!</definedName>
    <definedName name="_orfpkn53612" localSheetId="10">'[5]wybrane dane finansowe 1'!#REF!</definedName>
    <definedName name="_orfpkn53612" localSheetId="16">'[5]wybrane dane finansowe 1'!#REF!</definedName>
    <definedName name="_orfpkn53612" localSheetId="17">'[5]wybrane dane finansowe 1'!#REF!</definedName>
    <definedName name="_orfpkn53612">'[5]wybrane dane finansowe 1'!#REF!</definedName>
    <definedName name="_orjpul50m2u" localSheetId="2">'[5]wybrane dane finansowe 1'!#REF!</definedName>
    <definedName name="_orjpul50m2u" localSheetId="5">'[5]wybrane dane finansowe 1'!#REF!</definedName>
    <definedName name="_orjpul50m2u" localSheetId="1">'[5]wybrane dane finansowe 1'!#REF!</definedName>
    <definedName name="_orjpul50m2u" localSheetId="4">'[5]wybrane dane finansowe 1'!#REF!</definedName>
    <definedName name="_orjpul50m2u" localSheetId="10">'[5]wybrane dane finansowe 1'!#REF!</definedName>
    <definedName name="_orjpul50m2u" localSheetId="16">'[5]wybrane dane finansowe 1'!#REF!</definedName>
    <definedName name="_orjpul50m2u" localSheetId="17">'[5]wybrane dane finansowe 1'!#REF!</definedName>
    <definedName name="_orjpul50m2u">'[5]wybrane dane finansowe 1'!#REF!</definedName>
    <definedName name="_osvior5181j" localSheetId="2">'[5]wybrane dane finansowe 1'!#REF!</definedName>
    <definedName name="_osvior5181j" localSheetId="5">'[5]wybrane dane finansowe 1'!#REF!</definedName>
    <definedName name="_osvior5181j" localSheetId="1">'[5]wybrane dane finansowe 1'!#REF!</definedName>
    <definedName name="_osvior5181j" localSheetId="4">'[5]wybrane dane finansowe 1'!#REF!</definedName>
    <definedName name="_osvior5181j" localSheetId="10">'[5]wybrane dane finansowe 1'!#REF!</definedName>
    <definedName name="_osvior5181j" localSheetId="16">'[5]wybrane dane finansowe 1'!#REF!</definedName>
    <definedName name="_osvior5181j" localSheetId="17">'[5]wybrane dane finansowe 1'!#REF!</definedName>
    <definedName name="_osvior5181j">'[5]wybrane dane finansowe 1'!#REF!</definedName>
    <definedName name="_osxtgh4y22h" localSheetId="2">'[5]wybrane dane finansowe 1'!#REF!</definedName>
    <definedName name="_osxtgh4y22h" localSheetId="5">'[5]wybrane dane finansowe 1'!#REF!</definedName>
    <definedName name="_osxtgh4y22h" localSheetId="1">'[5]wybrane dane finansowe 1'!#REF!</definedName>
    <definedName name="_osxtgh4y22h" localSheetId="4">'[5]wybrane dane finansowe 1'!#REF!</definedName>
    <definedName name="_osxtgh4y22h" localSheetId="10">'[5]wybrane dane finansowe 1'!#REF!</definedName>
    <definedName name="_osxtgh4y22h" localSheetId="16">'[5]wybrane dane finansowe 1'!#REF!</definedName>
    <definedName name="_osxtgh4y22h" localSheetId="17">'[5]wybrane dane finansowe 1'!#REF!</definedName>
    <definedName name="_osxtgh4y22h">'[5]wybrane dane finansowe 1'!#REF!</definedName>
    <definedName name="_oxy3mu4x9v" localSheetId="2">#REF!</definedName>
    <definedName name="_oxy3mu4x9v" localSheetId="4">#REF!</definedName>
    <definedName name="_oxy3mu4x9v" localSheetId="10">#REF!</definedName>
    <definedName name="_oxy3mu4x9v" localSheetId="16">#REF!</definedName>
    <definedName name="_oxy3mu4x9v">#REF!</definedName>
    <definedName name="_ozr7v64y2z" localSheetId="2">'[5]wybrane dane finansowe 1'!#REF!</definedName>
    <definedName name="_ozr7v64y2z" localSheetId="5">'[5]wybrane dane finansowe 1'!#REF!</definedName>
    <definedName name="_ozr7v64y2z" localSheetId="1">'[5]wybrane dane finansowe 1'!#REF!</definedName>
    <definedName name="_ozr7v64y2z" localSheetId="4">'[5]wybrane dane finansowe 1'!#REF!</definedName>
    <definedName name="_ozr7v64y2z" localSheetId="10">'[5]wybrane dane finansowe 1'!#REF!</definedName>
    <definedName name="_ozr7v64y2z" localSheetId="16">'[5]wybrane dane finansowe 1'!#REF!</definedName>
    <definedName name="_ozr7v64y2z" localSheetId="17">'[5]wybrane dane finansowe 1'!#REF!</definedName>
    <definedName name="_ozr7v64y2z">'[5]wybrane dane finansowe 1'!#REF!</definedName>
    <definedName name="_p0buvt5361k" localSheetId="2">'[5]wybrane dane finansowe 1'!#REF!</definedName>
    <definedName name="_p0buvt5361k" localSheetId="5">'[5]wybrane dane finansowe 1'!#REF!</definedName>
    <definedName name="_p0buvt5361k" localSheetId="1">'[5]wybrane dane finansowe 1'!#REF!</definedName>
    <definedName name="_p0buvt5361k" localSheetId="4">'[5]wybrane dane finansowe 1'!#REF!</definedName>
    <definedName name="_p0buvt5361k" localSheetId="10">'[5]wybrane dane finansowe 1'!#REF!</definedName>
    <definedName name="_p0buvt5361k" localSheetId="16">'[5]wybrane dane finansowe 1'!#REF!</definedName>
    <definedName name="_p0buvt5361k" localSheetId="17">'[5]wybrane dane finansowe 1'!#REF!</definedName>
    <definedName name="_p0buvt5361k">'[5]wybrane dane finansowe 1'!#REF!</definedName>
    <definedName name="_p217hf53616" localSheetId="2">'[5]wybrane dane finansowe 1'!#REF!</definedName>
    <definedName name="_p217hf53616" localSheetId="5">'[5]wybrane dane finansowe 1'!#REF!</definedName>
    <definedName name="_p217hf53616" localSheetId="1">'[5]wybrane dane finansowe 1'!#REF!</definedName>
    <definedName name="_p217hf53616" localSheetId="4">'[5]wybrane dane finansowe 1'!#REF!</definedName>
    <definedName name="_p217hf53616" localSheetId="10">'[5]wybrane dane finansowe 1'!#REF!</definedName>
    <definedName name="_p217hf53616" localSheetId="16">'[5]wybrane dane finansowe 1'!#REF!</definedName>
    <definedName name="_p217hf53616" localSheetId="17">'[5]wybrane dane finansowe 1'!#REF!</definedName>
    <definedName name="_p217hf53616">'[5]wybrane dane finansowe 1'!#REF!</definedName>
    <definedName name="_p82fgr51p8" localSheetId="2">'[5]wybrane dane finansowe 1'!#REF!</definedName>
    <definedName name="_p82fgr51p8" localSheetId="5">'[5]wybrane dane finansowe 1'!#REF!</definedName>
    <definedName name="_p82fgr51p8" localSheetId="1">'[5]wybrane dane finansowe 1'!#REF!</definedName>
    <definedName name="_p82fgr51p8" localSheetId="4">'[5]wybrane dane finansowe 1'!#REF!</definedName>
    <definedName name="_p82fgr51p8" localSheetId="10">'[5]wybrane dane finansowe 1'!#REF!</definedName>
    <definedName name="_p82fgr51p8" localSheetId="16">'[5]wybrane dane finansowe 1'!#REF!</definedName>
    <definedName name="_p82fgr51p8" localSheetId="17">'[5]wybrane dane finansowe 1'!#REF!</definedName>
    <definedName name="_p82fgr51p8">'[5]wybrane dane finansowe 1'!#REF!</definedName>
    <definedName name="_pa3fbo53q16" localSheetId="2">'[5]wybrane dane finansowe 1'!#REF!</definedName>
    <definedName name="_pa3fbo53q16" localSheetId="5">'[5]wybrane dane finansowe 1'!#REF!</definedName>
    <definedName name="_pa3fbo53q16" localSheetId="1">'[5]wybrane dane finansowe 1'!#REF!</definedName>
    <definedName name="_pa3fbo53q16" localSheetId="4">'[5]wybrane dane finansowe 1'!#REF!</definedName>
    <definedName name="_pa3fbo53q16" localSheetId="10">'[5]wybrane dane finansowe 1'!#REF!</definedName>
    <definedName name="_pa3fbo53q16" localSheetId="16">'[5]wybrane dane finansowe 1'!#REF!</definedName>
    <definedName name="_pa3fbo53q16" localSheetId="17">'[5]wybrane dane finansowe 1'!#REF!</definedName>
    <definedName name="_pa3fbo53q16">'[5]wybrane dane finansowe 1'!#REF!</definedName>
    <definedName name="_paa8ll5361b" localSheetId="2">'[5]wybrane dane finansowe 1'!#REF!</definedName>
    <definedName name="_paa8ll5361b" localSheetId="5">'[5]wybrane dane finansowe 1'!#REF!</definedName>
    <definedName name="_paa8ll5361b" localSheetId="1">'[5]wybrane dane finansowe 1'!#REF!</definedName>
    <definedName name="_paa8ll5361b" localSheetId="4">'[5]wybrane dane finansowe 1'!#REF!</definedName>
    <definedName name="_paa8ll5361b" localSheetId="10">'[5]wybrane dane finansowe 1'!#REF!</definedName>
    <definedName name="_paa8ll5361b" localSheetId="16">'[5]wybrane dane finansowe 1'!#REF!</definedName>
    <definedName name="_paa8ll5361b" localSheetId="17">'[5]wybrane dane finansowe 1'!#REF!</definedName>
    <definedName name="_paa8ll5361b">'[5]wybrane dane finansowe 1'!#REF!</definedName>
    <definedName name="_pbcgz95182d" localSheetId="2">'[5]wybrane dane finansowe 1'!#REF!</definedName>
    <definedName name="_pbcgz95182d" localSheetId="5">'[5]wybrane dane finansowe 1'!#REF!</definedName>
    <definedName name="_pbcgz95182d" localSheetId="1">'[5]wybrane dane finansowe 1'!#REF!</definedName>
    <definedName name="_pbcgz95182d" localSheetId="4">'[5]wybrane dane finansowe 1'!#REF!</definedName>
    <definedName name="_pbcgz95182d" localSheetId="10">'[5]wybrane dane finansowe 1'!#REF!</definedName>
    <definedName name="_pbcgz95182d" localSheetId="16">'[5]wybrane dane finansowe 1'!#REF!</definedName>
    <definedName name="_pbcgz95182d" localSheetId="17">'[5]wybrane dane finansowe 1'!#REF!</definedName>
    <definedName name="_pbcgz95182d">'[5]wybrane dane finansowe 1'!#REF!</definedName>
    <definedName name="_pepesj54j2b" localSheetId="2">'[5]wybrane dane finansowe 1'!#REF!</definedName>
    <definedName name="_pepesj54j2b" localSheetId="5">'[5]wybrane dane finansowe 1'!#REF!</definedName>
    <definedName name="_pepesj54j2b" localSheetId="1">'[5]wybrane dane finansowe 1'!#REF!</definedName>
    <definedName name="_pepesj54j2b" localSheetId="4">'[5]wybrane dane finansowe 1'!#REF!</definedName>
    <definedName name="_pepesj54j2b" localSheetId="10">'[5]wybrane dane finansowe 1'!#REF!</definedName>
    <definedName name="_pepesj54j2b" localSheetId="16">'[5]wybrane dane finansowe 1'!#REF!</definedName>
    <definedName name="_pepesj54j2b" localSheetId="17">'[5]wybrane dane finansowe 1'!#REF!</definedName>
    <definedName name="_pepesj54j2b">'[5]wybrane dane finansowe 1'!#REF!</definedName>
    <definedName name="_pg16jr4zlw" localSheetId="2">'[5]wybrane dane finansowe 1'!#REF!</definedName>
    <definedName name="_pg16jr4zlw" localSheetId="5">'[5]wybrane dane finansowe 1'!#REF!</definedName>
    <definedName name="_pg16jr4zlw" localSheetId="1">'[5]wybrane dane finansowe 1'!#REF!</definedName>
    <definedName name="_pg16jr4zlw" localSheetId="4">'[5]wybrane dane finansowe 1'!#REF!</definedName>
    <definedName name="_pg16jr4zlw" localSheetId="10">'[5]wybrane dane finansowe 1'!#REF!</definedName>
    <definedName name="_pg16jr4zlw" localSheetId="16">'[5]wybrane dane finansowe 1'!#REF!</definedName>
    <definedName name="_pg16jr4zlw" localSheetId="17">'[5]wybrane dane finansowe 1'!#REF!</definedName>
    <definedName name="_pg16jr4zlw">'[5]wybrane dane finansowe 1'!#REF!</definedName>
    <definedName name="_pj1t0f4y212" localSheetId="2">'[5]wybrane dane finansowe 1'!#REF!</definedName>
    <definedName name="_pj1t0f4y212" localSheetId="5">'[5]wybrane dane finansowe 1'!#REF!</definedName>
    <definedName name="_pj1t0f4y212" localSheetId="1">'[5]wybrane dane finansowe 1'!#REF!</definedName>
    <definedName name="_pj1t0f4y212" localSheetId="4">'[5]wybrane dane finansowe 1'!#REF!</definedName>
    <definedName name="_pj1t0f4y212" localSheetId="10">'[5]wybrane dane finansowe 1'!#REF!</definedName>
    <definedName name="_pj1t0f4y212" localSheetId="16">'[5]wybrane dane finansowe 1'!#REF!</definedName>
    <definedName name="_pj1t0f4y212" localSheetId="17">'[5]wybrane dane finansowe 1'!#REF!</definedName>
    <definedName name="_pj1t0f4y212">'[5]wybrane dane finansowe 1'!#REF!</definedName>
    <definedName name="_pl94t550mm" localSheetId="2">'[5]wybrane dane finansowe 1'!#REF!</definedName>
    <definedName name="_pl94t550mm" localSheetId="5">'[5]wybrane dane finansowe 1'!#REF!</definedName>
    <definedName name="_pl94t550mm" localSheetId="1">'[5]wybrane dane finansowe 1'!#REF!</definedName>
    <definedName name="_pl94t550mm" localSheetId="4">'[5]wybrane dane finansowe 1'!#REF!</definedName>
    <definedName name="_pl94t550mm" localSheetId="10">'[5]wybrane dane finansowe 1'!#REF!</definedName>
    <definedName name="_pl94t550mm" localSheetId="16">'[5]wybrane dane finansowe 1'!#REF!</definedName>
    <definedName name="_pl94t550mm" localSheetId="17">'[5]wybrane dane finansowe 1'!#REF!</definedName>
    <definedName name="_pl94t550mm">'[5]wybrane dane finansowe 1'!#REF!</definedName>
    <definedName name="_PLQ2" localSheetId="2">#REF!</definedName>
    <definedName name="_PLQ2" localSheetId="4">#REF!</definedName>
    <definedName name="_PLQ2" localSheetId="10">#REF!</definedName>
    <definedName name="_PLQ2" localSheetId="16">#REF!</definedName>
    <definedName name="_PLQ2">#REF!</definedName>
    <definedName name="_prnrbh50m1n" localSheetId="2">'[5]wybrane dane finansowe 1'!#REF!</definedName>
    <definedName name="_prnrbh50m1n" localSheetId="5">'[5]wybrane dane finansowe 1'!#REF!</definedName>
    <definedName name="_prnrbh50m1n" localSheetId="1">'[5]wybrane dane finansowe 1'!#REF!</definedName>
    <definedName name="_prnrbh50m1n" localSheetId="4">'[5]wybrane dane finansowe 1'!#REF!</definedName>
    <definedName name="_prnrbh50m1n" localSheetId="10">'[5]wybrane dane finansowe 1'!#REF!</definedName>
    <definedName name="_prnrbh50m1n" localSheetId="16">'[5]wybrane dane finansowe 1'!#REF!</definedName>
    <definedName name="_prnrbh50m1n" localSheetId="17">'[5]wybrane dane finansowe 1'!#REF!</definedName>
    <definedName name="_prnrbh50m1n">'[5]wybrane dane finansowe 1'!#REF!</definedName>
    <definedName name="_przrdd53q1r" localSheetId="2">'[5]wybrane dane finansowe 1'!#REF!</definedName>
    <definedName name="_przrdd53q1r" localSheetId="5">'[5]wybrane dane finansowe 1'!#REF!</definedName>
    <definedName name="_przrdd53q1r" localSheetId="1">'[5]wybrane dane finansowe 1'!#REF!</definedName>
    <definedName name="_przrdd53q1r" localSheetId="4">'[5]wybrane dane finansowe 1'!#REF!</definedName>
    <definedName name="_przrdd53q1r" localSheetId="10">'[5]wybrane dane finansowe 1'!#REF!</definedName>
    <definedName name="_przrdd53q1r" localSheetId="16">'[5]wybrane dane finansowe 1'!#REF!</definedName>
    <definedName name="_przrdd53q1r" localSheetId="17">'[5]wybrane dane finansowe 1'!#REF!</definedName>
    <definedName name="_przrdd53q1r">'[5]wybrane dane finansowe 1'!#REF!</definedName>
    <definedName name="_psgsni50mw" localSheetId="2">'[5]wybrane dane finansowe 1'!#REF!</definedName>
    <definedName name="_psgsni50mw" localSheetId="5">'[5]wybrane dane finansowe 1'!#REF!</definedName>
    <definedName name="_psgsni50mw" localSheetId="1">'[5]wybrane dane finansowe 1'!#REF!</definedName>
    <definedName name="_psgsni50mw" localSheetId="4">'[5]wybrane dane finansowe 1'!#REF!</definedName>
    <definedName name="_psgsni50mw" localSheetId="10">'[5]wybrane dane finansowe 1'!#REF!</definedName>
    <definedName name="_psgsni50mw" localSheetId="16">'[5]wybrane dane finansowe 1'!#REF!</definedName>
    <definedName name="_psgsni50mw" localSheetId="17">'[5]wybrane dane finansowe 1'!#REF!</definedName>
    <definedName name="_psgsni50mw">'[5]wybrane dane finansowe 1'!#REF!</definedName>
    <definedName name="_psmj5654j1l" localSheetId="2">'[5]wybrane dane finansowe 1'!#REF!</definedName>
    <definedName name="_psmj5654j1l" localSheetId="5">'[5]wybrane dane finansowe 1'!#REF!</definedName>
    <definedName name="_psmj5654j1l" localSheetId="1">'[5]wybrane dane finansowe 1'!#REF!</definedName>
    <definedName name="_psmj5654j1l" localSheetId="4">'[5]wybrane dane finansowe 1'!#REF!</definedName>
    <definedName name="_psmj5654j1l" localSheetId="10">'[5]wybrane dane finansowe 1'!#REF!</definedName>
    <definedName name="_psmj5654j1l" localSheetId="16">'[5]wybrane dane finansowe 1'!#REF!</definedName>
    <definedName name="_psmj5654j1l" localSheetId="17">'[5]wybrane dane finansowe 1'!#REF!</definedName>
    <definedName name="_psmj5654j1l">'[5]wybrane dane finansowe 1'!#REF!</definedName>
    <definedName name="_pu3xbk507t" localSheetId="2">'[5]wybrane dane finansowe 1'!#REF!</definedName>
    <definedName name="_pu3xbk507t" localSheetId="5">'[5]wybrane dane finansowe 1'!#REF!</definedName>
    <definedName name="_pu3xbk507t" localSheetId="1">'[5]wybrane dane finansowe 1'!#REF!</definedName>
    <definedName name="_pu3xbk507t" localSheetId="4">'[5]wybrane dane finansowe 1'!#REF!</definedName>
    <definedName name="_pu3xbk507t" localSheetId="10">'[5]wybrane dane finansowe 1'!#REF!</definedName>
    <definedName name="_pu3xbk507t" localSheetId="16">'[5]wybrane dane finansowe 1'!#REF!</definedName>
    <definedName name="_pu3xbk507t" localSheetId="17">'[5]wybrane dane finansowe 1'!#REF!</definedName>
    <definedName name="_pu3xbk507t">'[5]wybrane dane finansowe 1'!#REF!</definedName>
    <definedName name="_pvqf2t50m12" localSheetId="2">'[5]wybrane dane finansowe 1'!#REF!</definedName>
    <definedName name="_pvqf2t50m12" localSheetId="5">'[5]wybrane dane finansowe 1'!#REF!</definedName>
    <definedName name="_pvqf2t50m12" localSheetId="1">'[5]wybrane dane finansowe 1'!#REF!</definedName>
    <definedName name="_pvqf2t50m12" localSheetId="4">'[5]wybrane dane finansowe 1'!#REF!</definedName>
    <definedName name="_pvqf2t50m12" localSheetId="10">'[5]wybrane dane finansowe 1'!#REF!</definedName>
    <definedName name="_pvqf2t50m12" localSheetId="16">'[5]wybrane dane finansowe 1'!#REF!</definedName>
    <definedName name="_pvqf2t50m12" localSheetId="17">'[5]wybrane dane finansowe 1'!#REF!</definedName>
    <definedName name="_pvqf2t50m12">'[5]wybrane dane finansowe 1'!#REF!</definedName>
    <definedName name="_pvshf254jk" localSheetId="2">'[5]wybrane dane finansowe 1'!#REF!</definedName>
    <definedName name="_pvshf254jk" localSheetId="5">'[5]wybrane dane finansowe 1'!#REF!</definedName>
    <definedName name="_pvshf254jk" localSheetId="1">'[5]wybrane dane finansowe 1'!#REF!</definedName>
    <definedName name="_pvshf254jk" localSheetId="4">'[5]wybrane dane finansowe 1'!#REF!</definedName>
    <definedName name="_pvshf254jk" localSheetId="10">'[5]wybrane dane finansowe 1'!#REF!</definedName>
    <definedName name="_pvshf254jk" localSheetId="16">'[5]wybrane dane finansowe 1'!#REF!</definedName>
    <definedName name="_pvshf254jk" localSheetId="17">'[5]wybrane dane finansowe 1'!#REF!</definedName>
    <definedName name="_pvshf254jk">'[5]wybrane dane finansowe 1'!#REF!</definedName>
    <definedName name="_pwj13r50m2e" localSheetId="2">'[5]wybrane dane finansowe 1'!#REF!</definedName>
    <definedName name="_pwj13r50m2e" localSheetId="5">'[5]wybrane dane finansowe 1'!#REF!</definedName>
    <definedName name="_pwj13r50m2e" localSheetId="1">'[5]wybrane dane finansowe 1'!#REF!</definedName>
    <definedName name="_pwj13r50m2e" localSheetId="4">'[5]wybrane dane finansowe 1'!#REF!</definedName>
    <definedName name="_pwj13r50m2e" localSheetId="10">'[5]wybrane dane finansowe 1'!#REF!</definedName>
    <definedName name="_pwj13r50m2e" localSheetId="16">'[5]wybrane dane finansowe 1'!#REF!</definedName>
    <definedName name="_pwj13r50m2e" localSheetId="17">'[5]wybrane dane finansowe 1'!#REF!</definedName>
    <definedName name="_pwj13r50m2e">'[5]wybrane dane finansowe 1'!#REF!</definedName>
    <definedName name="_pxag1k507n" localSheetId="2">'[5]wybrane dane finansowe 1'!#REF!</definedName>
    <definedName name="_pxag1k507n" localSheetId="5">'[5]wybrane dane finansowe 1'!#REF!</definedName>
    <definedName name="_pxag1k507n" localSheetId="1">'[5]wybrane dane finansowe 1'!#REF!</definedName>
    <definedName name="_pxag1k507n" localSheetId="4">'[5]wybrane dane finansowe 1'!#REF!</definedName>
    <definedName name="_pxag1k507n" localSheetId="10">'[5]wybrane dane finansowe 1'!#REF!</definedName>
    <definedName name="_pxag1k507n" localSheetId="16">'[5]wybrane dane finansowe 1'!#REF!</definedName>
    <definedName name="_pxag1k507n" localSheetId="17">'[5]wybrane dane finansowe 1'!#REF!</definedName>
    <definedName name="_pxag1k507n">'[5]wybrane dane finansowe 1'!#REF!</definedName>
    <definedName name="_q0w5ko50m1m" localSheetId="2">'[5]wybrane dane finansowe 1'!#REF!</definedName>
    <definedName name="_q0w5ko50m1m" localSheetId="5">'[5]wybrane dane finansowe 1'!#REF!</definedName>
    <definedName name="_q0w5ko50m1m" localSheetId="1">'[5]wybrane dane finansowe 1'!#REF!</definedName>
    <definedName name="_q0w5ko50m1m" localSheetId="4">'[5]wybrane dane finansowe 1'!#REF!</definedName>
    <definedName name="_q0w5ko50m1m" localSheetId="10">'[5]wybrane dane finansowe 1'!#REF!</definedName>
    <definedName name="_q0w5ko50m1m" localSheetId="16">'[5]wybrane dane finansowe 1'!#REF!</definedName>
    <definedName name="_q0w5ko50m1m" localSheetId="17">'[5]wybrane dane finansowe 1'!#REF!</definedName>
    <definedName name="_q0w5ko50m1m">'[5]wybrane dane finansowe 1'!#REF!</definedName>
    <definedName name="_q1tzig51824" localSheetId="2">'[5]wybrane dane finansowe 1'!#REF!</definedName>
    <definedName name="_q1tzig51824" localSheetId="5">'[5]wybrane dane finansowe 1'!#REF!</definedName>
    <definedName name="_q1tzig51824" localSheetId="1">'[5]wybrane dane finansowe 1'!#REF!</definedName>
    <definedName name="_q1tzig51824" localSheetId="4">'[5]wybrane dane finansowe 1'!#REF!</definedName>
    <definedName name="_q1tzig51824" localSheetId="10">'[5]wybrane dane finansowe 1'!#REF!</definedName>
    <definedName name="_q1tzig51824" localSheetId="16">'[5]wybrane dane finansowe 1'!#REF!</definedName>
    <definedName name="_q1tzig51824" localSheetId="17">'[5]wybrane dane finansowe 1'!#REF!</definedName>
    <definedName name="_q1tzig51824">'[5]wybrane dane finansowe 1'!#REF!</definedName>
    <definedName name="_q3lxrk53q18" localSheetId="2">'[5]wybrane dane finansowe 1'!#REF!</definedName>
    <definedName name="_q3lxrk53q18" localSheetId="5">'[5]wybrane dane finansowe 1'!#REF!</definedName>
    <definedName name="_q3lxrk53q18" localSheetId="1">'[5]wybrane dane finansowe 1'!#REF!</definedName>
    <definedName name="_q3lxrk53q18" localSheetId="4">'[5]wybrane dane finansowe 1'!#REF!</definedName>
    <definedName name="_q3lxrk53q18" localSheetId="10">'[5]wybrane dane finansowe 1'!#REF!</definedName>
    <definedName name="_q3lxrk53q18" localSheetId="16">'[5]wybrane dane finansowe 1'!#REF!</definedName>
    <definedName name="_q3lxrk53q18" localSheetId="17">'[5]wybrane dane finansowe 1'!#REF!</definedName>
    <definedName name="_q3lxrk53q18">'[5]wybrane dane finansowe 1'!#REF!</definedName>
    <definedName name="_q59zr34zl1f" localSheetId="2">'[5]wybrane dane finansowe 1'!#REF!</definedName>
    <definedName name="_q59zr34zl1f" localSheetId="5">'[5]wybrane dane finansowe 1'!#REF!</definedName>
    <definedName name="_q59zr34zl1f" localSheetId="1">'[5]wybrane dane finansowe 1'!#REF!</definedName>
    <definedName name="_q59zr34zl1f" localSheetId="4">'[5]wybrane dane finansowe 1'!#REF!</definedName>
    <definedName name="_q59zr34zl1f" localSheetId="10">'[5]wybrane dane finansowe 1'!#REF!</definedName>
    <definedName name="_q59zr34zl1f" localSheetId="16">'[5]wybrane dane finansowe 1'!#REF!</definedName>
    <definedName name="_q59zr34zl1f" localSheetId="17">'[5]wybrane dane finansowe 1'!#REF!</definedName>
    <definedName name="_q59zr34zl1f">'[5]wybrane dane finansowe 1'!#REF!</definedName>
    <definedName name="_q78to953q2e" localSheetId="2">'[5]wybrane dane finansowe 1'!#REF!</definedName>
    <definedName name="_q78to953q2e" localSheetId="5">'[5]wybrane dane finansowe 1'!#REF!</definedName>
    <definedName name="_q78to953q2e" localSheetId="1">'[5]wybrane dane finansowe 1'!#REF!</definedName>
    <definedName name="_q78to953q2e" localSheetId="4">'[5]wybrane dane finansowe 1'!#REF!</definedName>
    <definedName name="_q78to953q2e" localSheetId="10">'[5]wybrane dane finansowe 1'!#REF!</definedName>
    <definedName name="_q78to953q2e" localSheetId="16">'[5]wybrane dane finansowe 1'!#REF!</definedName>
    <definedName name="_q78to953q2e" localSheetId="17">'[5]wybrane dane finansowe 1'!#REF!</definedName>
    <definedName name="_q78to953q2e">'[5]wybrane dane finansowe 1'!#REF!</definedName>
    <definedName name="_q7jmgu53614" localSheetId="2">'[5]wybrane dane finansowe 1'!#REF!</definedName>
    <definedName name="_q7jmgu53614" localSheetId="5">'[5]wybrane dane finansowe 1'!#REF!</definedName>
    <definedName name="_q7jmgu53614" localSheetId="1">'[5]wybrane dane finansowe 1'!#REF!</definedName>
    <definedName name="_q7jmgu53614" localSheetId="4">'[5]wybrane dane finansowe 1'!#REF!</definedName>
    <definedName name="_q7jmgu53614" localSheetId="10">'[5]wybrane dane finansowe 1'!#REF!</definedName>
    <definedName name="_q7jmgu53614" localSheetId="16">'[5]wybrane dane finansowe 1'!#REF!</definedName>
    <definedName name="_q7jmgu53614" localSheetId="17">'[5]wybrane dane finansowe 1'!#REF!</definedName>
    <definedName name="_q7jmgu53614">'[5]wybrane dane finansowe 1'!#REF!</definedName>
    <definedName name="_q7qis350ms" localSheetId="2">'[5]wybrane dane finansowe 1'!#REF!</definedName>
    <definedName name="_q7qis350ms" localSheetId="5">'[5]wybrane dane finansowe 1'!#REF!</definedName>
    <definedName name="_q7qis350ms" localSheetId="1">'[5]wybrane dane finansowe 1'!#REF!</definedName>
    <definedName name="_q7qis350ms" localSheetId="4">'[5]wybrane dane finansowe 1'!#REF!</definedName>
    <definedName name="_q7qis350ms" localSheetId="10">'[5]wybrane dane finansowe 1'!#REF!</definedName>
    <definedName name="_q7qis350ms" localSheetId="16">'[5]wybrane dane finansowe 1'!#REF!</definedName>
    <definedName name="_q7qis350ms" localSheetId="17">'[5]wybrane dane finansowe 1'!#REF!</definedName>
    <definedName name="_q7qis350ms">'[5]wybrane dane finansowe 1'!#REF!</definedName>
    <definedName name="_q7s27v4y22u" localSheetId="2">'[5]wybrane dane finansowe 1'!#REF!</definedName>
    <definedName name="_q7s27v4y22u" localSheetId="5">'[5]wybrane dane finansowe 1'!#REF!</definedName>
    <definedName name="_q7s27v4y22u" localSheetId="1">'[5]wybrane dane finansowe 1'!#REF!</definedName>
    <definedName name="_q7s27v4y22u" localSheetId="4">'[5]wybrane dane finansowe 1'!#REF!</definedName>
    <definedName name="_q7s27v4y22u" localSheetId="10">'[5]wybrane dane finansowe 1'!#REF!</definedName>
    <definedName name="_q7s27v4y22u" localSheetId="16">'[5]wybrane dane finansowe 1'!#REF!</definedName>
    <definedName name="_q7s27v4y22u" localSheetId="17">'[5]wybrane dane finansowe 1'!#REF!</definedName>
    <definedName name="_q7s27v4y22u">'[5]wybrane dane finansowe 1'!#REF!</definedName>
    <definedName name="_q8bd8p4y233" localSheetId="2">'[5]wybrane dane finansowe 1'!#REF!</definedName>
    <definedName name="_q8bd8p4y233" localSheetId="5">'[5]wybrane dane finansowe 1'!#REF!</definedName>
    <definedName name="_q8bd8p4y233" localSheetId="1">'[5]wybrane dane finansowe 1'!#REF!</definedName>
    <definedName name="_q8bd8p4y233" localSheetId="4">'[5]wybrane dane finansowe 1'!#REF!</definedName>
    <definedName name="_q8bd8p4y233" localSheetId="10">'[5]wybrane dane finansowe 1'!#REF!</definedName>
    <definedName name="_q8bd8p4y233" localSheetId="16">'[5]wybrane dane finansowe 1'!#REF!</definedName>
    <definedName name="_q8bd8p4y233" localSheetId="17">'[5]wybrane dane finansowe 1'!#REF!</definedName>
    <definedName name="_q8bd8p4y233">'[5]wybrane dane finansowe 1'!#REF!</definedName>
    <definedName name="_q8fnlg50m1e" localSheetId="2">'[5]wybrane dane finansowe 1'!#REF!</definedName>
    <definedName name="_q8fnlg50m1e" localSheetId="5">'[5]wybrane dane finansowe 1'!#REF!</definedName>
    <definedName name="_q8fnlg50m1e" localSheetId="1">'[5]wybrane dane finansowe 1'!#REF!</definedName>
    <definedName name="_q8fnlg50m1e" localSheetId="4">'[5]wybrane dane finansowe 1'!#REF!</definedName>
    <definedName name="_q8fnlg50m1e" localSheetId="10">'[5]wybrane dane finansowe 1'!#REF!</definedName>
    <definedName name="_q8fnlg50m1e" localSheetId="16">'[5]wybrane dane finansowe 1'!#REF!</definedName>
    <definedName name="_q8fnlg50m1e" localSheetId="17">'[5]wybrane dane finansowe 1'!#REF!</definedName>
    <definedName name="_q8fnlg50m1e">'[5]wybrane dane finansowe 1'!#REF!</definedName>
    <definedName name="_q9wi1c54j1w" localSheetId="2">'[5]wybrane dane finansowe 1'!#REF!</definedName>
    <definedName name="_q9wi1c54j1w" localSheetId="5">'[5]wybrane dane finansowe 1'!#REF!</definedName>
    <definedName name="_q9wi1c54j1w" localSheetId="1">'[5]wybrane dane finansowe 1'!#REF!</definedName>
    <definedName name="_q9wi1c54j1w" localSheetId="4">'[5]wybrane dane finansowe 1'!#REF!</definedName>
    <definedName name="_q9wi1c54j1w" localSheetId="10">'[5]wybrane dane finansowe 1'!#REF!</definedName>
    <definedName name="_q9wi1c54j1w" localSheetId="16">'[5]wybrane dane finansowe 1'!#REF!</definedName>
    <definedName name="_q9wi1c54j1w" localSheetId="17">'[5]wybrane dane finansowe 1'!#REF!</definedName>
    <definedName name="_q9wi1c54j1w">'[5]wybrane dane finansowe 1'!#REF!</definedName>
    <definedName name="_qe61a850mt" localSheetId="2">'[5]wybrane dane finansowe 1'!#REF!</definedName>
    <definedName name="_qe61a850mt" localSheetId="5">'[5]wybrane dane finansowe 1'!#REF!</definedName>
    <definedName name="_qe61a850mt" localSheetId="1">'[5]wybrane dane finansowe 1'!#REF!</definedName>
    <definedName name="_qe61a850mt" localSheetId="4">'[5]wybrane dane finansowe 1'!#REF!</definedName>
    <definedName name="_qe61a850mt" localSheetId="10">'[5]wybrane dane finansowe 1'!#REF!</definedName>
    <definedName name="_qe61a850mt" localSheetId="16">'[5]wybrane dane finansowe 1'!#REF!</definedName>
    <definedName name="_qe61a850mt" localSheetId="17">'[5]wybrane dane finansowe 1'!#REF!</definedName>
    <definedName name="_qe61a850mt">'[5]wybrane dane finansowe 1'!#REF!</definedName>
    <definedName name="_qlgwld50m19" localSheetId="2">'[5]wybrane dane finansowe 1'!#REF!</definedName>
    <definedName name="_qlgwld50m19" localSheetId="5">'[5]wybrane dane finansowe 1'!#REF!</definedName>
    <definedName name="_qlgwld50m19" localSheetId="1">'[5]wybrane dane finansowe 1'!#REF!</definedName>
    <definedName name="_qlgwld50m19" localSheetId="4">'[5]wybrane dane finansowe 1'!#REF!</definedName>
    <definedName name="_qlgwld50m19" localSheetId="10">'[5]wybrane dane finansowe 1'!#REF!</definedName>
    <definedName name="_qlgwld50m19" localSheetId="16">'[5]wybrane dane finansowe 1'!#REF!</definedName>
    <definedName name="_qlgwld50m19" localSheetId="17">'[5]wybrane dane finansowe 1'!#REF!</definedName>
    <definedName name="_qlgwld50m19">'[5]wybrane dane finansowe 1'!#REF!</definedName>
    <definedName name="_qqdrrr507p" localSheetId="2">'[5]wybrane dane finansowe 1'!#REF!</definedName>
    <definedName name="_qqdrrr507p" localSheetId="5">'[5]wybrane dane finansowe 1'!#REF!</definedName>
    <definedName name="_qqdrrr507p" localSheetId="1">'[5]wybrane dane finansowe 1'!#REF!</definedName>
    <definedName name="_qqdrrr507p" localSheetId="4">'[5]wybrane dane finansowe 1'!#REF!</definedName>
    <definedName name="_qqdrrr507p" localSheetId="10">'[5]wybrane dane finansowe 1'!#REF!</definedName>
    <definedName name="_qqdrrr507p" localSheetId="16">'[5]wybrane dane finansowe 1'!#REF!</definedName>
    <definedName name="_qqdrrr507p" localSheetId="17">'[5]wybrane dane finansowe 1'!#REF!</definedName>
    <definedName name="_qqdrrr507p">'[5]wybrane dane finansowe 1'!#REF!</definedName>
    <definedName name="_qsshty5361a" localSheetId="2">'[5]wybrane dane finansowe 1'!#REF!</definedName>
    <definedName name="_qsshty5361a" localSheetId="5">'[5]wybrane dane finansowe 1'!#REF!</definedName>
    <definedName name="_qsshty5361a" localSheetId="1">'[5]wybrane dane finansowe 1'!#REF!</definedName>
    <definedName name="_qsshty5361a" localSheetId="4">'[5]wybrane dane finansowe 1'!#REF!</definedName>
    <definedName name="_qsshty5361a" localSheetId="10">'[5]wybrane dane finansowe 1'!#REF!</definedName>
    <definedName name="_qsshty5361a" localSheetId="16">'[5]wybrane dane finansowe 1'!#REF!</definedName>
    <definedName name="_qsshty5361a" localSheetId="17">'[5]wybrane dane finansowe 1'!#REF!</definedName>
    <definedName name="_qsshty5361a">'[5]wybrane dane finansowe 1'!#REF!</definedName>
    <definedName name="_qwczsh50724" localSheetId="2">'[5]wybrane dane finansowe 1'!#REF!</definedName>
    <definedName name="_qwczsh50724" localSheetId="5">'[5]wybrane dane finansowe 1'!#REF!</definedName>
    <definedName name="_qwczsh50724" localSheetId="1">'[5]wybrane dane finansowe 1'!#REF!</definedName>
    <definedName name="_qwczsh50724" localSheetId="4">'[5]wybrane dane finansowe 1'!#REF!</definedName>
    <definedName name="_qwczsh50724" localSheetId="10">'[5]wybrane dane finansowe 1'!#REF!</definedName>
    <definedName name="_qwczsh50724" localSheetId="16">'[5]wybrane dane finansowe 1'!#REF!</definedName>
    <definedName name="_qwczsh50724" localSheetId="17">'[5]wybrane dane finansowe 1'!#REF!</definedName>
    <definedName name="_qwczsh50724">'[5]wybrane dane finansowe 1'!#REF!</definedName>
    <definedName name="_qz3r6h53q27" localSheetId="2">'[5]wybrane dane finansowe 1'!#REF!</definedName>
    <definedName name="_qz3r6h53q27" localSheetId="5">'[5]wybrane dane finansowe 1'!#REF!</definedName>
    <definedName name="_qz3r6h53q27" localSheetId="1">'[5]wybrane dane finansowe 1'!#REF!</definedName>
    <definedName name="_qz3r6h53q27" localSheetId="4">'[5]wybrane dane finansowe 1'!#REF!</definedName>
    <definedName name="_qz3r6h53q27" localSheetId="10">'[5]wybrane dane finansowe 1'!#REF!</definedName>
    <definedName name="_qz3r6h53q27" localSheetId="16">'[5]wybrane dane finansowe 1'!#REF!</definedName>
    <definedName name="_qz3r6h53q27" localSheetId="17">'[5]wybrane dane finansowe 1'!#REF!</definedName>
    <definedName name="_qz3r6h53q27">'[5]wybrane dane finansowe 1'!#REF!</definedName>
    <definedName name="_qzxmve4y224" localSheetId="2">'[5]wybrane dane finansowe 1'!#REF!</definedName>
    <definedName name="_qzxmve4y224" localSheetId="5">'[5]wybrane dane finansowe 1'!#REF!</definedName>
    <definedName name="_qzxmve4y224" localSheetId="1">'[5]wybrane dane finansowe 1'!#REF!</definedName>
    <definedName name="_qzxmve4y224" localSheetId="4">'[5]wybrane dane finansowe 1'!#REF!</definedName>
    <definedName name="_qzxmve4y224" localSheetId="10">'[5]wybrane dane finansowe 1'!#REF!</definedName>
    <definedName name="_qzxmve4y224" localSheetId="16">'[5]wybrane dane finansowe 1'!#REF!</definedName>
    <definedName name="_qzxmve4y224" localSheetId="17">'[5]wybrane dane finansowe 1'!#REF!</definedName>
    <definedName name="_qzxmve4y224">'[5]wybrane dane finansowe 1'!#REF!</definedName>
    <definedName name="_r0krnn53618" localSheetId="2">'[5]wybrane dane finansowe 1'!#REF!</definedName>
    <definedName name="_r0krnn53618" localSheetId="5">'[5]wybrane dane finansowe 1'!#REF!</definedName>
    <definedName name="_r0krnn53618" localSheetId="1">'[5]wybrane dane finansowe 1'!#REF!</definedName>
    <definedName name="_r0krnn53618" localSheetId="4">'[5]wybrane dane finansowe 1'!#REF!</definedName>
    <definedName name="_r0krnn53618" localSheetId="10">'[5]wybrane dane finansowe 1'!#REF!</definedName>
    <definedName name="_r0krnn53618" localSheetId="16">'[5]wybrane dane finansowe 1'!#REF!</definedName>
    <definedName name="_r0krnn53618" localSheetId="17">'[5]wybrane dane finansowe 1'!#REF!</definedName>
    <definedName name="_r0krnn53618">'[5]wybrane dane finansowe 1'!#REF!</definedName>
    <definedName name="_r2arfr4zlm" localSheetId="2">'[5]wybrane dane finansowe 1'!#REF!</definedName>
    <definedName name="_r2arfr4zlm" localSheetId="5">'[5]wybrane dane finansowe 1'!#REF!</definedName>
    <definedName name="_r2arfr4zlm" localSheetId="1">'[5]wybrane dane finansowe 1'!#REF!</definedName>
    <definedName name="_r2arfr4zlm" localSheetId="4">'[5]wybrane dane finansowe 1'!#REF!</definedName>
    <definedName name="_r2arfr4zlm" localSheetId="10">'[5]wybrane dane finansowe 1'!#REF!</definedName>
    <definedName name="_r2arfr4zlm" localSheetId="16">'[5]wybrane dane finansowe 1'!#REF!</definedName>
    <definedName name="_r2arfr4zlm" localSheetId="17">'[5]wybrane dane finansowe 1'!#REF!</definedName>
    <definedName name="_r2arfr4zlm">'[5]wybrane dane finansowe 1'!#REF!</definedName>
    <definedName name="_r2icwl507c" localSheetId="2">'[5]wybrane dane finansowe 1'!#REF!</definedName>
    <definedName name="_r2icwl507c" localSheetId="5">'[5]wybrane dane finansowe 1'!#REF!</definedName>
    <definedName name="_r2icwl507c" localSheetId="1">'[5]wybrane dane finansowe 1'!#REF!</definedName>
    <definedName name="_r2icwl507c" localSheetId="4">'[5]wybrane dane finansowe 1'!#REF!</definedName>
    <definedName name="_r2icwl507c" localSheetId="10">'[5]wybrane dane finansowe 1'!#REF!</definedName>
    <definedName name="_r2icwl507c" localSheetId="16">'[5]wybrane dane finansowe 1'!#REF!</definedName>
    <definedName name="_r2icwl507c" localSheetId="17">'[5]wybrane dane finansowe 1'!#REF!</definedName>
    <definedName name="_r2icwl507c">'[5]wybrane dane finansowe 1'!#REF!</definedName>
    <definedName name="_r3bpwa4y238" localSheetId="2">'[5]wybrane dane finansowe 1'!#REF!</definedName>
    <definedName name="_r3bpwa4y238" localSheetId="5">'[5]wybrane dane finansowe 1'!#REF!</definedName>
    <definedName name="_r3bpwa4y238" localSheetId="1">'[5]wybrane dane finansowe 1'!#REF!</definedName>
    <definedName name="_r3bpwa4y238" localSheetId="4">'[5]wybrane dane finansowe 1'!#REF!</definedName>
    <definedName name="_r3bpwa4y238" localSheetId="10">'[5]wybrane dane finansowe 1'!#REF!</definedName>
    <definedName name="_r3bpwa4y238" localSheetId="16">'[5]wybrane dane finansowe 1'!#REF!</definedName>
    <definedName name="_r3bpwa4y238" localSheetId="17">'[5]wybrane dane finansowe 1'!#REF!</definedName>
    <definedName name="_r3bpwa4y238">'[5]wybrane dane finansowe 1'!#REF!</definedName>
    <definedName name="_r4b84i5071h" localSheetId="2">'[5]wybrane dane finansowe 1'!#REF!</definedName>
    <definedName name="_r4b84i5071h" localSheetId="5">'[5]wybrane dane finansowe 1'!#REF!</definedName>
    <definedName name="_r4b84i5071h" localSheetId="1">'[5]wybrane dane finansowe 1'!#REF!</definedName>
    <definedName name="_r4b84i5071h" localSheetId="4">'[5]wybrane dane finansowe 1'!#REF!</definedName>
    <definedName name="_r4b84i5071h" localSheetId="10">'[5]wybrane dane finansowe 1'!#REF!</definedName>
    <definedName name="_r4b84i5071h" localSheetId="16">'[5]wybrane dane finansowe 1'!#REF!</definedName>
    <definedName name="_r4b84i5071h" localSheetId="17">'[5]wybrane dane finansowe 1'!#REF!</definedName>
    <definedName name="_r4b84i5071h">'[5]wybrane dane finansowe 1'!#REF!</definedName>
    <definedName name="_r4jgui50mg" localSheetId="2">'[5]wybrane dane finansowe 1'!#REF!</definedName>
    <definedName name="_r4jgui50mg" localSheetId="5">'[5]wybrane dane finansowe 1'!#REF!</definedName>
    <definedName name="_r4jgui50mg" localSheetId="1">'[5]wybrane dane finansowe 1'!#REF!</definedName>
    <definedName name="_r4jgui50mg" localSheetId="4">'[5]wybrane dane finansowe 1'!#REF!</definedName>
    <definedName name="_r4jgui50mg" localSheetId="10">'[5]wybrane dane finansowe 1'!#REF!</definedName>
    <definedName name="_r4jgui50mg" localSheetId="16">'[5]wybrane dane finansowe 1'!#REF!</definedName>
    <definedName name="_r4jgui50mg" localSheetId="17">'[5]wybrane dane finansowe 1'!#REF!</definedName>
    <definedName name="_r4jgui50mg">'[5]wybrane dane finansowe 1'!#REF!</definedName>
    <definedName name="_r8nq8h4x99" localSheetId="2">#REF!</definedName>
    <definedName name="_r8nq8h4x99" localSheetId="4">#REF!</definedName>
    <definedName name="_r8nq8h4x99" localSheetId="10">#REF!</definedName>
    <definedName name="_r8nq8h4x99" localSheetId="16">#REF!</definedName>
    <definedName name="_r8nq8h4x99">#REF!</definedName>
    <definedName name="_RAI1" localSheetId="2">#REF!</definedName>
    <definedName name="_RAI1" localSheetId="4">#REF!</definedName>
    <definedName name="_RAI1" localSheetId="10">#REF!</definedName>
    <definedName name="_RAI1" localSheetId="16">#REF!</definedName>
    <definedName name="_RAI1">#REF!</definedName>
    <definedName name="_RAI2" localSheetId="2">#REF!</definedName>
    <definedName name="_RAI2" localSheetId="4">#REF!</definedName>
    <definedName name="_RAI2" localSheetId="10">#REF!</definedName>
    <definedName name="_RAI2" localSheetId="16">#REF!</definedName>
    <definedName name="_RAI2">#REF!</definedName>
    <definedName name="_rccchj53q2m" localSheetId="2">'[5]wybrane dane finansowe 1'!#REF!</definedName>
    <definedName name="_rccchj53q2m" localSheetId="5">'[5]wybrane dane finansowe 1'!#REF!</definedName>
    <definedName name="_rccchj53q2m" localSheetId="1">'[5]wybrane dane finansowe 1'!#REF!</definedName>
    <definedName name="_rccchj53q2m" localSheetId="4">'[5]wybrane dane finansowe 1'!#REF!</definedName>
    <definedName name="_rccchj53q2m" localSheetId="10">'[5]wybrane dane finansowe 1'!#REF!</definedName>
    <definedName name="_rccchj53q2m" localSheetId="16">'[5]wybrane dane finansowe 1'!#REF!</definedName>
    <definedName name="_rccchj53q2m" localSheetId="17">'[5]wybrane dane finansowe 1'!#REF!</definedName>
    <definedName name="_rccchj53q2m">'[5]wybrane dane finansowe 1'!#REF!</definedName>
    <definedName name="_rcdsvd51825" localSheetId="2">'[5]wybrane dane finansowe 1'!#REF!</definedName>
    <definedName name="_rcdsvd51825" localSheetId="5">'[5]wybrane dane finansowe 1'!#REF!</definedName>
    <definedName name="_rcdsvd51825" localSheetId="1">'[5]wybrane dane finansowe 1'!#REF!</definedName>
    <definedName name="_rcdsvd51825" localSheetId="4">'[5]wybrane dane finansowe 1'!#REF!</definedName>
    <definedName name="_rcdsvd51825" localSheetId="10">'[5]wybrane dane finansowe 1'!#REF!</definedName>
    <definedName name="_rcdsvd51825" localSheetId="16">'[5]wybrane dane finansowe 1'!#REF!</definedName>
    <definedName name="_rcdsvd51825" localSheetId="17">'[5]wybrane dane finansowe 1'!#REF!</definedName>
    <definedName name="_rcdsvd51825">'[5]wybrane dane finansowe 1'!#REF!</definedName>
    <definedName name="_rcuonc5072u" localSheetId="2">'[5]wybrane dane finansowe 1'!#REF!</definedName>
    <definedName name="_rcuonc5072u" localSheetId="5">'[5]wybrane dane finansowe 1'!#REF!</definedName>
    <definedName name="_rcuonc5072u" localSheetId="1">'[5]wybrane dane finansowe 1'!#REF!</definedName>
    <definedName name="_rcuonc5072u" localSheetId="4">'[5]wybrane dane finansowe 1'!#REF!</definedName>
    <definedName name="_rcuonc5072u" localSheetId="10">'[5]wybrane dane finansowe 1'!#REF!</definedName>
    <definedName name="_rcuonc5072u" localSheetId="16">'[5]wybrane dane finansowe 1'!#REF!</definedName>
    <definedName name="_rcuonc5072u" localSheetId="17">'[5]wybrane dane finansowe 1'!#REF!</definedName>
    <definedName name="_rcuonc5072u">'[5]wybrane dane finansowe 1'!#REF!</definedName>
    <definedName name="_rfg0jc51pj" localSheetId="2">'[5]wybrane dane finansowe 1'!#REF!</definedName>
    <definedName name="_rfg0jc51pj" localSheetId="5">'[5]wybrane dane finansowe 1'!#REF!</definedName>
    <definedName name="_rfg0jc51pj" localSheetId="1">'[5]wybrane dane finansowe 1'!#REF!</definedName>
    <definedName name="_rfg0jc51pj" localSheetId="4">'[5]wybrane dane finansowe 1'!#REF!</definedName>
    <definedName name="_rfg0jc51pj" localSheetId="10">'[5]wybrane dane finansowe 1'!#REF!</definedName>
    <definedName name="_rfg0jc51pj" localSheetId="16">'[5]wybrane dane finansowe 1'!#REF!</definedName>
    <definedName name="_rfg0jc51pj" localSheetId="17">'[5]wybrane dane finansowe 1'!#REF!</definedName>
    <definedName name="_rfg0jc51pj">'[5]wybrane dane finansowe 1'!#REF!</definedName>
    <definedName name="_rgodgm54jx" localSheetId="2">'[5]wybrane dane finansowe 1'!#REF!</definedName>
    <definedName name="_rgodgm54jx" localSheetId="5">'[5]wybrane dane finansowe 1'!#REF!</definedName>
    <definedName name="_rgodgm54jx" localSheetId="1">'[5]wybrane dane finansowe 1'!#REF!</definedName>
    <definedName name="_rgodgm54jx" localSheetId="4">'[5]wybrane dane finansowe 1'!#REF!</definedName>
    <definedName name="_rgodgm54jx" localSheetId="10">'[5]wybrane dane finansowe 1'!#REF!</definedName>
    <definedName name="_rgodgm54jx" localSheetId="16">'[5]wybrane dane finansowe 1'!#REF!</definedName>
    <definedName name="_rgodgm54jx" localSheetId="17">'[5]wybrane dane finansowe 1'!#REF!</definedName>
    <definedName name="_rgodgm54jx">'[5]wybrane dane finansowe 1'!#REF!</definedName>
    <definedName name="_rh7rzp54j1t" localSheetId="2">'[5]wybrane dane finansowe 1'!#REF!</definedName>
    <definedName name="_rh7rzp54j1t" localSheetId="5">'[5]wybrane dane finansowe 1'!#REF!</definedName>
    <definedName name="_rh7rzp54j1t" localSheetId="1">'[5]wybrane dane finansowe 1'!#REF!</definedName>
    <definedName name="_rh7rzp54j1t" localSheetId="4">'[5]wybrane dane finansowe 1'!#REF!</definedName>
    <definedName name="_rh7rzp54j1t" localSheetId="10">'[5]wybrane dane finansowe 1'!#REF!</definedName>
    <definedName name="_rh7rzp54j1t" localSheetId="16">'[5]wybrane dane finansowe 1'!#REF!</definedName>
    <definedName name="_rh7rzp54j1t" localSheetId="17">'[5]wybrane dane finansowe 1'!#REF!</definedName>
    <definedName name="_rh7rzp54j1t">'[5]wybrane dane finansowe 1'!#REF!</definedName>
    <definedName name="_rh9oj153617" localSheetId="2">'[5]wybrane dane finansowe 1'!#REF!</definedName>
    <definedName name="_rh9oj153617" localSheetId="5">'[5]wybrane dane finansowe 1'!#REF!</definedName>
    <definedName name="_rh9oj153617" localSheetId="1">'[5]wybrane dane finansowe 1'!#REF!</definedName>
    <definedName name="_rh9oj153617" localSheetId="4">'[5]wybrane dane finansowe 1'!#REF!</definedName>
    <definedName name="_rh9oj153617" localSheetId="10">'[5]wybrane dane finansowe 1'!#REF!</definedName>
    <definedName name="_rh9oj153617" localSheetId="16">'[5]wybrane dane finansowe 1'!#REF!</definedName>
    <definedName name="_rh9oj153617" localSheetId="17">'[5]wybrane dane finansowe 1'!#REF!</definedName>
    <definedName name="_rh9oj153617">'[5]wybrane dane finansowe 1'!#REF!</definedName>
    <definedName name="_rhv2t450m2g" localSheetId="2">'[5]wybrane dane finansowe 1'!#REF!</definedName>
    <definedName name="_rhv2t450m2g" localSheetId="5">'[5]wybrane dane finansowe 1'!#REF!</definedName>
    <definedName name="_rhv2t450m2g" localSheetId="1">'[5]wybrane dane finansowe 1'!#REF!</definedName>
    <definedName name="_rhv2t450m2g" localSheetId="4">'[5]wybrane dane finansowe 1'!#REF!</definedName>
    <definedName name="_rhv2t450m2g" localSheetId="10">'[5]wybrane dane finansowe 1'!#REF!</definedName>
    <definedName name="_rhv2t450m2g" localSheetId="16">'[5]wybrane dane finansowe 1'!#REF!</definedName>
    <definedName name="_rhv2t450m2g" localSheetId="17">'[5]wybrane dane finansowe 1'!#REF!</definedName>
    <definedName name="_rhv2t450m2g">'[5]wybrane dane finansowe 1'!#REF!</definedName>
    <definedName name="_ri5t105071w" localSheetId="2">'[5]wybrane dane finansowe 1'!#REF!</definedName>
    <definedName name="_ri5t105071w" localSheetId="5">'[5]wybrane dane finansowe 1'!#REF!</definedName>
    <definedName name="_ri5t105071w" localSheetId="1">'[5]wybrane dane finansowe 1'!#REF!</definedName>
    <definedName name="_ri5t105071w" localSheetId="4">'[5]wybrane dane finansowe 1'!#REF!</definedName>
    <definedName name="_ri5t105071w" localSheetId="10">'[5]wybrane dane finansowe 1'!#REF!</definedName>
    <definedName name="_ri5t105071w" localSheetId="16">'[5]wybrane dane finansowe 1'!#REF!</definedName>
    <definedName name="_ri5t105071w" localSheetId="17">'[5]wybrane dane finansowe 1'!#REF!</definedName>
    <definedName name="_ri5t105071w">'[5]wybrane dane finansowe 1'!#REF!</definedName>
    <definedName name="_rjtt5q53611" localSheetId="2">'[5]wybrane dane finansowe 1'!#REF!</definedName>
    <definedName name="_rjtt5q53611" localSheetId="5">'[5]wybrane dane finansowe 1'!#REF!</definedName>
    <definedName name="_rjtt5q53611" localSheetId="1">'[5]wybrane dane finansowe 1'!#REF!</definedName>
    <definedName name="_rjtt5q53611" localSheetId="4">'[5]wybrane dane finansowe 1'!#REF!</definedName>
    <definedName name="_rjtt5q53611" localSheetId="10">'[5]wybrane dane finansowe 1'!#REF!</definedName>
    <definedName name="_rjtt5q53611" localSheetId="16">'[5]wybrane dane finansowe 1'!#REF!</definedName>
    <definedName name="_rjtt5q53611" localSheetId="17">'[5]wybrane dane finansowe 1'!#REF!</definedName>
    <definedName name="_rjtt5q53611">'[5]wybrane dane finansowe 1'!#REF!</definedName>
    <definedName name="_rk9sex4yso" localSheetId="2">'[5]wybrane dane finansowe 1'!#REF!</definedName>
    <definedName name="_rk9sex4yso" localSheetId="5">'[5]wybrane dane finansowe 1'!#REF!</definedName>
    <definedName name="_rk9sex4yso" localSheetId="1">'[5]wybrane dane finansowe 1'!#REF!</definedName>
    <definedName name="_rk9sex4yso" localSheetId="4">'[5]wybrane dane finansowe 1'!#REF!</definedName>
    <definedName name="_rk9sex4yso" localSheetId="10">'[5]wybrane dane finansowe 1'!#REF!</definedName>
    <definedName name="_rk9sex4yso" localSheetId="16">'[5]wybrane dane finansowe 1'!#REF!</definedName>
    <definedName name="_rk9sex4yso" localSheetId="17">'[5]wybrane dane finansowe 1'!#REF!</definedName>
    <definedName name="_rk9sex4yso">'[5]wybrane dane finansowe 1'!#REF!</definedName>
    <definedName name="_rlqh6v53qx" localSheetId="2">'[5]wybrane dane finansowe 1'!#REF!</definedName>
    <definedName name="_rlqh6v53qx" localSheetId="5">'[5]wybrane dane finansowe 1'!#REF!</definedName>
    <definedName name="_rlqh6v53qx" localSheetId="1">'[5]wybrane dane finansowe 1'!#REF!</definedName>
    <definedName name="_rlqh6v53qx" localSheetId="4">'[5]wybrane dane finansowe 1'!#REF!</definedName>
    <definedName name="_rlqh6v53qx" localSheetId="10">'[5]wybrane dane finansowe 1'!#REF!</definedName>
    <definedName name="_rlqh6v53qx" localSheetId="16">'[5]wybrane dane finansowe 1'!#REF!</definedName>
    <definedName name="_rlqh6v53qx" localSheetId="17">'[5]wybrane dane finansowe 1'!#REF!</definedName>
    <definedName name="_rlqh6v53qx">'[5]wybrane dane finansowe 1'!#REF!</definedName>
    <definedName name="_roxh214zl1l" localSheetId="2">'[5]wybrane dane finansowe 1'!#REF!</definedName>
    <definedName name="_roxh214zl1l" localSheetId="5">'[5]wybrane dane finansowe 1'!#REF!</definedName>
    <definedName name="_roxh214zl1l" localSheetId="1">'[5]wybrane dane finansowe 1'!#REF!</definedName>
    <definedName name="_roxh214zl1l" localSheetId="4">'[5]wybrane dane finansowe 1'!#REF!</definedName>
    <definedName name="_roxh214zl1l" localSheetId="10">'[5]wybrane dane finansowe 1'!#REF!</definedName>
    <definedName name="_roxh214zl1l" localSheetId="16">'[5]wybrane dane finansowe 1'!#REF!</definedName>
    <definedName name="_roxh214zl1l" localSheetId="17">'[5]wybrane dane finansowe 1'!#REF!</definedName>
    <definedName name="_roxh214zl1l">'[5]wybrane dane finansowe 1'!#REF!</definedName>
    <definedName name="_rrz35t5071l" localSheetId="2">'[5]wybrane dane finansowe 1'!#REF!</definedName>
    <definedName name="_rrz35t5071l" localSheetId="5">'[5]wybrane dane finansowe 1'!#REF!</definedName>
    <definedName name="_rrz35t5071l" localSheetId="1">'[5]wybrane dane finansowe 1'!#REF!</definedName>
    <definedName name="_rrz35t5071l" localSheetId="4">'[5]wybrane dane finansowe 1'!#REF!</definedName>
    <definedName name="_rrz35t5071l" localSheetId="10">'[5]wybrane dane finansowe 1'!#REF!</definedName>
    <definedName name="_rrz35t5071l" localSheetId="16">'[5]wybrane dane finansowe 1'!#REF!</definedName>
    <definedName name="_rrz35t5071l" localSheetId="17">'[5]wybrane dane finansowe 1'!#REF!</definedName>
    <definedName name="_rrz35t5071l">'[5]wybrane dane finansowe 1'!#REF!</definedName>
    <definedName name="_rsse0j518u" localSheetId="2">'[5]wybrane dane finansowe 1'!#REF!</definedName>
    <definedName name="_rsse0j518u" localSheetId="5">'[5]wybrane dane finansowe 1'!#REF!</definedName>
    <definedName name="_rsse0j518u" localSheetId="1">'[5]wybrane dane finansowe 1'!#REF!</definedName>
    <definedName name="_rsse0j518u" localSheetId="4">'[5]wybrane dane finansowe 1'!#REF!</definedName>
    <definedName name="_rsse0j518u" localSheetId="10">'[5]wybrane dane finansowe 1'!#REF!</definedName>
    <definedName name="_rsse0j518u" localSheetId="16">'[5]wybrane dane finansowe 1'!#REF!</definedName>
    <definedName name="_rsse0j518u" localSheetId="17">'[5]wybrane dane finansowe 1'!#REF!</definedName>
    <definedName name="_rsse0j518u">'[5]wybrane dane finansowe 1'!#REF!</definedName>
    <definedName name="_rt50sx5071r" localSheetId="2">'[5]wybrane dane finansowe 1'!#REF!</definedName>
    <definedName name="_rt50sx5071r" localSheetId="5">'[5]wybrane dane finansowe 1'!#REF!</definedName>
    <definedName name="_rt50sx5071r" localSheetId="1">'[5]wybrane dane finansowe 1'!#REF!</definedName>
    <definedName name="_rt50sx5071r" localSheetId="4">'[5]wybrane dane finansowe 1'!#REF!</definedName>
    <definedName name="_rt50sx5071r" localSheetId="10">'[5]wybrane dane finansowe 1'!#REF!</definedName>
    <definedName name="_rt50sx5071r" localSheetId="16">'[5]wybrane dane finansowe 1'!#REF!</definedName>
    <definedName name="_rt50sx5071r" localSheetId="17">'[5]wybrane dane finansowe 1'!#REF!</definedName>
    <definedName name="_rt50sx5071r">'[5]wybrane dane finansowe 1'!#REF!</definedName>
    <definedName name="_rttx5q4zlx" localSheetId="2">'[5]wybrane dane finansowe 1'!#REF!</definedName>
    <definedName name="_rttx5q4zlx" localSheetId="5">'[5]wybrane dane finansowe 1'!#REF!</definedName>
    <definedName name="_rttx5q4zlx" localSheetId="1">'[5]wybrane dane finansowe 1'!#REF!</definedName>
    <definedName name="_rttx5q4zlx" localSheetId="4">'[5]wybrane dane finansowe 1'!#REF!</definedName>
    <definedName name="_rttx5q4zlx" localSheetId="10">'[5]wybrane dane finansowe 1'!#REF!</definedName>
    <definedName name="_rttx5q4zlx" localSheetId="16">'[5]wybrane dane finansowe 1'!#REF!</definedName>
    <definedName name="_rttx5q4zlx" localSheetId="17">'[5]wybrane dane finansowe 1'!#REF!</definedName>
    <definedName name="_rttx5q4zlx">'[5]wybrane dane finansowe 1'!#REF!</definedName>
    <definedName name="_rvmteg50m2v" localSheetId="2">'[5]wybrane dane finansowe 1'!#REF!</definedName>
    <definedName name="_rvmteg50m2v" localSheetId="5">'[5]wybrane dane finansowe 1'!#REF!</definedName>
    <definedName name="_rvmteg50m2v" localSheetId="1">'[5]wybrane dane finansowe 1'!#REF!</definedName>
    <definedName name="_rvmteg50m2v" localSheetId="4">'[5]wybrane dane finansowe 1'!#REF!</definedName>
    <definedName name="_rvmteg50m2v" localSheetId="10">'[5]wybrane dane finansowe 1'!#REF!</definedName>
    <definedName name="_rvmteg50m2v" localSheetId="16">'[5]wybrane dane finansowe 1'!#REF!</definedName>
    <definedName name="_rvmteg50m2v" localSheetId="17">'[5]wybrane dane finansowe 1'!#REF!</definedName>
    <definedName name="_rvmteg50m2v">'[5]wybrane dane finansowe 1'!#REF!</definedName>
    <definedName name="_rwuufy536r" localSheetId="2">'[5]wybrane dane finansowe 1'!#REF!</definedName>
    <definedName name="_rwuufy536r" localSheetId="5">'[5]wybrane dane finansowe 1'!#REF!</definedName>
    <definedName name="_rwuufy536r" localSheetId="1">'[5]wybrane dane finansowe 1'!#REF!</definedName>
    <definedName name="_rwuufy536r" localSheetId="4">'[5]wybrane dane finansowe 1'!#REF!</definedName>
    <definedName name="_rwuufy536r" localSheetId="10">'[5]wybrane dane finansowe 1'!#REF!</definedName>
    <definedName name="_rwuufy536r" localSheetId="16">'[5]wybrane dane finansowe 1'!#REF!</definedName>
    <definedName name="_rwuufy536r" localSheetId="17">'[5]wybrane dane finansowe 1'!#REF!</definedName>
    <definedName name="_rwuufy536r">'[5]wybrane dane finansowe 1'!#REF!</definedName>
    <definedName name="_rymqde54j1u" localSheetId="2">'[5]wybrane dane finansowe 1'!#REF!</definedName>
    <definedName name="_rymqde54j1u" localSheetId="5">'[5]wybrane dane finansowe 1'!#REF!</definedName>
    <definedName name="_rymqde54j1u" localSheetId="1">'[5]wybrane dane finansowe 1'!#REF!</definedName>
    <definedName name="_rymqde54j1u" localSheetId="4">'[5]wybrane dane finansowe 1'!#REF!</definedName>
    <definedName name="_rymqde54j1u" localSheetId="10">'[5]wybrane dane finansowe 1'!#REF!</definedName>
    <definedName name="_rymqde54j1u" localSheetId="16">'[5]wybrane dane finansowe 1'!#REF!</definedName>
    <definedName name="_rymqde54j1u" localSheetId="17">'[5]wybrane dane finansowe 1'!#REF!</definedName>
    <definedName name="_rymqde54j1u">'[5]wybrane dane finansowe 1'!#REF!</definedName>
    <definedName name="_rz9dqm4y21v" localSheetId="2">'[5]wybrane dane finansowe 1'!#REF!</definedName>
    <definedName name="_rz9dqm4y21v" localSheetId="5">'[5]wybrane dane finansowe 1'!#REF!</definedName>
    <definedName name="_rz9dqm4y21v" localSheetId="1">'[5]wybrane dane finansowe 1'!#REF!</definedName>
    <definedName name="_rz9dqm4y21v" localSheetId="4">'[5]wybrane dane finansowe 1'!#REF!</definedName>
    <definedName name="_rz9dqm4y21v" localSheetId="10">'[5]wybrane dane finansowe 1'!#REF!</definedName>
    <definedName name="_rz9dqm4y21v" localSheetId="16">'[5]wybrane dane finansowe 1'!#REF!</definedName>
    <definedName name="_rz9dqm4y21v" localSheetId="17">'[5]wybrane dane finansowe 1'!#REF!</definedName>
    <definedName name="_rz9dqm4y21v">'[5]wybrane dane finansowe 1'!#REF!</definedName>
    <definedName name="_s06enm54j2i" localSheetId="2">'[5]wybrane dane finansowe 1'!#REF!</definedName>
    <definedName name="_s06enm54j2i" localSheetId="5">'[5]wybrane dane finansowe 1'!#REF!</definedName>
    <definedName name="_s06enm54j2i" localSheetId="1">'[5]wybrane dane finansowe 1'!#REF!</definedName>
    <definedName name="_s06enm54j2i" localSheetId="4">'[5]wybrane dane finansowe 1'!#REF!</definedName>
    <definedName name="_s06enm54j2i" localSheetId="10">'[5]wybrane dane finansowe 1'!#REF!</definedName>
    <definedName name="_s06enm54j2i" localSheetId="16">'[5]wybrane dane finansowe 1'!#REF!</definedName>
    <definedName name="_s06enm54j2i" localSheetId="17">'[5]wybrane dane finansowe 1'!#REF!</definedName>
    <definedName name="_s06enm54j2i">'[5]wybrane dane finansowe 1'!#REF!</definedName>
    <definedName name="_s4a7925181x" localSheetId="2">'[5]wybrane dane finansowe 1'!#REF!</definedName>
    <definedName name="_s4a7925181x" localSheetId="5">'[5]wybrane dane finansowe 1'!#REF!</definedName>
    <definedName name="_s4a7925181x" localSheetId="1">'[5]wybrane dane finansowe 1'!#REF!</definedName>
    <definedName name="_s4a7925181x" localSheetId="4">'[5]wybrane dane finansowe 1'!#REF!</definedName>
    <definedName name="_s4a7925181x" localSheetId="10">'[5]wybrane dane finansowe 1'!#REF!</definedName>
    <definedName name="_s4a7925181x" localSheetId="16">'[5]wybrane dane finansowe 1'!#REF!</definedName>
    <definedName name="_s4a7925181x" localSheetId="17">'[5]wybrane dane finansowe 1'!#REF!</definedName>
    <definedName name="_s4a7925181x">'[5]wybrane dane finansowe 1'!#REF!</definedName>
    <definedName name="_s8tju9518a" localSheetId="2">'[5]wybrane dane finansowe 1'!#REF!</definedName>
    <definedName name="_s8tju9518a" localSheetId="5">'[5]wybrane dane finansowe 1'!#REF!</definedName>
    <definedName name="_s8tju9518a" localSheetId="1">'[5]wybrane dane finansowe 1'!#REF!</definedName>
    <definedName name="_s8tju9518a" localSheetId="4">'[5]wybrane dane finansowe 1'!#REF!</definedName>
    <definedName name="_s8tju9518a" localSheetId="10">'[5]wybrane dane finansowe 1'!#REF!</definedName>
    <definedName name="_s8tju9518a" localSheetId="16">'[5]wybrane dane finansowe 1'!#REF!</definedName>
    <definedName name="_s8tju9518a" localSheetId="17">'[5]wybrane dane finansowe 1'!#REF!</definedName>
    <definedName name="_s8tju9518a">'[5]wybrane dane finansowe 1'!#REF!</definedName>
    <definedName name="_scn1" localSheetId="2">#REF!</definedName>
    <definedName name="_scn1" localSheetId="4">#REF!</definedName>
    <definedName name="_scn1" localSheetId="10">#REF!</definedName>
    <definedName name="_scn1" localSheetId="16">#REF!</definedName>
    <definedName name="_scn1">#REF!</definedName>
    <definedName name="_se047f53q1d" localSheetId="2">'[5]wybrane dane finansowe 1'!#REF!</definedName>
    <definedName name="_se047f53q1d" localSheetId="5">'[5]wybrane dane finansowe 1'!#REF!</definedName>
    <definedName name="_se047f53q1d" localSheetId="1">'[5]wybrane dane finansowe 1'!#REF!</definedName>
    <definedName name="_se047f53q1d" localSheetId="4">'[5]wybrane dane finansowe 1'!#REF!</definedName>
    <definedName name="_se047f53q1d" localSheetId="10">'[5]wybrane dane finansowe 1'!#REF!</definedName>
    <definedName name="_se047f53q1d" localSheetId="16">'[5]wybrane dane finansowe 1'!#REF!</definedName>
    <definedName name="_se047f53q1d" localSheetId="17">'[5]wybrane dane finansowe 1'!#REF!</definedName>
    <definedName name="_se047f53q1d">'[5]wybrane dane finansowe 1'!#REF!</definedName>
    <definedName name="_se0jzs4y22d" localSheetId="2">'[5]wybrane dane finansowe 1'!#REF!</definedName>
    <definedName name="_se0jzs4y22d" localSheetId="5">'[5]wybrane dane finansowe 1'!#REF!</definedName>
    <definedName name="_se0jzs4y22d" localSheetId="1">'[5]wybrane dane finansowe 1'!#REF!</definedName>
    <definedName name="_se0jzs4y22d" localSheetId="4">'[5]wybrane dane finansowe 1'!#REF!</definedName>
    <definedName name="_se0jzs4y22d" localSheetId="10">'[5]wybrane dane finansowe 1'!#REF!</definedName>
    <definedName name="_se0jzs4y22d" localSheetId="16">'[5]wybrane dane finansowe 1'!#REF!</definedName>
    <definedName name="_se0jzs4y22d" localSheetId="17">'[5]wybrane dane finansowe 1'!#REF!</definedName>
    <definedName name="_se0jzs4y22d">'[5]wybrane dane finansowe 1'!#REF!</definedName>
    <definedName name="_sf8q8254j2g" localSheetId="2">'[5]wybrane dane finansowe 1'!#REF!</definedName>
    <definedName name="_sf8q8254j2g" localSheetId="5">'[5]wybrane dane finansowe 1'!#REF!</definedName>
    <definedName name="_sf8q8254j2g" localSheetId="1">'[5]wybrane dane finansowe 1'!#REF!</definedName>
    <definedName name="_sf8q8254j2g" localSheetId="4">'[5]wybrane dane finansowe 1'!#REF!</definedName>
    <definedName name="_sf8q8254j2g" localSheetId="10">'[5]wybrane dane finansowe 1'!#REF!</definedName>
    <definedName name="_sf8q8254j2g" localSheetId="16">'[5]wybrane dane finansowe 1'!#REF!</definedName>
    <definedName name="_sf8q8254j2g" localSheetId="17">'[5]wybrane dane finansowe 1'!#REF!</definedName>
    <definedName name="_sf8q8254j2g">'[5]wybrane dane finansowe 1'!#REF!</definedName>
    <definedName name="_shn6hn53qf" localSheetId="2">'[5]wybrane dane finansowe 1'!#REF!</definedName>
    <definedName name="_shn6hn53qf" localSheetId="5">'[5]wybrane dane finansowe 1'!#REF!</definedName>
    <definedName name="_shn6hn53qf" localSheetId="1">'[5]wybrane dane finansowe 1'!#REF!</definedName>
    <definedName name="_shn6hn53qf" localSheetId="4">'[5]wybrane dane finansowe 1'!#REF!</definedName>
    <definedName name="_shn6hn53qf" localSheetId="10">'[5]wybrane dane finansowe 1'!#REF!</definedName>
    <definedName name="_shn6hn53qf" localSheetId="16">'[5]wybrane dane finansowe 1'!#REF!</definedName>
    <definedName name="_shn6hn53qf" localSheetId="17">'[5]wybrane dane finansowe 1'!#REF!</definedName>
    <definedName name="_shn6hn53qf">'[5]wybrane dane finansowe 1'!#REF!</definedName>
    <definedName name="_sic9p34x9h" localSheetId="2">'[5]wybrane dane finansowe 1'!#REF!</definedName>
    <definedName name="_sic9p34x9h" localSheetId="5">'[5]wybrane dane finansowe 1'!#REF!</definedName>
    <definedName name="_sic9p34x9h" localSheetId="1">'[5]wybrane dane finansowe 1'!#REF!</definedName>
    <definedName name="_sic9p34x9h" localSheetId="4">'[5]wybrane dane finansowe 1'!#REF!</definedName>
    <definedName name="_sic9p34x9h" localSheetId="10">'[5]wybrane dane finansowe 1'!#REF!</definedName>
    <definedName name="_sic9p34x9h" localSheetId="16">'[5]wybrane dane finansowe 1'!#REF!</definedName>
    <definedName name="_sic9p34x9h" localSheetId="17">'[5]wybrane dane finansowe 1'!#REF!</definedName>
    <definedName name="_sic9p34x9h">'[5]wybrane dane finansowe 1'!#REF!</definedName>
    <definedName name="_siig1b5071x" localSheetId="2">'[5]wybrane dane finansowe 1'!#REF!</definedName>
    <definedName name="_siig1b5071x" localSheetId="5">'[5]wybrane dane finansowe 1'!#REF!</definedName>
    <definedName name="_siig1b5071x" localSheetId="1">'[5]wybrane dane finansowe 1'!#REF!</definedName>
    <definedName name="_siig1b5071x" localSheetId="4">'[5]wybrane dane finansowe 1'!#REF!</definedName>
    <definedName name="_siig1b5071x" localSheetId="10">'[5]wybrane dane finansowe 1'!#REF!</definedName>
    <definedName name="_siig1b5071x" localSheetId="16">'[5]wybrane dane finansowe 1'!#REF!</definedName>
    <definedName name="_siig1b5071x" localSheetId="17">'[5]wybrane dane finansowe 1'!#REF!</definedName>
    <definedName name="_siig1b5071x">'[5]wybrane dane finansowe 1'!#REF!</definedName>
    <definedName name="_sk5toj507y" localSheetId="2">'[5]wybrane dane finansowe 1'!#REF!</definedName>
    <definedName name="_sk5toj507y" localSheetId="5">'[5]wybrane dane finansowe 1'!#REF!</definedName>
    <definedName name="_sk5toj507y" localSheetId="1">'[5]wybrane dane finansowe 1'!#REF!</definedName>
    <definedName name="_sk5toj507y" localSheetId="4">'[5]wybrane dane finansowe 1'!#REF!</definedName>
    <definedName name="_sk5toj507y" localSheetId="10">'[5]wybrane dane finansowe 1'!#REF!</definedName>
    <definedName name="_sk5toj507y" localSheetId="16">'[5]wybrane dane finansowe 1'!#REF!</definedName>
    <definedName name="_sk5toj507y" localSheetId="17">'[5]wybrane dane finansowe 1'!#REF!</definedName>
    <definedName name="_sk5toj507y">'[5]wybrane dane finansowe 1'!#REF!</definedName>
    <definedName name="_skgj6p53qw" localSheetId="2">'[5]wybrane dane finansowe 1'!#REF!</definedName>
    <definedName name="_skgj6p53qw" localSheetId="5">'[5]wybrane dane finansowe 1'!#REF!</definedName>
    <definedName name="_skgj6p53qw" localSheetId="1">'[5]wybrane dane finansowe 1'!#REF!</definedName>
    <definedName name="_skgj6p53qw" localSheetId="4">'[5]wybrane dane finansowe 1'!#REF!</definedName>
    <definedName name="_skgj6p53qw" localSheetId="10">'[5]wybrane dane finansowe 1'!#REF!</definedName>
    <definedName name="_skgj6p53qw" localSheetId="16">'[5]wybrane dane finansowe 1'!#REF!</definedName>
    <definedName name="_skgj6p53qw" localSheetId="17">'[5]wybrane dane finansowe 1'!#REF!</definedName>
    <definedName name="_skgj6p53qw">'[5]wybrane dane finansowe 1'!#REF!</definedName>
    <definedName name="_skpk3750714" localSheetId="2">'[5]wybrane dane finansowe 1'!#REF!</definedName>
    <definedName name="_skpk3750714" localSheetId="5">'[5]wybrane dane finansowe 1'!#REF!</definedName>
    <definedName name="_skpk3750714" localSheetId="1">'[5]wybrane dane finansowe 1'!#REF!</definedName>
    <definedName name="_skpk3750714" localSheetId="4">'[5]wybrane dane finansowe 1'!#REF!</definedName>
    <definedName name="_skpk3750714" localSheetId="10">'[5]wybrane dane finansowe 1'!#REF!</definedName>
    <definedName name="_skpk3750714" localSheetId="16">'[5]wybrane dane finansowe 1'!#REF!</definedName>
    <definedName name="_skpk3750714" localSheetId="17">'[5]wybrane dane finansowe 1'!#REF!</definedName>
    <definedName name="_skpk3750714">'[5]wybrane dane finansowe 1'!#REF!</definedName>
    <definedName name="_smqz8r50m24" localSheetId="2">'[5]wybrane dane finansowe 1'!#REF!</definedName>
    <definedName name="_smqz8r50m24" localSheetId="5">'[5]wybrane dane finansowe 1'!#REF!</definedName>
    <definedName name="_smqz8r50m24" localSheetId="1">'[5]wybrane dane finansowe 1'!#REF!</definedName>
    <definedName name="_smqz8r50m24" localSheetId="4">'[5]wybrane dane finansowe 1'!#REF!</definedName>
    <definedName name="_smqz8r50m24" localSheetId="10">'[5]wybrane dane finansowe 1'!#REF!</definedName>
    <definedName name="_smqz8r50m24" localSheetId="16">'[5]wybrane dane finansowe 1'!#REF!</definedName>
    <definedName name="_smqz8r50m24" localSheetId="17">'[5]wybrane dane finansowe 1'!#REF!</definedName>
    <definedName name="_smqz8r50m24">'[5]wybrane dane finansowe 1'!#REF!</definedName>
    <definedName name="_smut8u5079" localSheetId="2">'[5]wybrane dane finansowe 1'!#REF!</definedName>
    <definedName name="_smut8u5079" localSheetId="5">'[5]wybrane dane finansowe 1'!#REF!</definedName>
    <definedName name="_smut8u5079" localSheetId="1">'[5]wybrane dane finansowe 1'!#REF!</definedName>
    <definedName name="_smut8u5079" localSheetId="4">'[5]wybrane dane finansowe 1'!#REF!</definedName>
    <definedName name="_smut8u5079" localSheetId="10">'[5]wybrane dane finansowe 1'!#REF!</definedName>
    <definedName name="_smut8u5079" localSheetId="16">'[5]wybrane dane finansowe 1'!#REF!</definedName>
    <definedName name="_smut8u5079" localSheetId="17">'[5]wybrane dane finansowe 1'!#REF!</definedName>
    <definedName name="_smut8u5079">'[5]wybrane dane finansowe 1'!#REF!</definedName>
    <definedName name="_spki3d50m1p" localSheetId="2">'[5]wybrane dane finansowe 1'!#REF!</definedName>
    <definedName name="_spki3d50m1p" localSheetId="5">'[5]wybrane dane finansowe 1'!#REF!</definedName>
    <definedName name="_spki3d50m1p" localSheetId="1">'[5]wybrane dane finansowe 1'!#REF!</definedName>
    <definedName name="_spki3d50m1p" localSheetId="4">'[5]wybrane dane finansowe 1'!#REF!</definedName>
    <definedName name="_spki3d50m1p" localSheetId="10">'[5]wybrane dane finansowe 1'!#REF!</definedName>
    <definedName name="_spki3d50m1p" localSheetId="16">'[5]wybrane dane finansowe 1'!#REF!</definedName>
    <definedName name="_spki3d50m1p" localSheetId="17">'[5]wybrane dane finansowe 1'!#REF!</definedName>
    <definedName name="_spki3d50m1p">'[5]wybrane dane finansowe 1'!#REF!</definedName>
    <definedName name="_spvh1e4y2a" localSheetId="2">'[5]wybrane dane finansowe 1'!#REF!</definedName>
    <definedName name="_spvh1e4y2a" localSheetId="5">'[5]wybrane dane finansowe 1'!#REF!</definedName>
    <definedName name="_spvh1e4y2a" localSheetId="1">'[5]wybrane dane finansowe 1'!#REF!</definedName>
    <definedName name="_spvh1e4y2a" localSheetId="4">'[5]wybrane dane finansowe 1'!#REF!</definedName>
    <definedName name="_spvh1e4y2a" localSheetId="10">'[5]wybrane dane finansowe 1'!#REF!</definedName>
    <definedName name="_spvh1e4y2a" localSheetId="16">'[5]wybrane dane finansowe 1'!#REF!</definedName>
    <definedName name="_spvh1e4y2a" localSheetId="17">'[5]wybrane dane finansowe 1'!#REF!</definedName>
    <definedName name="_spvh1e4y2a">'[5]wybrane dane finansowe 1'!#REF!</definedName>
    <definedName name="_sqtq6a53qb" localSheetId="2">'[5]wybrane dane finansowe 1'!#REF!</definedName>
    <definedName name="_sqtq6a53qb" localSheetId="5">'[5]wybrane dane finansowe 1'!#REF!</definedName>
    <definedName name="_sqtq6a53qb" localSheetId="1">'[5]wybrane dane finansowe 1'!#REF!</definedName>
    <definedName name="_sqtq6a53qb" localSheetId="4">'[5]wybrane dane finansowe 1'!#REF!</definedName>
    <definedName name="_sqtq6a53qb" localSheetId="10">'[5]wybrane dane finansowe 1'!#REF!</definedName>
    <definedName name="_sqtq6a53qb" localSheetId="16">'[5]wybrane dane finansowe 1'!#REF!</definedName>
    <definedName name="_sqtq6a53qb" localSheetId="17">'[5]wybrane dane finansowe 1'!#REF!</definedName>
    <definedName name="_sqtq6a53qb">'[5]wybrane dane finansowe 1'!#REF!</definedName>
    <definedName name="_srl1yu5071e" localSheetId="2">'[5]wybrane dane finansowe 1'!#REF!</definedName>
    <definedName name="_srl1yu5071e" localSheetId="5">'[5]wybrane dane finansowe 1'!#REF!</definedName>
    <definedName name="_srl1yu5071e" localSheetId="1">'[5]wybrane dane finansowe 1'!#REF!</definedName>
    <definedName name="_srl1yu5071e" localSheetId="4">'[5]wybrane dane finansowe 1'!#REF!</definedName>
    <definedName name="_srl1yu5071e" localSheetId="10">'[5]wybrane dane finansowe 1'!#REF!</definedName>
    <definedName name="_srl1yu5071e" localSheetId="16">'[5]wybrane dane finansowe 1'!#REF!</definedName>
    <definedName name="_srl1yu5071e" localSheetId="17">'[5]wybrane dane finansowe 1'!#REF!</definedName>
    <definedName name="_srl1yu5071e">'[5]wybrane dane finansowe 1'!#REF!</definedName>
    <definedName name="_ssl5ay54j1p" localSheetId="2">'[5]wybrane dane finansowe 1'!#REF!</definedName>
    <definedName name="_ssl5ay54j1p" localSheetId="5">'[5]wybrane dane finansowe 1'!#REF!</definedName>
    <definedName name="_ssl5ay54j1p" localSheetId="1">'[5]wybrane dane finansowe 1'!#REF!</definedName>
    <definedName name="_ssl5ay54j1p" localSheetId="4">'[5]wybrane dane finansowe 1'!#REF!</definedName>
    <definedName name="_ssl5ay54j1p" localSheetId="10">'[5]wybrane dane finansowe 1'!#REF!</definedName>
    <definedName name="_ssl5ay54j1p" localSheetId="16">'[5]wybrane dane finansowe 1'!#REF!</definedName>
    <definedName name="_ssl5ay54j1p" localSheetId="17">'[5]wybrane dane finansowe 1'!#REF!</definedName>
    <definedName name="_ssl5ay54j1p">'[5]wybrane dane finansowe 1'!#REF!</definedName>
    <definedName name="_ssqh8g53q2s" localSheetId="2">'[5]wybrane dane finansowe 1'!#REF!</definedName>
    <definedName name="_ssqh8g53q2s" localSheetId="5">'[5]wybrane dane finansowe 1'!#REF!</definedName>
    <definedName name="_ssqh8g53q2s" localSheetId="1">'[5]wybrane dane finansowe 1'!#REF!</definedName>
    <definedName name="_ssqh8g53q2s" localSheetId="4">'[5]wybrane dane finansowe 1'!#REF!</definedName>
    <definedName name="_ssqh8g53q2s" localSheetId="10">'[5]wybrane dane finansowe 1'!#REF!</definedName>
    <definedName name="_ssqh8g53q2s" localSheetId="16">'[5]wybrane dane finansowe 1'!#REF!</definedName>
    <definedName name="_ssqh8g53q2s" localSheetId="17">'[5]wybrane dane finansowe 1'!#REF!</definedName>
    <definedName name="_ssqh8g53q2s">'[5]wybrane dane finansowe 1'!#REF!</definedName>
    <definedName name="_sukoiw50m1j" localSheetId="2">'[5]wybrane dane finansowe 1'!#REF!</definedName>
    <definedName name="_sukoiw50m1j" localSheetId="5">'[5]wybrane dane finansowe 1'!#REF!</definedName>
    <definedName name="_sukoiw50m1j" localSheetId="1">'[5]wybrane dane finansowe 1'!#REF!</definedName>
    <definedName name="_sukoiw50m1j" localSheetId="4">'[5]wybrane dane finansowe 1'!#REF!</definedName>
    <definedName name="_sukoiw50m1j" localSheetId="10">'[5]wybrane dane finansowe 1'!#REF!</definedName>
    <definedName name="_sukoiw50m1j" localSheetId="16">'[5]wybrane dane finansowe 1'!#REF!</definedName>
    <definedName name="_sukoiw50m1j" localSheetId="17">'[5]wybrane dane finansowe 1'!#REF!</definedName>
    <definedName name="_sukoiw50m1j">'[5]wybrane dane finansowe 1'!#REF!</definedName>
    <definedName name="_suwqrd4y21q" localSheetId="2">'[5]wybrane dane finansowe 1'!#REF!</definedName>
    <definedName name="_suwqrd4y21q" localSheetId="5">'[5]wybrane dane finansowe 1'!#REF!</definedName>
    <definedName name="_suwqrd4y21q" localSheetId="1">'[5]wybrane dane finansowe 1'!#REF!</definedName>
    <definedName name="_suwqrd4y21q" localSheetId="4">'[5]wybrane dane finansowe 1'!#REF!</definedName>
    <definedName name="_suwqrd4y21q" localSheetId="10">'[5]wybrane dane finansowe 1'!#REF!</definedName>
    <definedName name="_suwqrd4y21q" localSheetId="16">'[5]wybrane dane finansowe 1'!#REF!</definedName>
    <definedName name="_suwqrd4y21q" localSheetId="17">'[5]wybrane dane finansowe 1'!#REF!</definedName>
    <definedName name="_suwqrd4y21q">'[5]wybrane dane finansowe 1'!#REF!</definedName>
    <definedName name="_sv2a7z54j1n" localSheetId="2">'[5]wybrane dane finansowe 1'!#REF!</definedName>
    <definedName name="_sv2a7z54j1n" localSheetId="5">'[5]wybrane dane finansowe 1'!#REF!</definedName>
    <definedName name="_sv2a7z54j1n" localSheetId="1">'[5]wybrane dane finansowe 1'!#REF!</definedName>
    <definedName name="_sv2a7z54j1n" localSheetId="4">'[5]wybrane dane finansowe 1'!#REF!</definedName>
    <definedName name="_sv2a7z54j1n" localSheetId="10">'[5]wybrane dane finansowe 1'!#REF!</definedName>
    <definedName name="_sv2a7z54j1n" localSheetId="16">'[5]wybrane dane finansowe 1'!#REF!</definedName>
    <definedName name="_sv2a7z54j1n" localSheetId="17">'[5]wybrane dane finansowe 1'!#REF!</definedName>
    <definedName name="_sv2a7z54j1n">'[5]wybrane dane finansowe 1'!#REF!</definedName>
    <definedName name="_sv34y14y218" localSheetId="2">'[5]wybrane dane finansowe 1'!#REF!</definedName>
    <definedName name="_sv34y14y218" localSheetId="5">'[5]wybrane dane finansowe 1'!#REF!</definedName>
    <definedName name="_sv34y14y218" localSheetId="1">'[5]wybrane dane finansowe 1'!#REF!</definedName>
    <definedName name="_sv34y14y218" localSheetId="4">'[5]wybrane dane finansowe 1'!#REF!</definedName>
    <definedName name="_sv34y14y218" localSheetId="10">'[5]wybrane dane finansowe 1'!#REF!</definedName>
    <definedName name="_sv34y14y218" localSheetId="16">'[5]wybrane dane finansowe 1'!#REF!</definedName>
    <definedName name="_sv34y14y218" localSheetId="17">'[5]wybrane dane finansowe 1'!#REF!</definedName>
    <definedName name="_sv34y14y218">'[5]wybrane dane finansowe 1'!#REF!</definedName>
    <definedName name="_sw7xbe54j1j" localSheetId="2">'[5]wybrane dane finansowe 1'!#REF!</definedName>
    <definedName name="_sw7xbe54j1j" localSheetId="5">'[5]wybrane dane finansowe 1'!#REF!</definedName>
    <definedName name="_sw7xbe54j1j" localSheetId="1">'[5]wybrane dane finansowe 1'!#REF!</definedName>
    <definedName name="_sw7xbe54j1j" localSheetId="4">'[5]wybrane dane finansowe 1'!#REF!</definedName>
    <definedName name="_sw7xbe54j1j" localSheetId="10">'[5]wybrane dane finansowe 1'!#REF!</definedName>
    <definedName name="_sw7xbe54j1j" localSheetId="16">'[5]wybrane dane finansowe 1'!#REF!</definedName>
    <definedName name="_sw7xbe54j1j" localSheetId="17">'[5]wybrane dane finansowe 1'!#REF!</definedName>
    <definedName name="_sw7xbe54j1j">'[5]wybrane dane finansowe 1'!#REF!</definedName>
    <definedName name="_swi8el51814" localSheetId="2">'[5]wybrane dane finansowe 1'!#REF!</definedName>
    <definedName name="_swi8el51814" localSheetId="5">'[5]wybrane dane finansowe 1'!#REF!</definedName>
    <definedName name="_swi8el51814" localSheetId="1">'[5]wybrane dane finansowe 1'!#REF!</definedName>
    <definedName name="_swi8el51814" localSheetId="4">'[5]wybrane dane finansowe 1'!#REF!</definedName>
    <definedName name="_swi8el51814" localSheetId="10">'[5]wybrane dane finansowe 1'!#REF!</definedName>
    <definedName name="_swi8el51814" localSheetId="16">'[5]wybrane dane finansowe 1'!#REF!</definedName>
    <definedName name="_swi8el51814" localSheetId="17">'[5]wybrane dane finansowe 1'!#REF!</definedName>
    <definedName name="_swi8el51814">'[5]wybrane dane finansowe 1'!#REF!</definedName>
    <definedName name="_t0ih994zl17" localSheetId="2">'[5]wybrane dane finansowe 1'!#REF!</definedName>
    <definedName name="_t0ih994zl17" localSheetId="5">'[5]wybrane dane finansowe 1'!#REF!</definedName>
    <definedName name="_t0ih994zl17" localSheetId="1">'[5]wybrane dane finansowe 1'!#REF!</definedName>
    <definedName name="_t0ih994zl17" localSheetId="4">'[5]wybrane dane finansowe 1'!#REF!</definedName>
    <definedName name="_t0ih994zl17" localSheetId="10">'[5]wybrane dane finansowe 1'!#REF!</definedName>
    <definedName name="_t0ih994zl17" localSheetId="16">'[5]wybrane dane finansowe 1'!#REF!</definedName>
    <definedName name="_t0ih994zl17" localSheetId="17">'[5]wybrane dane finansowe 1'!#REF!</definedName>
    <definedName name="_t0ih994zl17">'[5]wybrane dane finansowe 1'!#REF!</definedName>
    <definedName name="_t2krb35071b" localSheetId="2">'[5]wybrane dane finansowe 1'!#REF!</definedName>
    <definedName name="_t2krb35071b" localSheetId="5">'[5]wybrane dane finansowe 1'!#REF!</definedName>
    <definedName name="_t2krb35071b" localSheetId="1">'[5]wybrane dane finansowe 1'!#REF!</definedName>
    <definedName name="_t2krb35071b" localSheetId="4">'[5]wybrane dane finansowe 1'!#REF!</definedName>
    <definedName name="_t2krb35071b" localSheetId="10">'[5]wybrane dane finansowe 1'!#REF!</definedName>
    <definedName name="_t2krb35071b" localSheetId="16">'[5]wybrane dane finansowe 1'!#REF!</definedName>
    <definedName name="_t2krb35071b" localSheetId="17">'[5]wybrane dane finansowe 1'!#REF!</definedName>
    <definedName name="_t2krb35071b">'[5]wybrane dane finansowe 1'!#REF!</definedName>
    <definedName name="_t2namf53q1f" localSheetId="2">'[5]wybrane dane finansowe 1'!#REF!</definedName>
    <definedName name="_t2namf53q1f" localSheetId="5">'[5]wybrane dane finansowe 1'!#REF!</definedName>
    <definedName name="_t2namf53q1f" localSheetId="1">'[5]wybrane dane finansowe 1'!#REF!</definedName>
    <definedName name="_t2namf53q1f" localSheetId="4">'[5]wybrane dane finansowe 1'!#REF!</definedName>
    <definedName name="_t2namf53q1f" localSheetId="10">'[5]wybrane dane finansowe 1'!#REF!</definedName>
    <definedName name="_t2namf53q1f" localSheetId="16">'[5]wybrane dane finansowe 1'!#REF!</definedName>
    <definedName name="_t2namf53q1f" localSheetId="17">'[5]wybrane dane finansowe 1'!#REF!</definedName>
    <definedName name="_t2namf53q1f">'[5]wybrane dane finansowe 1'!#REF!</definedName>
    <definedName name="_t2z38m5071j" localSheetId="2">'[5]wybrane dane finansowe 1'!#REF!</definedName>
    <definedName name="_t2z38m5071j" localSheetId="5">'[5]wybrane dane finansowe 1'!#REF!</definedName>
    <definedName name="_t2z38m5071j" localSheetId="1">'[5]wybrane dane finansowe 1'!#REF!</definedName>
    <definedName name="_t2z38m5071j" localSheetId="4">'[5]wybrane dane finansowe 1'!#REF!</definedName>
    <definedName name="_t2z38m5071j" localSheetId="10">'[5]wybrane dane finansowe 1'!#REF!</definedName>
    <definedName name="_t2z38m5071j" localSheetId="16">'[5]wybrane dane finansowe 1'!#REF!</definedName>
    <definedName name="_t2z38m5071j" localSheetId="17">'[5]wybrane dane finansowe 1'!#REF!</definedName>
    <definedName name="_t2z38m5071j">'[5]wybrane dane finansowe 1'!#REF!</definedName>
    <definedName name="_t5c7ge507k" localSheetId="2">'[5]wybrane dane finansowe 1'!#REF!</definedName>
    <definedName name="_t5c7ge507k" localSheetId="5">'[5]wybrane dane finansowe 1'!#REF!</definedName>
    <definedName name="_t5c7ge507k" localSheetId="1">'[5]wybrane dane finansowe 1'!#REF!</definedName>
    <definedName name="_t5c7ge507k" localSheetId="4">'[5]wybrane dane finansowe 1'!#REF!</definedName>
    <definedName name="_t5c7ge507k" localSheetId="10">'[5]wybrane dane finansowe 1'!#REF!</definedName>
    <definedName name="_t5c7ge507k" localSheetId="16">'[5]wybrane dane finansowe 1'!#REF!</definedName>
    <definedName name="_t5c7ge507k" localSheetId="17">'[5]wybrane dane finansowe 1'!#REF!</definedName>
    <definedName name="_t5c7ge507k">'[5]wybrane dane finansowe 1'!#REF!</definedName>
    <definedName name="_t9bdxu53qs" localSheetId="2">'[5]wybrane dane finansowe 1'!#REF!</definedName>
    <definedName name="_t9bdxu53qs" localSheetId="5">'[5]wybrane dane finansowe 1'!#REF!</definedName>
    <definedName name="_t9bdxu53qs" localSheetId="1">'[5]wybrane dane finansowe 1'!#REF!</definedName>
    <definedName name="_t9bdxu53qs" localSheetId="4">'[5]wybrane dane finansowe 1'!#REF!</definedName>
    <definedName name="_t9bdxu53qs" localSheetId="10">'[5]wybrane dane finansowe 1'!#REF!</definedName>
    <definedName name="_t9bdxu53qs" localSheetId="16">'[5]wybrane dane finansowe 1'!#REF!</definedName>
    <definedName name="_t9bdxu53qs" localSheetId="17">'[5]wybrane dane finansowe 1'!#REF!</definedName>
    <definedName name="_t9bdxu53qs">'[5]wybrane dane finansowe 1'!#REF!</definedName>
    <definedName name="_tbtu7i53q8" localSheetId="2">'[5]wybrane dane finansowe 1'!#REF!</definedName>
    <definedName name="_tbtu7i53q8" localSheetId="5">'[5]wybrane dane finansowe 1'!#REF!</definedName>
    <definedName name="_tbtu7i53q8" localSheetId="1">'[5]wybrane dane finansowe 1'!#REF!</definedName>
    <definedName name="_tbtu7i53q8" localSheetId="4">'[5]wybrane dane finansowe 1'!#REF!</definedName>
    <definedName name="_tbtu7i53q8" localSheetId="10">'[5]wybrane dane finansowe 1'!#REF!</definedName>
    <definedName name="_tbtu7i53q8" localSheetId="16">'[5]wybrane dane finansowe 1'!#REF!</definedName>
    <definedName name="_tbtu7i53q8" localSheetId="17">'[5]wybrane dane finansowe 1'!#REF!</definedName>
    <definedName name="_tbtu7i53q8">'[5]wybrane dane finansowe 1'!#REF!</definedName>
    <definedName name="_tbwbdg51p9" localSheetId="2">'[5]wybrane dane finansowe 1'!#REF!</definedName>
    <definedName name="_tbwbdg51p9" localSheetId="5">'[5]wybrane dane finansowe 1'!#REF!</definedName>
    <definedName name="_tbwbdg51p9" localSheetId="1">'[5]wybrane dane finansowe 1'!#REF!</definedName>
    <definedName name="_tbwbdg51p9" localSheetId="4">'[5]wybrane dane finansowe 1'!#REF!</definedName>
    <definedName name="_tbwbdg51p9" localSheetId="10">'[5]wybrane dane finansowe 1'!#REF!</definedName>
    <definedName name="_tbwbdg51p9" localSheetId="16">'[5]wybrane dane finansowe 1'!#REF!</definedName>
    <definedName name="_tbwbdg51p9" localSheetId="17">'[5]wybrane dane finansowe 1'!#REF!</definedName>
    <definedName name="_tbwbdg51p9">'[5]wybrane dane finansowe 1'!#REF!</definedName>
    <definedName name="_tcbams4y22x" localSheetId="2">'[5]wybrane dane finansowe 1'!#REF!</definedName>
    <definedName name="_tcbams4y22x" localSheetId="5">'[5]wybrane dane finansowe 1'!#REF!</definedName>
    <definedName name="_tcbams4y22x" localSheetId="1">'[5]wybrane dane finansowe 1'!#REF!</definedName>
    <definedName name="_tcbams4y22x" localSheetId="4">'[5]wybrane dane finansowe 1'!#REF!</definedName>
    <definedName name="_tcbams4y22x" localSheetId="10">'[5]wybrane dane finansowe 1'!#REF!</definedName>
    <definedName name="_tcbams4y22x" localSheetId="16">'[5]wybrane dane finansowe 1'!#REF!</definedName>
    <definedName name="_tcbams4y22x" localSheetId="17">'[5]wybrane dane finansowe 1'!#REF!</definedName>
    <definedName name="_tcbams4y22x">'[5]wybrane dane finansowe 1'!#REF!</definedName>
    <definedName name="_tcflcf54j1i" localSheetId="2">'[5]wybrane dane finansowe 1'!#REF!</definedName>
    <definedName name="_tcflcf54j1i" localSheetId="5">'[5]wybrane dane finansowe 1'!#REF!</definedName>
    <definedName name="_tcflcf54j1i" localSheetId="1">'[5]wybrane dane finansowe 1'!#REF!</definedName>
    <definedName name="_tcflcf54j1i" localSheetId="4">'[5]wybrane dane finansowe 1'!#REF!</definedName>
    <definedName name="_tcflcf54j1i" localSheetId="10">'[5]wybrane dane finansowe 1'!#REF!</definedName>
    <definedName name="_tcflcf54j1i" localSheetId="16">'[5]wybrane dane finansowe 1'!#REF!</definedName>
    <definedName name="_tcflcf54j1i" localSheetId="17">'[5]wybrane dane finansowe 1'!#REF!</definedName>
    <definedName name="_tcflcf54j1i">'[5]wybrane dane finansowe 1'!#REF!</definedName>
    <definedName name="_tdhyow50m1b" localSheetId="2">'[5]wybrane dane finansowe 1'!#REF!</definedName>
    <definedName name="_tdhyow50m1b" localSheetId="5">'[5]wybrane dane finansowe 1'!#REF!</definedName>
    <definedName name="_tdhyow50m1b" localSheetId="1">'[5]wybrane dane finansowe 1'!#REF!</definedName>
    <definedName name="_tdhyow50m1b" localSheetId="4">'[5]wybrane dane finansowe 1'!#REF!</definedName>
    <definedName name="_tdhyow50m1b" localSheetId="10">'[5]wybrane dane finansowe 1'!#REF!</definedName>
    <definedName name="_tdhyow50m1b" localSheetId="16">'[5]wybrane dane finansowe 1'!#REF!</definedName>
    <definedName name="_tdhyow50m1b" localSheetId="17">'[5]wybrane dane finansowe 1'!#REF!</definedName>
    <definedName name="_tdhyow50m1b">'[5]wybrane dane finansowe 1'!#REF!</definedName>
    <definedName name="_thgbqp518c" localSheetId="2">'[5]wybrane dane finansowe 1'!#REF!</definedName>
    <definedName name="_thgbqp518c" localSheetId="5">'[5]wybrane dane finansowe 1'!#REF!</definedName>
    <definedName name="_thgbqp518c" localSheetId="1">'[5]wybrane dane finansowe 1'!#REF!</definedName>
    <definedName name="_thgbqp518c" localSheetId="4">'[5]wybrane dane finansowe 1'!#REF!</definedName>
    <definedName name="_thgbqp518c" localSheetId="10">'[5]wybrane dane finansowe 1'!#REF!</definedName>
    <definedName name="_thgbqp518c" localSheetId="16">'[5]wybrane dane finansowe 1'!#REF!</definedName>
    <definedName name="_thgbqp518c" localSheetId="17">'[5]wybrane dane finansowe 1'!#REF!</definedName>
    <definedName name="_thgbqp518c">'[5]wybrane dane finansowe 1'!#REF!</definedName>
    <definedName name="_tlw2e94y21f" localSheetId="2">'[5]wybrane dane finansowe 1'!#REF!</definedName>
    <definedName name="_tlw2e94y21f" localSheetId="5">'[5]wybrane dane finansowe 1'!#REF!</definedName>
    <definedName name="_tlw2e94y21f" localSheetId="1">'[5]wybrane dane finansowe 1'!#REF!</definedName>
    <definedName name="_tlw2e94y21f" localSheetId="4">'[5]wybrane dane finansowe 1'!#REF!</definedName>
    <definedName name="_tlw2e94y21f" localSheetId="10">'[5]wybrane dane finansowe 1'!#REF!</definedName>
    <definedName name="_tlw2e94y21f" localSheetId="16">'[5]wybrane dane finansowe 1'!#REF!</definedName>
    <definedName name="_tlw2e94y21f" localSheetId="17">'[5]wybrane dane finansowe 1'!#REF!</definedName>
    <definedName name="_tlw2e94y21f">'[5]wybrane dane finansowe 1'!#REF!</definedName>
    <definedName name="_tlxn1" localSheetId="2">'[5]wybrane dane finansowe 1'!#REF!</definedName>
    <definedName name="_tlxn1" localSheetId="5">'[5]wybrane dane finansowe 1'!#REF!</definedName>
    <definedName name="_tlxn1" localSheetId="1">'[5]wybrane dane finansowe 1'!#REF!</definedName>
    <definedName name="_tlxn1" localSheetId="4">'[5]wybrane dane finansowe 1'!#REF!</definedName>
    <definedName name="_tlxn1" localSheetId="10">'[5]wybrane dane finansowe 1'!#REF!</definedName>
    <definedName name="_tlxn1" localSheetId="16">'[5]wybrane dane finansowe 1'!#REF!</definedName>
    <definedName name="_tlxn1" localSheetId="17">'[5]wybrane dane finansowe 1'!#REF!</definedName>
    <definedName name="_tlxn1">'[5]wybrane dane finansowe 1'!#REF!</definedName>
    <definedName name="_TMI1" localSheetId="2">#REF!</definedName>
    <definedName name="_TMI1" localSheetId="4">#REF!</definedName>
    <definedName name="_TMI1" localSheetId="10">#REF!</definedName>
    <definedName name="_TMI1" localSheetId="16">#REF!</definedName>
    <definedName name="_TMI1">#REF!</definedName>
    <definedName name="_TMI2" localSheetId="2">#REF!</definedName>
    <definedName name="_TMI2" localSheetId="4">#REF!</definedName>
    <definedName name="_TMI2" localSheetId="10">#REF!</definedName>
    <definedName name="_TMI2" localSheetId="16">#REF!</definedName>
    <definedName name="_TMI2">#REF!</definedName>
    <definedName name="_tni7z054j12" localSheetId="2">'[5]wybrane dane finansowe 1'!#REF!</definedName>
    <definedName name="_tni7z054j12" localSheetId="5">'[5]wybrane dane finansowe 1'!#REF!</definedName>
    <definedName name="_tni7z054j12" localSheetId="1">'[5]wybrane dane finansowe 1'!#REF!</definedName>
    <definedName name="_tni7z054j12" localSheetId="4">'[5]wybrane dane finansowe 1'!#REF!</definedName>
    <definedName name="_tni7z054j12" localSheetId="10">'[5]wybrane dane finansowe 1'!#REF!</definedName>
    <definedName name="_tni7z054j12" localSheetId="16">'[5]wybrane dane finansowe 1'!#REF!</definedName>
    <definedName name="_tni7z054j12" localSheetId="17">'[5]wybrane dane finansowe 1'!#REF!</definedName>
    <definedName name="_tni7z054j12">'[5]wybrane dane finansowe 1'!#REF!</definedName>
    <definedName name="_to2vfl50m10" localSheetId="2">'[5]wybrane dane finansowe 1'!#REF!</definedName>
    <definedName name="_to2vfl50m10" localSheetId="5">'[5]wybrane dane finansowe 1'!#REF!</definedName>
    <definedName name="_to2vfl50m10" localSheetId="1">'[5]wybrane dane finansowe 1'!#REF!</definedName>
    <definedName name="_to2vfl50m10" localSheetId="4">'[5]wybrane dane finansowe 1'!#REF!</definedName>
    <definedName name="_to2vfl50m10" localSheetId="10">'[5]wybrane dane finansowe 1'!#REF!</definedName>
    <definedName name="_to2vfl50m10" localSheetId="16">'[5]wybrane dane finansowe 1'!#REF!</definedName>
    <definedName name="_to2vfl50m10" localSheetId="17">'[5]wybrane dane finansowe 1'!#REF!</definedName>
    <definedName name="_to2vfl50m10">'[5]wybrane dane finansowe 1'!#REF!</definedName>
    <definedName name="_tuvqg854j1y" localSheetId="2">'[5]wybrane dane finansowe 1'!#REF!</definedName>
    <definedName name="_tuvqg854j1y" localSheetId="5">'[5]wybrane dane finansowe 1'!#REF!</definedName>
    <definedName name="_tuvqg854j1y" localSheetId="1">'[5]wybrane dane finansowe 1'!#REF!</definedName>
    <definedName name="_tuvqg854j1y" localSheetId="4">'[5]wybrane dane finansowe 1'!#REF!</definedName>
    <definedName name="_tuvqg854j1y" localSheetId="10">'[5]wybrane dane finansowe 1'!#REF!</definedName>
    <definedName name="_tuvqg854j1y" localSheetId="16">'[5]wybrane dane finansowe 1'!#REF!</definedName>
    <definedName name="_tuvqg854j1y" localSheetId="17">'[5]wybrane dane finansowe 1'!#REF!</definedName>
    <definedName name="_tuvqg854j1y">'[5]wybrane dane finansowe 1'!#REF!</definedName>
    <definedName name="_tvkqjn50md" localSheetId="2">'[5]wybrane dane finansowe 1'!#REF!</definedName>
    <definedName name="_tvkqjn50md" localSheetId="5">'[5]wybrane dane finansowe 1'!#REF!</definedName>
    <definedName name="_tvkqjn50md" localSheetId="1">'[5]wybrane dane finansowe 1'!#REF!</definedName>
    <definedName name="_tvkqjn50md" localSheetId="4">'[5]wybrane dane finansowe 1'!#REF!</definedName>
    <definedName name="_tvkqjn50md" localSheetId="10">'[5]wybrane dane finansowe 1'!#REF!</definedName>
    <definedName name="_tvkqjn50md" localSheetId="16">'[5]wybrane dane finansowe 1'!#REF!</definedName>
    <definedName name="_tvkqjn50md" localSheetId="17">'[5]wybrane dane finansowe 1'!#REF!</definedName>
    <definedName name="_tvkqjn50md">'[5]wybrane dane finansowe 1'!#REF!</definedName>
    <definedName name="_TW092006" localSheetId="2">#REF!</definedName>
    <definedName name="_TW092006" localSheetId="4">#REF!</definedName>
    <definedName name="_TW092006" localSheetId="10">#REF!</definedName>
    <definedName name="_TW092006" localSheetId="16">#REF!</definedName>
    <definedName name="_TW092006">#REF!</definedName>
    <definedName name="_TW092007" localSheetId="2">#REF!</definedName>
    <definedName name="_TW092007" localSheetId="4">#REF!</definedName>
    <definedName name="_TW092007" localSheetId="10">#REF!</definedName>
    <definedName name="_TW092007" localSheetId="16">#REF!</definedName>
    <definedName name="_TW092007">#REF!</definedName>
    <definedName name="_tx2bjo53q1a" localSheetId="2">'[5]wybrane dane finansowe 1'!#REF!</definedName>
    <definedName name="_tx2bjo53q1a" localSheetId="5">'[5]wybrane dane finansowe 1'!#REF!</definedName>
    <definedName name="_tx2bjo53q1a" localSheetId="1">'[5]wybrane dane finansowe 1'!#REF!</definedName>
    <definedName name="_tx2bjo53q1a" localSheetId="4">'[5]wybrane dane finansowe 1'!#REF!</definedName>
    <definedName name="_tx2bjo53q1a" localSheetId="10">'[5]wybrane dane finansowe 1'!#REF!</definedName>
    <definedName name="_tx2bjo53q1a" localSheetId="16">'[5]wybrane dane finansowe 1'!#REF!</definedName>
    <definedName name="_tx2bjo53q1a" localSheetId="17">'[5]wybrane dane finansowe 1'!#REF!</definedName>
    <definedName name="_tx2bjo53q1a">'[5]wybrane dane finansowe 1'!#REF!</definedName>
    <definedName name="_tzd29r50mq" localSheetId="2">'[5]wybrane dane finansowe 1'!#REF!</definedName>
    <definedName name="_tzd29r50mq" localSheetId="5">'[5]wybrane dane finansowe 1'!#REF!</definedName>
    <definedName name="_tzd29r50mq" localSheetId="1">'[5]wybrane dane finansowe 1'!#REF!</definedName>
    <definedName name="_tzd29r50mq" localSheetId="4">'[5]wybrane dane finansowe 1'!#REF!</definedName>
    <definedName name="_tzd29r50mq" localSheetId="10">'[5]wybrane dane finansowe 1'!#REF!</definedName>
    <definedName name="_tzd29r50mq" localSheetId="16">'[5]wybrane dane finansowe 1'!#REF!</definedName>
    <definedName name="_tzd29r50mq" localSheetId="17">'[5]wybrane dane finansowe 1'!#REF!</definedName>
    <definedName name="_tzd29r50mq">'[5]wybrane dane finansowe 1'!#REF!</definedName>
    <definedName name="_tzkudd4y228" localSheetId="2">'[5]wybrane dane finansowe 1'!#REF!</definedName>
    <definedName name="_tzkudd4y228" localSheetId="5">'[5]wybrane dane finansowe 1'!#REF!</definedName>
    <definedName name="_tzkudd4y228" localSheetId="1">'[5]wybrane dane finansowe 1'!#REF!</definedName>
    <definedName name="_tzkudd4y228" localSheetId="4">'[5]wybrane dane finansowe 1'!#REF!</definedName>
    <definedName name="_tzkudd4y228" localSheetId="10">'[5]wybrane dane finansowe 1'!#REF!</definedName>
    <definedName name="_tzkudd4y228" localSheetId="16">'[5]wybrane dane finansowe 1'!#REF!</definedName>
    <definedName name="_tzkudd4y228" localSheetId="17">'[5]wybrane dane finansowe 1'!#REF!</definedName>
    <definedName name="_tzkudd4y228">'[5]wybrane dane finansowe 1'!#REF!</definedName>
    <definedName name="_u015b551822" localSheetId="2">'[5]wybrane dane finansowe 1'!#REF!</definedName>
    <definedName name="_u015b551822" localSheetId="5">'[5]wybrane dane finansowe 1'!#REF!</definedName>
    <definedName name="_u015b551822" localSheetId="1">'[5]wybrane dane finansowe 1'!#REF!</definedName>
    <definedName name="_u015b551822" localSheetId="4">'[5]wybrane dane finansowe 1'!#REF!</definedName>
    <definedName name="_u015b551822" localSheetId="10">'[5]wybrane dane finansowe 1'!#REF!</definedName>
    <definedName name="_u015b551822" localSheetId="16">'[5]wybrane dane finansowe 1'!#REF!</definedName>
    <definedName name="_u015b551822" localSheetId="17">'[5]wybrane dane finansowe 1'!#REF!</definedName>
    <definedName name="_u015b551822">'[5]wybrane dane finansowe 1'!#REF!</definedName>
    <definedName name="_u2eoxu50ml" localSheetId="2">'[5]wybrane dane finansowe 1'!#REF!</definedName>
    <definedName name="_u2eoxu50ml" localSheetId="5">'[5]wybrane dane finansowe 1'!#REF!</definedName>
    <definedName name="_u2eoxu50ml" localSheetId="1">'[5]wybrane dane finansowe 1'!#REF!</definedName>
    <definedName name="_u2eoxu50ml" localSheetId="4">'[5]wybrane dane finansowe 1'!#REF!</definedName>
    <definedName name="_u2eoxu50ml" localSheetId="10">'[5]wybrane dane finansowe 1'!#REF!</definedName>
    <definedName name="_u2eoxu50ml" localSheetId="16">'[5]wybrane dane finansowe 1'!#REF!</definedName>
    <definedName name="_u2eoxu50ml" localSheetId="17">'[5]wybrane dane finansowe 1'!#REF!</definedName>
    <definedName name="_u2eoxu50ml">'[5]wybrane dane finansowe 1'!#REF!</definedName>
    <definedName name="_u2f0tl4y2e" localSheetId="2">'[5]wybrane dane finansowe 1'!#REF!</definedName>
    <definedName name="_u2f0tl4y2e" localSheetId="5">'[5]wybrane dane finansowe 1'!#REF!</definedName>
    <definedName name="_u2f0tl4y2e" localSheetId="1">'[5]wybrane dane finansowe 1'!#REF!</definedName>
    <definedName name="_u2f0tl4y2e" localSheetId="4">'[5]wybrane dane finansowe 1'!#REF!</definedName>
    <definedName name="_u2f0tl4y2e" localSheetId="10">'[5]wybrane dane finansowe 1'!#REF!</definedName>
    <definedName name="_u2f0tl4y2e" localSheetId="16">'[5]wybrane dane finansowe 1'!#REF!</definedName>
    <definedName name="_u2f0tl4y2e" localSheetId="17">'[5]wybrane dane finansowe 1'!#REF!</definedName>
    <definedName name="_u2f0tl4y2e">'[5]wybrane dane finansowe 1'!#REF!</definedName>
    <definedName name="_u2m2td4y22l" localSheetId="2">'[5]wybrane dane finansowe 1'!#REF!</definedName>
    <definedName name="_u2m2td4y22l" localSheetId="5">'[5]wybrane dane finansowe 1'!#REF!</definedName>
    <definedName name="_u2m2td4y22l" localSheetId="1">'[5]wybrane dane finansowe 1'!#REF!</definedName>
    <definedName name="_u2m2td4y22l" localSheetId="4">'[5]wybrane dane finansowe 1'!#REF!</definedName>
    <definedName name="_u2m2td4y22l" localSheetId="10">'[5]wybrane dane finansowe 1'!#REF!</definedName>
    <definedName name="_u2m2td4y22l" localSheetId="16">'[5]wybrane dane finansowe 1'!#REF!</definedName>
    <definedName name="_u2m2td4y22l" localSheetId="17">'[5]wybrane dane finansowe 1'!#REF!</definedName>
    <definedName name="_u2m2td4y22l">'[5]wybrane dane finansowe 1'!#REF!</definedName>
    <definedName name="_u2xx8954jm" localSheetId="2">'[5]wybrane dane finansowe 1'!#REF!</definedName>
    <definedName name="_u2xx8954jm" localSheetId="5">'[5]wybrane dane finansowe 1'!#REF!</definedName>
    <definedName name="_u2xx8954jm" localSheetId="1">'[5]wybrane dane finansowe 1'!#REF!</definedName>
    <definedName name="_u2xx8954jm" localSheetId="4">'[5]wybrane dane finansowe 1'!#REF!</definedName>
    <definedName name="_u2xx8954jm" localSheetId="10">'[5]wybrane dane finansowe 1'!#REF!</definedName>
    <definedName name="_u2xx8954jm" localSheetId="16">'[5]wybrane dane finansowe 1'!#REF!</definedName>
    <definedName name="_u2xx8954jm" localSheetId="17">'[5]wybrane dane finansowe 1'!#REF!</definedName>
    <definedName name="_u2xx8954jm">'[5]wybrane dane finansowe 1'!#REF!</definedName>
    <definedName name="_u3k7ea4x9d" localSheetId="2">#REF!</definedName>
    <definedName name="_u3k7ea4x9d" localSheetId="4">#REF!</definedName>
    <definedName name="_u3k7ea4x9d" localSheetId="10">#REF!</definedName>
    <definedName name="_u3k7ea4x9d" localSheetId="16">#REF!</definedName>
    <definedName name="_u3k7ea4x9d">#REF!</definedName>
    <definedName name="_u667qb4zl8" localSheetId="2">'[5]wybrane dane finansowe 1'!#REF!</definedName>
    <definedName name="_u667qb4zl8" localSheetId="5">'[5]wybrane dane finansowe 1'!#REF!</definedName>
    <definedName name="_u667qb4zl8" localSheetId="1">'[5]wybrane dane finansowe 1'!#REF!</definedName>
    <definedName name="_u667qb4zl8" localSheetId="4">'[5]wybrane dane finansowe 1'!#REF!</definedName>
    <definedName name="_u667qb4zl8" localSheetId="10">'[5]wybrane dane finansowe 1'!#REF!</definedName>
    <definedName name="_u667qb4zl8" localSheetId="16">'[5]wybrane dane finansowe 1'!#REF!</definedName>
    <definedName name="_u667qb4zl8" localSheetId="17">'[5]wybrane dane finansowe 1'!#REF!</definedName>
    <definedName name="_u667qb4zl8">'[5]wybrane dane finansowe 1'!#REF!</definedName>
    <definedName name="_u9ta0154j1e" localSheetId="2">'[5]wybrane dane finansowe 1'!#REF!</definedName>
    <definedName name="_u9ta0154j1e" localSheetId="5">'[5]wybrane dane finansowe 1'!#REF!</definedName>
    <definedName name="_u9ta0154j1e" localSheetId="1">'[5]wybrane dane finansowe 1'!#REF!</definedName>
    <definedName name="_u9ta0154j1e" localSheetId="4">'[5]wybrane dane finansowe 1'!#REF!</definedName>
    <definedName name="_u9ta0154j1e" localSheetId="10">'[5]wybrane dane finansowe 1'!#REF!</definedName>
    <definedName name="_u9ta0154j1e" localSheetId="16">'[5]wybrane dane finansowe 1'!#REF!</definedName>
    <definedName name="_u9ta0154j1e" localSheetId="17">'[5]wybrane dane finansowe 1'!#REF!</definedName>
    <definedName name="_u9ta0154j1e">'[5]wybrane dane finansowe 1'!#REF!</definedName>
    <definedName name="_uauvaf4y235" localSheetId="2">'[5]wybrane dane finansowe 1'!#REF!</definedName>
    <definedName name="_uauvaf4y235" localSheetId="5">'[5]wybrane dane finansowe 1'!#REF!</definedName>
    <definedName name="_uauvaf4y235" localSheetId="1">'[5]wybrane dane finansowe 1'!#REF!</definedName>
    <definedName name="_uauvaf4y235" localSheetId="4">'[5]wybrane dane finansowe 1'!#REF!</definedName>
    <definedName name="_uauvaf4y235" localSheetId="10">'[5]wybrane dane finansowe 1'!#REF!</definedName>
    <definedName name="_uauvaf4y235" localSheetId="16">'[5]wybrane dane finansowe 1'!#REF!</definedName>
    <definedName name="_uauvaf4y235" localSheetId="17">'[5]wybrane dane finansowe 1'!#REF!</definedName>
    <definedName name="_uauvaf4y235">'[5]wybrane dane finansowe 1'!#REF!</definedName>
    <definedName name="_ud807u5361j" localSheetId="2">'[5]wybrane dane finansowe 1'!#REF!</definedName>
    <definedName name="_ud807u5361j" localSheetId="5">'[5]wybrane dane finansowe 1'!#REF!</definedName>
    <definedName name="_ud807u5361j" localSheetId="1">'[5]wybrane dane finansowe 1'!#REF!</definedName>
    <definedName name="_ud807u5361j" localSheetId="4">'[5]wybrane dane finansowe 1'!#REF!</definedName>
    <definedName name="_ud807u5361j" localSheetId="10">'[5]wybrane dane finansowe 1'!#REF!</definedName>
    <definedName name="_ud807u5361j" localSheetId="16">'[5]wybrane dane finansowe 1'!#REF!</definedName>
    <definedName name="_ud807u5361j" localSheetId="17">'[5]wybrane dane finansowe 1'!#REF!</definedName>
    <definedName name="_ud807u5361j">'[5]wybrane dane finansowe 1'!#REF!</definedName>
    <definedName name="_udlnpz4y2w" localSheetId="2">'[5]wybrane dane finansowe 1'!#REF!</definedName>
    <definedName name="_udlnpz4y2w" localSheetId="5">'[5]wybrane dane finansowe 1'!#REF!</definedName>
    <definedName name="_udlnpz4y2w" localSheetId="1">'[5]wybrane dane finansowe 1'!#REF!</definedName>
    <definedName name="_udlnpz4y2w" localSheetId="4">'[5]wybrane dane finansowe 1'!#REF!</definedName>
    <definedName name="_udlnpz4y2w" localSheetId="10">'[5]wybrane dane finansowe 1'!#REF!</definedName>
    <definedName name="_udlnpz4y2w" localSheetId="16">'[5]wybrane dane finansowe 1'!#REF!</definedName>
    <definedName name="_udlnpz4y2w" localSheetId="17">'[5]wybrane dane finansowe 1'!#REF!</definedName>
    <definedName name="_udlnpz4y2w">'[5]wybrane dane finansowe 1'!#REF!</definedName>
    <definedName name="_ue9ag850m1k" localSheetId="2">'[5]wybrane dane finansowe 1'!#REF!</definedName>
    <definedName name="_ue9ag850m1k" localSheetId="5">'[5]wybrane dane finansowe 1'!#REF!</definedName>
    <definedName name="_ue9ag850m1k" localSheetId="1">'[5]wybrane dane finansowe 1'!#REF!</definedName>
    <definedName name="_ue9ag850m1k" localSheetId="4">'[5]wybrane dane finansowe 1'!#REF!</definedName>
    <definedName name="_ue9ag850m1k" localSheetId="10">'[5]wybrane dane finansowe 1'!#REF!</definedName>
    <definedName name="_ue9ag850m1k" localSheetId="16">'[5]wybrane dane finansowe 1'!#REF!</definedName>
    <definedName name="_ue9ag850m1k" localSheetId="17">'[5]wybrane dane finansowe 1'!#REF!</definedName>
    <definedName name="_ue9ag850m1k">'[5]wybrane dane finansowe 1'!#REF!</definedName>
    <definedName name="_ugsjyh53q1b" localSheetId="2">'[5]wybrane dane finansowe 1'!#REF!</definedName>
    <definedName name="_ugsjyh53q1b" localSheetId="5">'[5]wybrane dane finansowe 1'!#REF!</definedName>
    <definedName name="_ugsjyh53q1b" localSheetId="1">'[5]wybrane dane finansowe 1'!#REF!</definedName>
    <definedName name="_ugsjyh53q1b" localSheetId="4">'[5]wybrane dane finansowe 1'!#REF!</definedName>
    <definedName name="_ugsjyh53q1b" localSheetId="10">'[5]wybrane dane finansowe 1'!#REF!</definedName>
    <definedName name="_ugsjyh53q1b" localSheetId="16">'[5]wybrane dane finansowe 1'!#REF!</definedName>
    <definedName name="_ugsjyh53q1b" localSheetId="17">'[5]wybrane dane finansowe 1'!#REF!</definedName>
    <definedName name="_ugsjyh53q1b">'[5]wybrane dane finansowe 1'!#REF!</definedName>
    <definedName name="_ujb1c9536h" localSheetId="2">'[5]wybrane dane finansowe 1'!#REF!</definedName>
    <definedName name="_ujb1c9536h" localSheetId="5">'[5]wybrane dane finansowe 1'!#REF!</definedName>
    <definedName name="_ujb1c9536h" localSheetId="1">'[5]wybrane dane finansowe 1'!#REF!</definedName>
    <definedName name="_ujb1c9536h" localSheetId="4">'[5]wybrane dane finansowe 1'!#REF!</definedName>
    <definedName name="_ujb1c9536h" localSheetId="10">'[5]wybrane dane finansowe 1'!#REF!</definedName>
    <definedName name="_ujb1c9536h" localSheetId="16">'[5]wybrane dane finansowe 1'!#REF!</definedName>
    <definedName name="_ujb1c9536h" localSheetId="17">'[5]wybrane dane finansowe 1'!#REF!</definedName>
    <definedName name="_ujb1c9536h">'[5]wybrane dane finansowe 1'!#REF!</definedName>
    <definedName name="_ujlgl050ma" localSheetId="2">'[5]wybrane dane finansowe 1'!#REF!</definedName>
    <definedName name="_ujlgl050ma" localSheetId="5">'[5]wybrane dane finansowe 1'!#REF!</definedName>
    <definedName name="_ujlgl050ma" localSheetId="1">'[5]wybrane dane finansowe 1'!#REF!</definedName>
    <definedName name="_ujlgl050ma" localSheetId="4">'[5]wybrane dane finansowe 1'!#REF!</definedName>
    <definedName name="_ujlgl050ma" localSheetId="10">'[5]wybrane dane finansowe 1'!#REF!</definedName>
    <definedName name="_ujlgl050ma" localSheetId="16">'[5]wybrane dane finansowe 1'!#REF!</definedName>
    <definedName name="_ujlgl050ma" localSheetId="17">'[5]wybrane dane finansowe 1'!#REF!</definedName>
    <definedName name="_ujlgl050ma">'[5]wybrane dane finansowe 1'!#REF!</definedName>
    <definedName name="_ujq1nc4y22y" localSheetId="2">'[5]wybrane dane finansowe 1'!#REF!</definedName>
    <definedName name="_ujq1nc4y22y" localSheetId="5">'[5]wybrane dane finansowe 1'!#REF!</definedName>
    <definedName name="_ujq1nc4y22y" localSheetId="1">'[5]wybrane dane finansowe 1'!#REF!</definedName>
    <definedName name="_ujq1nc4y22y" localSheetId="4">'[5]wybrane dane finansowe 1'!#REF!</definedName>
    <definedName name="_ujq1nc4y22y" localSheetId="10">'[5]wybrane dane finansowe 1'!#REF!</definedName>
    <definedName name="_ujq1nc4y22y" localSheetId="16">'[5]wybrane dane finansowe 1'!#REF!</definedName>
    <definedName name="_ujq1nc4y22y" localSheetId="17">'[5]wybrane dane finansowe 1'!#REF!</definedName>
    <definedName name="_ujq1nc4y22y">'[5]wybrane dane finansowe 1'!#REF!</definedName>
    <definedName name="_ujtqsb50727" localSheetId="2">'[5]wybrane dane finansowe 1'!#REF!</definedName>
    <definedName name="_ujtqsb50727" localSheetId="5">'[5]wybrane dane finansowe 1'!#REF!</definedName>
    <definedName name="_ujtqsb50727" localSheetId="1">'[5]wybrane dane finansowe 1'!#REF!</definedName>
    <definedName name="_ujtqsb50727" localSheetId="4">'[5]wybrane dane finansowe 1'!#REF!</definedName>
    <definedName name="_ujtqsb50727" localSheetId="10">'[5]wybrane dane finansowe 1'!#REF!</definedName>
    <definedName name="_ujtqsb50727" localSheetId="16">'[5]wybrane dane finansowe 1'!#REF!</definedName>
    <definedName name="_ujtqsb50727" localSheetId="17">'[5]wybrane dane finansowe 1'!#REF!</definedName>
    <definedName name="_ujtqsb50727">'[5]wybrane dane finansowe 1'!#REF!</definedName>
    <definedName name="_uk11pr518p" localSheetId="2">'[5]wybrane dane finansowe 1'!#REF!</definedName>
    <definedName name="_uk11pr518p" localSheetId="5">'[5]wybrane dane finansowe 1'!#REF!</definedName>
    <definedName name="_uk11pr518p" localSheetId="1">'[5]wybrane dane finansowe 1'!#REF!</definedName>
    <definedName name="_uk11pr518p" localSheetId="4">'[5]wybrane dane finansowe 1'!#REF!</definedName>
    <definedName name="_uk11pr518p" localSheetId="10">'[5]wybrane dane finansowe 1'!#REF!</definedName>
    <definedName name="_uk11pr518p" localSheetId="16">'[5]wybrane dane finansowe 1'!#REF!</definedName>
    <definedName name="_uk11pr518p" localSheetId="17">'[5]wybrane dane finansowe 1'!#REF!</definedName>
    <definedName name="_uk11pr518p">'[5]wybrane dane finansowe 1'!#REF!</definedName>
    <definedName name="_uminnf4zlq" localSheetId="2">'[5]wybrane dane finansowe 1'!#REF!</definedName>
    <definedName name="_uminnf4zlq" localSheetId="5">'[5]wybrane dane finansowe 1'!#REF!</definedName>
    <definedName name="_uminnf4zlq" localSheetId="1">'[5]wybrane dane finansowe 1'!#REF!</definedName>
    <definedName name="_uminnf4zlq" localSheetId="4">'[5]wybrane dane finansowe 1'!#REF!</definedName>
    <definedName name="_uminnf4zlq" localSheetId="10">'[5]wybrane dane finansowe 1'!#REF!</definedName>
    <definedName name="_uminnf4zlq" localSheetId="16">'[5]wybrane dane finansowe 1'!#REF!</definedName>
    <definedName name="_uminnf4zlq" localSheetId="17">'[5]wybrane dane finansowe 1'!#REF!</definedName>
    <definedName name="_uminnf4zlq">'[5]wybrane dane finansowe 1'!#REF!</definedName>
    <definedName name="_UNI1" localSheetId="2">#REF!</definedName>
    <definedName name="_UNI1" localSheetId="4">#REF!</definedName>
    <definedName name="_UNI1" localSheetId="10">#REF!</definedName>
    <definedName name="_UNI1" localSheetId="16">#REF!</definedName>
    <definedName name="_UNI1">#REF!</definedName>
    <definedName name="_UNI2" localSheetId="2">#REF!</definedName>
    <definedName name="_UNI2" localSheetId="4">#REF!</definedName>
    <definedName name="_UNI2" localSheetId="10">#REF!</definedName>
    <definedName name="_UNI2" localSheetId="16">#REF!</definedName>
    <definedName name="_UNI2">#REF!</definedName>
    <definedName name="_uny4ga536u" localSheetId="2">'[5]wybrane dane finansowe 1'!#REF!</definedName>
    <definedName name="_uny4ga536u" localSheetId="5">'[5]wybrane dane finansowe 1'!#REF!</definedName>
    <definedName name="_uny4ga536u" localSheetId="1">'[5]wybrane dane finansowe 1'!#REF!</definedName>
    <definedName name="_uny4ga536u" localSheetId="4">'[5]wybrane dane finansowe 1'!#REF!</definedName>
    <definedName name="_uny4ga536u" localSheetId="10">'[5]wybrane dane finansowe 1'!#REF!</definedName>
    <definedName name="_uny4ga536u" localSheetId="16">'[5]wybrane dane finansowe 1'!#REF!</definedName>
    <definedName name="_uny4ga536u" localSheetId="17">'[5]wybrane dane finansowe 1'!#REF!</definedName>
    <definedName name="_uny4ga536u">'[5]wybrane dane finansowe 1'!#REF!</definedName>
    <definedName name="_uqnj6753q1m" localSheetId="2">'[5]wybrane dane finansowe 1'!#REF!</definedName>
    <definedName name="_uqnj6753q1m" localSheetId="5">'[5]wybrane dane finansowe 1'!#REF!</definedName>
    <definedName name="_uqnj6753q1m" localSheetId="1">'[5]wybrane dane finansowe 1'!#REF!</definedName>
    <definedName name="_uqnj6753q1m" localSheetId="4">'[5]wybrane dane finansowe 1'!#REF!</definedName>
    <definedName name="_uqnj6753q1m" localSheetId="10">'[5]wybrane dane finansowe 1'!#REF!</definedName>
    <definedName name="_uqnj6753q1m" localSheetId="16">'[5]wybrane dane finansowe 1'!#REF!</definedName>
    <definedName name="_uqnj6753q1m" localSheetId="17">'[5]wybrane dane finansowe 1'!#REF!</definedName>
    <definedName name="_uqnj6753q1m">'[5]wybrane dane finansowe 1'!#REF!</definedName>
    <definedName name="_uutp5g51827" localSheetId="2">'[5]wybrane dane finansowe 1'!#REF!</definedName>
    <definedName name="_uutp5g51827" localSheetId="5">'[5]wybrane dane finansowe 1'!#REF!</definedName>
    <definedName name="_uutp5g51827" localSheetId="1">'[5]wybrane dane finansowe 1'!#REF!</definedName>
    <definedName name="_uutp5g51827" localSheetId="4">'[5]wybrane dane finansowe 1'!#REF!</definedName>
    <definedName name="_uutp5g51827" localSheetId="10">'[5]wybrane dane finansowe 1'!#REF!</definedName>
    <definedName name="_uutp5g51827" localSheetId="16">'[5]wybrane dane finansowe 1'!#REF!</definedName>
    <definedName name="_uutp5g51827" localSheetId="17">'[5]wybrane dane finansowe 1'!#REF!</definedName>
    <definedName name="_uutp5g51827">'[5]wybrane dane finansowe 1'!#REF!</definedName>
    <definedName name="_uvraq15181c" localSheetId="2">'[5]wybrane dane finansowe 1'!#REF!</definedName>
    <definedName name="_uvraq15181c" localSheetId="5">'[5]wybrane dane finansowe 1'!#REF!</definedName>
    <definedName name="_uvraq15181c" localSheetId="1">'[5]wybrane dane finansowe 1'!#REF!</definedName>
    <definedName name="_uvraq15181c" localSheetId="4">'[5]wybrane dane finansowe 1'!#REF!</definedName>
    <definedName name="_uvraq15181c" localSheetId="10">'[5]wybrane dane finansowe 1'!#REF!</definedName>
    <definedName name="_uvraq15181c" localSheetId="16">'[5]wybrane dane finansowe 1'!#REF!</definedName>
    <definedName name="_uvraq15181c" localSheetId="17">'[5]wybrane dane finansowe 1'!#REF!</definedName>
    <definedName name="_uvraq15181c">'[5]wybrane dane finansowe 1'!#REF!</definedName>
    <definedName name="_uxkeon53q2r" localSheetId="2">'[5]wybrane dane finansowe 1'!#REF!</definedName>
    <definedName name="_uxkeon53q2r" localSheetId="5">'[5]wybrane dane finansowe 1'!#REF!</definedName>
    <definedName name="_uxkeon53q2r" localSheetId="1">'[5]wybrane dane finansowe 1'!#REF!</definedName>
    <definedName name="_uxkeon53q2r" localSheetId="4">'[5]wybrane dane finansowe 1'!#REF!</definedName>
    <definedName name="_uxkeon53q2r" localSheetId="10">'[5]wybrane dane finansowe 1'!#REF!</definedName>
    <definedName name="_uxkeon53q2r" localSheetId="16">'[5]wybrane dane finansowe 1'!#REF!</definedName>
    <definedName name="_uxkeon53q2r" localSheetId="17">'[5]wybrane dane finansowe 1'!#REF!</definedName>
    <definedName name="_uxkeon53q2r">'[5]wybrane dane finansowe 1'!#REF!</definedName>
    <definedName name="_v04hqf4zl1q" localSheetId="2">'[5]wybrane dane finansowe 1'!#REF!</definedName>
    <definedName name="_v04hqf4zl1q" localSheetId="5">'[5]wybrane dane finansowe 1'!#REF!</definedName>
    <definedName name="_v04hqf4zl1q" localSheetId="1">'[5]wybrane dane finansowe 1'!#REF!</definedName>
    <definedName name="_v04hqf4zl1q" localSheetId="4">'[5]wybrane dane finansowe 1'!#REF!</definedName>
    <definedName name="_v04hqf4zl1q" localSheetId="10">'[5]wybrane dane finansowe 1'!#REF!</definedName>
    <definedName name="_v04hqf4zl1q" localSheetId="16">'[5]wybrane dane finansowe 1'!#REF!</definedName>
    <definedName name="_v04hqf4zl1q" localSheetId="17">'[5]wybrane dane finansowe 1'!#REF!</definedName>
    <definedName name="_v04hqf4zl1q">'[5]wybrane dane finansowe 1'!#REF!</definedName>
    <definedName name="_v1k63853q1w" localSheetId="2">'[5]wybrane dane finansowe 1'!#REF!</definedName>
    <definedName name="_v1k63853q1w" localSheetId="5">'[5]wybrane dane finansowe 1'!#REF!</definedName>
    <definedName name="_v1k63853q1w" localSheetId="1">'[5]wybrane dane finansowe 1'!#REF!</definedName>
    <definedName name="_v1k63853q1w" localSheetId="4">'[5]wybrane dane finansowe 1'!#REF!</definedName>
    <definedName name="_v1k63853q1w" localSheetId="10">'[5]wybrane dane finansowe 1'!#REF!</definedName>
    <definedName name="_v1k63853q1w" localSheetId="16">'[5]wybrane dane finansowe 1'!#REF!</definedName>
    <definedName name="_v1k63853q1w" localSheetId="17">'[5]wybrane dane finansowe 1'!#REF!</definedName>
    <definedName name="_v1k63853q1w">'[5]wybrane dane finansowe 1'!#REF!</definedName>
    <definedName name="_v2j9jl53qk" localSheetId="2">'[5]wybrane dane finansowe 1'!#REF!</definedName>
    <definedName name="_v2j9jl53qk" localSheetId="5">'[5]wybrane dane finansowe 1'!#REF!</definedName>
    <definedName name="_v2j9jl53qk" localSheetId="1">'[5]wybrane dane finansowe 1'!#REF!</definedName>
    <definedName name="_v2j9jl53qk" localSheetId="4">'[5]wybrane dane finansowe 1'!#REF!</definedName>
    <definedName name="_v2j9jl53qk" localSheetId="10">'[5]wybrane dane finansowe 1'!#REF!</definedName>
    <definedName name="_v2j9jl53qk" localSheetId="16">'[5]wybrane dane finansowe 1'!#REF!</definedName>
    <definedName name="_v2j9jl53qk" localSheetId="17">'[5]wybrane dane finansowe 1'!#REF!</definedName>
    <definedName name="_v2j9jl53qk">'[5]wybrane dane finansowe 1'!#REF!</definedName>
    <definedName name="_v3dvon54j8" localSheetId="2">'[5]wybrane dane finansowe 1'!#REF!</definedName>
    <definedName name="_v3dvon54j8" localSheetId="5">'[5]wybrane dane finansowe 1'!#REF!</definedName>
    <definedName name="_v3dvon54j8" localSheetId="1">'[5]wybrane dane finansowe 1'!#REF!</definedName>
    <definedName name="_v3dvon54j8" localSheetId="4">'[5]wybrane dane finansowe 1'!#REF!</definedName>
    <definedName name="_v3dvon54j8" localSheetId="10">'[5]wybrane dane finansowe 1'!#REF!</definedName>
    <definedName name="_v3dvon54j8" localSheetId="16">'[5]wybrane dane finansowe 1'!#REF!</definedName>
    <definedName name="_v3dvon54j8" localSheetId="17">'[5]wybrane dane finansowe 1'!#REF!</definedName>
    <definedName name="_v3dvon54j8">'[5]wybrane dane finansowe 1'!#REF!</definedName>
    <definedName name="_v4821t53q2u" localSheetId="2">'[5]wybrane dane finansowe 1'!#REF!</definedName>
    <definedName name="_v4821t53q2u" localSheetId="5">'[5]wybrane dane finansowe 1'!#REF!</definedName>
    <definedName name="_v4821t53q2u" localSheetId="1">'[5]wybrane dane finansowe 1'!#REF!</definedName>
    <definedName name="_v4821t53q2u" localSheetId="4">'[5]wybrane dane finansowe 1'!#REF!</definedName>
    <definedName name="_v4821t53q2u" localSheetId="10">'[5]wybrane dane finansowe 1'!#REF!</definedName>
    <definedName name="_v4821t53q2u" localSheetId="16">'[5]wybrane dane finansowe 1'!#REF!</definedName>
    <definedName name="_v4821t53q2u" localSheetId="17">'[5]wybrane dane finansowe 1'!#REF!</definedName>
    <definedName name="_v4821t53q2u">'[5]wybrane dane finansowe 1'!#REF!</definedName>
    <definedName name="_v9to0a4y21c" localSheetId="2">'[5]wybrane dane finansowe 1'!#REF!</definedName>
    <definedName name="_v9to0a4y21c" localSheetId="5">'[5]wybrane dane finansowe 1'!#REF!</definedName>
    <definedName name="_v9to0a4y21c" localSheetId="1">'[5]wybrane dane finansowe 1'!#REF!</definedName>
    <definedName name="_v9to0a4y21c" localSheetId="4">'[5]wybrane dane finansowe 1'!#REF!</definedName>
    <definedName name="_v9to0a4y21c" localSheetId="10">'[5]wybrane dane finansowe 1'!#REF!</definedName>
    <definedName name="_v9to0a4y21c" localSheetId="16">'[5]wybrane dane finansowe 1'!#REF!</definedName>
    <definedName name="_v9to0a4y21c" localSheetId="17">'[5]wybrane dane finansowe 1'!#REF!</definedName>
    <definedName name="_v9to0a4y21c">'[5]wybrane dane finansowe 1'!#REF!</definedName>
    <definedName name="_vaph2g54j23" localSheetId="2">'[5]wybrane dane finansowe 1'!#REF!</definedName>
    <definedName name="_vaph2g54j23" localSheetId="5">'[5]wybrane dane finansowe 1'!#REF!</definedName>
    <definedName name="_vaph2g54j23" localSheetId="1">'[5]wybrane dane finansowe 1'!#REF!</definedName>
    <definedName name="_vaph2g54j23" localSheetId="4">'[5]wybrane dane finansowe 1'!#REF!</definedName>
    <definedName name="_vaph2g54j23" localSheetId="10">'[5]wybrane dane finansowe 1'!#REF!</definedName>
    <definedName name="_vaph2g54j23" localSheetId="16">'[5]wybrane dane finansowe 1'!#REF!</definedName>
    <definedName name="_vaph2g54j23" localSheetId="17">'[5]wybrane dane finansowe 1'!#REF!</definedName>
    <definedName name="_vaph2g54j23">'[5]wybrane dane finansowe 1'!#REF!</definedName>
    <definedName name="_vasdfx50719" localSheetId="2">'[5]wybrane dane finansowe 1'!#REF!</definedName>
    <definedName name="_vasdfx50719" localSheetId="5">'[5]wybrane dane finansowe 1'!#REF!</definedName>
    <definedName name="_vasdfx50719" localSheetId="1">'[5]wybrane dane finansowe 1'!#REF!</definedName>
    <definedName name="_vasdfx50719" localSheetId="4">'[5]wybrane dane finansowe 1'!#REF!</definedName>
    <definedName name="_vasdfx50719" localSheetId="10">'[5]wybrane dane finansowe 1'!#REF!</definedName>
    <definedName name="_vasdfx50719" localSheetId="16">'[5]wybrane dane finansowe 1'!#REF!</definedName>
    <definedName name="_vasdfx50719" localSheetId="17">'[5]wybrane dane finansowe 1'!#REF!</definedName>
    <definedName name="_vasdfx50719">'[5]wybrane dane finansowe 1'!#REF!</definedName>
    <definedName name="_vbyllv54j9" localSheetId="2">'[5]wybrane dane finansowe 1'!#REF!</definedName>
    <definedName name="_vbyllv54j9" localSheetId="5">'[5]wybrane dane finansowe 1'!#REF!</definedName>
    <definedName name="_vbyllv54j9" localSheetId="1">'[5]wybrane dane finansowe 1'!#REF!</definedName>
    <definedName name="_vbyllv54j9" localSheetId="4">'[5]wybrane dane finansowe 1'!#REF!</definedName>
    <definedName name="_vbyllv54j9" localSheetId="10">'[5]wybrane dane finansowe 1'!#REF!</definedName>
    <definedName name="_vbyllv54j9" localSheetId="16">'[5]wybrane dane finansowe 1'!#REF!</definedName>
    <definedName name="_vbyllv54j9" localSheetId="17">'[5]wybrane dane finansowe 1'!#REF!</definedName>
    <definedName name="_vbyllv54j9">'[5]wybrane dane finansowe 1'!#REF!</definedName>
    <definedName name="_vfnm1s5071o" localSheetId="2">'[5]wybrane dane finansowe 1'!#REF!</definedName>
    <definedName name="_vfnm1s5071o" localSheetId="5">'[5]wybrane dane finansowe 1'!#REF!</definedName>
    <definedName name="_vfnm1s5071o" localSheetId="1">'[5]wybrane dane finansowe 1'!#REF!</definedName>
    <definedName name="_vfnm1s5071o" localSheetId="4">'[5]wybrane dane finansowe 1'!#REF!</definedName>
    <definedName name="_vfnm1s5071o" localSheetId="10">'[5]wybrane dane finansowe 1'!#REF!</definedName>
    <definedName name="_vfnm1s5071o" localSheetId="16">'[5]wybrane dane finansowe 1'!#REF!</definedName>
    <definedName name="_vfnm1s5071o" localSheetId="17">'[5]wybrane dane finansowe 1'!#REF!</definedName>
    <definedName name="_vfnm1s5071o">'[5]wybrane dane finansowe 1'!#REF!</definedName>
    <definedName name="_vg0oqp51812" localSheetId="2">'[5]wybrane dane finansowe 1'!#REF!</definedName>
    <definedName name="_vg0oqp51812" localSheetId="5">'[5]wybrane dane finansowe 1'!#REF!</definedName>
    <definedName name="_vg0oqp51812" localSheetId="1">'[5]wybrane dane finansowe 1'!#REF!</definedName>
    <definedName name="_vg0oqp51812" localSheetId="4">'[5]wybrane dane finansowe 1'!#REF!</definedName>
    <definedName name="_vg0oqp51812" localSheetId="10">'[5]wybrane dane finansowe 1'!#REF!</definedName>
    <definedName name="_vg0oqp51812" localSheetId="16">'[5]wybrane dane finansowe 1'!#REF!</definedName>
    <definedName name="_vg0oqp51812" localSheetId="17">'[5]wybrane dane finansowe 1'!#REF!</definedName>
    <definedName name="_vg0oqp51812">'[5]wybrane dane finansowe 1'!#REF!</definedName>
    <definedName name="_vgr6m350723" localSheetId="2">'[5]wybrane dane finansowe 1'!#REF!</definedName>
    <definedName name="_vgr6m350723" localSheetId="5">'[5]wybrane dane finansowe 1'!#REF!</definedName>
    <definedName name="_vgr6m350723" localSheetId="1">'[5]wybrane dane finansowe 1'!#REF!</definedName>
    <definedName name="_vgr6m350723" localSheetId="4">'[5]wybrane dane finansowe 1'!#REF!</definedName>
    <definedName name="_vgr6m350723" localSheetId="10">'[5]wybrane dane finansowe 1'!#REF!</definedName>
    <definedName name="_vgr6m350723" localSheetId="16">'[5]wybrane dane finansowe 1'!#REF!</definedName>
    <definedName name="_vgr6m350723" localSheetId="17">'[5]wybrane dane finansowe 1'!#REF!</definedName>
    <definedName name="_vgr6m350723">'[5]wybrane dane finansowe 1'!#REF!</definedName>
    <definedName name="_vidt1i4y21b" localSheetId="2">'[5]wybrane dane finansowe 1'!#REF!</definedName>
    <definedName name="_vidt1i4y21b" localSheetId="5">'[5]wybrane dane finansowe 1'!#REF!</definedName>
    <definedName name="_vidt1i4y21b" localSheetId="1">'[5]wybrane dane finansowe 1'!#REF!</definedName>
    <definedName name="_vidt1i4y21b" localSheetId="4">'[5]wybrane dane finansowe 1'!#REF!</definedName>
    <definedName name="_vidt1i4y21b" localSheetId="10">'[5]wybrane dane finansowe 1'!#REF!</definedName>
    <definedName name="_vidt1i4y21b" localSheetId="16">'[5]wybrane dane finansowe 1'!#REF!</definedName>
    <definedName name="_vidt1i4y21b" localSheetId="17">'[5]wybrane dane finansowe 1'!#REF!</definedName>
    <definedName name="_vidt1i4y21b">'[5]wybrane dane finansowe 1'!#REF!</definedName>
    <definedName name="_viy5qq54jv" localSheetId="2">'[5]wybrane dane finansowe 1'!#REF!</definedName>
    <definedName name="_viy5qq54jv" localSheetId="5">'[5]wybrane dane finansowe 1'!#REF!</definedName>
    <definedName name="_viy5qq54jv" localSheetId="1">'[5]wybrane dane finansowe 1'!#REF!</definedName>
    <definedName name="_viy5qq54jv" localSheetId="4">'[5]wybrane dane finansowe 1'!#REF!</definedName>
    <definedName name="_viy5qq54jv" localSheetId="10">'[5]wybrane dane finansowe 1'!#REF!</definedName>
    <definedName name="_viy5qq54jv" localSheetId="16">'[5]wybrane dane finansowe 1'!#REF!</definedName>
    <definedName name="_viy5qq54jv" localSheetId="17">'[5]wybrane dane finansowe 1'!#REF!</definedName>
    <definedName name="_viy5qq54jv">'[5]wybrane dane finansowe 1'!#REF!</definedName>
    <definedName name="_vjf0ow5361i" localSheetId="2">'[5]wybrane dane finansowe 1'!#REF!</definedName>
    <definedName name="_vjf0ow5361i" localSheetId="5">'[5]wybrane dane finansowe 1'!#REF!</definedName>
    <definedName name="_vjf0ow5361i" localSheetId="1">'[5]wybrane dane finansowe 1'!#REF!</definedName>
    <definedName name="_vjf0ow5361i" localSheetId="4">'[5]wybrane dane finansowe 1'!#REF!</definedName>
    <definedName name="_vjf0ow5361i" localSheetId="10">'[5]wybrane dane finansowe 1'!#REF!</definedName>
    <definedName name="_vjf0ow5361i" localSheetId="16">'[5]wybrane dane finansowe 1'!#REF!</definedName>
    <definedName name="_vjf0ow5361i" localSheetId="17">'[5]wybrane dane finansowe 1'!#REF!</definedName>
    <definedName name="_vjf0ow5361i">'[5]wybrane dane finansowe 1'!#REF!</definedName>
    <definedName name="_vkt11g4zl18" localSheetId="2">'[5]wybrane dane finansowe 1'!#REF!</definedName>
    <definedName name="_vkt11g4zl18" localSheetId="5">'[5]wybrane dane finansowe 1'!#REF!</definedName>
    <definedName name="_vkt11g4zl18" localSheetId="1">'[5]wybrane dane finansowe 1'!#REF!</definedName>
    <definedName name="_vkt11g4zl18" localSheetId="4">'[5]wybrane dane finansowe 1'!#REF!</definedName>
    <definedName name="_vkt11g4zl18" localSheetId="10">'[5]wybrane dane finansowe 1'!#REF!</definedName>
    <definedName name="_vkt11g4zl18" localSheetId="16">'[5]wybrane dane finansowe 1'!#REF!</definedName>
    <definedName name="_vkt11g4zl18" localSheetId="17">'[5]wybrane dane finansowe 1'!#REF!</definedName>
    <definedName name="_vkt11g4zl18">'[5]wybrane dane finansowe 1'!#REF!</definedName>
    <definedName name="_vlt2x353qj" localSheetId="2">'[5]wybrane dane finansowe 1'!#REF!</definedName>
    <definedName name="_vlt2x353qj" localSheetId="5">'[5]wybrane dane finansowe 1'!#REF!</definedName>
    <definedName name="_vlt2x353qj" localSheetId="1">'[5]wybrane dane finansowe 1'!#REF!</definedName>
    <definedName name="_vlt2x353qj" localSheetId="4">'[5]wybrane dane finansowe 1'!#REF!</definedName>
    <definedName name="_vlt2x353qj" localSheetId="10">'[5]wybrane dane finansowe 1'!#REF!</definedName>
    <definedName name="_vlt2x353qj" localSheetId="16">'[5]wybrane dane finansowe 1'!#REF!</definedName>
    <definedName name="_vlt2x353qj" localSheetId="17">'[5]wybrane dane finansowe 1'!#REF!</definedName>
    <definedName name="_vlt2x353qj">'[5]wybrane dane finansowe 1'!#REF!</definedName>
    <definedName name="_vm2w7k5368" localSheetId="2">'[5]wybrane dane finansowe 1'!#REF!</definedName>
    <definedName name="_vm2w7k5368" localSheetId="5">'[5]wybrane dane finansowe 1'!#REF!</definedName>
    <definedName name="_vm2w7k5368" localSheetId="1">'[5]wybrane dane finansowe 1'!#REF!</definedName>
    <definedName name="_vm2w7k5368" localSheetId="4">'[5]wybrane dane finansowe 1'!#REF!</definedName>
    <definedName name="_vm2w7k5368" localSheetId="10">'[5]wybrane dane finansowe 1'!#REF!</definedName>
    <definedName name="_vm2w7k5368" localSheetId="16">'[5]wybrane dane finansowe 1'!#REF!</definedName>
    <definedName name="_vm2w7k5368" localSheetId="17">'[5]wybrane dane finansowe 1'!#REF!</definedName>
    <definedName name="_vm2w7k5368">'[5]wybrane dane finansowe 1'!#REF!</definedName>
    <definedName name="_vpq3nz4y2q" localSheetId="2">'[5]wybrane dane finansowe 1'!#REF!</definedName>
    <definedName name="_vpq3nz4y2q" localSheetId="5">'[5]wybrane dane finansowe 1'!#REF!</definedName>
    <definedName name="_vpq3nz4y2q" localSheetId="1">'[5]wybrane dane finansowe 1'!#REF!</definedName>
    <definedName name="_vpq3nz4y2q" localSheetId="4">'[5]wybrane dane finansowe 1'!#REF!</definedName>
    <definedName name="_vpq3nz4y2q" localSheetId="10">'[5]wybrane dane finansowe 1'!#REF!</definedName>
    <definedName name="_vpq3nz4y2q" localSheetId="16">'[5]wybrane dane finansowe 1'!#REF!</definedName>
    <definedName name="_vpq3nz4y2q" localSheetId="17">'[5]wybrane dane finansowe 1'!#REF!</definedName>
    <definedName name="_vpq3nz4y2q">'[5]wybrane dane finansowe 1'!#REF!</definedName>
    <definedName name="_vrpugm4ysf" localSheetId="2">'[5]wybrane dane finansowe 1'!#REF!</definedName>
    <definedName name="_vrpugm4ysf" localSheetId="5">'[5]wybrane dane finansowe 1'!#REF!</definedName>
    <definedName name="_vrpugm4ysf" localSheetId="1">'[5]wybrane dane finansowe 1'!#REF!</definedName>
    <definedName name="_vrpugm4ysf" localSheetId="4">'[5]wybrane dane finansowe 1'!#REF!</definedName>
    <definedName name="_vrpugm4ysf" localSheetId="10">'[5]wybrane dane finansowe 1'!#REF!</definedName>
    <definedName name="_vrpugm4ysf" localSheetId="16">'[5]wybrane dane finansowe 1'!#REF!</definedName>
    <definedName name="_vrpugm4ysf" localSheetId="17">'[5]wybrane dane finansowe 1'!#REF!</definedName>
    <definedName name="_vrpugm4ysf">'[5]wybrane dane finansowe 1'!#REF!</definedName>
    <definedName name="_vsl5wy54j10" localSheetId="2">'[5]wybrane dane finansowe 1'!#REF!</definedName>
    <definedName name="_vsl5wy54j10" localSheetId="5">'[5]wybrane dane finansowe 1'!#REF!</definedName>
    <definedName name="_vsl5wy54j10" localSheetId="1">'[5]wybrane dane finansowe 1'!#REF!</definedName>
    <definedName name="_vsl5wy54j10" localSheetId="4">'[5]wybrane dane finansowe 1'!#REF!</definedName>
    <definedName name="_vsl5wy54j10" localSheetId="10">'[5]wybrane dane finansowe 1'!#REF!</definedName>
    <definedName name="_vsl5wy54j10" localSheetId="16">'[5]wybrane dane finansowe 1'!#REF!</definedName>
    <definedName name="_vsl5wy54j10" localSheetId="17">'[5]wybrane dane finansowe 1'!#REF!</definedName>
    <definedName name="_vsl5wy54j10">'[5]wybrane dane finansowe 1'!#REF!</definedName>
    <definedName name="_vucqpx4zl1g" localSheetId="2">'[5]wybrane dane finansowe 1'!#REF!</definedName>
    <definedName name="_vucqpx4zl1g" localSheetId="5">'[5]wybrane dane finansowe 1'!#REF!</definedName>
    <definedName name="_vucqpx4zl1g" localSheetId="1">'[5]wybrane dane finansowe 1'!#REF!</definedName>
    <definedName name="_vucqpx4zl1g" localSheetId="4">'[5]wybrane dane finansowe 1'!#REF!</definedName>
    <definedName name="_vucqpx4zl1g" localSheetId="10">'[5]wybrane dane finansowe 1'!#REF!</definedName>
    <definedName name="_vucqpx4zl1g" localSheetId="16">'[5]wybrane dane finansowe 1'!#REF!</definedName>
    <definedName name="_vucqpx4zl1g" localSheetId="17">'[5]wybrane dane finansowe 1'!#REF!</definedName>
    <definedName name="_vucqpx4zl1g">'[5]wybrane dane finansowe 1'!#REF!</definedName>
    <definedName name="_vuen8r50mi" localSheetId="2">'[5]wybrane dane finansowe 1'!#REF!</definedName>
    <definedName name="_vuen8r50mi" localSheetId="5">'[5]wybrane dane finansowe 1'!#REF!</definedName>
    <definedName name="_vuen8r50mi" localSheetId="1">'[5]wybrane dane finansowe 1'!#REF!</definedName>
    <definedName name="_vuen8r50mi" localSheetId="4">'[5]wybrane dane finansowe 1'!#REF!</definedName>
    <definedName name="_vuen8r50mi" localSheetId="10">'[5]wybrane dane finansowe 1'!#REF!</definedName>
    <definedName name="_vuen8r50mi" localSheetId="16">'[5]wybrane dane finansowe 1'!#REF!</definedName>
    <definedName name="_vuen8r50mi" localSheetId="17">'[5]wybrane dane finansowe 1'!#REF!</definedName>
    <definedName name="_vuen8r50mi">'[5]wybrane dane finansowe 1'!#REF!</definedName>
    <definedName name="_vv9hu54y22p" localSheetId="2">'[5]wybrane dane finansowe 1'!#REF!</definedName>
    <definedName name="_vv9hu54y22p" localSheetId="5">'[5]wybrane dane finansowe 1'!#REF!</definedName>
    <definedName name="_vv9hu54y22p" localSheetId="1">'[5]wybrane dane finansowe 1'!#REF!</definedName>
    <definedName name="_vv9hu54y22p" localSheetId="4">'[5]wybrane dane finansowe 1'!#REF!</definedName>
    <definedName name="_vv9hu54y22p" localSheetId="10">'[5]wybrane dane finansowe 1'!#REF!</definedName>
    <definedName name="_vv9hu54y22p" localSheetId="16">'[5]wybrane dane finansowe 1'!#REF!</definedName>
    <definedName name="_vv9hu54y22p" localSheetId="17">'[5]wybrane dane finansowe 1'!#REF!</definedName>
    <definedName name="_vv9hu54y22p">'[5]wybrane dane finansowe 1'!#REF!</definedName>
    <definedName name="_vvhmf954js" localSheetId="2">'[5]wybrane dane finansowe 1'!#REF!</definedName>
    <definedName name="_vvhmf954js" localSheetId="5">'[5]wybrane dane finansowe 1'!#REF!</definedName>
    <definedName name="_vvhmf954js" localSheetId="1">'[5]wybrane dane finansowe 1'!#REF!</definedName>
    <definedName name="_vvhmf954js" localSheetId="4">'[5]wybrane dane finansowe 1'!#REF!</definedName>
    <definedName name="_vvhmf954js" localSheetId="10">'[5]wybrane dane finansowe 1'!#REF!</definedName>
    <definedName name="_vvhmf954js" localSheetId="16">'[5]wybrane dane finansowe 1'!#REF!</definedName>
    <definedName name="_vvhmf954js" localSheetId="17">'[5]wybrane dane finansowe 1'!#REF!</definedName>
    <definedName name="_vvhmf954js">'[5]wybrane dane finansowe 1'!#REF!</definedName>
    <definedName name="_vvq8re54j1m" localSheetId="2">'[5]wybrane dane finansowe 1'!#REF!</definedName>
    <definedName name="_vvq8re54j1m" localSheetId="5">'[5]wybrane dane finansowe 1'!#REF!</definedName>
    <definedName name="_vvq8re54j1m" localSheetId="1">'[5]wybrane dane finansowe 1'!#REF!</definedName>
    <definedName name="_vvq8re54j1m" localSheetId="4">'[5]wybrane dane finansowe 1'!#REF!</definedName>
    <definedName name="_vvq8re54j1m" localSheetId="10">'[5]wybrane dane finansowe 1'!#REF!</definedName>
    <definedName name="_vvq8re54j1m" localSheetId="16">'[5]wybrane dane finansowe 1'!#REF!</definedName>
    <definedName name="_vvq8re54j1m" localSheetId="17">'[5]wybrane dane finansowe 1'!#REF!</definedName>
    <definedName name="_vvq8re54j1m">'[5]wybrane dane finansowe 1'!#REF!</definedName>
    <definedName name="_vxmsih4zlp" localSheetId="2">'[5]wybrane dane finansowe 1'!#REF!</definedName>
    <definedName name="_vxmsih4zlp" localSheetId="5">'[5]wybrane dane finansowe 1'!#REF!</definedName>
    <definedName name="_vxmsih4zlp" localSheetId="1">'[5]wybrane dane finansowe 1'!#REF!</definedName>
    <definedName name="_vxmsih4zlp" localSheetId="4">'[5]wybrane dane finansowe 1'!#REF!</definedName>
    <definedName name="_vxmsih4zlp" localSheetId="10">'[5]wybrane dane finansowe 1'!#REF!</definedName>
    <definedName name="_vxmsih4zlp" localSheetId="16">'[5]wybrane dane finansowe 1'!#REF!</definedName>
    <definedName name="_vxmsih4zlp" localSheetId="17">'[5]wybrane dane finansowe 1'!#REF!</definedName>
    <definedName name="_vxmsih4zlp">'[5]wybrane dane finansowe 1'!#REF!</definedName>
    <definedName name="_vyj78x4y2m" localSheetId="2">'[5]wybrane dane finansowe 1'!#REF!</definedName>
    <definedName name="_vyj78x4y2m" localSheetId="5">'[5]wybrane dane finansowe 1'!#REF!</definedName>
    <definedName name="_vyj78x4y2m" localSheetId="1">'[5]wybrane dane finansowe 1'!#REF!</definedName>
    <definedName name="_vyj78x4y2m" localSheetId="4">'[5]wybrane dane finansowe 1'!#REF!</definedName>
    <definedName name="_vyj78x4y2m" localSheetId="10">'[5]wybrane dane finansowe 1'!#REF!</definedName>
    <definedName name="_vyj78x4y2m" localSheetId="16">'[5]wybrane dane finansowe 1'!#REF!</definedName>
    <definedName name="_vyj78x4y2m" localSheetId="17">'[5]wybrane dane finansowe 1'!#REF!</definedName>
    <definedName name="_vyj78x4y2m">'[5]wybrane dane finansowe 1'!#REF!</definedName>
    <definedName name="_vyjg2254jp" localSheetId="2">'[5]wybrane dane finansowe 1'!#REF!</definedName>
    <definedName name="_vyjg2254jp" localSheetId="5">'[5]wybrane dane finansowe 1'!#REF!</definedName>
    <definedName name="_vyjg2254jp" localSheetId="1">'[5]wybrane dane finansowe 1'!#REF!</definedName>
    <definedName name="_vyjg2254jp" localSheetId="4">'[5]wybrane dane finansowe 1'!#REF!</definedName>
    <definedName name="_vyjg2254jp" localSheetId="10">'[5]wybrane dane finansowe 1'!#REF!</definedName>
    <definedName name="_vyjg2254jp" localSheetId="16">'[5]wybrane dane finansowe 1'!#REF!</definedName>
    <definedName name="_vyjg2254jp" localSheetId="17">'[5]wybrane dane finansowe 1'!#REF!</definedName>
    <definedName name="_vyjg2254jp">'[5]wybrane dane finansowe 1'!#REF!</definedName>
    <definedName name="_vzwhvo54j1b" localSheetId="2">'[5]wybrane dane finansowe 1'!#REF!</definedName>
    <definedName name="_vzwhvo54j1b" localSheetId="5">'[5]wybrane dane finansowe 1'!#REF!</definedName>
    <definedName name="_vzwhvo54j1b" localSheetId="1">'[5]wybrane dane finansowe 1'!#REF!</definedName>
    <definedName name="_vzwhvo54j1b" localSheetId="4">'[5]wybrane dane finansowe 1'!#REF!</definedName>
    <definedName name="_vzwhvo54j1b" localSheetId="10">'[5]wybrane dane finansowe 1'!#REF!</definedName>
    <definedName name="_vzwhvo54j1b" localSheetId="16">'[5]wybrane dane finansowe 1'!#REF!</definedName>
    <definedName name="_vzwhvo54j1b" localSheetId="17">'[5]wybrane dane finansowe 1'!#REF!</definedName>
    <definedName name="_vzwhvo54j1b">'[5]wybrane dane finansowe 1'!#REF!</definedName>
    <definedName name="_w2rx5p4zle" localSheetId="2">'[5]wybrane dane finansowe 1'!#REF!</definedName>
    <definedName name="_w2rx5p4zle" localSheetId="5">'[5]wybrane dane finansowe 1'!#REF!</definedName>
    <definedName name="_w2rx5p4zle" localSheetId="1">'[5]wybrane dane finansowe 1'!#REF!</definedName>
    <definedName name="_w2rx5p4zle" localSheetId="4">'[5]wybrane dane finansowe 1'!#REF!</definedName>
    <definedName name="_w2rx5p4zle" localSheetId="10">'[5]wybrane dane finansowe 1'!#REF!</definedName>
    <definedName name="_w2rx5p4zle" localSheetId="16">'[5]wybrane dane finansowe 1'!#REF!</definedName>
    <definedName name="_w2rx5p4zle" localSheetId="17">'[5]wybrane dane finansowe 1'!#REF!</definedName>
    <definedName name="_w2rx5p4zle">'[5]wybrane dane finansowe 1'!#REF!</definedName>
    <definedName name="_w3bm8e4y2g" localSheetId="2">'[5]wybrane dane finansowe 1'!#REF!</definedName>
    <definedName name="_w3bm8e4y2g" localSheetId="5">'[5]wybrane dane finansowe 1'!#REF!</definedName>
    <definedName name="_w3bm8e4y2g" localSheetId="1">'[5]wybrane dane finansowe 1'!#REF!</definedName>
    <definedName name="_w3bm8e4y2g" localSheetId="4">'[5]wybrane dane finansowe 1'!#REF!</definedName>
    <definedName name="_w3bm8e4y2g" localSheetId="10">'[5]wybrane dane finansowe 1'!#REF!</definedName>
    <definedName name="_w3bm8e4y2g" localSheetId="16">'[5]wybrane dane finansowe 1'!#REF!</definedName>
    <definedName name="_w3bm8e4y2g" localSheetId="17">'[5]wybrane dane finansowe 1'!#REF!</definedName>
    <definedName name="_w3bm8e4y2g">'[5]wybrane dane finansowe 1'!#REF!</definedName>
    <definedName name="_w66lo451813" localSheetId="2">'[5]wybrane dane finansowe 1'!#REF!</definedName>
    <definedName name="_w66lo451813" localSheetId="5">'[5]wybrane dane finansowe 1'!#REF!</definedName>
    <definedName name="_w66lo451813" localSheetId="1">'[5]wybrane dane finansowe 1'!#REF!</definedName>
    <definedName name="_w66lo451813" localSheetId="4">'[5]wybrane dane finansowe 1'!#REF!</definedName>
    <definedName name="_w66lo451813" localSheetId="10">'[5]wybrane dane finansowe 1'!#REF!</definedName>
    <definedName name="_w66lo451813" localSheetId="16">'[5]wybrane dane finansowe 1'!#REF!</definedName>
    <definedName name="_w66lo451813" localSheetId="17">'[5]wybrane dane finansowe 1'!#REF!</definedName>
    <definedName name="_w66lo451813">'[5]wybrane dane finansowe 1'!#REF!</definedName>
    <definedName name="_w6toc54zl1m" localSheetId="2">'[5]wybrane dane finansowe 1'!#REF!</definedName>
    <definedName name="_w6toc54zl1m" localSheetId="5">'[5]wybrane dane finansowe 1'!#REF!</definedName>
    <definedName name="_w6toc54zl1m" localSheetId="1">'[5]wybrane dane finansowe 1'!#REF!</definedName>
    <definedName name="_w6toc54zl1m" localSheetId="4">'[5]wybrane dane finansowe 1'!#REF!</definedName>
    <definedName name="_w6toc54zl1m" localSheetId="10">'[5]wybrane dane finansowe 1'!#REF!</definedName>
    <definedName name="_w6toc54zl1m" localSheetId="16">'[5]wybrane dane finansowe 1'!#REF!</definedName>
    <definedName name="_w6toc54zl1m" localSheetId="17">'[5]wybrane dane finansowe 1'!#REF!</definedName>
    <definedName name="_w6toc54zl1m">'[5]wybrane dane finansowe 1'!#REF!</definedName>
    <definedName name="_w7s2k54zl15" localSheetId="2">'[5]wybrane dane finansowe 1'!#REF!</definedName>
    <definedName name="_w7s2k54zl15" localSheetId="5">'[5]wybrane dane finansowe 1'!#REF!</definedName>
    <definedName name="_w7s2k54zl15" localSheetId="1">'[5]wybrane dane finansowe 1'!#REF!</definedName>
    <definedName name="_w7s2k54zl15" localSheetId="4">'[5]wybrane dane finansowe 1'!#REF!</definedName>
    <definedName name="_w7s2k54zl15" localSheetId="10">'[5]wybrane dane finansowe 1'!#REF!</definedName>
    <definedName name="_w7s2k54zl15" localSheetId="16">'[5]wybrane dane finansowe 1'!#REF!</definedName>
    <definedName name="_w7s2k54zl15" localSheetId="17">'[5]wybrane dane finansowe 1'!#REF!</definedName>
    <definedName name="_w7s2k54zl15">'[5]wybrane dane finansowe 1'!#REF!</definedName>
    <definedName name="_wa58k551ph" localSheetId="2">'[5]wybrane dane finansowe 1'!#REF!</definedName>
    <definedName name="_wa58k551ph" localSheetId="5">'[5]wybrane dane finansowe 1'!#REF!</definedName>
    <definedName name="_wa58k551ph" localSheetId="1">'[5]wybrane dane finansowe 1'!#REF!</definedName>
    <definedName name="_wa58k551ph" localSheetId="4">'[5]wybrane dane finansowe 1'!#REF!</definedName>
    <definedName name="_wa58k551ph" localSheetId="10">'[5]wybrane dane finansowe 1'!#REF!</definedName>
    <definedName name="_wa58k551ph" localSheetId="16">'[5]wybrane dane finansowe 1'!#REF!</definedName>
    <definedName name="_wa58k551ph" localSheetId="17">'[5]wybrane dane finansowe 1'!#REF!</definedName>
    <definedName name="_wa58k551ph">'[5]wybrane dane finansowe 1'!#REF!</definedName>
    <definedName name="_wazjfl4x9z" localSheetId="2">#REF!</definedName>
    <definedName name="_wazjfl4x9z" localSheetId="4">#REF!</definedName>
    <definedName name="_wazjfl4x9z" localSheetId="10">#REF!</definedName>
    <definedName name="_wazjfl4x9z" localSheetId="16">#REF!</definedName>
    <definedName name="_wazjfl4x9z">#REF!</definedName>
    <definedName name="_wb68iw53qo" localSheetId="2">'[5]wybrane dane finansowe 1'!#REF!</definedName>
    <definedName name="_wb68iw53qo" localSheetId="5">'[5]wybrane dane finansowe 1'!#REF!</definedName>
    <definedName name="_wb68iw53qo" localSheetId="1">'[5]wybrane dane finansowe 1'!#REF!</definedName>
    <definedName name="_wb68iw53qo" localSheetId="4">'[5]wybrane dane finansowe 1'!#REF!</definedName>
    <definedName name="_wb68iw53qo" localSheetId="10">'[5]wybrane dane finansowe 1'!#REF!</definedName>
    <definedName name="_wb68iw53qo" localSheetId="16">'[5]wybrane dane finansowe 1'!#REF!</definedName>
    <definedName name="_wb68iw53qo" localSheetId="17">'[5]wybrane dane finansowe 1'!#REF!</definedName>
    <definedName name="_wb68iw53qo">'[5]wybrane dane finansowe 1'!#REF!</definedName>
    <definedName name="_wbk1" localSheetId="2">#N/A</definedName>
    <definedName name="_wbk1" localSheetId="1">#N/A</definedName>
    <definedName name="_wbk1" localSheetId="4">#N/A</definedName>
    <definedName name="_wbk1" localSheetId="10">#N/A</definedName>
    <definedName name="_wbk1" localSheetId="16">#N/A</definedName>
    <definedName name="_wbk1" localSheetId="17">[2]!_wbk1</definedName>
    <definedName name="_wbk1">'P&amp;L'!_wbk1</definedName>
    <definedName name="_wblgou4zlh" localSheetId="2">'[5]wybrane dane finansowe 1'!#REF!</definedName>
    <definedName name="_wblgou4zlh" localSheetId="5">'[5]wybrane dane finansowe 1'!#REF!</definedName>
    <definedName name="_wblgou4zlh" localSheetId="1">'[5]wybrane dane finansowe 1'!#REF!</definedName>
    <definedName name="_wblgou4zlh" localSheetId="4">'[5]wybrane dane finansowe 1'!#REF!</definedName>
    <definedName name="_wblgou4zlh" localSheetId="10">'[5]wybrane dane finansowe 1'!#REF!</definedName>
    <definedName name="_wblgou4zlh" localSheetId="16">'[5]wybrane dane finansowe 1'!#REF!</definedName>
    <definedName name="_wblgou4zlh" localSheetId="17">'[5]wybrane dane finansowe 1'!#REF!</definedName>
    <definedName name="_wblgou4zlh">'[5]wybrane dane finansowe 1'!#REF!</definedName>
    <definedName name="_wcmwew53q2f" localSheetId="2">'[5]wybrane dane finansowe 1'!#REF!</definedName>
    <definedName name="_wcmwew53q2f" localSheetId="5">'[5]wybrane dane finansowe 1'!#REF!</definedName>
    <definedName name="_wcmwew53q2f" localSheetId="1">'[5]wybrane dane finansowe 1'!#REF!</definedName>
    <definedName name="_wcmwew53q2f" localSheetId="4">'[5]wybrane dane finansowe 1'!#REF!</definedName>
    <definedName name="_wcmwew53q2f" localSheetId="10">'[5]wybrane dane finansowe 1'!#REF!</definedName>
    <definedName name="_wcmwew53q2f" localSheetId="16">'[5]wybrane dane finansowe 1'!#REF!</definedName>
    <definedName name="_wcmwew53q2f" localSheetId="17">'[5]wybrane dane finansowe 1'!#REF!</definedName>
    <definedName name="_wcmwew53q2f">'[5]wybrane dane finansowe 1'!#REF!</definedName>
    <definedName name="_wehtqn4y2o" localSheetId="2">'[5]wybrane dane finansowe 1'!#REF!</definedName>
    <definedName name="_wehtqn4y2o" localSheetId="5">'[5]wybrane dane finansowe 1'!#REF!</definedName>
    <definedName name="_wehtqn4y2o" localSheetId="1">'[5]wybrane dane finansowe 1'!#REF!</definedName>
    <definedName name="_wehtqn4y2o" localSheetId="4">'[5]wybrane dane finansowe 1'!#REF!</definedName>
    <definedName name="_wehtqn4y2o" localSheetId="10">'[5]wybrane dane finansowe 1'!#REF!</definedName>
    <definedName name="_wehtqn4y2o" localSheetId="16">'[5]wybrane dane finansowe 1'!#REF!</definedName>
    <definedName name="_wehtqn4y2o" localSheetId="17">'[5]wybrane dane finansowe 1'!#REF!</definedName>
    <definedName name="_wehtqn4y2o">'[5]wybrane dane finansowe 1'!#REF!</definedName>
    <definedName name="_whax7853q1x" localSheetId="2">'[5]wybrane dane finansowe 1'!#REF!</definedName>
    <definedName name="_whax7853q1x" localSheetId="5">'[5]wybrane dane finansowe 1'!#REF!</definedName>
    <definedName name="_whax7853q1x" localSheetId="1">'[5]wybrane dane finansowe 1'!#REF!</definedName>
    <definedName name="_whax7853q1x" localSheetId="4">'[5]wybrane dane finansowe 1'!#REF!</definedName>
    <definedName name="_whax7853q1x" localSheetId="10">'[5]wybrane dane finansowe 1'!#REF!</definedName>
    <definedName name="_whax7853q1x" localSheetId="16">'[5]wybrane dane finansowe 1'!#REF!</definedName>
    <definedName name="_whax7853q1x" localSheetId="17">'[5]wybrane dane finansowe 1'!#REF!</definedName>
    <definedName name="_whax7853q1x">'[5]wybrane dane finansowe 1'!#REF!</definedName>
    <definedName name="_whshyf5361c" localSheetId="2">'[5]wybrane dane finansowe 1'!#REF!</definedName>
    <definedName name="_whshyf5361c" localSheetId="5">'[5]wybrane dane finansowe 1'!#REF!</definedName>
    <definedName name="_whshyf5361c" localSheetId="1">'[5]wybrane dane finansowe 1'!#REF!</definedName>
    <definedName name="_whshyf5361c" localSheetId="4">'[5]wybrane dane finansowe 1'!#REF!</definedName>
    <definedName name="_whshyf5361c" localSheetId="10">'[5]wybrane dane finansowe 1'!#REF!</definedName>
    <definedName name="_whshyf5361c" localSheetId="16">'[5]wybrane dane finansowe 1'!#REF!</definedName>
    <definedName name="_whshyf5361c" localSheetId="17">'[5]wybrane dane finansowe 1'!#REF!</definedName>
    <definedName name="_whshyf5361c">'[5]wybrane dane finansowe 1'!#REF!</definedName>
    <definedName name="_wiyo1_5gu1beepk7m" localSheetId="2">'[5]wybrane dane finansowe 1'!#REF!</definedName>
    <definedName name="_wiyo1_5gu1beepk7m" localSheetId="5">'[5]wybrane dane finansowe 1'!#REF!</definedName>
    <definedName name="_wiyo1_5gu1beepk7m" localSheetId="1">'[5]wybrane dane finansowe 1'!#REF!</definedName>
    <definedName name="_wiyo1_5gu1beepk7m" localSheetId="4">'[5]wybrane dane finansowe 1'!#REF!</definedName>
    <definedName name="_wiyo1_5gu1beepk7m" localSheetId="10">'[5]wybrane dane finansowe 1'!#REF!</definedName>
    <definedName name="_wiyo1_5gu1beepk7m" localSheetId="16">'[5]wybrane dane finansowe 1'!#REF!</definedName>
    <definedName name="_wiyo1_5gu1beepk7m" localSheetId="17">'[5]wybrane dane finansowe 1'!#REF!</definedName>
    <definedName name="_wiyo1_5gu1beepk7m">'[5]wybrane dane finansowe 1'!#REF!</definedName>
    <definedName name="_wj37o4507e" localSheetId="2">'[5]wybrane dane finansowe 1'!#REF!</definedName>
    <definedName name="_wj37o4507e" localSheetId="5">'[5]wybrane dane finansowe 1'!#REF!</definedName>
    <definedName name="_wj37o4507e" localSheetId="1">'[5]wybrane dane finansowe 1'!#REF!</definedName>
    <definedName name="_wj37o4507e" localSheetId="4">'[5]wybrane dane finansowe 1'!#REF!</definedName>
    <definedName name="_wj37o4507e" localSheetId="10">'[5]wybrane dane finansowe 1'!#REF!</definedName>
    <definedName name="_wj37o4507e" localSheetId="16">'[5]wybrane dane finansowe 1'!#REF!</definedName>
    <definedName name="_wj37o4507e" localSheetId="17">'[5]wybrane dane finansowe 1'!#REF!</definedName>
    <definedName name="_wj37o4507e">'[5]wybrane dane finansowe 1'!#REF!</definedName>
    <definedName name="_wjncr45189" localSheetId="2">'[5]wybrane dane finansowe 1'!#REF!</definedName>
    <definedName name="_wjncr45189" localSheetId="5">'[5]wybrane dane finansowe 1'!#REF!</definedName>
    <definedName name="_wjncr45189" localSheetId="1">'[5]wybrane dane finansowe 1'!#REF!</definedName>
    <definedName name="_wjncr45189" localSheetId="4">'[5]wybrane dane finansowe 1'!#REF!</definedName>
    <definedName name="_wjncr45189" localSheetId="10">'[5]wybrane dane finansowe 1'!#REF!</definedName>
    <definedName name="_wjncr45189" localSheetId="16">'[5]wybrane dane finansowe 1'!#REF!</definedName>
    <definedName name="_wjncr45189" localSheetId="17">'[5]wybrane dane finansowe 1'!#REF!</definedName>
    <definedName name="_wjncr45189">'[5]wybrane dane finansowe 1'!#REF!</definedName>
    <definedName name="_wk1aq8536c" localSheetId="2">'[5]wybrane dane finansowe 1'!#REF!</definedName>
    <definedName name="_wk1aq8536c" localSheetId="5">'[5]wybrane dane finansowe 1'!#REF!</definedName>
    <definedName name="_wk1aq8536c" localSheetId="1">'[5]wybrane dane finansowe 1'!#REF!</definedName>
    <definedName name="_wk1aq8536c" localSheetId="4">'[5]wybrane dane finansowe 1'!#REF!</definedName>
    <definedName name="_wk1aq8536c" localSheetId="10">'[5]wybrane dane finansowe 1'!#REF!</definedName>
    <definedName name="_wk1aq8536c" localSheetId="16">'[5]wybrane dane finansowe 1'!#REF!</definedName>
    <definedName name="_wk1aq8536c" localSheetId="17">'[5]wybrane dane finansowe 1'!#REF!</definedName>
    <definedName name="_wk1aq8536c">'[5]wybrane dane finansowe 1'!#REF!</definedName>
    <definedName name="_wm1ynv50m2p" localSheetId="2">'[5]wybrane dane finansowe 1'!#REF!</definedName>
    <definedName name="_wm1ynv50m2p" localSheetId="5">'[5]wybrane dane finansowe 1'!#REF!</definedName>
    <definedName name="_wm1ynv50m2p" localSheetId="1">'[5]wybrane dane finansowe 1'!#REF!</definedName>
    <definedName name="_wm1ynv50m2p" localSheetId="4">'[5]wybrane dane finansowe 1'!#REF!</definedName>
    <definedName name="_wm1ynv50m2p" localSheetId="10">'[5]wybrane dane finansowe 1'!#REF!</definedName>
    <definedName name="_wm1ynv50m2p" localSheetId="16">'[5]wybrane dane finansowe 1'!#REF!</definedName>
    <definedName name="_wm1ynv50m2p" localSheetId="17">'[5]wybrane dane finansowe 1'!#REF!</definedName>
    <definedName name="_wm1ynv50m2p">'[5]wybrane dane finansowe 1'!#REF!</definedName>
    <definedName name="_wo0lva4zl1b" localSheetId="2">'[5]wybrane dane finansowe 1'!#REF!</definedName>
    <definedName name="_wo0lva4zl1b" localSheetId="5">'[5]wybrane dane finansowe 1'!#REF!</definedName>
    <definedName name="_wo0lva4zl1b" localSheetId="1">'[5]wybrane dane finansowe 1'!#REF!</definedName>
    <definedName name="_wo0lva4zl1b" localSheetId="4">'[5]wybrane dane finansowe 1'!#REF!</definedName>
    <definedName name="_wo0lva4zl1b" localSheetId="10">'[5]wybrane dane finansowe 1'!#REF!</definedName>
    <definedName name="_wo0lva4zl1b" localSheetId="16">'[5]wybrane dane finansowe 1'!#REF!</definedName>
    <definedName name="_wo0lva4zl1b" localSheetId="17">'[5]wybrane dane finansowe 1'!#REF!</definedName>
    <definedName name="_wo0lva4zl1b">'[5]wybrane dane finansowe 1'!#REF!</definedName>
    <definedName name="_wo0qlv50m1w" localSheetId="2">'[5]wybrane dane finansowe 1'!#REF!</definedName>
    <definedName name="_wo0qlv50m1w" localSheetId="5">'[5]wybrane dane finansowe 1'!#REF!</definedName>
    <definedName name="_wo0qlv50m1w" localSheetId="1">'[5]wybrane dane finansowe 1'!#REF!</definedName>
    <definedName name="_wo0qlv50m1w" localSheetId="4">'[5]wybrane dane finansowe 1'!#REF!</definedName>
    <definedName name="_wo0qlv50m1w" localSheetId="10">'[5]wybrane dane finansowe 1'!#REF!</definedName>
    <definedName name="_wo0qlv50m1w" localSheetId="16">'[5]wybrane dane finansowe 1'!#REF!</definedName>
    <definedName name="_wo0qlv50m1w" localSheetId="17">'[5]wybrane dane finansowe 1'!#REF!</definedName>
    <definedName name="_wo0qlv50m1w">'[5]wybrane dane finansowe 1'!#REF!</definedName>
    <definedName name="_wtugt453q21" localSheetId="2">'[5]wybrane dane finansowe 1'!#REF!</definedName>
    <definedName name="_wtugt453q21" localSheetId="5">'[5]wybrane dane finansowe 1'!#REF!</definedName>
    <definedName name="_wtugt453q21" localSheetId="1">'[5]wybrane dane finansowe 1'!#REF!</definedName>
    <definedName name="_wtugt453q21" localSheetId="4">'[5]wybrane dane finansowe 1'!#REF!</definedName>
    <definedName name="_wtugt453q21" localSheetId="10">'[5]wybrane dane finansowe 1'!#REF!</definedName>
    <definedName name="_wtugt453q21" localSheetId="16">'[5]wybrane dane finansowe 1'!#REF!</definedName>
    <definedName name="_wtugt453q21" localSheetId="17">'[5]wybrane dane finansowe 1'!#REF!</definedName>
    <definedName name="_wtugt453q21">'[5]wybrane dane finansowe 1'!#REF!</definedName>
    <definedName name="_wue53n4zlf" localSheetId="2">'[5]wybrane dane finansowe 1'!#REF!</definedName>
    <definedName name="_wue53n4zlf" localSheetId="5">'[5]wybrane dane finansowe 1'!#REF!</definedName>
    <definedName name="_wue53n4zlf" localSheetId="1">'[5]wybrane dane finansowe 1'!#REF!</definedName>
    <definedName name="_wue53n4zlf" localSheetId="4">'[5]wybrane dane finansowe 1'!#REF!</definedName>
    <definedName name="_wue53n4zlf" localSheetId="10">'[5]wybrane dane finansowe 1'!#REF!</definedName>
    <definedName name="_wue53n4zlf" localSheetId="16">'[5]wybrane dane finansowe 1'!#REF!</definedName>
    <definedName name="_wue53n4zlf" localSheetId="17">'[5]wybrane dane finansowe 1'!#REF!</definedName>
    <definedName name="_wue53n4zlf">'[5]wybrane dane finansowe 1'!#REF!</definedName>
    <definedName name="_wxf4yy4x9k" localSheetId="2">#REF!</definedName>
    <definedName name="_wxf4yy4x9k" localSheetId="4">#REF!</definedName>
    <definedName name="_wxf4yy4x9k" localSheetId="10">#REF!</definedName>
    <definedName name="_wxf4yy4x9k" localSheetId="16">#REF!</definedName>
    <definedName name="_wxf4yy4x9k">#REF!</definedName>
    <definedName name="_wxi57a4y21p" localSheetId="2">'[5]wybrane dane finansowe 1'!#REF!</definedName>
    <definedName name="_wxi57a4y21p" localSheetId="5">'[5]wybrane dane finansowe 1'!#REF!</definedName>
    <definedName name="_wxi57a4y21p" localSheetId="1">'[5]wybrane dane finansowe 1'!#REF!</definedName>
    <definedName name="_wxi57a4y21p" localSheetId="4">'[5]wybrane dane finansowe 1'!#REF!</definedName>
    <definedName name="_wxi57a4y21p" localSheetId="10">'[5]wybrane dane finansowe 1'!#REF!</definedName>
    <definedName name="_wxi57a4y21p" localSheetId="16">'[5]wybrane dane finansowe 1'!#REF!</definedName>
    <definedName name="_wxi57a4y21p" localSheetId="17">'[5]wybrane dane finansowe 1'!#REF!</definedName>
    <definedName name="_wxi57a4y21p">'[5]wybrane dane finansowe 1'!#REF!</definedName>
    <definedName name="_wy1y4353q2w" localSheetId="2">'[5]wybrane dane finansowe 1'!#REF!</definedName>
    <definedName name="_wy1y4353q2w" localSheetId="5">'[5]wybrane dane finansowe 1'!#REF!</definedName>
    <definedName name="_wy1y4353q2w" localSheetId="1">'[5]wybrane dane finansowe 1'!#REF!</definedName>
    <definedName name="_wy1y4353q2w" localSheetId="4">'[5]wybrane dane finansowe 1'!#REF!</definedName>
    <definedName name="_wy1y4353q2w" localSheetId="10">'[5]wybrane dane finansowe 1'!#REF!</definedName>
    <definedName name="_wy1y4353q2w" localSheetId="16">'[5]wybrane dane finansowe 1'!#REF!</definedName>
    <definedName name="_wy1y4353q2w" localSheetId="17">'[5]wybrane dane finansowe 1'!#REF!</definedName>
    <definedName name="_wy1y4353q2w">'[5]wybrane dane finansowe 1'!#REF!</definedName>
    <definedName name="_x358wq536v" localSheetId="2">'[5]wybrane dane finansowe 1'!#REF!</definedName>
    <definedName name="_x358wq536v" localSheetId="5">'[5]wybrane dane finansowe 1'!#REF!</definedName>
    <definedName name="_x358wq536v" localSheetId="1">'[5]wybrane dane finansowe 1'!#REF!</definedName>
    <definedName name="_x358wq536v" localSheetId="4">'[5]wybrane dane finansowe 1'!#REF!</definedName>
    <definedName name="_x358wq536v" localSheetId="10">'[5]wybrane dane finansowe 1'!#REF!</definedName>
    <definedName name="_x358wq536v" localSheetId="16">'[5]wybrane dane finansowe 1'!#REF!</definedName>
    <definedName name="_x358wq536v" localSheetId="17">'[5]wybrane dane finansowe 1'!#REF!</definedName>
    <definedName name="_x358wq536v">'[5]wybrane dane finansowe 1'!#REF!</definedName>
    <definedName name="_x5jje04y227" localSheetId="2">'[5]wybrane dane finansowe 1'!#REF!</definedName>
    <definedName name="_x5jje04y227" localSheetId="5">'[5]wybrane dane finansowe 1'!#REF!</definedName>
    <definedName name="_x5jje04y227" localSheetId="1">'[5]wybrane dane finansowe 1'!#REF!</definedName>
    <definedName name="_x5jje04y227" localSheetId="4">'[5]wybrane dane finansowe 1'!#REF!</definedName>
    <definedName name="_x5jje04y227" localSheetId="10">'[5]wybrane dane finansowe 1'!#REF!</definedName>
    <definedName name="_x5jje04y227" localSheetId="16">'[5]wybrane dane finansowe 1'!#REF!</definedName>
    <definedName name="_x5jje04y227" localSheetId="17">'[5]wybrane dane finansowe 1'!#REF!</definedName>
    <definedName name="_x5jje04y227">'[5]wybrane dane finansowe 1'!#REF!</definedName>
    <definedName name="_x7c9j64zlz" localSheetId="2">'[5]wybrane dane finansowe 1'!#REF!</definedName>
    <definedName name="_x7c9j64zlz" localSheetId="5">'[5]wybrane dane finansowe 1'!#REF!</definedName>
    <definedName name="_x7c9j64zlz" localSheetId="1">'[5]wybrane dane finansowe 1'!#REF!</definedName>
    <definedName name="_x7c9j64zlz" localSheetId="4">'[5]wybrane dane finansowe 1'!#REF!</definedName>
    <definedName name="_x7c9j64zlz" localSheetId="10">'[5]wybrane dane finansowe 1'!#REF!</definedName>
    <definedName name="_x7c9j64zlz" localSheetId="16">'[5]wybrane dane finansowe 1'!#REF!</definedName>
    <definedName name="_x7c9j64zlz" localSheetId="17">'[5]wybrane dane finansowe 1'!#REF!</definedName>
    <definedName name="_x7c9j64zlz">'[5]wybrane dane finansowe 1'!#REF!</definedName>
    <definedName name="_x94mzu507g" localSheetId="2">'[5]wybrane dane finansowe 1'!#REF!</definedName>
    <definedName name="_x94mzu507g" localSheetId="5">'[5]wybrane dane finansowe 1'!#REF!</definedName>
    <definedName name="_x94mzu507g" localSheetId="1">'[5]wybrane dane finansowe 1'!#REF!</definedName>
    <definedName name="_x94mzu507g" localSheetId="4">'[5]wybrane dane finansowe 1'!#REF!</definedName>
    <definedName name="_x94mzu507g" localSheetId="10">'[5]wybrane dane finansowe 1'!#REF!</definedName>
    <definedName name="_x94mzu507g" localSheetId="16">'[5]wybrane dane finansowe 1'!#REF!</definedName>
    <definedName name="_x94mzu507g" localSheetId="17">'[5]wybrane dane finansowe 1'!#REF!</definedName>
    <definedName name="_x94mzu507g">'[5]wybrane dane finansowe 1'!#REF!</definedName>
    <definedName name="_xekgfw51pg" localSheetId="2">'[5]wybrane dane finansowe 1'!#REF!</definedName>
    <definedName name="_xekgfw51pg" localSheetId="5">'[5]wybrane dane finansowe 1'!#REF!</definedName>
    <definedName name="_xekgfw51pg" localSheetId="1">'[5]wybrane dane finansowe 1'!#REF!</definedName>
    <definedName name="_xekgfw51pg" localSheetId="4">'[5]wybrane dane finansowe 1'!#REF!</definedName>
    <definedName name="_xekgfw51pg" localSheetId="10">'[5]wybrane dane finansowe 1'!#REF!</definedName>
    <definedName name="_xekgfw51pg" localSheetId="16">'[5]wybrane dane finansowe 1'!#REF!</definedName>
    <definedName name="_xekgfw51pg" localSheetId="17">'[5]wybrane dane finansowe 1'!#REF!</definedName>
    <definedName name="_xekgfw51pg">'[5]wybrane dane finansowe 1'!#REF!</definedName>
    <definedName name="_xg66cg4y230" localSheetId="2">'[5]wybrane dane finansowe 1'!#REF!</definedName>
    <definedName name="_xg66cg4y230" localSheetId="5">'[5]wybrane dane finansowe 1'!#REF!</definedName>
    <definedName name="_xg66cg4y230" localSheetId="1">'[5]wybrane dane finansowe 1'!#REF!</definedName>
    <definedName name="_xg66cg4y230" localSheetId="4">'[5]wybrane dane finansowe 1'!#REF!</definedName>
    <definedName name="_xg66cg4y230" localSheetId="10">'[5]wybrane dane finansowe 1'!#REF!</definedName>
    <definedName name="_xg66cg4y230" localSheetId="16">'[5]wybrane dane finansowe 1'!#REF!</definedName>
    <definedName name="_xg66cg4y230" localSheetId="17">'[5]wybrane dane finansowe 1'!#REF!</definedName>
    <definedName name="_xg66cg4y230">'[5]wybrane dane finansowe 1'!#REF!</definedName>
    <definedName name="_xgwiyf53q2h" localSheetId="2">'[5]wybrane dane finansowe 1'!#REF!</definedName>
    <definedName name="_xgwiyf53q2h" localSheetId="5">'[5]wybrane dane finansowe 1'!#REF!</definedName>
    <definedName name="_xgwiyf53q2h" localSheetId="1">'[5]wybrane dane finansowe 1'!#REF!</definedName>
    <definedName name="_xgwiyf53q2h" localSheetId="4">'[5]wybrane dane finansowe 1'!#REF!</definedName>
    <definedName name="_xgwiyf53q2h" localSheetId="10">'[5]wybrane dane finansowe 1'!#REF!</definedName>
    <definedName name="_xgwiyf53q2h" localSheetId="16">'[5]wybrane dane finansowe 1'!#REF!</definedName>
    <definedName name="_xgwiyf53q2h" localSheetId="17">'[5]wybrane dane finansowe 1'!#REF!</definedName>
    <definedName name="_xgwiyf53q2h">'[5]wybrane dane finansowe 1'!#REF!</definedName>
    <definedName name="_ximb7a4zl1r" localSheetId="2">'[5]wybrane dane finansowe 1'!#REF!</definedName>
    <definedName name="_ximb7a4zl1r" localSheetId="5">'[5]wybrane dane finansowe 1'!#REF!</definedName>
    <definedName name="_ximb7a4zl1r" localSheetId="1">'[5]wybrane dane finansowe 1'!#REF!</definedName>
    <definedName name="_ximb7a4zl1r" localSheetId="4">'[5]wybrane dane finansowe 1'!#REF!</definedName>
    <definedName name="_ximb7a4zl1r" localSheetId="10">'[5]wybrane dane finansowe 1'!#REF!</definedName>
    <definedName name="_ximb7a4zl1r" localSheetId="16">'[5]wybrane dane finansowe 1'!#REF!</definedName>
    <definedName name="_ximb7a4zl1r" localSheetId="17">'[5]wybrane dane finansowe 1'!#REF!</definedName>
    <definedName name="_ximb7a4zl1r">'[5]wybrane dane finansowe 1'!#REF!</definedName>
    <definedName name="_xkdq9354j17" localSheetId="2">'[5]wybrane dane finansowe 1'!#REF!</definedName>
    <definedName name="_xkdq9354j17" localSheetId="5">'[5]wybrane dane finansowe 1'!#REF!</definedName>
    <definedName name="_xkdq9354j17" localSheetId="1">'[5]wybrane dane finansowe 1'!#REF!</definedName>
    <definedName name="_xkdq9354j17" localSheetId="4">'[5]wybrane dane finansowe 1'!#REF!</definedName>
    <definedName name="_xkdq9354j17" localSheetId="10">'[5]wybrane dane finansowe 1'!#REF!</definedName>
    <definedName name="_xkdq9354j17" localSheetId="16">'[5]wybrane dane finansowe 1'!#REF!</definedName>
    <definedName name="_xkdq9354j17" localSheetId="17">'[5]wybrane dane finansowe 1'!#REF!</definedName>
    <definedName name="_xkdq9354j17">'[5]wybrane dane finansowe 1'!#REF!</definedName>
    <definedName name="_xkuhqi5182g" localSheetId="2">'[5]wybrane dane finansowe 1'!#REF!</definedName>
    <definedName name="_xkuhqi5182g" localSheetId="5">'[5]wybrane dane finansowe 1'!#REF!</definedName>
    <definedName name="_xkuhqi5182g" localSheetId="1">'[5]wybrane dane finansowe 1'!#REF!</definedName>
    <definedName name="_xkuhqi5182g" localSheetId="4">'[5]wybrane dane finansowe 1'!#REF!</definedName>
    <definedName name="_xkuhqi5182g" localSheetId="10">'[5]wybrane dane finansowe 1'!#REF!</definedName>
    <definedName name="_xkuhqi5182g" localSheetId="16">'[5]wybrane dane finansowe 1'!#REF!</definedName>
    <definedName name="_xkuhqi5182g" localSheetId="17">'[5]wybrane dane finansowe 1'!#REF!</definedName>
    <definedName name="_xkuhqi5182g">'[5]wybrane dane finansowe 1'!#REF!</definedName>
    <definedName name="_xndxwd53q2k" localSheetId="2">'[5]wybrane dane finansowe 1'!#REF!</definedName>
    <definedName name="_xndxwd53q2k" localSheetId="5">'[5]wybrane dane finansowe 1'!#REF!</definedName>
    <definedName name="_xndxwd53q2k" localSheetId="1">'[5]wybrane dane finansowe 1'!#REF!</definedName>
    <definedName name="_xndxwd53q2k" localSheetId="4">'[5]wybrane dane finansowe 1'!#REF!</definedName>
    <definedName name="_xndxwd53q2k" localSheetId="10">'[5]wybrane dane finansowe 1'!#REF!</definedName>
    <definedName name="_xndxwd53q2k" localSheetId="16">'[5]wybrane dane finansowe 1'!#REF!</definedName>
    <definedName name="_xndxwd53q2k" localSheetId="17">'[5]wybrane dane finansowe 1'!#REF!</definedName>
    <definedName name="_xndxwd53q2k">'[5]wybrane dane finansowe 1'!#REF!</definedName>
    <definedName name="_xqfgrb4y22q" localSheetId="2">'[5]wybrane dane finansowe 1'!#REF!</definedName>
    <definedName name="_xqfgrb4y22q" localSheetId="5">'[5]wybrane dane finansowe 1'!#REF!</definedName>
    <definedName name="_xqfgrb4y22q" localSheetId="1">'[5]wybrane dane finansowe 1'!#REF!</definedName>
    <definedName name="_xqfgrb4y22q" localSheetId="4">'[5]wybrane dane finansowe 1'!#REF!</definedName>
    <definedName name="_xqfgrb4y22q" localSheetId="10">'[5]wybrane dane finansowe 1'!#REF!</definedName>
    <definedName name="_xqfgrb4y22q" localSheetId="16">'[5]wybrane dane finansowe 1'!#REF!</definedName>
    <definedName name="_xqfgrb4y22q" localSheetId="17">'[5]wybrane dane finansowe 1'!#REF!</definedName>
    <definedName name="_xqfgrb4y22q">'[5]wybrane dane finansowe 1'!#REF!</definedName>
    <definedName name="_xszrhk507j" localSheetId="2">'[5]wybrane dane finansowe 1'!#REF!</definedName>
    <definedName name="_xszrhk507j" localSheetId="5">'[5]wybrane dane finansowe 1'!#REF!</definedName>
    <definedName name="_xszrhk507j" localSheetId="1">'[5]wybrane dane finansowe 1'!#REF!</definedName>
    <definedName name="_xszrhk507j" localSheetId="4">'[5]wybrane dane finansowe 1'!#REF!</definedName>
    <definedName name="_xszrhk507j" localSheetId="10">'[5]wybrane dane finansowe 1'!#REF!</definedName>
    <definedName name="_xszrhk507j" localSheetId="16">'[5]wybrane dane finansowe 1'!#REF!</definedName>
    <definedName name="_xszrhk507j" localSheetId="17">'[5]wybrane dane finansowe 1'!#REF!</definedName>
    <definedName name="_xszrhk507j">'[5]wybrane dane finansowe 1'!#REF!</definedName>
    <definedName name="_xyfxwr50m2l" localSheetId="2">'[5]wybrane dane finansowe 1'!#REF!</definedName>
    <definedName name="_xyfxwr50m2l" localSheetId="5">'[5]wybrane dane finansowe 1'!#REF!</definedName>
    <definedName name="_xyfxwr50m2l" localSheetId="1">'[5]wybrane dane finansowe 1'!#REF!</definedName>
    <definedName name="_xyfxwr50m2l" localSheetId="4">'[5]wybrane dane finansowe 1'!#REF!</definedName>
    <definedName name="_xyfxwr50m2l" localSheetId="10">'[5]wybrane dane finansowe 1'!#REF!</definedName>
    <definedName name="_xyfxwr50m2l" localSheetId="16">'[5]wybrane dane finansowe 1'!#REF!</definedName>
    <definedName name="_xyfxwr50m2l" localSheetId="17">'[5]wybrane dane finansowe 1'!#REF!</definedName>
    <definedName name="_xyfxwr50m2l">'[5]wybrane dane finansowe 1'!#REF!</definedName>
    <definedName name="_xzkpfs50me" localSheetId="2">'[5]wybrane dane finansowe 1'!#REF!</definedName>
    <definedName name="_xzkpfs50me" localSheetId="5">'[5]wybrane dane finansowe 1'!#REF!</definedName>
    <definedName name="_xzkpfs50me" localSheetId="1">'[5]wybrane dane finansowe 1'!#REF!</definedName>
    <definedName name="_xzkpfs50me" localSheetId="4">'[5]wybrane dane finansowe 1'!#REF!</definedName>
    <definedName name="_xzkpfs50me" localSheetId="10">'[5]wybrane dane finansowe 1'!#REF!</definedName>
    <definedName name="_xzkpfs50me" localSheetId="16">'[5]wybrane dane finansowe 1'!#REF!</definedName>
    <definedName name="_xzkpfs50me" localSheetId="17">'[5]wybrane dane finansowe 1'!#REF!</definedName>
    <definedName name="_xzkpfs50me">'[5]wybrane dane finansowe 1'!#REF!</definedName>
    <definedName name="_xzsytz54j1c" localSheetId="2">'[5]wybrane dane finansowe 1'!#REF!</definedName>
    <definedName name="_xzsytz54j1c" localSheetId="5">'[5]wybrane dane finansowe 1'!#REF!</definedName>
    <definedName name="_xzsytz54j1c" localSheetId="1">'[5]wybrane dane finansowe 1'!#REF!</definedName>
    <definedName name="_xzsytz54j1c" localSheetId="4">'[5]wybrane dane finansowe 1'!#REF!</definedName>
    <definedName name="_xzsytz54j1c" localSheetId="10">'[5]wybrane dane finansowe 1'!#REF!</definedName>
    <definedName name="_xzsytz54j1c" localSheetId="16">'[5]wybrane dane finansowe 1'!#REF!</definedName>
    <definedName name="_xzsytz54j1c" localSheetId="17">'[5]wybrane dane finansowe 1'!#REF!</definedName>
    <definedName name="_xzsytz54j1c">'[5]wybrane dane finansowe 1'!#REF!</definedName>
    <definedName name="_y12bx550m2f" localSheetId="2">'[5]wybrane dane finansowe 1'!#REF!</definedName>
    <definedName name="_y12bx550m2f" localSheetId="5">'[5]wybrane dane finansowe 1'!#REF!</definedName>
    <definedName name="_y12bx550m2f" localSheetId="1">'[5]wybrane dane finansowe 1'!#REF!</definedName>
    <definedName name="_y12bx550m2f" localSheetId="4">'[5]wybrane dane finansowe 1'!#REF!</definedName>
    <definedName name="_y12bx550m2f" localSheetId="10">'[5]wybrane dane finansowe 1'!#REF!</definedName>
    <definedName name="_y12bx550m2f" localSheetId="16">'[5]wybrane dane finansowe 1'!#REF!</definedName>
    <definedName name="_y12bx550m2f" localSheetId="17">'[5]wybrane dane finansowe 1'!#REF!</definedName>
    <definedName name="_y12bx550m2f">'[5]wybrane dane finansowe 1'!#REF!</definedName>
    <definedName name="_y3nhc151826" localSheetId="2">'[5]wybrane dane finansowe 1'!#REF!</definedName>
    <definedName name="_y3nhc151826" localSheetId="5">'[5]wybrane dane finansowe 1'!#REF!</definedName>
    <definedName name="_y3nhc151826" localSheetId="1">'[5]wybrane dane finansowe 1'!#REF!</definedName>
    <definedName name="_y3nhc151826" localSheetId="4">'[5]wybrane dane finansowe 1'!#REF!</definedName>
    <definedName name="_y3nhc151826" localSheetId="10">'[5]wybrane dane finansowe 1'!#REF!</definedName>
    <definedName name="_y3nhc151826" localSheetId="16">'[5]wybrane dane finansowe 1'!#REF!</definedName>
    <definedName name="_y3nhc151826" localSheetId="17">'[5]wybrane dane finansowe 1'!#REF!</definedName>
    <definedName name="_y3nhc151826">'[5]wybrane dane finansowe 1'!#REF!</definedName>
    <definedName name="_y60wct507z" localSheetId="2">'[5]wybrane dane finansowe 1'!#REF!</definedName>
    <definedName name="_y60wct507z" localSheetId="5">'[5]wybrane dane finansowe 1'!#REF!</definedName>
    <definedName name="_y60wct507z" localSheetId="1">'[5]wybrane dane finansowe 1'!#REF!</definedName>
    <definedName name="_y60wct507z" localSheetId="4">'[5]wybrane dane finansowe 1'!#REF!</definedName>
    <definedName name="_y60wct507z" localSheetId="10">'[5]wybrane dane finansowe 1'!#REF!</definedName>
    <definedName name="_y60wct507z" localSheetId="16">'[5]wybrane dane finansowe 1'!#REF!</definedName>
    <definedName name="_y60wct507z" localSheetId="17">'[5]wybrane dane finansowe 1'!#REF!</definedName>
    <definedName name="_y60wct507z">'[5]wybrane dane finansowe 1'!#REF!</definedName>
    <definedName name="_y91e0353q1y" localSheetId="2">'[5]wybrane dane finansowe 1'!#REF!</definedName>
    <definedName name="_y91e0353q1y" localSheetId="5">'[5]wybrane dane finansowe 1'!#REF!</definedName>
    <definedName name="_y91e0353q1y" localSheetId="1">'[5]wybrane dane finansowe 1'!#REF!</definedName>
    <definedName name="_y91e0353q1y" localSheetId="4">'[5]wybrane dane finansowe 1'!#REF!</definedName>
    <definedName name="_y91e0353q1y" localSheetId="10">'[5]wybrane dane finansowe 1'!#REF!</definedName>
    <definedName name="_y91e0353q1y" localSheetId="16">'[5]wybrane dane finansowe 1'!#REF!</definedName>
    <definedName name="_y91e0353q1y" localSheetId="17">'[5]wybrane dane finansowe 1'!#REF!</definedName>
    <definedName name="_y91e0353q1y">'[5]wybrane dane finansowe 1'!#REF!</definedName>
    <definedName name="_y9guvu54ju" localSheetId="2">'[5]wybrane dane finansowe 1'!#REF!</definedName>
    <definedName name="_y9guvu54ju" localSheetId="5">'[5]wybrane dane finansowe 1'!#REF!</definedName>
    <definedName name="_y9guvu54ju" localSheetId="1">'[5]wybrane dane finansowe 1'!#REF!</definedName>
    <definedName name="_y9guvu54ju" localSheetId="4">'[5]wybrane dane finansowe 1'!#REF!</definedName>
    <definedName name="_y9guvu54ju" localSheetId="10">'[5]wybrane dane finansowe 1'!#REF!</definedName>
    <definedName name="_y9guvu54ju" localSheetId="16">'[5]wybrane dane finansowe 1'!#REF!</definedName>
    <definedName name="_y9guvu54ju" localSheetId="17">'[5]wybrane dane finansowe 1'!#REF!</definedName>
    <definedName name="_y9guvu54ju">'[5]wybrane dane finansowe 1'!#REF!</definedName>
    <definedName name="_y9wkj950m2a" localSheetId="2">'[5]wybrane dane finansowe 1'!#REF!</definedName>
    <definedName name="_y9wkj950m2a" localSheetId="5">'[5]wybrane dane finansowe 1'!#REF!</definedName>
    <definedName name="_y9wkj950m2a" localSheetId="1">'[5]wybrane dane finansowe 1'!#REF!</definedName>
    <definedName name="_y9wkj950m2a" localSheetId="4">'[5]wybrane dane finansowe 1'!#REF!</definedName>
    <definedName name="_y9wkj950m2a" localSheetId="10">'[5]wybrane dane finansowe 1'!#REF!</definedName>
    <definedName name="_y9wkj950m2a" localSheetId="16">'[5]wybrane dane finansowe 1'!#REF!</definedName>
    <definedName name="_y9wkj950m2a" localSheetId="17">'[5]wybrane dane finansowe 1'!#REF!</definedName>
    <definedName name="_y9wkj950m2a">'[5]wybrane dane finansowe 1'!#REF!</definedName>
    <definedName name="_ybwe2b4x9x" localSheetId="2">#REF!</definedName>
    <definedName name="_ybwe2b4x9x" localSheetId="4">#REF!</definedName>
    <definedName name="_ybwe2b4x9x" localSheetId="10">#REF!</definedName>
    <definedName name="_ybwe2b4x9x" localSheetId="16">#REF!</definedName>
    <definedName name="_ybwe2b4x9x">#REF!</definedName>
    <definedName name="_ygxxpd53q24" localSheetId="2">'[5]wybrane dane finansowe 1'!#REF!</definedName>
    <definedName name="_ygxxpd53q24" localSheetId="5">'[5]wybrane dane finansowe 1'!#REF!</definedName>
    <definedName name="_ygxxpd53q24" localSheetId="1">'[5]wybrane dane finansowe 1'!#REF!</definedName>
    <definedName name="_ygxxpd53q24" localSheetId="4">'[5]wybrane dane finansowe 1'!#REF!</definedName>
    <definedName name="_ygxxpd53q24" localSheetId="10">'[5]wybrane dane finansowe 1'!#REF!</definedName>
    <definedName name="_ygxxpd53q24" localSheetId="16">'[5]wybrane dane finansowe 1'!#REF!</definedName>
    <definedName name="_ygxxpd53q24" localSheetId="17">'[5]wybrane dane finansowe 1'!#REF!</definedName>
    <definedName name="_ygxxpd53q24">'[5]wybrane dane finansowe 1'!#REF!</definedName>
    <definedName name="_ygzciu50mr" localSheetId="2">'[5]wybrane dane finansowe 1'!#REF!</definedName>
    <definedName name="_ygzciu50mr" localSheetId="5">'[5]wybrane dane finansowe 1'!#REF!</definedName>
    <definedName name="_ygzciu50mr" localSheetId="1">'[5]wybrane dane finansowe 1'!#REF!</definedName>
    <definedName name="_ygzciu50mr" localSheetId="4">'[5]wybrane dane finansowe 1'!#REF!</definedName>
    <definedName name="_ygzciu50mr" localSheetId="10">'[5]wybrane dane finansowe 1'!#REF!</definedName>
    <definedName name="_ygzciu50mr" localSheetId="16">'[5]wybrane dane finansowe 1'!#REF!</definedName>
    <definedName name="_ygzciu50mr" localSheetId="17">'[5]wybrane dane finansowe 1'!#REF!</definedName>
    <definedName name="_ygzciu50mr">'[5]wybrane dane finansowe 1'!#REF!</definedName>
    <definedName name="_yhlxey507o" localSheetId="2">'[5]wybrane dane finansowe 1'!#REF!</definedName>
    <definedName name="_yhlxey507o" localSheetId="5">'[5]wybrane dane finansowe 1'!#REF!</definedName>
    <definedName name="_yhlxey507o" localSheetId="1">'[5]wybrane dane finansowe 1'!#REF!</definedName>
    <definedName name="_yhlxey507o" localSheetId="4">'[5]wybrane dane finansowe 1'!#REF!</definedName>
    <definedName name="_yhlxey507o" localSheetId="10">'[5]wybrane dane finansowe 1'!#REF!</definedName>
    <definedName name="_yhlxey507o" localSheetId="16">'[5]wybrane dane finansowe 1'!#REF!</definedName>
    <definedName name="_yhlxey507o" localSheetId="17">'[5]wybrane dane finansowe 1'!#REF!</definedName>
    <definedName name="_yhlxey507o">'[5]wybrane dane finansowe 1'!#REF!</definedName>
    <definedName name="_yi9fmu518y" localSheetId="2">'[5]wybrane dane finansowe 1'!#REF!</definedName>
    <definedName name="_yi9fmu518y" localSheetId="5">'[5]wybrane dane finansowe 1'!#REF!</definedName>
    <definedName name="_yi9fmu518y" localSheetId="1">'[5]wybrane dane finansowe 1'!#REF!</definedName>
    <definedName name="_yi9fmu518y" localSheetId="4">'[5]wybrane dane finansowe 1'!#REF!</definedName>
    <definedName name="_yi9fmu518y" localSheetId="10">'[5]wybrane dane finansowe 1'!#REF!</definedName>
    <definedName name="_yi9fmu518y" localSheetId="16">'[5]wybrane dane finansowe 1'!#REF!</definedName>
    <definedName name="_yi9fmu518y" localSheetId="17">'[5]wybrane dane finansowe 1'!#REF!</definedName>
    <definedName name="_yi9fmu518y">'[5]wybrane dane finansowe 1'!#REF!</definedName>
    <definedName name="_yiutlz5361h" localSheetId="2">'[5]wybrane dane finansowe 1'!#REF!</definedName>
    <definedName name="_yiutlz5361h" localSheetId="5">'[5]wybrane dane finansowe 1'!#REF!</definedName>
    <definedName name="_yiutlz5361h" localSheetId="1">'[5]wybrane dane finansowe 1'!#REF!</definedName>
    <definedName name="_yiutlz5361h" localSheetId="4">'[5]wybrane dane finansowe 1'!#REF!</definedName>
    <definedName name="_yiutlz5361h" localSheetId="10">'[5]wybrane dane finansowe 1'!#REF!</definedName>
    <definedName name="_yiutlz5361h" localSheetId="16">'[5]wybrane dane finansowe 1'!#REF!</definedName>
    <definedName name="_yiutlz5361h" localSheetId="17">'[5]wybrane dane finansowe 1'!#REF!</definedName>
    <definedName name="_yiutlz5361h">'[5]wybrane dane finansowe 1'!#REF!</definedName>
    <definedName name="_yl2nzw4y2t" localSheetId="2">'[5]wybrane dane finansowe 1'!#REF!</definedName>
    <definedName name="_yl2nzw4y2t" localSheetId="5">'[5]wybrane dane finansowe 1'!#REF!</definedName>
    <definedName name="_yl2nzw4y2t" localSheetId="1">'[5]wybrane dane finansowe 1'!#REF!</definedName>
    <definedName name="_yl2nzw4y2t" localSheetId="4">'[5]wybrane dane finansowe 1'!#REF!</definedName>
    <definedName name="_yl2nzw4y2t" localSheetId="10">'[5]wybrane dane finansowe 1'!#REF!</definedName>
    <definedName name="_yl2nzw4y2t" localSheetId="16">'[5]wybrane dane finansowe 1'!#REF!</definedName>
    <definedName name="_yl2nzw4y2t" localSheetId="17">'[5]wybrane dane finansowe 1'!#REF!</definedName>
    <definedName name="_yl2nzw4y2t">'[5]wybrane dane finansowe 1'!#REF!</definedName>
    <definedName name="_yldvrl53q2c" localSheetId="2">'[5]wybrane dane finansowe 1'!#REF!</definedName>
    <definedName name="_yldvrl53q2c" localSheetId="5">'[5]wybrane dane finansowe 1'!#REF!</definedName>
    <definedName name="_yldvrl53q2c" localSheetId="1">'[5]wybrane dane finansowe 1'!#REF!</definedName>
    <definedName name="_yldvrl53q2c" localSheetId="4">'[5]wybrane dane finansowe 1'!#REF!</definedName>
    <definedName name="_yldvrl53q2c" localSheetId="10">'[5]wybrane dane finansowe 1'!#REF!</definedName>
    <definedName name="_yldvrl53q2c" localSheetId="16">'[5]wybrane dane finansowe 1'!#REF!</definedName>
    <definedName name="_yldvrl53q2c" localSheetId="17">'[5]wybrane dane finansowe 1'!#REF!</definedName>
    <definedName name="_yldvrl53q2c">'[5]wybrane dane finansowe 1'!#REF!</definedName>
    <definedName name="_ylgebs50m18" localSheetId="2">'[5]wybrane dane finansowe 1'!#REF!</definedName>
    <definedName name="_ylgebs50m18" localSheetId="5">'[5]wybrane dane finansowe 1'!#REF!</definedName>
    <definedName name="_ylgebs50m18" localSheetId="1">'[5]wybrane dane finansowe 1'!#REF!</definedName>
    <definedName name="_ylgebs50m18" localSheetId="4">'[5]wybrane dane finansowe 1'!#REF!</definedName>
    <definedName name="_ylgebs50m18" localSheetId="10">'[5]wybrane dane finansowe 1'!#REF!</definedName>
    <definedName name="_ylgebs50m18" localSheetId="16">'[5]wybrane dane finansowe 1'!#REF!</definedName>
    <definedName name="_ylgebs50m18" localSheetId="17">'[5]wybrane dane finansowe 1'!#REF!</definedName>
    <definedName name="_ylgebs50m18">'[5]wybrane dane finansowe 1'!#REF!</definedName>
    <definedName name="_yqcnbk4y2l" localSheetId="2">'[5]wybrane dane finansowe 1'!#REF!</definedName>
    <definedName name="_yqcnbk4y2l" localSheetId="5">'[5]wybrane dane finansowe 1'!#REF!</definedName>
    <definedName name="_yqcnbk4y2l" localSheetId="1">'[5]wybrane dane finansowe 1'!#REF!</definedName>
    <definedName name="_yqcnbk4y2l" localSheetId="4">'[5]wybrane dane finansowe 1'!#REF!</definedName>
    <definedName name="_yqcnbk4y2l" localSheetId="10">'[5]wybrane dane finansowe 1'!#REF!</definedName>
    <definedName name="_yqcnbk4y2l" localSheetId="16">'[5]wybrane dane finansowe 1'!#REF!</definedName>
    <definedName name="_yqcnbk4y2l" localSheetId="17">'[5]wybrane dane finansowe 1'!#REF!</definedName>
    <definedName name="_yqcnbk4y2l">'[5]wybrane dane finansowe 1'!#REF!</definedName>
    <definedName name="_yqxjiu518h" localSheetId="2">'[5]wybrane dane finansowe 1'!#REF!</definedName>
    <definedName name="_yqxjiu518h" localSheetId="5">'[5]wybrane dane finansowe 1'!#REF!</definedName>
    <definedName name="_yqxjiu518h" localSheetId="1">'[5]wybrane dane finansowe 1'!#REF!</definedName>
    <definedName name="_yqxjiu518h" localSheetId="4">'[5]wybrane dane finansowe 1'!#REF!</definedName>
    <definedName name="_yqxjiu518h" localSheetId="10">'[5]wybrane dane finansowe 1'!#REF!</definedName>
    <definedName name="_yqxjiu518h" localSheetId="16">'[5]wybrane dane finansowe 1'!#REF!</definedName>
    <definedName name="_yqxjiu518h" localSheetId="17">'[5]wybrane dane finansowe 1'!#REF!</definedName>
    <definedName name="_yqxjiu518h">'[5]wybrane dane finansowe 1'!#REF!</definedName>
    <definedName name="_ysi9rs4zlc" localSheetId="2">'[5]wybrane dane finansowe 1'!#REF!</definedName>
    <definedName name="_ysi9rs4zlc" localSheetId="5">'[5]wybrane dane finansowe 1'!#REF!</definedName>
    <definedName name="_ysi9rs4zlc" localSheetId="1">'[5]wybrane dane finansowe 1'!#REF!</definedName>
    <definedName name="_ysi9rs4zlc" localSheetId="4">'[5]wybrane dane finansowe 1'!#REF!</definedName>
    <definedName name="_ysi9rs4zlc" localSheetId="10">'[5]wybrane dane finansowe 1'!#REF!</definedName>
    <definedName name="_ysi9rs4zlc" localSheetId="16">'[5]wybrane dane finansowe 1'!#REF!</definedName>
    <definedName name="_ysi9rs4zlc" localSheetId="17">'[5]wybrane dane finansowe 1'!#REF!</definedName>
    <definedName name="_ysi9rs4zlc">'[5]wybrane dane finansowe 1'!#REF!</definedName>
    <definedName name="_ytomox5181d" localSheetId="2">'[5]wybrane dane finansowe 1'!#REF!</definedName>
    <definedName name="_ytomox5181d" localSheetId="5">'[5]wybrane dane finansowe 1'!#REF!</definedName>
    <definedName name="_ytomox5181d" localSheetId="1">'[5]wybrane dane finansowe 1'!#REF!</definedName>
    <definedName name="_ytomox5181d" localSheetId="4">'[5]wybrane dane finansowe 1'!#REF!</definedName>
    <definedName name="_ytomox5181d" localSheetId="10">'[5]wybrane dane finansowe 1'!#REF!</definedName>
    <definedName name="_ytomox5181d" localSheetId="16">'[5]wybrane dane finansowe 1'!#REF!</definedName>
    <definedName name="_ytomox5181d" localSheetId="17">'[5]wybrane dane finansowe 1'!#REF!</definedName>
    <definedName name="_ytomox5181d">'[5]wybrane dane finansowe 1'!#REF!</definedName>
    <definedName name="_yux8344y22o" localSheetId="2">'[5]wybrane dane finansowe 1'!#REF!</definedName>
    <definedName name="_yux8344y22o" localSheetId="5">'[5]wybrane dane finansowe 1'!#REF!</definedName>
    <definedName name="_yux8344y22o" localSheetId="1">'[5]wybrane dane finansowe 1'!#REF!</definedName>
    <definedName name="_yux8344y22o" localSheetId="4">'[5]wybrane dane finansowe 1'!#REF!</definedName>
    <definedName name="_yux8344y22o" localSheetId="10">'[5]wybrane dane finansowe 1'!#REF!</definedName>
    <definedName name="_yux8344y22o" localSheetId="16">'[5]wybrane dane finansowe 1'!#REF!</definedName>
    <definedName name="_yux8344y22o" localSheetId="17">'[5]wybrane dane finansowe 1'!#REF!</definedName>
    <definedName name="_yux8344y22o">'[5]wybrane dane finansowe 1'!#REF!</definedName>
    <definedName name="_yvwd955181z" localSheetId="2">'[5]wybrane dane finansowe 1'!#REF!</definedName>
    <definedName name="_yvwd955181z" localSheetId="5">'[5]wybrane dane finansowe 1'!#REF!</definedName>
    <definedName name="_yvwd955181z" localSheetId="1">'[5]wybrane dane finansowe 1'!#REF!</definedName>
    <definedName name="_yvwd955181z" localSheetId="4">'[5]wybrane dane finansowe 1'!#REF!</definedName>
    <definedName name="_yvwd955181z" localSheetId="10">'[5]wybrane dane finansowe 1'!#REF!</definedName>
    <definedName name="_yvwd955181z" localSheetId="16">'[5]wybrane dane finansowe 1'!#REF!</definedName>
    <definedName name="_yvwd955181z" localSheetId="17">'[5]wybrane dane finansowe 1'!#REF!</definedName>
    <definedName name="_yvwd955181z">'[5]wybrane dane finansowe 1'!#REF!</definedName>
    <definedName name="_yz9tz65071a" localSheetId="2">'[5]wybrane dane finansowe 1'!#REF!</definedName>
    <definedName name="_yz9tz65071a" localSheetId="5">'[5]wybrane dane finansowe 1'!#REF!</definedName>
    <definedName name="_yz9tz65071a" localSheetId="1">'[5]wybrane dane finansowe 1'!#REF!</definedName>
    <definedName name="_yz9tz65071a" localSheetId="4">'[5]wybrane dane finansowe 1'!#REF!</definedName>
    <definedName name="_yz9tz65071a" localSheetId="10">'[5]wybrane dane finansowe 1'!#REF!</definedName>
    <definedName name="_yz9tz65071a" localSheetId="16">'[5]wybrane dane finansowe 1'!#REF!</definedName>
    <definedName name="_yz9tz65071a" localSheetId="17">'[5]wybrane dane finansowe 1'!#REF!</definedName>
    <definedName name="_yz9tz65071a">'[5]wybrane dane finansowe 1'!#REF!</definedName>
    <definedName name="_z01hig536t" localSheetId="2">'[5]wybrane dane finansowe 1'!#REF!</definedName>
    <definedName name="_z01hig536t" localSheetId="5">'[5]wybrane dane finansowe 1'!#REF!</definedName>
    <definedName name="_z01hig536t" localSheetId="1">'[5]wybrane dane finansowe 1'!#REF!</definedName>
    <definedName name="_z01hig536t" localSheetId="4">'[5]wybrane dane finansowe 1'!#REF!</definedName>
    <definedName name="_z01hig536t" localSheetId="10">'[5]wybrane dane finansowe 1'!#REF!</definedName>
    <definedName name="_z01hig536t" localSheetId="16">'[5]wybrane dane finansowe 1'!#REF!</definedName>
    <definedName name="_z01hig536t" localSheetId="17">'[5]wybrane dane finansowe 1'!#REF!</definedName>
    <definedName name="_z01hig536t">'[5]wybrane dane finansowe 1'!#REF!</definedName>
    <definedName name="_z4pqex54je" localSheetId="2">'[5]wybrane dane finansowe 1'!#REF!</definedName>
    <definedName name="_z4pqex54je" localSheetId="5">'[5]wybrane dane finansowe 1'!#REF!</definedName>
    <definedName name="_z4pqex54je" localSheetId="1">'[5]wybrane dane finansowe 1'!#REF!</definedName>
    <definedName name="_z4pqex54je" localSheetId="4">'[5]wybrane dane finansowe 1'!#REF!</definedName>
    <definedName name="_z4pqex54je" localSheetId="10">'[5]wybrane dane finansowe 1'!#REF!</definedName>
    <definedName name="_z4pqex54je" localSheetId="16">'[5]wybrane dane finansowe 1'!#REF!</definedName>
    <definedName name="_z4pqex54je" localSheetId="17">'[5]wybrane dane finansowe 1'!#REF!</definedName>
    <definedName name="_z4pqex54je">'[5]wybrane dane finansowe 1'!#REF!</definedName>
    <definedName name="_z5yvp450m1l" localSheetId="2">'[5]wybrane dane finansowe 1'!#REF!</definedName>
    <definedName name="_z5yvp450m1l" localSheetId="5">'[5]wybrane dane finansowe 1'!#REF!</definedName>
    <definedName name="_z5yvp450m1l" localSheetId="1">'[5]wybrane dane finansowe 1'!#REF!</definedName>
    <definedName name="_z5yvp450m1l" localSheetId="4">'[5]wybrane dane finansowe 1'!#REF!</definedName>
    <definedName name="_z5yvp450m1l" localSheetId="10">'[5]wybrane dane finansowe 1'!#REF!</definedName>
    <definedName name="_z5yvp450m1l" localSheetId="16">'[5]wybrane dane finansowe 1'!#REF!</definedName>
    <definedName name="_z5yvp450m1l" localSheetId="17">'[5]wybrane dane finansowe 1'!#REF!</definedName>
    <definedName name="_z5yvp450m1l">'[5]wybrane dane finansowe 1'!#REF!</definedName>
    <definedName name="_z9v9s14ysd" localSheetId="2">'[5]wybrane dane finansowe 1'!#REF!</definedName>
    <definedName name="_z9v9s14ysd" localSheetId="5">'[5]wybrane dane finansowe 1'!#REF!</definedName>
    <definedName name="_z9v9s14ysd" localSheetId="1">'[5]wybrane dane finansowe 1'!#REF!</definedName>
    <definedName name="_z9v9s14ysd" localSheetId="4">'[5]wybrane dane finansowe 1'!#REF!</definedName>
    <definedName name="_z9v9s14ysd" localSheetId="10">'[5]wybrane dane finansowe 1'!#REF!</definedName>
    <definedName name="_z9v9s14ysd" localSheetId="16">'[5]wybrane dane finansowe 1'!#REF!</definedName>
    <definedName name="_z9v9s14ysd" localSheetId="17">'[5]wybrane dane finansowe 1'!#REF!</definedName>
    <definedName name="_z9v9s14ysd">'[5]wybrane dane finansowe 1'!#REF!</definedName>
    <definedName name="_zbwtkk50m2m" localSheetId="2">'[5]wybrane dane finansowe 1'!#REF!</definedName>
    <definedName name="_zbwtkk50m2m" localSheetId="5">'[5]wybrane dane finansowe 1'!#REF!</definedName>
    <definedName name="_zbwtkk50m2m" localSheetId="1">'[5]wybrane dane finansowe 1'!#REF!</definedName>
    <definedName name="_zbwtkk50m2m" localSheetId="4">'[5]wybrane dane finansowe 1'!#REF!</definedName>
    <definedName name="_zbwtkk50m2m" localSheetId="10">'[5]wybrane dane finansowe 1'!#REF!</definedName>
    <definedName name="_zbwtkk50m2m" localSheetId="16">'[5]wybrane dane finansowe 1'!#REF!</definedName>
    <definedName name="_zbwtkk50m2m" localSheetId="17">'[5]wybrane dane finansowe 1'!#REF!</definedName>
    <definedName name="_zbwtkk50m2m">'[5]wybrane dane finansowe 1'!#REF!</definedName>
    <definedName name="_zd9xdr51820" localSheetId="2">'[5]wybrane dane finansowe 1'!#REF!</definedName>
    <definedName name="_zd9xdr51820" localSheetId="5">'[5]wybrane dane finansowe 1'!#REF!</definedName>
    <definedName name="_zd9xdr51820" localSheetId="1">'[5]wybrane dane finansowe 1'!#REF!</definedName>
    <definedName name="_zd9xdr51820" localSheetId="4">'[5]wybrane dane finansowe 1'!#REF!</definedName>
    <definedName name="_zd9xdr51820" localSheetId="10">'[5]wybrane dane finansowe 1'!#REF!</definedName>
    <definedName name="_zd9xdr51820" localSheetId="16">'[5]wybrane dane finansowe 1'!#REF!</definedName>
    <definedName name="_zd9xdr51820" localSheetId="17">'[5]wybrane dane finansowe 1'!#REF!</definedName>
    <definedName name="_zd9xdr51820">'[5]wybrane dane finansowe 1'!#REF!</definedName>
    <definedName name="_zde6464y21t" localSheetId="2">'[5]wybrane dane finansowe 1'!#REF!</definedName>
    <definedName name="_zde6464y21t" localSheetId="5">'[5]wybrane dane finansowe 1'!#REF!</definedName>
    <definedName name="_zde6464y21t" localSheetId="1">'[5]wybrane dane finansowe 1'!#REF!</definedName>
    <definedName name="_zde6464y21t" localSheetId="4">'[5]wybrane dane finansowe 1'!#REF!</definedName>
    <definedName name="_zde6464y21t" localSheetId="10">'[5]wybrane dane finansowe 1'!#REF!</definedName>
    <definedName name="_zde6464y21t" localSheetId="16">'[5]wybrane dane finansowe 1'!#REF!</definedName>
    <definedName name="_zde6464y21t" localSheetId="17">'[5]wybrane dane finansowe 1'!#REF!</definedName>
    <definedName name="_zde6464y21t">'[5]wybrane dane finansowe 1'!#REF!</definedName>
    <definedName name="_zkp6jf4x9n" localSheetId="2">#REF!</definedName>
    <definedName name="_zkp6jf4x9n" localSheetId="4">#REF!</definedName>
    <definedName name="_zkp6jf4x9n" localSheetId="10">#REF!</definedName>
    <definedName name="_zkp6jf4x9n" localSheetId="16">#REF!</definedName>
    <definedName name="_zkp6jf4x9n">#REF!</definedName>
    <definedName name="_zkqv055071t" localSheetId="2">'[5]wybrane dane finansowe 1'!#REF!</definedName>
    <definedName name="_zkqv055071t" localSheetId="5">'[5]wybrane dane finansowe 1'!#REF!</definedName>
    <definedName name="_zkqv055071t" localSheetId="1">'[5]wybrane dane finansowe 1'!#REF!</definedName>
    <definedName name="_zkqv055071t" localSheetId="4">'[5]wybrane dane finansowe 1'!#REF!</definedName>
    <definedName name="_zkqv055071t" localSheetId="10">'[5]wybrane dane finansowe 1'!#REF!</definedName>
    <definedName name="_zkqv055071t" localSheetId="16">'[5]wybrane dane finansowe 1'!#REF!</definedName>
    <definedName name="_zkqv055071t" localSheetId="17">'[5]wybrane dane finansowe 1'!#REF!</definedName>
    <definedName name="_zkqv055071t">'[5]wybrane dane finansowe 1'!#REF!</definedName>
    <definedName name="_zmujun51pm" localSheetId="2">'[5]wybrane dane finansowe 1'!#REF!</definedName>
    <definedName name="_zmujun51pm" localSheetId="5">'[5]wybrane dane finansowe 1'!#REF!</definedName>
    <definedName name="_zmujun51pm" localSheetId="1">'[5]wybrane dane finansowe 1'!#REF!</definedName>
    <definedName name="_zmujun51pm" localSheetId="4">'[5]wybrane dane finansowe 1'!#REF!</definedName>
    <definedName name="_zmujun51pm" localSheetId="10">'[5]wybrane dane finansowe 1'!#REF!</definedName>
    <definedName name="_zmujun51pm" localSheetId="16">'[5]wybrane dane finansowe 1'!#REF!</definedName>
    <definedName name="_zmujun51pm" localSheetId="17">'[5]wybrane dane finansowe 1'!#REF!</definedName>
    <definedName name="_zmujun51pm">'[5]wybrane dane finansowe 1'!#REF!</definedName>
    <definedName name="_zpmhyn53q29" localSheetId="2">'[5]wybrane dane finansowe 1'!#REF!</definedName>
    <definedName name="_zpmhyn53q29" localSheetId="5">'[5]wybrane dane finansowe 1'!#REF!</definedName>
    <definedName name="_zpmhyn53q29" localSheetId="1">'[5]wybrane dane finansowe 1'!#REF!</definedName>
    <definedName name="_zpmhyn53q29" localSheetId="4">'[5]wybrane dane finansowe 1'!#REF!</definedName>
    <definedName name="_zpmhyn53q29" localSheetId="10">'[5]wybrane dane finansowe 1'!#REF!</definedName>
    <definedName name="_zpmhyn53q29" localSheetId="16">'[5]wybrane dane finansowe 1'!#REF!</definedName>
    <definedName name="_zpmhyn53q29" localSheetId="17">'[5]wybrane dane finansowe 1'!#REF!</definedName>
    <definedName name="_zpmhyn53q29">'[5]wybrane dane finansowe 1'!#REF!</definedName>
    <definedName name="_zprkvi54j1g" localSheetId="2">'[5]wybrane dane finansowe 1'!#REF!</definedName>
    <definedName name="_zprkvi54j1g" localSheetId="5">'[5]wybrane dane finansowe 1'!#REF!</definedName>
    <definedName name="_zprkvi54j1g" localSheetId="1">'[5]wybrane dane finansowe 1'!#REF!</definedName>
    <definedName name="_zprkvi54j1g" localSheetId="4">'[5]wybrane dane finansowe 1'!#REF!</definedName>
    <definedName name="_zprkvi54j1g" localSheetId="10">'[5]wybrane dane finansowe 1'!#REF!</definedName>
    <definedName name="_zprkvi54j1g" localSheetId="16">'[5]wybrane dane finansowe 1'!#REF!</definedName>
    <definedName name="_zprkvi54j1g" localSheetId="17">'[5]wybrane dane finansowe 1'!#REF!</definedName>
    <definedName name="_zprkvi54j1g">'[5]wybrane dane finansowe 1'!#REF!</definedName>
    <definedName name="_zqu7tj54jj" localSheetId="2">'[5]wybrane dane finansowe 1'!#REF!</definedName>
    <definedName name="_zqu7tj54jj" localSheetId="5">'[5]wybrane dane finansowe 1'!#REF!</definedName>
    <definedName name="_zqu7tj54jj" localSheetId="1">'[5]wybrane dane finansowe 1'!#REF!</definedName>
    <definedName name="_zqu7tj54jj" localSheetId="4">'[5]wybrane dane finansowe 1'!#REF!</definedName>
    <definedName name="_zqu7tj54jj" localSheetId="10">'[5]wybrane dane finansowe 1'!#REF!</definedName>
    <definedName name="_zqu7tj54jj" localSheetId="16">'[5]wybrane dane finansowe 1'!#REF!</definedName>
    <definedName name="_zqu7tj54jj" localSheetId="17">'[5]wybrane dane finansowe 1'!#REF!</definedName>
    <definedName name="_zqu7tj54jj">'[5]wybrane dane finansowe 1'!#REF!</definedName>
    <definedName name="_zrogjp536l" localSheetId="2">'[5]wybrane dane finansowe 1'!#REF!</definedName>
    <definedName name="_zrogjp536l" localSheetId="5">'[5]wybrane dane finansowe 1'!#REF!</definedName>
    <definedName name="_zrogjp536l" localSheetId="1">'[5]wybrane dane finansowe 1'!#REF!</definedName>
    <definedName name="_zrogjp536l" localSheetId="4">'[5]wybrane dane finansowe 1'!#REF!</definedName>
    <definedName name="_zrogjp536l" localSheetId="10">'[5]wybrane dane finansowe 1'!#REF!</definedName>
    <definedName name="_zrogjp536l" localSheetId="16">'[5]wybrane dane finansowe 1'!#REF!</definedName>
    <definedName name="_zrogjp536l" localSheetId="17">'[5]wybrane dane finansowe 1'!#REF!</definedName>
    <definedName name="_zrogjp536l">'[5]wybrane dane finansowe 1'!#REF!</definedName>
    <definedName name="_zt49hv4y226" localSheetId="2">'[5]wybrane dane finansowe 1'!#REF!</definedName>
    <definedName name="_zt49hv4y226" localSheetId="5">'[5]wybrane dane finansowe 1'!#REF!</definedName>
    <definedName name="_zt49hv4y226" localSheetId="1">'[5]wybrane dane finansowe 1'!#REF!</definedName>
    <definedName name="_zt49hv4y226" localSheetId="4">'[5]wybrane dane finansowe 1'!#REF!</definedName>
    <definedName name="_zt49hv4y226" localSheetId="10">'[5]wybrane dane finansowe 1'!#REF!</definedName>
    <definedName name="_zt49hv4y226" localSheetId="16">'[5]wybrane dane finansowe 1'!#REF!</definedName>
    <definedName name="_zt49hv4y226" localSheetId="17">'[5]wybrane dane finansowe 1'!#REF!</definedName>
    <definedName name="_zt49hv4y226">'[5]wybrane dane finansowe 1'!#REF!</definedName>
    <definedName name="_zvccjk4y21j" localSheetId="2">'[5]wybrane dane finansowe 1'!#REF!</definedName>
    <definedName name="_zvccjk4y21j" localSheetId="5">'[5]wybrane dane finansowe 1'!#REF!</definedName>
    <definedName name="_zvccjk4y21j" localSheetId="1">'[5]wybrane dane finansowe 1'!#REF!</definedName>
    <definedName name="_zvccjk4y21j" localSheetId="4">'[5]wybrane dane finansowe 1'!#REF!</definedName>
    <definedName name="_zvccjk4y21j" localSheetId="10">'[5]wybrane dane finansowe 1'!#REF!</definedName>
    <definedName name="_zvccjk4y21j" localSheetId="16">'[5]wybrane dane finansowe 1'!#REF!</definedName>
    <definedName name="_zvccjk4y21j" localSheetId="17">'[5]wybrane dane finansowe 1'!#REF!</definedName>
    <definedName name="_zvccjk4y21j">'[5]wybrane dane finansowe 1'!#REF!</definedName>
    <definedName name="_zwr61r50m1z" localSheetId="2">'[5]wybrane dane finansowe 1'!#REF!</definedName>
    <definedName name="_zwr61r50m1z" localSheetId="5">'[5]wybrane dane finansowe 1'!#REF!</definedName>
    <definedName name="_zwr61r50m1z" localSheetId="1">'[5]wybrane dane finansowe 1'!#REF!</definedName>
    <definedName name="_zwr61r50m1z" localSheetId="4">'[5]wybrane dane finansowe 1'!#REF!</definedName>
    <definedName name="_zwr61r50m1z" localSheetId="10">'[5]wybrane dane finansowe 1'!#REF!</definedName>
    <definedName name="_zwr61r50m1z" localSheetId="16">'[5]wybrane dane finansowe 1'!#REF!</definedName>
    <definedName name="_zwr61r50m1z" localSheetId="17">'[5]wybrane dane finansowe 1'!#REF!</definedName>
    <definedName name="_zwr61r50m1z">'[5]wybrane dane finansowe 1'!#REF!</definedName>
    <definedName name="_zy8m6050m2q" localSheetId="2">'[5]wybrane dane finansowe 1'!#REF!</definedName>
    <definedName name="_zy8m6050m2q" localSheetId="5">'[5]wybrane dane finansowe 1'!#REF!</definedName>
    <definedName name="_zy8m6050m2q" localSheetId="1">'[5]wybrane dane finansowe 1'!#REF!</definedName>
    <definedName name="_zy8m6050m2q" localSheetId="4">'[5]wybrane dane finansowe 1'!#REF!</definedName>
    <definedName name="_zy8m6050m2q" localSheetId="10">'[5]wybrane dane finansowe 1'!#REF!</definedName>
    <definedName name="_zy8m6050m2q" localSheetId="16">'[5]wybrane dane finansowe 1'!#REF!</definedName>
    <definedName name="_zy8m6050m2q" localSheetId="17">'[5]wybrane dane finansowe 1'!#REF!</definedName>
    <definedName name="_zy8m6050m2q">'[5]wybrane dane finansowe 1'!#REF!</definedName>
    <definedName name="a" localSheetId="2" hidden="1">{"'BZ SA P&amp;l (fORECAST)'!$A$1:$BR$26"}</definedName>
    <definedName name="a" localSheetId="1" hidden="1">{"'BZ SA P&amp;l (fORECAST)'!$A$1:$BR$26"}</definedName>
    <definedName name="a" localSheetId="4" hidden="1">{"'BZ SA P&amp;l (fORECAST)'!$A$1:$BR$26"}</definedName>
    <definedName name="A" localSheetId="17">{"'BZ SA P&amp;l (fORECAST)'!$A$1:$BR$26"}</definedName>
    <definedName name="a" hidden="1">{"'BZ SA P&amp;l (fORECAST)'!$A$1:$BR$26"}</definedName>
    <definedName name="a_a" localSheetId="2" hidden="1">{"'BZ SA P&amp;l (fORECAST)'!$A$1:$BR$26"}</definedName>
    <definedName name="a_a" localSheetId="1" hidden="1">{"'BZ SA P&amp;l (fORECAST)'!$A$1:$BR$26"}</definedName>
    <definedName name="a_a" localSheetId="4" hidden="1">{"'BZ SA P&amp;l (fORECAST)'!$A$1:$BR$26"}</definedName>
    <definedName name="a_a" hidden="1">{"'BZ SA P&amp;l (fORECAST)'!$A$1:$BR$26"}</definedName>
    <definedName name="a_aa">#N/A</definedName>
    <definedName name="aa" localSheetId="2">BS!aa</definedName>
    <definedName name="aa" localSheetId="1">#N/A</definedName>
    <definedName name="aa" localSheetId="4">'Przychody prowizyjne'!aa</definedName>
    <definedName name="aa" localSheetId="17">#N/A</definedName>
    <definedName name="aa">BS!aa</definedName>
    <definedName name="aaa" localSheetId="4" hidden="1">#N/A</definedName>
    <definedName name="aaa" localSheetId="17">'[17]SBB-N-1-A'!$A$1:$B$62</definedName>
    <definedName name="aaa" hidden="1">#N/A</definedName>
    <definedName name="aaaa">#N/A</definedName>
    <definedName name="aaaaaaaaaaaaaa" localSheetId="2">#REF!</definedName>
    <definedName name="aaaaaaaaaaaaaa" localSheetId="4">#REF!</definedName>
    <definedName name="aaaaaaaaaaaaaa" localSheetId="10">#REF!</definedName>
    <definedName name="aaaaaaaaaaaaaa" localSheetId="16">#REF!</definedName>
    <definedName name="aaaaaaaaaaaaaa">#REF!</definedName>
    <definedName name="aaaaaaaaaaaaaabb" localSheetId="2">#REF!</definedName>
    <definedName name="aaaaaaaaaaaaaabb" localSheetId="4">#REF!</definedName>
    <definedName name="aaaaaaaaaaaaaabb" localSheetId="10">#REF!</definedName>
    <definedName name="aaaaaaaaaaaaaabb" localSheetId="16">#REF!</definedName>
    <definedName name="aaaaaaaaaaaaaabb">#REF!</definedName>
    <definedName name="AAQAA">#N/A</definedName>
    <definedName name="AAS2000M" localSheetId="2">#REF!</definedName>
    <definedName name="AAS2000M" localSheetId="4">#REF!</definedName>
    <definedName name="AAS2000M" localSheetId="10">#REF!</definedName>
    <definedName name="AAS2000M" localSheetId="16">#REF!</definedName>
    <definedName name="AAS2000M">#REF!</definedName>
    <definedName name="AAS2000Y" localSheetId="2">#REF!</definedName>
    <definedName name="AAS2000Y" localSheetId="4">#REF!</definedName>
    <definedName name="AAS2000Y" localSheetId="10">#REF!</definedName>
    <definedName name="AAS2000Y" localSheetId="16">#REF!</definedName>
    <definedName name="AAS2000Y">#REF!</definedName>
    <definedName name="AAS2001M" localSheetId="2">#REF!</definedName>
    <definedName name="AAS2001M" localSheetId="4">#REF!</definedName>
    <definedName name="AAS2001M" localSheetId="10">#REF!</definedName>
    <definedName name="AAS2001M" localSheetId="16">#REF!</definedName>
    <definedName name="AAS2001M">#REF!</definedName>
    <definedName name="AAS2001Y" localSheetId="2">#REF!</definedName>
    <definedName name="AAS2001Y" localSheetId="4">#REF!</definedName>
    <definedName name="AAS2001Y" localSheetId="10">#REF!</definedName>
    <definedName name="AAS2001Y" localSheetId="16">#REF!</definedName>
    <definedName name="AAS2001Y">#REF!</definedName>
    <definedName name="ab" localSheetId="2" hidden="1">{"'BZ SA P&amp;l (fORECAST)'!$A$1:$BR$26"}</definedName>
    <definedName name="ab" localSheetId="1" hidden="1">{"'BZ SA P&amp;l (fORECAST)'!$A$1:$BR$26"}</definedName>
    <definedName name="ab" localSheetId="4" hidden="1">{"'BZ SA P&amp;l (fORECAST)'!$A$1:$BR$26"}</definedName>
    <definedName name="ab" hidden="1">{"'BZ SA P&amp;l (fORECAST)'!$A$1:$BR$26"}</definedName>
    <definedName name="ABI" localSheetId="2">#REF!</definedName>
    <definedName name="ABI" localSheetId="4">#REF!</definedName>
    <definedName name="ABI" localSheetId="10">#REF!</definedName>
    <definedName name="ABI" localSheetId="16">#REF!</definedName>
    <definedName name="ABI">#REF!</definedName>
    <definedName name="ADJUSTMENTS2000WBKM" localSheetId="2">#REF!</definedName>
    <definedName name="ADJUSTMENTS2000WBKM" localSheetId="4">#REF!</definedName>
    <definedName name="ADJUSTMENTS2000WBKM" localSheetId="10">#REF!</definedName>
    <definedName name="ADJUSTMENTS2000WBKM" localSheetId="16">#REF!</definedName>
    <definedName name="ADJUSTMENTS2000WBKM">#REF!</definedName>
    <definedName name="ADJUSTMENTS2000WBKY" localSheetId="2">#REF!</definedName>
    <definedName name="ADJUSTMENTS2000WBKY" localSheetId="4">#REF!</definedName>
    <definedName name="ADJUSTMENTS2000WBKY" localSheetId="10">#REF!</definedName>
    <definedName name="ADJUSTMENTS2000WBKY" localSheetId="16">#REF!</definedName>
    <definedName name="ADJUSTMENTS2000WBKY">#REF!</definedName>
    <definedName name="agayaay" localSheetId="2" hidden="1">{"'BZ SA P&amp;l (fORECAST)'!$A$1:$BR$26"}</definedName>
    <definedName name="agayaay" localSheetId="1" hidden="1">{"'BZ SA P&amp;l (fORECAST)'!$A$1:$BR$26"}</definedName>
    <definedName name="agayaay" localSheetId="4" hidden="1">{"'BZ SA P&amp;l (fORECAST)'!$A$1:$BR$26"}</definedName>
    <definedName name="agayaay" hidden="1">{"'BZ SA P&amp;l (fORECAST)'!$A$1:$BR$26"}</definedName>
    <definedName name="Akcjonariusz" localSheetId="2">#REF!</definedName>
    <definedName name="Akcjonariusz" localSheetId="4">#REF!</definedName>
    <definedName name="Akcjonariusz" localSheetId="10">#REF!</definedName>
    <definedName name="Akcjonariusz" localSheetId="16">#REF!</definedName>
    <definedName name="Akcjonariusz" localSheetId="17">#REF!</definedName>
    <definedName name="Akcjonariusz">#REF!</definedName>
    <definedName name="aktualiz07" localSheetId="2">[18]kapitaly!#REF!</definedName>
    <definedName name="aktualiz07" localSheetId="5">[18]kapitaly!#REF!</definedName>
    <definedName name="aktualiz07" localSheetId="4">[18]kapitaly!#REF!</definedName>
    <definedName name="aktualiz07" localSheetId="10">[18]kapitaly!#REF!</definedName>
    <definedName name="aktualiz07" localSheetId="16">[18]kapitaly!#REF!</definedName>
    <definedName name="aktualiz07" localSheetId="17">[18]kapitaly!#REF!</definedName>
    <definedName name="aktualiz07">[18]kapitaly!#REF!</definedName>
    <definedName name="Aktywa_do_zbycia" localSheetId="2">#REF!</definedName>
    <definedName name="Aktywa_do_zbycia" localSheetId="4">#REF!</definedName>
    <definedName name="Aktywa_do_zbycia" localSheetId="10">#REF!</definedName>
    <definedName name="Aktywa_do_zbycia" localSheetId="16">#REF!</definedName>
    <definedName name="Aktywa_do_zbycia">#REF!</definedName>
    <definedName name="Aktywa_finansowe_wycenianie_do_wartości_godziwej_przez_rachunek_zysków_i_strat__Zobowiązania_finansowe_przeznaczone_do_obrotu" localSheetId="2">#REF!</definedName>
    <definedName name="Aktywa_finansowe_wycenianie_do_wartości_godziwej_przez_rachunek_zysków_i_strat__Zobowiązania_finansowe_przeznaczone_do_obrotu" localSheetId="4">#REF!</definedName>
    <definedName name="Aktywa_finansowe_wycenianie_do_wartości_godziwej_przez_rachunek_zysków_i_strat__Zobowiązania_finansowe_przeznaczone_do_obrotu" localSheetId="10">#REF!</definedName>
    <definedName name="Aktywa_finansowe_wycenianie_do_wartości_godziwej_przez_rachunek_zysków_i_strat__Zobowiązania_finansowe_przeznaczone_do_obrotu" localSheetId="16">#REF!</definedName>
    <definedName name="Aktywa_finansowe_wycenianie_do_wartości_godziwej_przez_rachunek_zysków_i_strat__Zobowiązania_finansowe_przeznaczone_do_obrotu">#REF!</definedName>
    <definedName name="Aktywa_z_tytułu_podatku_odroczonego" localSheetId="2">#REF!</definedName>
    <definedName name="Aktywa_z_tytułu_podatku_odroczonego" localSheetId="4">#REF!</definedName>
    <definedName name="Aktywa_z_tytułu_podatku_odroczonego" localSheetId="10">#REF!</definedName>
    <definedName name="Aktywa_z_tytułu_podatku_odroczonego" localSheetId="16">#REF!</definedName>
    <definedName name="Aktywa_z_tytułu_podatku_odroczonego" localSheetId="17">#REF!</definedName>
    <definedName name="Aktywa_z_tytułu_podatku_odroczonego">#REF!</definedName>
    <definedName name="ala" localSheetId="2">#REF!</definedName>
    <definedName name="ala" localSheetId="4">#REF!</definedName>
    <definedName name="ala" localSheetId="10">#REF!</definedName>
    <definedName name="ala" localSheetId="16">#REF!</definedName>
    <definedName name="ala">#REF!</definedName>
    <definedName name="All_Month_to_Date_Re_Br" localSheetId="2">#REF!</definedName>
    <definedName name="All_Month_to_Date_Re_Br" localSheetId="4">#REF!</definedName>
    <definedName name="All_Month_to_Date_Re_Br" localSheetId="10">#REF!</definedName>
    <definedName name="All_Month_to_Date_Re_Br" localSheetId="16">#REF!</definedName>
    <definedName name="All_Month_to_Date_Re_Br">#REF!</definedName>
    <definedName name="All_Month_to_Date_Re_Ccy" localSheetId="2">#REF!</definedName>
    <definedName name="All_Month_to_Date_Re_Ccy" localSheetId="4">#REF!</definedName>
    <definedName name="All_Month_to_Date_Re_Ccy" localSheetId="10">#REF!</definedName>
    <definedName name="All_Month_to_Date_Re_Ccy" localSheetId="16">#REF!</definedName>
    <definedName name="All_Month_to_Date_Re_Ccy">#REF!</definedName>
    <definedName name="All_Month_to_Date_Re_Cno" localSheetId="2">#REF!</definedName>
    <definedName name="All_Month_to_Date_Re_Cno" localSheetId="4">#REF!</definedName>
    <definedName name="All_Month_to_Date_Re_Cno" localSheetId="10">#REF!</definedName>
    <definedName name="All_Month_to_Date_Re_Cno" localSheetId="16">#REF!</definedName>
    <definedName name="All_Month_to_Date_Re_Cno">#REF!</definedName>
    <definedName name="All_Month_to_Date_Re_Date" localSheetId="2">#REF!</definedName>
    <definedName name="All_Month_to_Date_Re_Date" localSheetId="4">#REF!</definedName>
    <definedName name="All_Month_to_Date_Re_Date" localSheetId="10">#REF!</definedName>
    <definedName name="All_Month_to_Date_Re_Date" localSheetId="16">#REF!</definedName>
    <definedName name="All_Month_to_Date_Re_Date">#REF!</definedName>
    <definedName name="All_Month_to_Date_Re_Description" localSheetId="2">#REF!</definedName>
    <definedName name="All_Month_to_Date_Re_Description" localSheetId="4">#REF!</definedName>
    <definedName name="All_Month_to_Date_Re_Description" localSheetId="10">#REF!</definedName>
    <definedName name="All_Month_to_Date_Re_Description" localSheetId="16">#REF!</definedName>
    <definedName name="All_Month_to_Date_Re_Description">#REF!</definedName>
    <definedName name="All_Month_to_Date_Re_Invtype" localSheetId="2">#REF!</definedName>
    <definedName name="All_Month_to_Date_Re_Invtype" localSheetId="4">#REF!</definedName>
    <definedName name="All_Month_to_Date_Re_Invtype" localSheetId="10">#REF!</definedName>
    <definedName name="All_Month_to_Date_Re_Invtype" localSheetId="16">#REF!</definedName>
    <definedName name="All_Month_to_Date_Re_Invtype">#REF!</definedName>
    <definedName name="All_Month_to_Date_Re_Issuedate" localSheetId="2">#REF!</definedName>
    <definedName name="All_Month_to_Date_Re_Issuedate" localSheetId="4">#REF!</definedName>
    <definedName name="All_Month_to_Date_Re_Issuedate" localSheetId="10">#REF!</definedName>
    <definedName name="All_Month_to_Date_Re_Issuedate" localSheetId="16">#REF!</definedName>
    <definedName name="All_Month_to_Date_Re_Issuedate">#REF!</definedName>
    <definedName name="All_Month_to_Date_Re_Issuer" localSheetId="2">#REF!</definedName>
    <definedName name="All_Month_to_Date_Re_Issuer" localSheetId="4">#REF!</definedName>
    <definedName name="All_Month_to_Date_Re_Issuer" localSheetId="10">#REF!</definedName>
    <definedName name="All_Month_to_Date_Re_Issuer" localSheetId="16">#REF!</definedName>
    <definedName name="All_Month_to_Date_Re_Issuer">#REF!</definedName>
    <definedName name="All_Month_to_Date_Re_Matdate" localSheetId="2">#REF!</definedName>
    <definedName name="All_Month_to_Date_Re_Matdate" localSheetId="4">#REF!</definedName>
    <definedName name="All_Month_to_Date_Re_Matdate" localSheetId="10">#REF!</definedName>
    <definedName name="All_Month_to_Date_Re_Matdate" localSheetId="16">#REF!</definedName>
    <definedName name="All_Month_to_Date_Re_Matdate">#REF!</definedName>
    <definedName name="All_Month_to_Date_Re_Next_Month_End" localSheetId="2">#REF!</definedName>
    <definedName name="All_Month_to_Date_Re_Next_Month_End" localSheetId="4">#REF!</definedName>
    <definedName name="All_Month_to_Date_Re_Next_Month_End" localSheetId="10">#REF!</definedName>
    <definedName name="All_Month_to_Date_Re_Next_Month_End" localSheetId="16">#REF!</definedName>
    <definedName name="All_Month_to_Date_Re_Next_Month_End">#REF!</definedName>
    <definedName name="All_Month_to_Date_Re_Opics_Realised_Pl" localSheetId="2">#REF!</definedName>
    <definedName name="All_Month_to_Date_Re_Opics_Realised_Pl" localSheetId="4">#REF!</definedName>
    <definedName name="All_Month_to_Date_Re_Opics_Realised_Pl" localSheetId="10">#REF!</definedName>
    <definedName name="All_Month_to_Date_Re_Opics_Realised_Pl" localSheetId="16">#REF!</definedName>
    <definedName name="All_Month_to_Date_Re_Opics_Realised_Pl">#REF!</definedName>
    <definedName name="All_Month_to_Date_Re_Port" localSheetId="2">#REF!</definedName>
    <definedName name="All_Month_to_Date_Re_Port" localSheetId="4">#REF!</definedName>
    <definedName name="All_Month_to_Date_Re_Port" localSheetId="10">#REF!</definedName>
    <definedName name="All_Month_to_Date_Re_Port" localSheetId="16">#REF!</definedName>
    <definedName name="All_Month_to_Date_Re_Port">#REF!</definedName>
    <definedName name="All_Month_to_Date_Re_Prev_Month_End" localSheetId="2">#REF!</definedName>
    <definedName name="All_Month_to_Date_Re_Prev_Month_End" localSheetId="4">#REF!</definedName>
    <definedName name="All_Month_to_Date_Re_Prev_Month_End" localSheetId="10">#REF!</definedName>
    <definedName name="All_Month_to_Date_Re_Prev_Month_End" localSheetId="16">#REF!</definedName>
    <definedName name="All_Month_to_Date_Re_Prev_Month_End">#REF!</definedName>
    <definedName name="All_Month_to_Date_Re_Prodtype" localSheetId="2">#REF!</definedName>
    <definedName name="All_Month_to_Date_Re_Prodtype" localSheetId="4">#REF!</definedName>
    <definedName name="All_Month_to_Date_Re_Prodtype" localSheetId="10">#REF!</definedName>
    <definedName name="All_Month_to_Date_Re_Prodtype" localSheetId="16">#REF!</definedName>
    <definedName name="All_Month_to_Date_Re_Prodtype">#REF!</definedName>
    <definedName name="All_Month_to_Date_Re_Product" localSheetId="2">#REF!</definedName>
    <definedName name="All_Month_to_Date_Re_Product" localSheetId="4">#REF!</definedName>
    <definedName name="All_Month_to_Date_Re_Product" localSheetId="10">#REF!</definedName>
    <definedName name="All_Month_to_Date_Re_Product" localSheetId="16">#REF!</definedName>
    <definedName name="All_Month_to_Date_Re_Product">#REF!</definedName>
    <definedName name="All_Month_to_Date_Re_Purc_Disc_Prem_Todate" localSheetId="2">#REF!</definedName>
    <definedName name="All_Month_to_Date_Re_Purc_Disc_Prem_Todate" localSheetId="4">#REF!</definedName>
    <definedName name="All_Month_to_Date_Re_Purc_Disc_Prem_Todate" localSheetId="10">#REF!</definedName>
    <definedName name="All_Month_to_Date_Re_Purc_Disc_Prem_Todate" localSheetId="16">#REF!</definedName>
    <definedName name="All_Month_to_Date_Re_Purc_Disc_Prem_Todate">#REF!</definedName>
    <definedName name="All_Month_to_Date_Re_Purc_Disc_Prem_Today" localSheetId="2">#REF!</definedName>
    <definedName name="All_Month_to_Date_Re_Purc_Disc_Prem_Today" localSheetId="4">#REF!</definedName>
    <definedName name="All_Month_to_Date_Re_Purc_Disc_Prem_Today" localSheetId="10">#REF!</definedName>
    <definedName name="All_Month_to_Date_Re_Purc_Disc_Prem_Today" localSheetId="16">#REF!</definedName>
    <definedName name="All_Month_to_Date_Re_Purc_Disc_Prem_Today">#REF!</definedName>
    <definedName name="All_Month_to_Date_Re_Purc_Qty_Todate" localSheetId="2">#REF!</definedName>
    <definedName name="All_Month_to_Date_Re_Purc_Qty_Todate" localSheetId="4">#REF!</definedName>
    <definedName name="All_Month_to_Date_Re_Purc_Qty_Todate" localSheetId="10">#REF!</definedName>
    <definedName name="All_Month_to_Date_Re_Purc_Qty_Todate" localSheetId="16">#REF!</definedName>
    <definedName name="All_Month_to_Date_Re_Purc_Qty_Todate">#REF!</definedName>
    <definedName name="All_Month_to_Date_Re_Purc_Qty_Today" localSheetId="2">#REF!</definedName>
    <definedName name="All_Month_to_Date_Re_Purc_Qty_Today" localSheetId="4">#REF!</definedName>
    <definedName name="All_Month_to_Date_Re_Purc_Qty_Today" localSheetId="10">#REF!</definedName>
    <definedName name="All_Month_to_Date_Re_Purc_Qty_Today" localSheetId="16">#REF!</definedName>
    <definedName name="All_Month_to_Date_Re_Purc_Qty_Today">#REF!</definedName>
    <definedName name="All_Month_to_Date_Re_Purchint_Purch_Todate" localSheetId="2">#REF!</definedName>
    <definedName name="All_Month_to_Date_Re_Purchint_Purch_Todate" localSheetId="4">#REF!</definedName>
    <definedName name="All_Month_to_Date_Re_Purchint_Purch_Todate" localSheetId="10">#REF!</definedName>
    <definedName name="All_Month_to_Date_Re_Purchint_Purch_Todate" localSheetId="16">#REF!</definedName>
    <definedName name="All_Month_to_Date_Re_Purchint_Purch_Todate">#REF!</definedName>
    <definedName name="All_Month_to_Date_Re_Purchint_Purch_Today" localSheetId="2">#REF!</definedName>
    <definedName name="All_Month_to_Date_Re_Purchint_Purch_Today" localSheetId="4">#REF!</definedName>
    <definedName name="All_Month_to_Date_Re_Purchint_Purch_Today" localSheetId="10">#REF!</definedName>
    <definedName name="All_Month_to_Date_Re_Purchint_Purch_Today" localSheetId="16">#REF!</definedName>
    <definedName name="All_Month_to_Date_Re_Purchint_Purch_Today">#REF!</definedName>
    <definedName name="All_Month_to_Date_Re_Purchint_Sale_Todate" localSheetId="2">#REF!</definedName>
    <definedName name="All_Month_to_Date_Re_Purchint_Sale_Todate" localSheetId="4">#REF!</definedName>
    <definedName name="All_Month_to_Date_Re_Purchint_Sale_Todate" localSheetId="10">#REF!</definedName>
    <definedName name="All_Month_to_Date_Re_Purchint_Sale_Todate" localSheetId="16">#REF!</definedName>
    <definedName name="All_Month_to_Date_Re_Purchint_Sale_Todate">#REF!</definedName>
    <definedName name="All_Month_to_Date_Re_Purchint_Sale_Today" localSheetId="2">#REF!</definedName>
    <definedName name="All_Month_to_Date_Re_Purchint_Sale_Today" localSheetId="4">#REF!</definedName>
    <definedName name="All_Month_to_Date_Re_Purchint_Sale_Today" localSheetId="10">#REF!</definedName>
    <definedName name="All_Month_to_Date_Re_Purchint_Sale_Today" localSheetId="16">#REF!</definedName>
    <definedName name="All_Month_to_Date_Re_Purchint_Sale_Today">#REF!</definedName>
    <definedName name="All_Month_to_Date_Re_Qty_Calc" localSheetId="2">#REF!</definedName>
    <definedName name="All_Month_to_Date_Re_Qty_Calc" localSheetId="4">#REF!</definedName>
    <definedName name="All_Month_to_Date_Re_Qty_Calc" localSheetId="10">#REF!</definedName>
    <definedName name="All_Month_to_Date_Re_Qty_Calc" localSheetId="16">#REF!</definedName>
    <definedName name="All_Month_to_Date_Re_Qty_Calc">#REF!</definedName>
    <definedName name="All_Month_to_Date_Re_Sale_Disc_Prem_Today" localSheetId="2">#REF!</definedName>
    <definedName name="All_Month_to_Date_Re_Sale_Disc_Prem_Today" localSheetId="4">#REF!</definedName>
    <definedName name="All_Month_to_Date_Re_Sale_Disc_Prem_Today" localSheetId="10">#REF!</definedName>
    <definedName name="All_Month_to_Date_Re_Sale_Disc_Prem_Today" localSheetId="16">#REF!</definedName>
    <definedName name="All_Month_to_Date_Re_Sale_Disc_Prem_Today">#REF!</definedName>
    <definedName name="All_Month_to_Date_Re_Sale_Qty_Todate" localSheetId="2">#REF!</definedName>
    <definedName name="All_Month_to_Date_Re_Sale_Qty_Todate" localSheetId="4">#REF!</definedName>
    <definedName name="All_Month_to_Date_Re_Sale_Qty_Todate" localSheetId="10">#REF!</definedName>
    <definedName name="All_Month_to_Date_Re_Sale_Qty_Todate" localSheetId="16">#REF!</definedName>
    <definedName name="All_Month_to_Date_Re_Sale_Qty_Todate">#REF!</definedName>
    <definedName name="All_Month_to_Date_Re_Sale_Qty_Today" localSheetId="2">#REF!</definedName>
    <definedName name="All_Month_to_Date_Re_Sale_Qty_Today" localSheetId="4">#REF!</definedName>
    <definedName name="All_Month_to_Date_Re_Sale_Qty_Today" localSheetId="10">#REF!</definedName>
    <definedName name="All_Month_to_Date_Re_Sale_Qty_Today" localSheetId="16">#REF!</definedName>
    <definedName name="All_Month_to_Date_Re_Sale_Qty_Today">#REF!</definedName>
    <definedName name="All_Month_to_Date_Re_Secid" localSheetId="2">#REF!</definedName>
    <definedName name="All_Month_to_Date_Re_Secid" localSheetId="4">#REF!</definedName>
    <definedName name="All_Month_to_Date_Re_Secid" localSheetId="10">#REF!</definedName>
    <definedName name="All_Month_to_Date_Re_Secid" localSheetId="16">#REF!</definedName>
    <definedName name="All_Month_to_Date_Re_Secid">#REF!</definedName>
    <definedName name="All_Month_to_Date_Re_Short_Ind" localSheetId="2">#REF!</definedName>
    <definedName name="All_Month_to_Date_Re_Short_Ind" localSheetId="4">#REF!</definedName>
    <definedName name="All_Month_to_Date_Re_Short_Ind" localSheetId="10">#REF!</definedName>
    <definedName name="All_Month_to_Date_Re_Short_Ind" localSheetId="16">#REF!</definedName>
    <definedName name="All_Month_to_Date_Re_Short_Ind">#REF!</definedName>
    <definedName name="All_Month_to_Date_Re_Spw" localSheetId="2">#REF!</definedName>
    <definedName name="All_Month_to_Date_Re_Spw" localSheetId="4">#REF!</definedName>
    <definedName name="All_Month_to_Date_Re_Spw" localSheetId="10">#REF!</definedName>
    <definedName name="All_Month_to_Date_Re_Spw" localSheetId="16">#REF!</definedName>
    <definedName name="All_Month_to_Date_Re_Spw">#REF!</definedName>
    <definedName name="allfirstnotes" localSheetId="2">[19]S.P.23!#REF!</definedName>
    <definedName name="allfirstnotes" localSheetId="4">[19]S.P.23!#REF!</definedName>
    <definedName name="allfirstnotes" localSheetId="10">[19]S.P.23!#REF!</definedName>
    <definedName name="allfirstnotes" localSheetId="16">[19]S.P.23!#REF!</definedName>
    <definedName name="allfirstnotes">[19]S.P.23!#REF!</definedName>
    <definedName name="AMCDochody2000M" localSheetId="2">#REF!</definedName>
    <definedName name="AMCDochody2000M" localSheetId="4">#REF!</definedName>
    <definedName name="AMCDochody2000M" localSheetId="10">#REF!</definedName>
    <definedName name="AMCDochody2000M" localSheetId="16">#REF!</definedName>
    <definedName name="AMCDochody2000M">#REF!</definedName>
    <definedName name="AMCDochody2000Y" localSheetId="2">#REF!</definedName>
    <definedName name="AMCDochody2000Y" localSheetId="4">#REF!</definedName>
    <definedName name="AMCDochody2000Y" localSheetId="10">#REF!</definedName>
    <definedName name="AMCDochody2000Y" localSheetId="16">#REF!</definedName>
    <definedName name="AMCDochody2000Y">#REF!</definedName>
    <definedName name="AMCDochody2001M" localSheetId="2">#REF!</definedName>
    <definedName name="AMCDochody2001M" localSheetId="4">#REF!</definedName>
    <definedName name="AMCDochody2001M" localSheetId="10">#REF!</definedName>
    <definedName name="AMCDochody2001M" localSheetId="16">#REF!</definedName>
    <definedName name="AMCDochody2001M">#REF!</definedName>
    <definedName name="AMCDochody2001Y" localSheetId="2">#REF!</definedName>
    <definedName name="AMCDochody2001Y" localSheetId="4">#REF!</definedName>
    <definedName name="AMCDochody2001Y" localSheetId="10">#REF!</definedName>
    <definedName name="AMCDochody2001Y" localSheetId="16">#REF!</definedName>
    <definedName name="AMCDochody2001Y">#REF!</definedName>
    <definedName name="aPP">[20]Lists!$A$39:$A$41</definedName>
    <definedName name="AprilD" localSheetId="2">#REF!</definedName>
    <definedName name="AprilD" localSheetId="4">#REF!</definedName>
    <definedName name="AprilD" localSheetId="10">#REF!</definedName>
    <definedName name="AprilD" localSheetId="16">#REF!</definedName>
    <definedName name="AprilD">#REF!</definedName>
    <definedName name="AprilL" localSheetId="2">#REF!</definedName>
    <definedName name="AprilL" localSheetId="4">#REF!</definedName>
    <definedName name="AprilL" localSheetId="10">#REF!</definedName>
    <definedName name="AprilL" localSheetId="16">#REF!</definedName>
    <definedName name="AprilL">#REF!</definedName>
    <definedName name="aqa" localSheetId="2">BS!aqa</definedName>
    <definedName name="aqa" localSheetId="1">#N/A</definedName>
    <definedName name="aqa" localSheetId="4">'Przychody prowizyjne'!aqa</definedName>
    <definedName name="aqa" localSheetId="17">#N/A</definedName>
    <definedName name="aqa">BS!aqa</definedName>
    <definedName name="AS" localSheetId="2">#REF!</definedName>
    <definedName name="AS" localSheetId="4">#REF!</definedName>
    <definedName name="AS" localSheetId="10">#REF!</definedName>
    <definedName name="AS" localSheetId="16">#REF!</definedName>
    <definedName name="AS">#REF!</definedName>
    <definedName name="asdasad" localSheetId="2" hidden="1">#REF!</definedName>
    <definedName name="asdasad" localSheetId="4" hidden="1">#REF!</definedName>
    <definedName name="asdasad" localSheetId="10" hidden="1">#REF!</definedName>
    <definedName name="asdasad" localSheetId="16" hidden="1">#REF!</definedName>
    <definedName name="asdasad" hidden="1">#REF!</definedName>
    <definedName name="ASI" localSheetId="2">#REF!</definedName>
    <definedName name="ASI" localSheetId="4">#REF!</definedName>
    <definedName name="ASI" localSheetId="10">#REF!</definedName>
    <definedName name="ASI" localSheetId="16">#REF!</definedName>
    <definedName name="ASI">#REF!</definedName>
    <definedName name="ASSET2000M" localSheetId="2">#REF!</definedName>
    <definedName name="ASSET2000M" localSheetId="4">#REF!</definedName>
    <definedName name="ASSET2000M" localSheetId="10">#REF!</definedName>
    <definedName name="ASSET2000M" localSheetId="16">#REF!</definedName>
    <definedName name="ASSET2000M">#REF!</definedName>
    <definedName name="ASSET2000Y" localSheetId="2">#REF!</definedName>
    <definedName name="ASSET2000Y" localSheetId="4">#REF!</definedName>
    <definedName name="ASSET2000Y" localSheetId="10">#REF!</definedName>
    <definedName name="ASSET2000Y" localSheetId="16">#REF!</definedName>
    <definedName name="ASSET2000Y">#REF!</definedName>
    <definedName name="ASSET2001M" localSheetId="2">#REF!</definedName>
    <definedName name="ASSET2001M" localSheetId="4">#REF!</definedName>
    <definedName name="ASSET2001M" localSheetId="10">#REF!</definedName>
    <definedName name="ASSET2001M" localSheetId="16">#REF!</definedName>
    <definedName name="ASSET2001M">#REF!</definedName>
    <definedName name="ASSET2001Y" localSheetId="2">#REF!</definedName>
    <definedName name="ASSET2001Y" localSheetId="4">#REF!</definedName>
    <definedName name="ASSET2001Y" localSheetId="10">#REF!</definedName>
    <definedName name="ASSET2001Y" localSheetId="16">#REF!</definedName>
    <definedName name="ASSET2001Y">#REF!</definedName>
    <definedName name="ASSETsamDochody2000M" localSheetId="2">#REF!</definedName>
    <definedName name="ASSETsamDochody2000M" localSheetId="4">#REF!</definedName>
    <definedName name="ASSETsamDochody2000M" localSheetId="10">#REF!</definedName>
    <definedName name="ASSETsamDochody2000M" localSheetId="16">#REF!</definedName>
    <definedName name="ASSETsamDochody2000M">#REF!</definedName>
    <definedName name="ASSETsamDochody2000Y" localSheetId="2">#REF!</definedName>
    <definedName name="ASSETsamDochody2000Y" localSheetId="4">#REF!</definedName>
    <definedName name="ASSETsamDochody2000Y" localSheetId="10">#REF!</definedName>
    <definedName name="ASSETsamDochody2000Y" localSheetId="16">#REF!</definedName>
    <definedName name="ASSETsamDochody2000Y">#REF!</definedName>
    <definedName name="ASSETsamDochody2001M" localSheetId="2">#REF!</definedName>
    <definedName name="ASSETsamDochody2001M" localSheetId="4">#REF!</definedName>
    <definedName name="ASSETsamDochody2001M" localSheetId="10">#REF!</definedName>
    <definedName name="ASSETsamDochody2001M" localSheetId="16">#REF!</definedName>
    <definedName name="ASSETsamDochody2001M">#REF!</definedName>
    <definedName name="ASSETsamDochody2001Y" localSheetId="2">#REF!</definedName>
    <definedName name="ASSETsamDochody2001Y" localSheetId="4">#REF!</definedName>
    <definedName name="ASSETsamDochody2001Y" localSheetId="10">#REF!</definedName>
    <definedName name="ASSETsamDochody2001Y" localSheetId="16">#REF!</definedName>
    <definedName name="ASSETsamDochody2001Y">#REF!</definedName>
    <definedName name="asslet" localSheetId="2">#REF!</definedName>
    <definedName name="asslet" localSheetId="4">#REF!</definedName>
    <definedName name="asslet" localSheetId="10">#REF!</definedName>
    <definedName name="asslet" localSheetId="16">#REF!</definedName>
    <definedName name="asslet">#REF!</definedName>
    <definedName name="assrr" localSheetId="2">#REF!</definedName>
    <definedName name="assrr" localSheetId="4">#REF!</definedName>
    <definedName name="assrr" localSheetId="10">#REF!</definedName>
    <definedName name="assrr" localSheetId="16">#REF!</definedName>
    <definedName name="assrr">#REF!</definedName>
    <definedName name="ATFI2000M" localSheetId="2">#REF!</definedName>
    <definedName name="ATFI2000M" localSheetId="4">#REF!</definedName>
    <definedName name="ATFI2000M" localSheetId="10">#REF!</definedName>
    <definedName name="ATFI2000M" localSheetId="16">#REF!</definedName>
    <definedName name="ATFI2000M">#REF!</definedName>
    <definedName name="ATFI2000Y" localSheetId="2">#REF!</definedName>
    <definedName name="ATFI2000Y" localSheetId="4">#REF!</definedName>
    <definedName name="ATFI2000Y" localSheetId="10">#REF!</definedName>
    <definedName name="ATFI2000Y" localSheetId="16">#REF!</definedName>
    <definedName name="ATFI2000Y">#REF!</definedName>
    <definedName name="ATFI2001M" localSheetId="2">#REF!</definedName>
    <definedName name="ATFI2001M" localSheetId="4">#REF!</definedName>
    <definedName name="ATFI2001M" localSheetId="10">#REF!</definedName>
    <definedName name="ATFI2001M" localSheetId="16">#REF!</definedName>
    <definedName name="ATFI2001M">#REF!</definedName>
    <definedName name="ATFI2001Y" localSheetId="2">#REF!</definedName>
    <definedName name="ATFI2001Y" localSheetId="4">#REF!</definedName>
    <definedName name="ATFI2001Y" localSheetId="10">#REF!</definedName>
    <definedName name="ATFI2001Y" localSheetId="16">#REF!</definedName>
    <definedName name="ATFI2001Y">#REF!</definedName>
    <definedName name="AugustII" localSheetId="2">#REF!</definedName>
    <definedName name="AugustII" localSheetId="4">#REF!</definedName>
    <definedName name="AugustII" localSheetId="10">#REF!</definedName>
    <definedName name="AugustII" localSheetId="16">#REF!</definedName>
    <definedName name="AugustII">#REF!</definedName>
    <definedName name="AugustL" localSheetId="2">#REF!</definedName>
    <definedName name="AugustL" localSheetId="4">#REF!</definedName>
    <definedName name="AugustL" localSheetId="10">#REF!</definedName>
    <definedName name="AugustL" localSheetId="16">#REF!</definedName>
    <definedName name="AugustL">#REF!</definedName>
    <definedName name="av" localSheetId="2">#REF!</definedName>
    <definedName name="av" localSheetId="4">#REF!</definedName>
    <definedName name="av" localSheetId="10">#REF!</definedName>
    <definedName name="av" localSheetId="16">#REF!</definedName>
    <definedName name="av">#REF!</definedName>
    <definedName name="b" localSheetId="2" hidden="1">{"'BZ SA P&amp;l (fORECAST)'!$A$1:$BR$26"}</definedName>
    <definedName name="b" localSheetId="1" hidden="1">{"'BZ SA P&amp;l (fORECAST)'!$A$1:$BR$26"}</definedName>
    <definedName name="b" localSheetId="4" hidden="1">{"'BZ SA P&amp;l (fORECAST)'!$A$1:$BR$26"}</definedName>
    <definedName name="b" localSheetId="17" hidden="1">{"'BZ SA P&amp;l (fORECAST)'!$A$1:$BR$26"}</definedName>
    <definedName name="b" hidden="1">{"'BZ SA P&amp;l (fORECAST)'!$A$1:$BR$26"}</definedName>
    <definedName name="ba" localSheetId="2" hidden="1">{"'BZ SA P&amp;l (fORECAST)'!$A$1:$BR$26"}</definedName>
    <definedName name="ba" localSheetId="1" hidden="1">{"'BZ SA P&amp;l (fORECAST)'!$A$1:$BR$26"}</definedName>
    <definedName name="ba" localSheetId="4" hidden="1">{"'BZ SA P&amp;l (fORECAST)'!$A$1:$BR$26"}</definedName>
    <definedName name="ba" hidden="1">{"'BZ SA P&amp;l (fORECAST)'!$A$1:$BR$26"}</definedName>
    <definedName name="BAMC2001Y" localSheetId="2">#REF!</definedName>
    <definedName name="BAMC2001Y" localSheetId="4">#REF!</definedName>
    <definedName name="BAMC2001Y" localSheetId="10">#REF!</definedName>
    <definedName name="BAMC2001Y" localSheetId="16">#REF!</definedName>
    <definedName name="BAMC2001Y">#REF!</definedName>
    <definedName name="BAMC2003M" localSheetId="2">#REF!</definedName>
    <definedName name="BAMC2003M" localSheetId="4">#REF!</definedName>
    <definedName name="BAMC2003M" localSheetId="10">#REF!</definedName>
    <definedName name="BAMC2003M" localSheetId="16">#REF!</definedName>
    <definedName name="BAMC2003M">#REF!</definedName>
    <definedName name="BAMC2003Y" localSheetId="2">#REF!</definedName>
    <definedName name="BAMC2003Y" localSheetId="4">#REF!</definedName>
    <definedName name="BAMC2003Y" localSheetId="10">#REF!</definedName>
    <definedName name="BAMC2003Y" localSheetId="16">#REF!</definedName>
    <definedName name="BAMC2003Y">#REF!</definedName>
    <definedName name="BAMCcons2003M" localSheetId="2">#REF!</definedName>
    <definedName name="BAMCcons2003M" localSheetId="4">#REF!</definedName>
    <definedName name="BAMCcons2003M" localSheetId="10">#REF!</definedName>
    <definedName name="BAMCcons2003M" localSheetId="16">#REF!</definedName>
    <definedName name="BAMCcons2003M">#REF!</definedName>
    <definedName name="BAMCcons2003Y" localSheetId="2">#REF!</definedName>
    <definedName name="BAMCcons2003Y" localSheetId="4">#REF!</definedName>
    <definedName name="BAMCcons2003Y" localSheetId="10">#REF!</definedName>
    <definedName name="BAMCcons2003Y" localSheetId="16">#REF!</definedName>
    <definedName name="BAMCcons2003Y">#REF!</definedName>
    <definedName name="BAMCDochody2001M" localSheetId="2">#REF!</definedName>
    <definedName name="BAMCDochody2001M" localSheetId="4">#REF!</definedName>
    <definedName name="BAMCDochody2001M" localSheetId="10">#REF!</definedName>
    <definedName name="BAMCDochody2001M" localSheetId="16">#REF!</definedName>
    <definedName name="BAMCDochody2001M">#REF!</definedName>
    <definedName name="BAMCDochody2001Y" localSheetId="2">#REF!</definedName>
    <definedName name="BAMCDochody2001Y" localSheetId="4">#REF!</definedName>
    <definedName name="BAMCDochody2001Y" localSheetId="10">#REF!</definedName>
    <definedName name="BAMCDochody2001Y" localSheetId="16">#REF!</definedName>
    <definedName name="BAMCDochody2001Y">#REF!</definedName>
    <definedName name="bank">[21]nazwy!$D$1:$D$3</definedName>
    <definedName name="BAS2001M" localSheetId="2">#REF!</definedName>
    <definedName name="BAS2001M" localSheetId="4">#REF!</definedName>
    <definedName name="BAS2001M" localSheetId="10">#REF!</definedName>
    <definedName name="BAS2001M" localSheetId="16">#REF!</definedName>
    <definedName name="BAS2001M">#REF!</definedName>
    <definedName name="BAS2001Y" localSheetId="2">#REF!</definedName>
    <definedName name="BAS2001Y" localSheetId="4">#REF!</definedName>
    <definedName name="BAS2001Y" localSheetId="10">#REF!</definedName>
    <definedName name="BAS2001Y" localSheetId="16">#REF!</definedName>
    <definedName name="BAS2001Y">#REF!</definedName>
    <definedName name="BASSET2000M" localSheetId="2">#REF!</definedName>
    <definedName name="BASSET2000M" localSheetId="4">#REF!</definedName>
    <definedName name="BASSET2000M" localSheetId="10">#REF!</definedName>
    <definedName name="BASSET2000M" localSheetId="16">#REF!</definedName>
    <definedName name="BASSET2000M">#REF!</definedName>
    <definedName name="BASSET2000Y" localSheetId="2">#REF!</definedName>
    <definedName name="BASSET2000Y" localSheetId="4">#REF!</definedName>
    <definedName name="BASSET2000Y" localSheetId="10">#REF!</definedName>
    <definedName name="BASSET2000Y" localSheetId="16">#REF!</definedName>
    <definedName name="BASSET2000Y">#REF!</definedName>
    <definedName name="BASSET2001M" localSheetId="2">#REF!</definedName>
    <definedName name="BASSET2001M" localSheetId="4">#REF!</definedName>
    <definedName name="BASSET2001M" localSheetId="10">#REF!</definedName>
    <definedName name="BASSET2001M" localSheetId="16">#REF!</definedName>
    <definedName name="BASSET2001M">#REF!</definedName>
    <definedName name="BASSET2001Y" localSheetId="2">#REF!</definedName>
    <definedName name="BASSET2001Y" localSheetId="4">#REF!</definedName>
    <definedName name="BASSET2001Y" localSheetId="10">#REF!</definedName>
    <definedName name="BASSET2001Y" localSheetId="16">#REF!</definedName>
    <definedName name="BASSET2001Y">#REF!</definedName>
    <definedName name="BASSETsamDochody2001M" localSheetId="2">#REF!</definedName>
    <definedName name="BASSETsamDochody2001M" localSheetId="4">#REF!</definedName>
    <definedName name="BASSETsamDochody2001M" localSheetId="10">#REF!</definedName>
    <definedName name="BASSETsamDochody2001M" localSheetId="16">#REF!</definedName>
    <definedName name="BASSETsamDochody2001M">#REF!</definedName>
    <definedName name="BASSETsamDochody2001Y" localSheetId="2">#REF!</definedName>
    <definedName name="BASSETsamDochody2001Y" localSheetId="4">#REF!</definedName>
    <definedName name="BASSETsamDochody2001Y" localSheetId="10">#REF!</definedName>
    <definedName name="BASSETsamDochody2001Y" localSheetId="16">#REF!</definedName>
    <definedName name="BASSETsamDochody2001Y">#REF!</definedName>
    <definedName name="basubs" localSheetId="2">#REF!</definedName>
    <definedName name="basubs" localSheetId="4">#REF!</definedName>
    <definedName name="basubs" localSheetId="10">#REF!</definedName>
    <definedName name="basubs" localSheetId="16">#REF!</definedName>
    <definedName name="basubs">#REF!</definedName>
    <definedName name="baza_09" localSheetId="2">#REF!</definedName>
    <definedName name="baza_09" localSheetId="4">#REF!</definedName>
    <definedName name="baza_09" localSheetId="10">#REF!</definedName>
    <definedName name="baza_09" localSheetId="16">#REF!</definedName>
    <definedName name="baza_09">#REF!</definedName>
    <definedName name="baza_BZ" localSheetId="2">#REF!</definedName>
    <definedName name="baza_BZ" localSheetId="4">#REF!</definedName>
    <definedName name="baza_BZ" localSheetId="10">#REF!</definedName>
    <definedName name="baza_BZ" localSheetId="16">#REF!</definedName>
    <definedName name="baza_BZ">#REF!</definedName>
    <definedName name="_xlnm.Database" localSheetId="2">#REF!</definedName>
    <definedName name="_xlnm.Database" localSheetId="4">#REF!</definedName>
    <definedName name="_xlnm.Database" localSheetId="10">#REF!</definedName>
    <definedName name="_xlnm.Database" localSheetId="16">#REF!</definedName>
    <definedName name="_xlnm.Database" localSheetId="17">#REF!</definedName>
    <definedName name="_xlnm.Database">#REF!</definedName>
    <definedName name="bb" localSheetId="2">BS!bb</definedName>
    <definedName name="bb" localSheetId="1">#N/A</definedName>
    <definedName name="bb" localSheetId="4">'Przychody prowizyjne'!bb</definedName>
    <definedName name="bb" localSheetId="17">#N/A</definedName>
    <definedName name="bb">BS!bb</definedName>
    <definedName name="bbb" localSheetId="2">BS!bbb</definedName>
    <definedName name="bbb" localSheetId="1">#N/A</definedName>
    <definedName name="bbb" localSheetId="4">'Przychody prowizyjne'!bbb</definedName>
    <definedName name="bbb" localSheetId="17">#N/A</definedName>
    <definedName name="bbb">BS!bbb</definedName>
    <definedName name="bbbb" localSheetId="2">BS!bbbb</definedName>
    <definedName name="bbbb" localSheetId="1">#N/A</definedName>
    <definedName name="bbbb" localSheetId="4">'Przychody prowizyjne'!bbbb</definedName>
    <definedName name="bbbb" localSheetId="17">#N/A</definedName>
    <definedName name="bbbb">BS!bbbb</definedName>
    <definedName name="bbbbb" localSheetId="2">BS!bbbbb</definedName>
    <definedName name="bbbbb" localSheetId="1">#N/A</definedName>
    <definedName name="bbbbb" localSheetId="4">'Przychody prowizyjne'!bbbbb</definedName>
    <definedName name="bbbbb" localSheetId="17">#N/A</definedName>
    <definedName name="bbbbb">BS!bbbbb</definedName>
    <definedName name="BBZWBK2003M" localSheetId="2">#REF!</definedName>
    <definedName name="BBZWBK2003M" localSheetId="4">#REF!</definedName>
    <definedName name="BBZWBK2003M" localSheetId="10">#REF!</definedName>
    <definedName name="BBZWBK2003M" localSheetId="16">#REF!</definedName>
    <definedName name="BBZWBK2003M">#REF!</definedName>
    <definedName name="BBZWBK2003Y" localSheetId="2">#REF!</definedName>
    <definedName name="BBZWBK2003Y" localSheetId="4">#REF!</definedName>
    <definedName name="BBZWBK2003Y" localSheetId="10">#REF!</definedName>
    <definedName name="BBZWBK2003Y" localSheetId="16">#REF!</definedName>
    <definedName name="BBZWBK2003Y">#REF!</definedName>
    <definedName name="bc" localSheetId="2">#REF!</definedName>
    <definedName name="bc" localSheetId="4">#REF!</definedName>
    <definedName name="bc" localSheetId="10">#REF!</definedName>
    <definedName name="bc" localSheetId="16">#REF!</definedName>
    <definedName name="bc">#REF!</definedName>
    <definedName name="BCONSOL2003M" localSheetId="2">#REF!</definedName>
    <definedName name="BCONSOL2003M" localSheetId="4">#REF!</definedName>
    <definedName name="BCONSOL2003M" localSheetId="10">#REF!</definedName>
    <definedName name="BCONSOL2003M" localSheetId="16">#REF!</definedName>
    <definedName name="BCONSOL2003M">#REF!</definedName>
    <definedName name="BCONSOL2003Y" localSheetId="2">#REF!</definedName>
    <definedName name="BCONSOL2003Y" localSheetId="4">#REF!</definedName>
    <definedName name="BCONSOL2003Y" localSheetId="10">#REF!</definedName>
    <definedName name="BCONSOL2003Y" localSheetId="16">#REF!</definedName>
    <definedName name="BCONSOL2003Y">#REF!</definedName>
    <definedName name="BDM2003M" localSheetId="2">#REF!</definedName>
    <definedName name="BDM2003M" localSheetId="4">#REF!</definedName>
    <definedName name="BDM2003M" localSheetId="10">#REF!</definedName>
    <definedName name="BDM2003M" localSheetId="16">#REF!</definedName>
    <definedName name="BDM2003M">#REF!</definedName>
    <definedName name="BDM2003Y" localSheetId="2">#REF!</definedName>
    <definedName name="BDM2003Y" localSheetId="4">#REF!</definedName>
    <definedName name="BDM2003Y" localSheetId="10">#REF!</definedName>
    <definedName name="BDM2003Y" localSheetId="16">#REF!</definedName>
    <definedName name="BDM2003Y">#REF!</definedName>
    <definedName name="BDMDochody2001M" localSheetId="2">#REF!</definedName>
    <definedName name="BDMDochody2001M" localSheetId="4">#REF!</definedName>
    <definedName name="BDMDochody2001M" localSheetId="10">#REF!</definedName>
    <definedName name="BDMDochody2001M" localSheetId="16">#REF!</definedName>
    <definedName name="BDMDochody2001M">#REF!</definedName>
    <definedName name="BDMDochody2001Y" localSheetId="2">#REF!</definedName>
    <definedName name="BDMDochody2001Y" localSheetId="4">#REF!</definedName>
    <definedName name="BDMDochody2001Y" localSheetId="10">#REF!</definedName>
    <definedName name="BDMDochody2001Y" localSheetId="16">#REF!</definedName>
    <definedName name="BDMDochody2001Y">#REF!</definedName>
    <definedName name="BDMDochody2003M" localSheetId="2">#REF!</definedName>
    <definedName name="BDMDochody2003M" localSheetId="4">#REF!</definedName>
    <definedName name="BDMDochody2003M" localSheetId="10">#REF!</definedName>
    <definedName name="BDMDochody2003M" localSheetId="16">#REF!</definedName>
    <definedName name="BDMDochody2003M">#REF!</definedName>
    <definedName name="BDMDochody2003Y" localSheetId="2">#REF!</definedName>
    <definedName name="BDMDochody2003Y" localSheetId="4">#REF!</definedName>
    <definedName name="BDMDochody2003Y" localSheetId="10">#REF!</definedName>
    <definedName name="BDMDochody2003Y" localSheetId="16">#REF!</definedName>
    <definedName name="BDMDochody2003Y">#REF!</definedName>
    <definedName name="BDMfutures2003M" localSheetId="2">#REF!</definedName>
    <definedName name="BDMfutures2003M" localSheetId="4">#REF!</definedName>
    <definedName name="BDMfutures2003M" localSheetId="10">#REF!</definedName>
    <definedName name="BDMfutures2003M" localSheetId="16">#REF!</definedName>
    <definedName name="BDMfutures2003M">#REF!</definedName>
    <definedName name="BDMfutures2003Y" localSheetId="2">#REF!</definedName>
    <definedName name="BDMfutures2003Y" localSheetId="4">#REF!</definedName>
    <definedName name="BDMfutures2003Y" localSheetId="10">#REF!</definedName>
    <definedName name="BDMfutures2003Y" localSheetId="16">#REF!</definedName>
    <definedName name="BDMfutures2003Y">#REF!</definedName>
    <definedName name="BDMobroty2001M" localSheetId="2">#REF!</definedName>
    <definedName name="BDMobroty2001M" localSheetId="4">#REF!</definedName>
    <definedName name="BDMobroty2001M" localSheetId="10">#REF!</definedName>
    <definedName name="BDMobroty2001M" localSheetId="16">#REF!</definedName>
    <definedName name="BDMobroty2001M">#REF!</definedName>
    <definedName name="BDMobroty2001Y" localSheetId="2">#REF!</definedName>
    <definedName name="BDMobroty2001Y" localSheetId="4">#REF!</definedName>
    <definedName name="BDMobroty2001Y" localSheetId="10">#REF!</definedName>
    <definedName name="BDMobroty2001Y" localSheetId="16">#REF!</definedName>
    <definedName name="BDMobroty2001Y">#REF!</definedName>
    <definedName name="BDMobroty2003M" localSheetId="2">#REF!</definedName>
    <definedName name="BDMobroty2003M" localSheetId="4">#REF!</definedName>
    <definedName name="BDMobroty2003M" localSheetId="10">#REF!</definedName>
    <definedName name="BDMobroty2003M" localSheetId="16">#REF!</definedName>
    <definedName name="BDMobroty2003M">#REF!</definedName>
    <definedName name="BDMobroty2003Y" localSheetId="2">#REF!</definedName>
    <definedName name="BDMobroty2003Y" localSheetId="4">#REF!</definedName>
    <definedName name="BDMobroty2003Y" localSheetId="10">#REF!</definedName>
    <definedName name="BDMobroty2003Y" localSheetId="16">#REF!</definedName>
    <definedName name="BDMobroty2003Y">#REF!</definedName>
    <definedName name="BDMWBK2000M" localSheetId="2">#REF!</definedName>
    <definedName name="BDMWBK2000M" localSheetId="4">#REF!</definedName>
    <definedName name="BDMWBK2000M" localSheetId="10">#REF!</definedName>
    <definedName name="BDMWBK2000M" localSheetId="16">#REF!</definedName>
    <definedName name="BDMWBK2000M">#REF!</definedName>
    <definedName name="BDMWBK2000Y" localSheetId="2">#REF!</definedName>
    <definedName name="BDMWBK2000Y" localSheetId="4">#REF!</definedName>
    <definedName name="BDMWBK2000Y" localSheetId="10">#REF!</definedName>
    <definedName name="BDMWBK2000Y" localSheetId="16">#REF!</definedName>
    <definedName name="BDMWBK2000Y">#REF!</definedName>
    <definedName name="BDMWBK2001M" localSheetId="2">#REF!</definedName>
    <definedName name="BDMWBK2001M" localSheetId="4">#REF!</definedName>
    <definedName name="BDMWBK2001M" localSheetId="10">#REF!</definedName>
    <definedName name="BDMWBK2001M" localSheetId="16">#REF!</definedName>
    <definedName name="BDMWBK2001M">#REF!</definedName>
    <definedName name="BDMWBK2001Y" localSheetId="2">#REF!</definedName>
    <definedName name="BDMWBK2001Y" localSheetId="4">#REF!</definedName>
    <definedName name="BDMWBK2001Y" localSheetId="10">#REF!</definedName>
    <definedName name="BDMWBK2001Y" localSheetId="16">#REF!</definedName>
    <definedName name="BDMWBK2001Y">#REF!</definedName>
    <definedName name="Benefits" localSheetId="2">[19]S.P.27!#REF!</definedName>
    <definedName name="Benefits" localSheetId="4">[19]S.P.27!#REF!</definedName>
    <definedName name="Benefits" localSheetId="10">[19]S.P.27!#REF!</definedName>
    <definedName name="Benefits" localSheetId="16">[19]S.P.27!#REF!</definedName>
    <definedName name="Benefits">[19]S.P.27!#REF!</definedName>
    <definedName name="BFAKTOR2003M" localSheetId="2">#REF!</definedName>
    <definedName name="BFAKTOR2003M" localSheetId="4">#REF!</definedName>
    <definedName name="BFAKTOR2003M" localSheetId="10">#REF!</definedName>
    <definedName name="BFAKTOR2003M" localSheetId="16">#REF!</definedName>
    <definedName name="BFAKTOR2003M">#REF!</definedName>
    <definedName name="BFAKTOR2003Y" localSheetId="2">#REF!</definedName>
    <definedName name="BFAKTOR2003Y" localSheetId="4">#REF!</definedName>
    <definedName name="BFAKTOR2003Y" localSheetId="10">#REF!</definedName>
    <definedName name="BFAKTOR2003Y" localSheetId="16">#REF!</definedName>
    <definedName name="BFAKTOR2003Y">#REF!</definedName>
    <definedName name="BFL2000M" localSheetId="2">#REF!</definedName>
    <definedName name="BFL2000M" localSheetId="4">#REF!</definedName>
    <definedName name="BFL2000M" localSheetId="10">#REF!</definedName>
    <definedName name="BFL2000M" localSheetId="16">#REF!</definedName>
    <definedName name="BFL2000M">#REF!</definedName>
    <definedName name="BFL2000Y" localSheetId="2">#REF!</definedName>
    <definedName name="BFL2000Y" localSheetId="4">#REF!</definedName>
    <definedName name="BFL2000Y" localSheetId="10">#REF!</definedName>
    <definedName name="BFL2000Y" localSheetId="16">#REF!</definedName>
    <definedName name="BFL2000Y">#REF!</definedName>
    <definedName name="BFL2001M" localSheetId="2">#REF!</definedName>
    <definedName name="BFL2001M" localSheetId="4">#REF!</definedName>
    <definedName name="BFL2001M" localSheetId="10">#REF!</definedName>
    <definedName name="BFL2001M" localSheetId="16">#REF!</definedName>
    <definedName name="BFL2001M">#REF!</definedName>
    <definedName name="BFL2001Y" localSheetId="2">#REF!</definedName>
    <definedName name="BFL2001Y" localSheetId="4">#REF!</definedName>
    <definedName name="BFL2001Y" localSheetId="10">#REF!</definedName>
    <definedName name="BFL2001Y" localSheetId="16">#REF!</definedName>
    <definedName name="BFL2001Y">#REF!</definedName>
    <definedName name="BFL2003M" localSheetId="2">#REF!</definedName>
    <definedName name="BFL2003M" localSheetId="4">#REF!</definedName>
    <definedName name="BFL2003M" localSheetId="10">#REF!</definedName>
    <definedName name="BFL2003M" localSheetId="16">#REF!</definedName>
    <definedName name="BFL2003M">#REF!</definedName>
    <definedName name="BFL2003Y" localSheetId="2">#REF!</definedName>
    <definedName name="BFL2003Y" localSheetId="4">#REF!</definedName>
    <definedName name="BFL2003Y" localSheetId="10">#REF!</definedName>
    <definedName name="BFL2003Y" localSheetId="16">#REF!</definedName>
    <definedName name="BFL2003Y">#REF!</definedName>
    <definedName name="BFUND2000M" localSheetId="2">#REF!</definedName>
    <definedName name="BFUND2000M" localSheetId="4">#REF!</definedName>
    <definedName name="BFUND2000M" localSheetId="10">#REF!</definedName>
    <definedName name="BFUND2000M" localSheetId="16">#REF!</definedName>
    <definedName name="BFUND2000M">#REF!</definedName>
    <definedName name="BFUND2000Y" localSheetId="2">#REF!</definedName>
    <definedName name="BFUND2000Y" localSheetId="4">#REF!</definedName>
    <definedName name="BFUND2000Y" localSheetId="10">#REF!</definedName>
    <definedName name="BFUND2000Y" localSheetId="16">#REF!</definedName>
    <definedName name="BFUND2000Y">#REF!</definedName>
    <definedName name="BFUND2001M" localSheetId="2">#REF!</definedName>
    <definedName name="BFUND2001M" localSheetId="4">#REF!</definedName>
    <definedName name="BFUND2001M" localSheetId="10">#REF!</definedName>
    <definedName name="BFUND2001M" localSheetId="16">#REF!</definedName>
    <definedName name="BFUND2001M">#REF!</definedName>
    <definedName name="BFUND2001Y" localSheetId="2">#REF!</definedName>
    <definedName name="BFUND2001Y" localSheetId="4">#REF!</definedName>
    <definedName name="BFUND2001Y" localSheetId="10">#REF!</definedName>
    <definedName name="BFUND2001Y" localSheetId="16">#REF!</definedName>
    <definedName name="BFUND2001Y">#REF!</definedName>
    <definedName name="BFUND2003M" localSheetId="2">#REF!</definedName>
    <definedName name="BFUND2003M" localSheetId="4">#REF!</definedName>
    <definedName name="BFUND2003M" localSheetId="10">#REF!</definedName>
    <definedName name="BFUND2003M" localSheetId="16">#REF!</definedName>
    <definedName name="BFUND2003M">#REF!</definedName>
    <definedName name="BFUND2003Y" localSheetId="2">#REF!</definedName>
    <definedName name="BFUND2003Y" localSheetId="4">#REF!</definedName>
    <definedName name="BFUND2003Y" localSheetId="10">#REF!</definedName>
    <definedName name="BFUND2003Y" localSheetId="16">#REF!</definedName>
    <definedName name="BFUND2003Y">#REF!</definedName>
    <definedName name="BGBH2000M" localSheetId="2">#REF!</definedName>
    <definedName name="BGBH2000M" localSheetId="4">#REF!</definedName>
    <definedName name="BGBH2000M" localSheetId="10">#REF!</definedName>
    <definedName name="BGBH2000M" localSheetId="16">#REF!</definedName>
    <definedName name="BGBH2000M">#REF!</definedName>
    <definedName name="BGBH2000Y" localSheetId="2">#REF!</definedName>
    <definedName name="BGBH2000Y" localSheetId="4">#REF!</definedName>
    <definedName name="BGBH2000Y" localSheetId="10">#REF!</definedName>
    <definedName name="BGBH2000Y" localSheetId="16">#REF!</definedName>
    <definedName name="BGBH2000Y">#REF!</definedName>
    <definedName name="BGBH2001M" localSheetId="2">#REF!</definedName>
    <definedName name="BGBH2001M" localSheetId="4">#REF!</definedName>
    <definedName name="BGBH2001M" localSheetId="10">#REF!</definedName>
    <definedName name="BGBH2001M" localSheetId="16">#REF!</definedName>
    <definedName name="BGBH2001M">#REF!</definedName>
    <definedName name="BGBH2001Y" localSheetId="2">#REF!</definedName>
    <definedName name="BGBH2001Y" localSheetId="4">#REF!</definedName>
    <definedName name="BGBH2001Y" localSheetId="10">#REF!</definedName>
    <definedName name="BGBH2001Y" localSheetId="16">#REF!</definedName>
    <definedName name="BGBH2001Y">#REF!</definedName>
    <definedName name="BGrupa2000M" localSheetId="2">#REF!</definedName>
    <definedName name="BGrupa2000M" localSheetId="4">#REF!</definedName>
    <definedName name="BGrupa2000M" localSheetId="10">#REF!</definedName>
    <definedName name="BGrupa2000M" localSheetId="16">#REF!</definedName>
    <definedName name="BGrupa2000M">#REF!</definedName>
    <definedName name="BGrupa2000Y" localSheetId="2">#REF!</definedName>
    <definedName name="BGrupa2000Y" localSheetId="4">#REF!</definedName>
    <definedName name="BGrupa2000Y" localSheetId="10">#REF!</definedName>
    <definedName name="BGrupa2000Y" localSheetId="16">#REF!</definedName>
    <definedName name="BGrupa2000Y">#REF!</definedName>
    <definedName name="BGrupa2001M" localSheetId="2">#REF!</definedName>
    <definedName name="BGrupa2001M" localSheetId="4">#REF!</definedName>
    <definedName name="BGrupa2001M" localSheetId="10">#REF!</definedName>
    <definedName name="BGrupa2001M" localSheetId="16">#REF!</definedName>
    <definedName name="BGrupa2001M">#REF!</definedName>
    <definedName name="BGrupa2001Y" localSheetId="2">#REF!</definedName>
    <definedName name="BGrupa2001Y" localSheetId="4">#REF!</definedName>
    <definedName name="BGrupa2001Y" localSheetId="10">#REF!</definedName>
    <definedName name="BGrupa2001Y" localSheetId="16">#REF!</definedName>
    <definedName name="BGrupa2001Y">#REF!</definedName>
    <definedName name="bhjbvgh">#N/A</definedName>
    <definedName name="bilans" localSheetId="2">{"'BZ SA P&amp;l (fORECAST)'!$A$1:$BR$26"}</definedName>
    <definedName name="bilans" localSheetId="1">{"'BZ SA P&amp;l (fORECAST)'!$A$1:$BR$26"}</definedName>
    <definedName name="bilans" localSheetId="4">{"'BZ SA P&amp;l (fORECAST)'!$A$1:$BR$26"}</definedName>
    <definedName name="bilans">{"'BZ SA P&amp;l (fORECAST)'!$A$1:$BR$26"}</definedName>
    <definedName name="Bilans_AIB" localSheetId="2">#REF!</definedName>
    <definedName name="Bilans_AIB" localSheetId="4">#REF!</definedName>
    <definedName name="Bilans_AIB" localSheetId="10">#REF!</definedName>
    <definedName name="Bilans_AIB" localSheetId="16">#REF!</definedName>
    <definedName name="Bilans_AIB" localSheetId="17">#REF!</definedName>
    <definedName name="Bilans_AIB">#REF!</definedName>
    <definedName name="Bilans_KPWiG" localSheetId="17">[22]lista!$H$2:$H$18</definedName>
    <definedName name="Bilans_KPWiG">[22]lista!$H$2:$H$18</definedName>
    <definedName name="Bilans_skons" localSheetId="2">#REF!</definedName>
    <definedName name="Bilans_skons" localSheetId="4">#REF!</definedName>
    <definedName name="Bilans_skons" localSheetId="10">#REF!</definedName>
    <definedName name="Bilans_skons" localSheetId="16">#REF!</definedName>
    <definedName name="Bilans_skons" localSheetId="17">#REF!</definedName>
    <definedName name="Bilans_skons">#REF!</definedName>
    <definedName name="Bilans_zarzadcza" localSheetId="17">[22]lista!$F$2:$F$19</definedName>
    <definedName name="Bilans_zarzadcza">[22]lista!$F$2:$F$19</definedName>
    <definedName name="bilansseg0309" localSheetId="2">#REF!</definedName>
    <definedName name="bilansseg0309" localSheetId="4">#REF!</definedName>
    <definedName name="bilansseg0309" localSheetId="10">#REF!</definedName>
    <definedName name="bilansseg0309" localSheetId="16">#REF!</definedName>
    <definedName name="bilansseg0309">#REF!</definedName>
    <definedName name="billsff" localSheetId="2">#REF!</definedName>
    <definedName name="billsff" localSheetId="4">#REF!</definedName>
    <definedName name="billsff" localSheetId="10">#REF!</definedName>
    <definedName name="billsff" localSheetId="16">#REF!</definedName>
    <definedName name="billsff">#REF!</definedName>
    <definedName name="BINWESTYCJE2003M" localSheetId="2">#REF!</definedName>
    <definedName name="BINWESTYCJE2003M" localSheetId="4">#REF!</definedName>
    <definedName name="BINWESTYCJE2003M" localSheetId="10">#REF!</definedName>
    <definedName name="BINWESTYCJE2003M" localSheetId="16">#REF!</definedName>
    <definedName name="BINWESTYCJE2003M">#REF!</definedName>
    <definedName name="BINWESTYCJE2003Y" localSheetId="2">#REF!</definedName>
    <definedName name="BINWESTYCJE2003Y" localSheetId="4">#REF!</definedName>
    <definedName name="BINWESTYCJE2003Y" localSheetId="10">#REF!</definedName>
    <definedName name="BINWESTYCJE2003Y" localSheetId="16">#REF!</definedName>
    <definedName name="BINWESTYCJE2003Y">#REF!</definedName>
    <definedName name="BKOMAND2003M" localSheetId="2">#REF!</definedName>
    <definedName name="BKOMAND2003M" localSheetId="4">#REF!</definedName>
    <definedName name="BKOMAND2003M" localSheetId="10">#REF!</definedName>
    <definedName name="BKOMAND2003M" localSheetId="16">#REF!</definedName>
    <definedName name="BKOMAND2003M">#REF!</definedName>
    <definedName name="BKOMAND2003Y" localSheetId="2">#REF!</definedName>
    <definedName name="BKOMAND2003Y" localSheetId="4">#REF!</definedName>
    <definedName name="BKOMAND2003Y" localSheetId="10">#REF!</definedName>
    <definedName name="BKOMAND2003Y" localSheetId="16">#REF!</definedName>
    <definedName name="BKOMAND2003Y">#REF!</definedName>
    <definedName name="BKONSOL2000M" localSheetId="2">#REF!</definedName>
    <definedName name="BKONSOL2000M" localSheetId="4">#REF!</definedName>
    <definedName name="BKONSOL2000M" localSheetId="10">#REF!</definedName>
    <definedName name="BKONSOL2000M" localSheetId="16">#REF!</definedName>
    <definedName name="BKONSOL2000M">#REF!</definedName>
    <definedName name="BKONSOL2000Y" localSheetId="2">#REF!</definedName>
    <definedName name="BKONSOL2000Y" localSheetId="4">#REF!</definedName>
    <definedName name="BKONSOL2000Y" localSheetId="10">#REF!</definedName>
    <definedName name="BKONSOL2000Y" localSheetId="16">#REF!</definedName>
    <definedName name="BKONSOL2000Y">#REF!</definedName>
    <definedName name="BKONSOL2001M" localSheetId="2">#REF!</definedName>
    <definedName name="BKONSOL2001M" localSheetId="4">#REF!</definedName>
    <definedName name="BKONSOL2001M" localSheetId="10">#REF!</definedName>
    <definedName name="BKONSOL2001M" localSheetId="16">#REF!</definedName>
    <definedName name="BKONSOL2001M">#REF!</definedName>
    <definedName name="BKONSOL2001Y" localSheetId="2">#REF!</definedName>
    <definedName name="BKONSOL2001Y" localSheetId="4">#REF!</definedName>
    <definedName name="BKONSOL2001Y" localSheetId="10">#REF!</definedName>
    <definedName name="BKONSOL2001Y" localSheetId="16">#REF!</definedName>
    <definedName name="BKONSOL2001Y">#REF!</definedName>
    <definedName name="BLEASING2003M" localSheetId="2">#REF!</definedName>
    <definedName name="BLEASING2003M" localSheetId="4">#REF!</definedName>
    <definedName name="BLEASING2003M" localSheetId="10">#REF!</definedName>
    <definedName name="BLEASING2003M" localSheetId="16">#REF!</definedName>
    <definedName name="BLEASING2003M">#REF!</definedName>
    <definedName name="BLEASING2003Y" localSheetId="2">#REF!</definedName>
    <definedName name="BLEASING2003Y" localSheetId="4">#REF!</definedName>
    <definedName name="BLEASING2003Y" localSheetId="10">#REF!</definedName>
    <definedName name="BLEASING2003Y" localSheetId="16">#REF!</definedName>
    <definedName name="BLEASING2003Y">#REF!</definedName>
    <definedName name="BNIERUCHOMOŚCI2000M" localSheetId="2">#REF!</definedName>
    <definedName name="BNIERUCHOMOŚCI2000M" localSheetId="4">#REF!</definedName>
    <definedName name="BNIERUCHOMOŚCI2000M" localSheetId="10">#REF!</definedName>
    <definedName name="BNIERUCHOMOŚCI2000M" localSheetId="16">#REF!</definedName>
    <definedName name="BNIERUCHOMOŚCI2000M">#REF!</definedName>
    <definedName name="BNIERUCHOMOŚCI2000Y" localSheetId="2">#REF!</definedName>
    <definedName name="BNIERUCHOMOŚCI2000Y" localSheetId="4">#REF!</definedName>
    <definedName name="BNIERUCHOMOŚCI2000Y" localSheetId="10">#REF!</definedName>
    <definedName name="BNIERUCHOMOŚCI2000Y" localSheetId="16">#REF!</definedName>
    <definedName name="BNIERUCHOMOŚCI2000Y">#REF!</definedName>
    <definedName name="BNIERUCHOMOŚCI2001M" localSheetId="2">#REF!</definedName>
    <definedName name="BNIERUCHOMOŚCI2001M" localSheetId="4">#REF!</definedName>
    <definedName name="BNIERUCHOMOŚCI2001M" localSheetId="10">#REF!</definedName>
    <definedName name="BNIERUCHOMOŚCI2001M" localSheetId="16">#REF!</definedName>
    <definedName name="BNIERUCHOMOŚCI2001M">#REF!</definedName>
    <definedName name="BNIERUCHOMOŚCI2001Y" localSheetId="2">#REF!</definedName>
    <definedName name="BNIERUCHOMOŚCI2001Y" localSheetId="4">#REF!</definedName>
    <definedName name="BNIERUCHOMOŚCI2001Y" localSheetId="10">#REF!</definedName>
    <definedName name="BNIERUCHOMOŚCI2001Y" localSheetId="16">#REF!</definedName>
    <definedName name="BNIERUCHOMOŚCI2001Y">#REF!</definedName>
    <definedName name="BNIERUCHOMOŚCI2003M" localSheetId="2">#REF!</definedName>
    <definedName name="BNIERUCHOMOŚCI2003M" localSheetId="4">#REF!</definedName>
    <definedName name="BNIERUCHOMOŚCI2003M" localSheetId="10">#REF!</definedName>
    <definedName name="BNIERUCHOMOŚCI2003M" localSheetId="16">#REF!</definedName>
    <definedName name="BNIERUCHOMOŚCI2003M">#REF!</definedName>
    <definedName name="BNIERUCHOMOŚCI2003Y" localSheetId="2">#REF!</definedName>
    <definedName name="BNIERUCHOMOŚCI2003Y" localSheetId="4">#REF!</definedName>
    <definedName name="BNIERUCHOMOŚCI2003Y" localSheetId="10">#REF!</definedName>
    <definedName name="BNIERUCHOMOŚCI2003Y" localSheetId="16">#REF!</definedName>
    <definedName name="BNIERUCHOMOŚCI2003Y">#REF!</definedName>
    <definedName name="bonds10" localSheetId="2">[19]S.P.3!#REF!</definedName>
    <definedName name="bonds10" localSheetId="4">[19]S.P.3!#REF!</definedName>
    <definedName name="bonds10" localSheetId="10">[19]S.P.3!#REF!</definedName>
    <definedName name="bonds10" localSheetId="16">[19]S.P.3!#REF!</definedName>
    <definedName name="bonds10">[19]S.P.3!#REF!</definedName>
    <definedName name="bonds20" localSheetId="2">[19]S.P.2!#REF!</definedName>
    <definedName name="bonds20" localSheetId="4">[19]S.P.2!#REF!</definedName>
    <definedName name="bonds20" localSheetId="10">[19]S.P.2!#REF!</definedName>
    <definedName name="bonds20" localSheetId="16">[19]S.P.2!#REF!</definedName>
    <definedName name="bonds20">[19]S.P.2!#REF!</definedName>
    <definedName name="BONY_dt" localSheetId="2">#REF!</definedName>
    <definedName name="BONY_dt" localSheetId="4">#REF!</definedName>
    <definedName name="BONY_dt" localSheetId="10">#REF!</definedName>
    <definedName name="BONY_dt" localSheetId="16">#REF!</definedName>
    <definedName name="BONY_dt">#REF!</definedName>
    <definedName name="BONY_dw" localSheetId="2">#REF!</definedName>
    <definedName name="BONY_dw" localSheetId="4">#REF!</definedName>
    <definedName name="BONY_dw" localSheetId="10">#REF!</definedName>
    <definedName name="BONY_dw" localSheetId="16">#REF!</definedName>
    <definedName name="BONY_dw">#REF!</definedName>
    <definedName name="BORG_L2003M" localSheetId="2">#REF!</definedName>
    <definedName name="BORG_L2003M" localSheetId="4">#REF!</definedName>
    <definedName name="BORG_L2003M" localSheetId="10">#REF!</definedName>
    <definedName name="BORG_L2003M" localSheetId="16">#REF!</definedName>
    <definedName name="BORG_L2003M">#REF!</definedName>
    <definedName name="BORG_L2003Y" localSheetId="2">#REF!</definedName>
    <definedName name="BORG_L2003Y" localSheetId="4">#REF!</definedName>
    <definedName name="BORG_L2003Y" localSheetId="10">#REF!</definedName>
    <definedName name="BORG_L2003Y" localSheetId="16">#REF!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2">#REF!</definedName>
    <definedName name="BPOLSOFT2000M" localSheetId="4">#REF!</definedName>
    <definedName name="BPOLSOFT2000M" localSheetId="10">#REF!</definedName>
    <definedName name="BPOLSOFT2000M" localSheetId="16">#REF!</definedName>
    <definedName name="BPOLSOFT2000M">#REF!</definedName>
    <definedName name="BPOLSOFT2000Y" localSheetId="2">#REF!</definedName>
    <definedName name="BPOLSOFT2000Y" localSheetId="4">#REF!</definedName>
    <definedName name="BPOLSOFT2000Y" localSheetId="10">#REF!</definedName>
    <definedName name="BPOLSOFT2000Y" localSheetId="16">#REF!</definedName>
    <definedName name="BPOLSOFT2000Y">#REF!</definedName>
    <definedName name="BPOLSOFT2001M" localSheetId="2">#REF!</definedName>
    <definedName name="BPOLSOFT2001M" localSheetId="4">#REF!</definedName>
    <definedName name="BPOLSOFT2001M" localSheetId="10">#REF!</definedName>
    <definedName name="BPOLSOFT2001M" localSheetId="16">#REF!</definedName>
    <definedName name="BPOLSOFT2001M">#REF!</definedName>
    <definedName name="BPOLSOFT2001Y" localSheetId="2">#REF!</definedName>
    <definedName name="BPOLSOFT2001Y" localSheetId="4">#REF!</definedName>
    <definedName name="BPOLSOFT2001Y" localSheetId="10">#REF!</definedName>
    <definedName name="BPOLSOFT2001Y" localSheetId="16">#REF!</definedName>
    <definedName name="BPOLSOFT2001Y">#REF!</definedName>
    <definedName name="BPOLSOFT2003M" localSheetId="2">#REF!</definedName>
    <definedName name="BPOLSOFT2003M" localSheetId="4">#REF!</definedName>
    <definedName name="BPOLSOFT2003M" localSheetId="10">#REF!</definedName>
    <definedName name="BPOLSOFT2003M" localSheetId="16">#REF!</definedName>
    <definedName name="BPOLSOFT2003M">#REF!</definedName>
    <definedName name="BPOLSOFT2003Y" localSheetId="2">#REF!</definedName>
    <definedName name="BPOLSOFT2003Y" localSheetId="4">#REF!</definedName>
    <definedName name="BPOLSOFT2003Y" localSheetId="10">#REF!</definedName>
    <definedName name="BPOLSOFT2003Y" localSheetId="16">#REF!</definedName>
    <definedName name="BPOLSOFT2003Y">#REF!</definedName>
    <definedName name="BPOLSOFTDochody2001M" localSheetId="2">#REF!</definedName>
    <definedName name="BPOLSOFTDochody2001M" localSheetId="4">#REF!</definedName>
    <definedName name="BPOLSOFTDochody2001M" localSheetId="10">#REF!</definedName>
    <definedName name="BPOLSOFTDochody2001M" localSheetId="16">#REF!</definedName>
    <definedName name="BPOLSOFTDochody2001M">#REF!</definedName>
    <definedName name="BPOLSOFTDochody2001Y" localSheetId="2">#REF!</definedName>
    <definedName name="BPOLSOFTDochody2001Y" localSheetId="4">#REF!</definedName>
    <definedName name="BPOLSOFTDochody2001Y" localSheetId="10">#REF!</definedName>
    <definedName name="BPOLSOFTDochody2001Y" localSheetId="16">#REF!</definedName>
    <definedName name="BPOLSOFTDochody2001Y">#REF!</definedName>
    <definedName name="Branza" localSheetId="2">#REF!</definedName>
    <definedName name="Branza" localSheetId="4">#REF!</definedName>
    <definedName name="Branza" localSheetId="10">#REF!</definedName>
    <definedName name="Branza" localSheetId="16">#REF!</definedName>
    <definedName name="Branza" localSheetId="17">#REF!</definedName>
    <definedName name="Branza">#REF!</definedName>
    <definedName name="broker" localSheetId="2">BS!broker</definedName>
    <definedName name="broker" localSheetId="5">'Koszty działania razem'!broker</definedName>
    <definedName name="broker" localSheetId="1">'P&amp;L'!broker</definedName>
    <definedName name="broker" localSheetId="4">'Przychody prowizyjne'!broker</definedName>
    <definedName name="broker" localSheetId="17">#N/A</definedName>
    <definedName name="broker">BS!broker</definedName>
    <definedName name="BS" localSheetId="2">#REF!</definedName>
    <definedName name="BS" localSheetId="4">#REF!</definedName>
    <definedName name="BS" localSheetId="10">#REF!</definedName>
    <definedName name="BS" localSheetId="16">#REF!</definedName>
    <definedName name="BS">#REF!</definedName>
    <definedName name="BS_2" localSheetId="2">BS!$C$1:$D$51</definedName>
    <definedName name="BS_2" localSheetId="4">#REF!</definedName>
    <definedName name="BS_2" localSheetId="10">#REF!</definedName>
    <definedName name="BS_2" localSheetId="16">#REF!</definedName>
    <definedName name="BS_2" localSheetId="17">#REF!</definedName>
    <definedName name="BS_2">#REF!</definedName>
    <definedName name="BS_Bank" localSheetId="2">#REF!</definedName>
    <definedName name="BS_Bank" localSheetId="4">#REF!</definedName>
    <definedName name="BS_Bank" localSheetId="10">#REF!</definedName>
    <definedName name="BS_Bank" localSheetId="16">#REF!</definedName>
    <definedName name="BS_Bank" localSheetId="17">#REF!</definedName>
    <definedName name="BS_Bank">#REF!</definedName>
    <definedName name="BS_FX_DUBLIN_i" localSheetId="2">#REF!</definedName>
    <definedName name="BS_FX_DUBLIN_i" localSheetId="4">#REF!</definedName>
    <definedName name="BS_FX_DUBLIN_i" localSheetId="10">#REF!</definedName>
    <definedName name="BS_FX_DUBLIN_i" localSheetId="16">#REF!</definedName>
    <definedName name="BS_FX_DUBLIN_i">#REF!</definedName>
    <definedName name="BS_irs_cost_DUBLIN" localSheetId="2">#REF!</definedName>
    <definedName name="BS_irs_cost_DUBLIN" localSheetId="4">#REF!</definedName>
    <definedName name="BS_irs_cost_DUBLIN" localSheetId="10">#REF!</definedName>
    <definedName name="BS_irs_cost_DUBLIN" localSheetId="16">#REF!</definedName>
    <definedName name="BS_irs_cost_DUBLIN">#REF!</definedName>
    <definedName name="BS000_Norm._ostroż." localSheetId="2">#REF!</definedName>
    <definedName name="BS000_Norm._ostroż." localSheetId="4">#REF!</definedName>
    <definedName name="BS000_Norm._ostroż." localSheetId="10">#REF!</definedName>
    <definedName name="BS000_Norm._ostroż." localSheetId="16">#REF!</definedName>
    <definedName name="BS000_Norm._ostroż.">#REF!</definedName>
    <definedName name="BS001_podm._powiąz." localSheetId="2">#REF!</definedName>
    <definedName name="BS001_podm._powiąz." localSheetId="4">#REF!</definedName>
    <definedName name="BS001_podm._powiąz." localSheetId="10">#REF!</definedName>
    <definedName name="BS001_podm._powiąz." localSheetId="16">#REF!</definedName>
    <definedName name="BS001_podm._powiąz." localSheetId="17">#REF!</definedName>
    <definedName name="BS001_podm._powiąz.">#REF!</definedName>
    <definedName name="BTFI2001M" localSheetId="2">#REF!</definedName>
    <definedName name="BTFI2001M" localSheetId="4">#REF!</definedName>
    <definedName name="BTFI2001M" localSheetId="10">#REF!</definedName>
    <definedName name="BTFI2001M" localSheetId="16">#REF!</definedName>
    <definedName name="BTFI2001M">#REF!</definedName>
    <definedName name="BTFI2001Y" localSheetId="2">#REF!</definedName>
    <definedName name="BTFI2001Y" localSheetId="4">#REF!</definedName>
    <definedName name="BTFI2001Y" localSheetId="10">#REF!</definedName>
    <definedName name="BTFI2001Y" localSheetId="16">#REF!</definedName>
    <definedName name="BTFI2001Y">#REF!</definedName>
    <definedName name="BTFI2003M" localSheetId="2">#REF!</definedName>
    <definedName name="BTFI2003M" localSheetId="4">#REF!</definedName>
    <definedName name="BTFI2003M" localSheetId="10">#REF!</definedName>
    <definedName name="BTFI2003M" localSheetId="16">#REF!</definedName>
    <definedName name="BTFI2003M">#REF!</definedName>
    <definedName name="BTFI2003Y" localSheetId="2">#REF!</definedName>
    <definedName name="BTFI2003Y" localSheetId="4">#REF!</definedName>
    <definedName name="BTFI2003Y" localSheetId="10">#REF!</definedName>
    <definedName name="BTFI2003Y" localSheetId="16">#REF!</definedName>
    <definedName name="BTFI2003Y">#REF!</definedName>
    <definedName name="BTFIDochody2001M" localSheetId="2">#REF!</definedName>
    <definedName name="BTFIDochody2001M" localSheetId="4">#REF!</definedName>
    <definedName name="BTFIDochody2001M" localSheetId="10">#REF!</definedName>
    <definedName name="BTFIDochody2001M" localSheetId="16">#REF!</definedName>
    <definedName name="BTFIDochody2001M">#REF!</definedName>
    <definedName name="BTFIDochody2001Y" localSheetId="2">#REF!</definedName>
    <definedName name="BTFIDochody2001Y" localSheetId="4">#REF!</definedName>
    <definedName name="BTFIDochody2001Y" localSheetId="10">#REF!</definedName>
    <definedName name="BTFIDochody2001Y" localSheetId="16">#REF!</definedName>
    <definedName name="BTFIDochody2001Y">#REF!</definedName>
    <definedName name="bubu">[24]Otwórz!$D$3:$D$3</definedName>
    <definedName name="bvwtywywww">#N/A</definedName>
    <definedName name="BWBK2000M" localSheetId="2">#REF!</definedName>
    <definedName name="BWBK2000M" localSheetId="4">#REF!</definedName>
    <definedName name="BWBK2000M" localSheetId="10">#REF!</definedName>
    <definedName name="BWBK2000M" localSheetId="16">#REF!</definedName>
    <definedName name="BWBK2000M">#REF!</definedName>
    <definedName name="BWBK2000Y" localSheetId="2">#REF!</definedName>
    <definedName name="BWBK2000Y" localSheetId="4">#REF!</definedName>
    <definedName name="BWBK2000Y" localSheetId="10">#REF!</definedName>
    <definedName name="BWBK2000Y" localSheetId="16">#REF!</definedName>
    <definedName name="BWBK2000Y">#REF!</definedName>
    <definedName name="BWBK2001M" localSheetId="2">#REF!</definedName>
    <definedName name="BWBK2001M" localSheetId="4">#REF!</definedName>
    <definedName name="BWBK2001M" localSheetId="10">#REF!</definedName>
    <definedName name="BWBK2001M" localSheetId="16">#REF!</definedName>
    <definedName name="BWBK2001M">#REF!</definedName>
    <definedName name="BWBK2001Y" localSheetId="2">#REF!</definedName>
    <definedName name="BWBK2001Y" localSheetId="4">#REF!</definedName>
    <definedName name="BWBK2001Y" localSheetId="10">#REF!</definedName>
    <definedName name="BWBK2001Y" localSheetId="16">#REF!</definedName>
    <definedName name="BWBK2001Y">#REF!</definedName>
    <definedName name="BWBKCU2000M" localSheetId="2">#REF!</definedName>
    <definedName name="BWBKCU2000M" localSheetId="4">#REF!</definedName>
    <definedName name="BWBKCU2000M" localSheetId="10">#REF!</definedName>
    <definedName name="BWBKCU2000M" localSheetId="16">#REF!</definedName>
    <definedName name="BWBKCU2000M">#REF!</definedName>
    <definedName name="BWBKCU2000Y" localSheetId="2">#REF!</definedName>
    <definedName name="BWBKCU2000Y" localSheetId="4">#REF!</definedName>
    <definedName name="BWBKCU2000Y" localSheetId="10">#REF!</definedName>
    <definedName name="BWBKCU2000Y" localSheetId="16">#REF!</definedName>
    <definedName name="BWBKCU2000Y">#REF!</definedName>
    <definedName name="BWBKCU2001M" localSheetId="2">#REF!</definedName>
    <definedName name="BWBKCU2001M" localSheetId="4">#REF!</definedName>
    <definedName name="BWBKCU2001M" localSheetId="10">#REF!</definedName>
    <definedName name="BWBKCU2001M" localSheetId="16">#REF!</definedName>
    <definedName name="BWBKCU2001M">#REF!</definedName>
    <definedName name="BWBKCU2001Y" localSheetId="2">#REF!</definedName>
    <definedName name="BWBKCU2001Y" localSheetId="4">#REF!</definedName>
    <definedName name="BWBKCU2001Y" localSheetId="10">#REF!</definedName>
    <definedName name="BWBKCU2001Y" localSheetId="16">#REF!</definedName>
    <definedName name="BWBKCU2001Y">#REF!</definedName>
    <definedName name="BWBKCU2003M" localSheetId="2">#REF!</definedName>
    <definedName name="BWBKCU2003M" localSheetId="4">#REF!</definedName>
    <definedName name="BWBKCU2003M" localSheetId="10">#REF!</definedName>
    <definedName name="BWBKCU2003M" localSheetId="16">#REF!</definedName>
    <definedName name="BWBKCU2003M">#REF!</definedName>
    <definedName name="BWBKCU2003Y" localSheetId="2">#REF!</definedName>
    <definedName name="BWBKCU2003Y" localSheetId="4">#REF!</definedName>
    <definedName name="BWBKCU2003Y" localSheetId="10">#REF!</definedName>
    <definedName name="BWBKCU2003Y" localSheetId="16">#REF!</definedName>
    <definedName name="BWBKCU2003Y">#REF!</definedName>
    <definedName name="bzwbk" localSheetId="2">BS!bzwbk</definedName>
    <definedName name="bzwbk" localSheetId="1">#N/A</definedName>
    <definedName name="bzwbk" localSheetId="4">'Przychody prowizyjne'!bzwbk</definedName>
    <definedName name="bzwbk" localSheetId="17">#N/A</definedName>
    <definedName name="bzwbk">BS!bzwbk</definedName>
    <definedName name="bzwbk1">#N/A</definedName>
    <definedName name="CAI" localSheetId="2">#REF!</definedName>
    <definedName name="CAI" localSheetId="4">#REF!</definedName>
    <definedName name="CAI" localSheetId="10">#REF!</definedName>
    <definedName name="CAI" localSheetId="16">#REF!</definedName>
    <definedName name="CAI">#REF!</definedName>
    <definedName name="Calkowitedochody0309" localSheetId="2">#REF!</definedName>
    <definedName name="Calkowitedochody0309" localSheetId="4">#REF!</definedName>
    <definedName name="Calkowitedochody0309" localSheetId="10">#REF!</definedName>
    <definedName name="Calkowitedochody0309" localSheetId="16">#REF!</definedName>
    <definedName name="Calkowitedochody0309" localSheetId="17">#REF!</definedName>
    <definedName name="Calkowitedochody0309">#REF!</definedName>
    <definedName name="Carlos" localSheetId="2">#REF!</definedName>
    <definedName name="Carlos" localSheetId="4">#REF!</definedName>
    <definedName name="Carlos" localSheetId="10">#REF!</definedName>
    <definedName name="Carlos" localSheetId="16">#REF!</definedName>
    <definedName name="Carlos">#REF!</definedName>
    <definedName name="Cash_components" localSheetId="2">#REF!</definedName>
    <definedName name="Cash_components" localSheetId="4">#REF!</definedName>
    <definedName name="Cash_components" localSheetId="10">#REF!</definedName>
    <definedName name="Cash_components" localSheetId="16">#REF!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2">BS!ccc</definedName>
    <definedName name="ccc" localSheetId="1">#N/A</definedName>
    <definedName name="ccc" localSheetId="4">'Przychody prowizyjne'!ccc</definedName>
    <definedName name="ccc" localSheetId="17">#N/A</definedName>
    <definedName name="ccc">BS!ccc</definedName>
    <definedName name="cccc" localSheetId="2" hidden="1">{"'BZ SA P&amp;l (fORECAST)'!$A$1:$BR$26"}</definedName>
    <definedName name="cccc" localSheetId="1" hidden="1">{"'BZ SA P&amp;l (fORECAST)'!$A$1:$BR$26"}</definedName>
    <definedName name="cccc" localSheetId="4" hidden="1">{"'BZ SA P&amp;l (fORECAST)'!$A$1:$BR$26"}</definedName>
    <definedName name="cccc" localSheetId="17" hidden="1">{"'BZ SA P&amp;l (fORECAST)'!$A$1:$BR$26"}</definedName>
    <definedName name="cccc" hidden="1">{"'BZ SA P&amp;l (fORECAST)'!$A$1:$BR$26"}</definedName>
    <definedName name="ccccc" localSheetId="2" hidden="1">{"'BZ SA P&amp;l (fORECAST)'!$A$1:$BR$26"}</definedName>
    <definedName name="ccccc" localSheetId="1" hidden="1">{"'BZ SA P&amp;l (fORECAST)'!$A$1:$BR$26"}</definedName>
    <definedName name="ccccc" localSheetId="4" hidden="1">{"'BZ SA P&amp;l (fORECAST)'!$A$1:$BR$26"}</definedName>
    <definedName name="ccccc" localSheetId="17"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2">#REF!</definedName>
    <definedName name="centrala_baza" localSheetId="4">#REF!</definedName>
    <definedName name="centrala_baza" localSheetId="10">#REF!</definedName>
    <definedName name="centrala_baza" localSheetId="16">#REF!</definedName>
    <definedName name="centrala_baza">#REF!</definedName>
    <definedName name="CF_13" localSheetId="2">#REF!</definedName>
    <definedName name="CF_13" localSheetId="4">#REF!</definedName>
    <definedName name="CF_13" localSheetId="10">#REF!</definedName>
    <definedName name="CF_13" localSheetId="16">#REF!</definedName>
    <definedName name="CF_13">#REF!</definedName>
    <definedName name="CF_7" localSheetId="2">#REF!</definedName>
    <definedName name="CF_7" localSheetId="4">#REF!</definedName>
    <definedName name="CF_7" localSheetId="10">#REF!</definedName>
    <definedName name="CF_7" localSheetId="16">#REF!</definedName>
    <definedName name="CF_7" localSheetId="17">#REF!</definedName>
    <definedName name="CF_7">#REF!</definedName>
    <definedName name="CF_dod" localSheetId="2">#REF!</definedName>
    <definedName name="CF_dod" localSheetId="4">#REF!</definedName>
    <definedName name="CF_dod" localSheetId="10">#REF!</definedName>
    <definedName name="CF_dod" localSheetId="16">#REF!</definedName>
    <definedName name="CF_dod">#REF!</definedName>
    <definedName name="cgbbk" localSheetId="2">#REF!</definedName>
    <definedName name="cgbbk" localSheetId="4">#REF!</definedName>
    <definedName name="cgbbk" localSheetId="10">#REF!</definedName>
    <definedName name="cgbbk" localSheetId="16">#REF!</definedName>
    <definedName name="cgbbk">#REF!</definedName>
    <definedName name="cgbcost" localSheetId="2">#REF!</definedName>
    <definedName name="cgbcost" localSheetId="4">#REF!</definedName>
    <definedName name="cgbcost" localSheetId="10">#REF!</definedName>
    <definedName name="cgbcost" localSheetId="16">#REF!</definedName>
    <definedName name="cgbcost">#REF!</definedName>
    <definedName name="cgbdisc" localSheetId="2">#REF!</definedName>
    <definedName name="cgbdisc" localSheetId="4">#REF!</definedName>
    <definedName name="cgbdisc" localSheetId="10">#REF!</definedName>
    <definedName name="cgbdisc" localSheetId="16">#REF!</definedName>
    <definedName name="cgbdisc">#REF!</definedName>
    <definedName name="cgbmk" localSheetId="2">#REF!</definedName>
    <definedName name="cgbmk" localSheetId="4">#REF!</definedName>
    <definedName name="cgbmk" localSheetId="10">#REF!</definedName>
    <definedName name="cgbmk" localSheetId="16">#REF!</definedName>
    <definedName name="cgbmk">#REF!</definedName>
    <definedName name="CHARAKTER_POWIĄZANIA" localSheetId="2">#REF!</definedName>
    <definedName name="CHARAKTER_POWIĄZANIA" localSheetId="4">#REF!</definedName>
    <definedName name="CHARAKTER_POWIĄZANIA" localSheetId="10">#REF!</definedName>
    <definedName name="CHARAKTER_POWIĄZANIA" localSheetId="16">#REF!</definedName>
    <definedName name="CHARAKTER_POWIĄZANIA" localSheetId="17">#REF!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2">#REF!</definedName>
    <definedName name="CHFPLN" localSheetId="4">#REF!</definedName>
    <definedName name="CHFPLN" localSheetId="10">#REF!</definedName>
    <definedName name="CHFPLN" localSheetId="16">#REF!</definedName>
    <definedName name="CHFPLN">#REF!</definedName>
    <definedName name="CHFPLN3006" localSheetId="2">#REF!</definedName>
    <definedName name="CHFPLN3006" localSheetId="4">#REF!</definedName>
    <definedName name="CHFPLN3006" localSheetId="10">#REF!</definedName>
    <definedName name="CHFPLN3006" localSheetId="16">#REF!</definedName>
    <definedName name="CHFPLN3006">#REF!</definedName>
    <definedName name="CHFPLN3009" localSheetId="2">#REF!</definedName>
    <definedName name="CHFPLN3009" localSheetId="4">#REF!</definedName>
    <definedName name="CHFPLN3009" localSheetId="10">#REF!</definedName>
    <definedName name="CHFPLN3009" localSheetId="16">#REF!</definedName>
    <definedName name="CHFPLN3009">#REF!</definedName>
    <definedName name="CHFPLN3112" localSheetId="2">#REF!</definedName>
    <definedName name="CHFPLN3112" localSheetId="4">#REF!</definedName>
    <definedName name="CHFPLN3112" localSheetId="10">#REF!</definedName>
    <definedName name="CHFPLN3112" localSheetId="16">#REF!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2">OFFSET(#REF!,0,#REF!,1,13)</definedName>
    <definedName name="CLBBudget" localSheetId="4">OFFSET(#REF!,0,#REF!,1,13)</definedName>
    <definedName name="CLBBudget" localSheetId="10">OFFSET(#REF!,0,#REF!,1,13)</definedName>
    <definedName name="CLBBudget" localSheetId="16">OFFSET(#REF!,0,#REF!,1,13)</definedName>
    <definedName name="CLBBudget">OFFSET(#REF!,0,#REF!,1,13)</definedName>
    <definedName name="CLBFinancial" localSheetId="2">OFFSET(#REF!,0,#REF!,1,13)</definedName>
    <definedName name="CLBFinancial" localSheetId="4">OFFSET(#REF!,0,#REF!,1,13)</definedName>
    <definedName name="CLBFinancial" localSheetId="10">OFFSET(#REF!,0,#REF!,1,13)</definedName>
    <definedName name="CLBFinancial" localSheetId="16">OFFSET(#REF!,0,#REF!,1,13)</definedName>
    <definedName name="CLBFinancial">OFFSET(#REF!,0,#REF!,1,13)</definedName>
    <definedName name="CLBM_Financial" localSheetId="2">OFFSET(#REF!,0,#REF!,1,13)</definedName>
    <definedName name="CLBM_Financial" localSheetId="4">OFFSET(#REF!,0,#REF!,1,13)</definedName>
    <definedName name="CLBM_Financial" localSheetId="10">OFFSET(#REF!,0,#REF!,1,13)</definedName>
    <definedName name="CLBM_Financial" localSheetId="16">OFFSET(#REF!,0,#REF!,1,13)</definedName>
    <definedName name="CLBM_Financial">OFFSET(#REF!,0,#REF!,1,13)</definedName>
    <definedName name="CLBM_Secured" localSheetId="2">OFFSET(#REF!,0,#REF!,1,13)</definedName>
    <definedName name="CLBM_Secured" localSheetId="4">OFFSET(#REF!,0,#REF!,1,13)</definedName>
    <definedName name="CLBM_Secured" localSheetId="10">OFFSET(#REF!,0,#REF!,1,13)</definedName>
    <definedName name="CLBM_Secured" localSheetId="16">OFFSET(#REF!,0,#REF!,1,13)</definedName>
    <definedName name="CLBM_Secured">OFFSET(#REF!,0,#REF!,1,13)</definedName>
    <definedName name="CLBM_Standard" localSheetId="2">OFFSET(#REF!,0,#REF!,1,13)</definedName>
    <definedName name="CLBM_Standard" localSheetId="4">OFFSET(#REF!,0,#REF!,1,13)</definedName>
    <definedName name="CLBM_Standard" localSheetId="10">OFFSET(#REF!,0,#REF!,1,13)</definedName>
    <definedName name="CLBM_Standard" localSheetId="16">OFFSET(#REF!,0,#REF!,1,13)</definedName>
    <definedName name="CLBM_Standard">OFFSET(#REF!,0,#REF!,1,13)</definedName>
    <definedName name="CLBMonth" localSheetId="2">OFFSET(#REF!,0,#REF!,1,13)</definedName>
    <definedName name="CLBMonth" localSheetId="4">OFFSET(#REF!,0,#REF!,1,13)</definedName>
    <definedName name="CLBMonth" localSheetId="10">OFFSET(#REF!,0,#REF!,1,13)</definedName>
    <definedName name="CLBMonth" localSheetId="16">OFFSET(#REF!,0,#REF!,1,13)</definedName>
    <definedName name="CLBMonth">OFFSET(#REF!,0,#REF!,1,13)</definedName>
    <definedName name="CLBSecured" localSheetId="2">OFFSET(#REF!,0,#REF!,1,13)</definedName>
    <definedName name="CLBSecured" localSheetId="4">OFFSET(#REF!,0,#REF!,1,13)</definedName>
    <definedName name="CLBSecured" localSheetId="10">OFFSET(#REF!,0,#REF!,1,13)</definedName>
    <definedName name="CLBSecured" localSheetId="16">OFFSET(#REF!,0,#REF!,1,13)</definedName>
    <definedName name="CLBSecured">OFFSET(#REF!,0,#REF!,1,13)</definedName>
    <definedName name="CLBStandard" localSheetId="2">OFFSET(#REF!,0,#REF!,1,13)</definedName>
    <definedName name="CLBStandard" localSheetId="4">OFFSET(#REF!,0,#REF!,1,13)</definedName>
    <definedName name="CLBStandard" localSheetId="10">OFFSET(#REF!,0,#REF!,1,13)</definedName>
    <definedName name="CLBStandard" localSheetId="16">OFFSET(#REF!,0,#REF!,1,13)</definedName>
    <definedName name="CLBStandard">OFFSET(#REF!,0,#REF!,1,13)</definedName>
    <definedName name="CLOC_Comm" localSheetId="2">OFFSET(#REF!,0,#REF!,1,13)</definedName>
    <definedName name="CLOC_Comm" localSheetId="4">OFFSET(#REF!,0,#REF!,1,13)</definedName>
    <definedName name="CLOC_Comm" localSheetId="10">OFFSET(#REF!,0,#REF!,1,13)</definedName>
    <definedName name="CLOC_Comm" localSheetId="16">OFFSET(#REF!,0,#REF!,1,13)</definedName>
    <definedName name="CLOC_Comm">OFFSET(#REF!,0,#REF!,1,13)</definedName>
    <definedName name="CLOC_Inter" localSheetId="2">OFFSET(#REF!,0,#REF!,1,13)</definedName>
    <definedName name="CLOC_Inter" localSheetId="4">OFFSET(#REF!,0,#REF!,1,13)</definedName>
    <definedName name="CLOC_Inter" localSheetId="10">OFFSET(#REF!,0,#REF!,1,13)</definedName>
    <definedName name="CLOC_Inter" localSheetId="16">OFFSET(#REF!,0,#REF!,1,13)</definedName>
    <definedName name="CLOC_Inter">OFFSET(#REF!,0,#REF!,1,13)</definedName>
    <definedName name="CLOC_Month" localSheetId="2">OFFSET(#REF!,0,#REF!,1,13)</definedName>
    <definedName name="CLOC_Month" localSheetId="4">OFFSET(#REF!,0,#REF!,1,13)</definedName>
    <definedName name="CLOC_Month" localSheetId="10">OFFSET(#REF!,0,#REF!,1,13)</definedName>
    <definedName name="CLOC_Month" localSheetId="16">OFFSET(#REF!,0,#REF!,1,13)</definedName>
    <definedName name="CLOC_Month">OFFSET(#REF!,0,#REF!,1,13)</definedName>
    <definedName name="CLOC_Partner" localSheetId="2">OFFSET(#REF!,0,#REF!,1,13)</definedName>
    <definedName name="CLOC_Partner" localSheetId="4">OFFSET(#REF!,0,#REF!,1,13)</definedName>
    <definedName name="CLOC_Partner" localSheetId="10">OFFSET(#REF!,0,#REF!,1,13)</definedName>
    <definedName name="CLOC_Partner" localSheetId="16">OFFSET(#REF!,0,#REF!,1,13)</definedName>
    <definedName name="CLOC_Partner">OFFSET(#REF!,0,#REF!,1,13)</definedName>
    <definedName name="CLOCM_Comm" localSheetId="2">OFFSET(#REF!,0,#REF!,1,13)</definedName>
    <definedName name="CLOCM_Comm" localSheetId="4">OFFSET(#REF!,0,#REF!,1,13)</definedName>
    <definedName name="CLOCM_Comm" localSheetId="10">OFFSET(#REF!,0,#REF!,1,13)</definedName>
    <definedName name="CLOCM_Comm" localSheetId="16">OFFSET(#REF!,0,#REF!,1,13)</definedName>
    <definedName name="CLOCM_Comm">OFFSET(#REF!,0,#REF!,1,13)</definedName>
    <definedName name="CLOCM_Inter" localSheetId="2">OFFSET(#REF!,0,#REF!,1,13)</definedName>
    <definedName name="CLOCM_Inter" localSheetId="4">OFFSET(#REF!,0,#REF!,1,13)</definedName>
    <definedName name="CLOCM_Inter" localSheetId="10">OFFSET(#REF!,0,#REF!,1,13)</definedName>
    <definedName name="CLOCM_Inter" localSheetId="16">OFFSET(#REF!,0,#REF!,1,13)</definedName>
    <definedName name="CLOCM_Inter">OFFSET(#REF!,0,#REF!,1,13)</definedName>
    <definedName name="CLOCM_Partner" localSheetId="2">OFFSET(#REF!,0,#REF!,1,13)</definedName>
    <definedName name="CLOCM_Partner" localSheetId="4">OFFSET(#REF!,0,#REF!,1,13)</definedName>
    <definedName name="CLOCM_Partner" localSheetId="10">OFFSET(#REF!,0,#REF!,1,13)</definedName>
    <definedName name="CLOCM_Partner" localSheetId="16">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2">OFFSET(#REF!,0,#REF!,1,13)</definedName>
    <definedName name="CLSumNewMarginBudget" localSheetId="4">OFFSET(#REF!,0,#REF!,1,13)</definedName>
    <definedName name="CLSumNewMarginBudget" localSheetId="10">OFFSET(#REF!,0,#REF!,1,13)</definedName>
    <definedName name="CLSumNewMarginBudget" localSheetId="16">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2">#REF!</definedName>
    <definedName name="comprehensive_income" localSheetId="4">#REF!</definedName>
    <definedName name="comprehensive_income" localSheetId="10">#REF!</definedName>
    <definedName name="comprehensive_income" localSheetId="16">#REF!</definedName>
    <definedName name="comprehensive_income">#REF!</definedName>
    <definedName name="CONSOL2001M" localSheetId="2">#REF!</definedName>
    <definedName name="CONSOL2001M" localSheetId="4">#REF!</definedName>
    <definedName name="CONSOL2001M" localSheetId="10">#REF!</definedName>
    <definedName name="CONSOL2001M" localSheetId="16">#REF!</definedName>
    <definedName name="CONSOL2001M">#REF!</definedName>
    <definedName name="CONSOL2001Y" localSheetId="2">#REF!</definedName>
    <definedName name="CONSOL2001Y" localSheetId="4">#REF!</definedName>
    <definedName name="CONSOL2001Y" localSheetId="10">#REF!</definedName>
    <definedName name="CONSOL2001Y" localSheetId="16">#REF!</definedName>
    <definedName name="CONSOL2001Y">#REF!</definedName>
    <definedName name="costh" localSheetId="2">[19]S.P.13!#REF!</definedName>
    <definedName name="costh" localSheetId="4">[19]S.P.13!#REF!</definedName>
    <definedName name="costh" localSheetId="10">[19]S.P.13!#REF!</definedName>
    <definedName name="costh" localSheetId="16">[19]S.P.13!#REF!</definedName>
    <definedName name="costh">[19]S.P.13!#REF!</definedName>
    <definedName name="ctax1" localSheetId="2">#REF!</definedName>
    <definedName name="ctax1" localSheetId="4">#REF!</definedName>
    <definedName name="ctax1" localSheetId="10">#REF!</definedName>
    <definedName name="ctax1" localSheetId="16">#REF!</definedName>
    <definedName name="ctax1">#REF!</definedName>
    <definedName name="ctfntx" localSheetId="2">#REF!</definedName>
    <definedName name="ctfntx" localSheetId="4">#REF!</definedName>
    <definedName name="ctfntx" localSheetId="10">#REF!</definedName>
    <definedName name="ctfntx" localSheetId="16">#REF!</definedName>
    <definedName name="ctfntx">#REF!</definedName>
    <definedName name="ctirtx" localSheetId="2">#REF!</definedName>
    <definedName name="ctirtx" localSheetId="4">#REF!</definedName>
    <definedName name="ctirtx" localSheetId="10">#REF!</definedName>
    <definedName name="ctirtx" localSheetId="16">#REF!</definedName>
    <definedName name="ctirtx">#REF!</definedName>
    <definedName name="ctprov" localSheetId="2">#REF!</definedName>
    <definedName name="ctprov" localSheetId="4">#REF!</definedName>
    <definedName name="ctprov" localSheetId="10">#REF!</definedName>
    <definedName name="ctprov" localSheetId="16">#REF!</definedName>
    <definedName name="ctprov">#REF!</definedName>
    <definedName name="ctrtto" localSheetId="2">#REF!</definedName>
    <definedName name="ctrtto" localSheetId="4">#REF!</definedName>
    <definedName name="ctrtto" localSheetId="10">#REF!</definedName>
    <definedName name="ctrtto" localSheetId="16">#REF!</definedName>
    <definedName name="ctrtto">#REF!</definedName>
    <definedName name="ctxblb" localSheetId="2">#REF!</definedName>
    <definedName name="ctxblb" localSheetId="4">#REF!</definedName>
    <definedName name="ctxblb" localSheetId="10">#REF!</definedName>
    <definedName name="ctxblb" localSheetId="16">#REF!</definedName>
    <definedName name="ctxblb">#REF!</definedName>
    <definedName name="Customer_Relationship___Sales_Division" localSheetId="2">#REF!</definedName>
    <definedName name="Customer_Relationship___Sales_Division" localSheetId="4">#REF!</definedName>
    <definedName name="Customer_Relationship___Sales_Division" localSheetId="10">#REF!</definedName>
    <definedName name="Customer_Relationship___Sales_Division" localSheetId="16">#REF!</definedName>
    <definedName name="Customer_Relationship___Sales_Division">#REF!</definedName>
    <definedName name="CZERWIEC___JUNE__1999" localSheetId="2">#REF!</definedName>
    <definedName name="CZERWIEC___JUNE__1999" localSheetId="4">#REF!</definedName>
    <definedName name="CZERWIEC___JUNE__1999" localSheetId="10">#REF!</definedName>
    <definedName name="CZERWIEC___JUNE__1999" localSheetId="16">#REF!</definedName>
    <definedName name="CZERWIEC___JUNE__1999" localSheetId="17">#REF!</definedName>
    <definedName name="CZERWIEC___JUNE__1999">#REF!</definedName>
    <definedName name="data">[28]disc_new!$A$3</definedName>
    <definedName name="data_spr" localSheetId="2">#REF!</definedName>
    <definedName name="data_spr" localSheetId="4">#REF!</definedName>
    <definedName name="data_spr" localSheetId="10">#REF!</definedName>
    <definedName name="data_spr" localSheetId="16">#REF!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2">#REF!</definedName>
    <definedName name="DATA14" localSheetId="4">#REF!</definedName>
    <definedName name="DATA14" localSheetId="10">#REF!</definedName>
    <definedName name="DATA14" localSheetId="16">#REF!</definedName>
    <definedName name="DATA14">#REF!</definedName>
    <definedName name="DATA15" localSheetId="2">#REF!</definedName>
    <definedName name="DATA15" localSheetId="4">#REF!</definedName>
    <definedName name="DATA15" localSheetId="10">#REF!</definedName>
    <definedName name="DATA15" localSheetId="16">#REF!</definedName>
    <definedName name="DATA15">#REF!</definedName>
    <definedName name="DATA16" localSheetId="2">#REF!</definedName>
    <definedName name="DATA16" localSheetId="4">#REF!</definedName>
    <definedName name="DATA16" localSheetId="10">#REF!</definedName>
    <definedName name="DATA16" localSheetId="16">#REF!</definedName>
    <definedName name="DATA16">#REF!</definedName>
    <definedName name="DATA17" localSheetId="2">#REF!</definedName>
    <definedName name="DATA17" localSheetId="4">#REF!</definedName>
    <definedName name="DATA17" localSheetId="10">#REF!</definedName>
    <definedName name="DATA17" localSheetId="16">#REF!</definedName>
    <definedName name="DATA17">#REF!</definedName>
    <definedName name="DATA18" localSheetId="2">#REF!</definedName>
    <definedName name="DATA18" localSheetId="4">#REF!</definedName>
    <definedName name="DATA18" localSheetId="10">#REF!</definedName>
    <definedName name="DATA18" localSheetId="16">#REF!</definedName>
    <definedName name="DATA18">#REF!</definedName>
    <definedName name="DATA19" localSheetId="2">#REF!</definedName>
    <definedName name="DATA19" localSheetId="4">#REF!</definedName>
    <definedName name="DATA19" localSheetId="10">#REF!</definedName>
    <definedName name="DATA19" localSheetId="16">#REF!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2">#REF!</definedName>
    <definedName name="DAY_mm" localSheetId="4">#REF!</definedName>
    <definedName name="DAY_mm" localSheetId="10">#REF!</definedName>
    <definedName name="DAY_mm" localSheetId="16">#REF!</definedName>
    <definedName name="DAY_mm">#REF!</definedName>
    <definedName name="DAY_prior" localSheetId="2">#REF!</definedName>
    <definedName name="DAY_prior" localSheetId="4">#REF!</definedName>
    <definedName name="DAY_prior" localSheetId="10">#REF!</definedName>
    <definedName name="DAY_prior" localSheetId="16">#REF!</definedName>
    <definedName name="DAY_prior">#REF!</definedName>
    <definedName name="DAY_ytd" localSheetId="2">#REF!</definedName>
    <definedName name="DAY_ytd" localSheetId="4">#REF!</definedName>
    <definedName name="DAY_ytd" localSheetId="10">#REF!</definedName>
    <definedName name="DAY_ytd" localSheetId="16">#REF!</definedName>
    <definedName name="DAY_ytd">#REF!</definedName>
    <definedName name="DBI" localSheetId="2">#REF!</definedName>
    <definedName name="DBI" localSheetId="4">#REF!</definedName>
    <definedName name="DBI" localSheetId="10">#REF!</definedName>
    <definedName name="DBI" localSheetId="16">#REF!</definedName>
    <definedName name="DBI">#REF!</definedName>
    <definedName name="DD" localSheetId="2">#REF!</definedName>
    <definedName name="DD" localSheetId="4">#REF!</definedName>
    <definedName name="DD" localSheetId="10">#REF!</definedName>
    <definedName name="DD" localSheetId="16">#REF!</definedName>
    <definedName name="DD">#REF!</definedName>
    <definedName name="ddcddd" localSheetId="2">'[30]wybrane dane finansowe 1'!#REF!</definedName>
    <definedName name="ddcddd" localSheetId="5">'[30]wybrane dane finansowe 1'!#REF!</definedName>
    <definedName name="ddcddd" localSheetId="1">'[30]wybrane dane finansowe 1'!#REF!</definedName>
    <definedName name="ddcddd" localSheetId="4">'[30]wybrane dane finansowe 1'!#REF!</definedName>
    <definedName name="ddcddd" localSheetId="10">'[30]wybrane dane finansowe 1'!#REF!</definedName>
    <definedName name="ddcddd" localSheetId="16">'[30]wybrane dane finansowe 1'!#REF!</definedName>
    <definedName name="ddcddd" localSheetId="17">'[31]wybrane dane finansowe 1'!#REF!</definedName>
    <definedName name="ddcddd">'[30]wybrane dane finansowe 1'!#REF!</definedName>
    <definedName name="dddd" localSheetId="2">BS!dddd</definedName>
    <definedName name="dddd" localSheetId="1">#N/A</definedName>
    <definedName name="dddd" localSheetId="4">'Przychody prowizyjne'!dddd</definedName>
    <definedName name="dddd" localSheetId="17">#N/A</definedName>
    <definedName name="dddd">BS!dddd</definedName>
    <definedName name="ddddd"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2">#REF!</definedName>
    <definedName name="ddddddddddddddddddddddddd" localSheetId="4">#REF!</definedName>
    <definedName name="ddddddddddddddddddddddddd" localSheetId="10">#REF!</definedName>
    <definedName name="ddddddddddddddddddddddddd" localSheetId="16">#REF!</definedName>
    <definedName name="ddddddddddddddddddddddddd">#REF!</definedName>
    <definedName name="Dec_2002" localSheetId="2">#REF!</definedName>
    <definedName name="Dec_2002" localSheetId="4">#REF!</definedName>
    <definedName name="Dec_2002" localSheetId="10">#REF!</definedName>
    <definedName name="Dec_2002" localSheetId="16">#REF!</definedName>
    <definedName name="Dec_2002">#REF!</definedName>
    <definedName name="Dec_2003" localSheetId="2">#REF!</definedName>
    <definedName name="Dec_2003" localSheetId="4">#REF!</definedName>
    <definedName name="Dec_2003" localSheetId="10">#REF!</definedName>
    <definedName name="Dec_2003" localSheetId="16">#REF!</definedName>
    <definedName name="Dec_2003">#REF!</definedName>
    <definedName name="Dec_2004" localSheetId="2">#REF!</definedName>
    <definedName name="Dec_2004" localSheetId="4">#REF!</definedName>
    <definedName name="Dec_2004" localSheetId="10">#REF!</definedName>
    <definedName name="Dec_2004" localSheetId="16">#REF!</definedName>
    <definedName name="Dec_2004">#REF!</definedName>
    <definedName name="Dec_2005" localSheetId="2">#REF!</definedName>
    <definedName name="Dec_2005" localSheetId="4">#REF!</definedName>
    <definedName name="Dec_2005" localSheetId="10">#REF!</definedName>
    <definedName name="Dec_2005" localSheetId="16">#REF!</definedName>
    <definedName name="Dec_2005">#REF!</definedName>
    <definedName name="DecemberIC" localSheetId="2">#REF!</definedName>
    <definedName name="DecemberIC" localSheetId="4">#REF!</definedName>
    <definedName name="DecemberIC" localSheetId="10">#REF!</definedName>
    <definedName name="DecemberIC" localSheetId="16">#REF!</definedName>
    <definedName name="DecemberIC">#REF!</definedName>
    <definedName name="DecemberII" localSheetId="2">#REF!</definedName>
    <definedName name="DecemberII" localSheetId="4">#REF!</definedName>
    <definedName name="DecemberII" localSheetId="10">#REF!</definedName>
    <definedName name="DecemberII" localSheetId="16">#REF!</definedName>
    <definedName name="DecemberII">#REF!</definedName>
    <definedName name="DecemberL" localSheetId="2">#REF!</definedName>
    <definedName name="DecemberL" localSheetId="4">#REF!</definedName>
    <definedName name="DecemberL" localSheetId="10">#REF!</definedName>
    <definedName name="DecemberL" localSheetId="16">#REF!</definedName>
    <definedName name="DecemberL">#REF!</definedName>
    <definedName name="DEM" localSheetId="2">#REF!</definedName>
    <definedName name="DEM" localSheetId="4">#REF!</definedName>
    <definedName name="DEM" localSheetId="10">#REF!</definedName>
    <definedName name="DEM" localSheetId="16">#REF!</definedName>
    <definedName name="DEM">#REF!</definedName>
    <definedName name="DEPO_dt" localSheetId="2">#REF!</definedName>
    <definedName name="DEPO_dt" localSheetId="4">#REF!</definedName>
    <definedName name="DEPO_dt" localSheetId="10">#REF!</definedName>
    <definedName name="DEPO_dt" localSheetId="16">#REF!</definedName>
    <definedName name="DEPO_dt">#REF!</definedName>
    <definedName name="DEPO_dw" localSheetId="2">#REF!</definedName>
    <definedName name="DEPO_dw" localSheetId="4">#REF!</definedName>
    <definedName name="DEPO_dw" localSheetId="10">#REF!</definedName>
    <definedName name="DEPO_dw" localSheetId="16">#REF!</definedName>
    <definedName name="DEPO_dw">#REF!</definedName>
    <definedName name="DF_AIB" localSheetId="2">[23]disc_new!#REF!</definedName>
    <definedName name="DF_AIB" localSheetId="4">[23]disc_new!#REF!</definedName>
    <definedName name="DF_AIB" localSheetId="10">[23]disc_new!#REF!</definedName>
    <definedName name="DF_AIB" localSheetId="16">[23]disc_new!#REF!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2">OFFSET(#REF!,0,0,COUNT(#REF!),1)</definedName>
    <definedName name="df_curve" localSheetId="4">OFFSET(#REF!,0,0,COUNT(#REF!),1)</definedName>
    <definedName name="df_curve" localSheetId="10">OFFSET(#REF!,0,0,COUNT(#REF!),1)</definedName>
    <definedName name="df_curve" localSheetId="16">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2">#REF!</definedName>
    <definedName name="DFCHF" localSheetId="4">#REF!</definedName>
    <definedName name="DFCHF" localSheetId="10">#REF!</definedName>
    <definedName name="DFCHF" localSheetId="16">#REF!</definedName>
    <definedName name="DFCHF">#REF!</definedName>
    <definedName name="DFCHF3006" localSheetId="2">#REF!</definedName>
    <definedName name="DFCHF3006" localSheetId="4">#REF!</definedName>
    <definedName name="DFCHF3006" localSheetId="10">#REF!</definedName>
    <definedName name="DFCHF3006" localSheetId="16">#REF!</definedName>
    <definedName name="DFCHF3006">#REF!</definedName>
    <definedName name="DFCHF3009" localSheetId="2">#REF!</definedName>
    <definedName name="DFCHF3009" localSheetId="4">#REF!</definedName>
    <definedName name="DFCHF3009" localSheetId="10">#REF!</definedName>
    <definedName name="DFCHF3009" localSheetId="16">#REF!</definedName>
    <definedName name="DFCHF3009">#REF!</definedName>
    <definedName name="DFCHF3112" localSheetId="2">#REF!</definedName>
    <definedName name="DFCHF3112" localSheetId="4">#REF!</definedName>
    <definedName name="DFCHF3112" localSheetId="10">#REF!</definedName>
    <definedName name="DFCHF3112" localSheetId="16">#REF!</definedName>
    <definedName name="DFCHF3112">#REF!</definedName>
    <definedName name="dfdgbfdg" localSheetId="2">'[14]Table 39_'!#REF!</definedName>
    <definedName name="dfdgbfdg" localSheetId="4">'[14]Table 39_'!#REF!</definedName>
    <definedName name="dfdgbfdg" localSheetId="10">'[14]Table 39_'!#REF!</definedName>
    <definedName name="dfdgbfdg" localSheetId="16">'[14]Table 39_'!#REF!</definedName>
    <definedName name="dfdgbfdg">'[14]Table 39_'!#REF!</definedName>
    <definedName name="DFEUR" localSheetId="2">#REF!</definedName>
    <definedName name="DFEUR" localSheetId="4">#REF!</definedName>
    <definedName name="DFEUR" localSheetId="10">#REF!</definedName>
    <definedName name="DFEUR" localSheetId="16">#REF!</definedName>
    <definedName name="DFEUR">#REF!</definedName>
    <definedName name="DFEUR3006" localSheetId="2">#REF!</definedName>
    <definedName name="DFEUR3006" localSheetId="4">#REF!</definedName>
    <definedName name="DFEUR3006" localSheetId="10">#REF!</definedName>
    <definedName name="DFEUR3006" localSheetId="16">#REF!</definedName>
    <definedName name="DFEUR3006">#REF!</definedName>
    <definedName name="DFEUR3009" localSheetId="2">#REF!</definedName>
    <definedName name="DFEUR3009" localSheetId="4">#REF!</definedName>
    <definedName name="DFEUR3009" localSheetId="10">#REF!</definedName>
    <definedName name="DFEUR3009" localSheetId="16">#REF!</definedName>
    <definedName name="DFEUR3009">#REF!</definedName>
    <definedName name="DFEUR3112" localSheetId="2">#REF!</definedName>
    <definedName name="DFEUR3112" localSheetId="4">#REF!</definedName>
    <definedName name="DFEUR3112" localSheetId="10">#REF!</definedName>
    <definedName name="DFEUR3112" localSheetId="16">#REF!</definedName>
    <definedName name="DFEUR3112">#REF!</definedName>
    <definedName name="DFJPY" localSheetId="2">#REF!</definedName>
    <definedName name="DFJPY" localSheetId="4">#REF!</definedName>
    <definedName name="DFJPY" localSheetId="10">#REF!</definedName>
    <definedName name="DFJPY" localSheetId="16">#REF!</definedName>
    <definedName name="DFJPY">#REF!</definedName>
    <definedName name="DFJPY3006" localSheetId="2">#REF!</definedName>
    <definedName name="DFJPY3006" localSheetId="4">#REF!</definedName>
    <definedName name="DFJPY3006" localSheetId="10">#REF!</definedName>
    <definedName name="DFJPY3006" localSheetId="16">#REF!</definedName>
    <definedName name="DFJPY3006">#REF!</definedName>
    <definedName name="DFJPY3009" localSheetId="2">#REF!</definedName>
    <definedName name="DFJPY3009" localSheetId="4">#REF!</definedName>
    <definedName name="DFJPY3009" localSheetId="10">#REF!</definedName>
    <definedName name="DFJPY3009" localSheetId="16">#REF!</definedName>
    <definedName name="DFJPY3009">#REF!</definedName>
    <definedName name="DFJPY3112" localSheetId="2">#REF!</definedName>
    <definedName name="DFJPY3112" localSheetId="4">#REF!</definedName>
    <definedName name="DFJPY3112" localSheetId="10">#REF!</definedName>
    <definedName name="DFJPY3112" localSheetId="16">#REF!</definedName>
    <definedName name="DFJPY3112">#REF!</definedName>
    <definedName name="DFPLN" localSheetId="2">#REF!</definedName>
    <definedName name="DFPLN" localSheetId="4">#REF!</definedName>
    <definedName name="DFPLN" localSheetId="10">#REF!</definedName>
    <definedName name="DFPLN" localSheetId="16">#REF!</definedName>
    <definedName name="DFPLN">#REF!</definedName>
    <definedName name="DFPLN3006" localSheetId="2">#REF!</definedName>
    <definedName name="DFPLN3006" localSheetId="4">#REF!</definedName>
    <definedName name="DFPLN3006" localSheetId="10">#REF!</definedName>
    <definedName name="DFPLN3006" localSheetId="16">#REF!</definedName>
    <definedName name="DFPLN3006">#REF!</definedName>
    <definedName name="DFPLN3009" localSheetId="2">#REF!</definedName>
    <definedName name="DFPLN3009" localSheetId="4">#REF!</definedName>
    <definedName name="DFPLN3009" localSheetId="10">#REF!</definedName>
    <definedName name="DFPLN3009" localSheetId="16">#REF!</definedName>
    <definedName name="DFPLN3009">#REF!</definedName>
    <definedName name="DFPLN3112" localSheetId="2">#REF!</definedName>
    <definedName name="DFPLN3112" localSheetId="4">#REF!</definedName>
    <definedName name="DFPLN3112" localSheetId="10">#REF!</definedName>
    <definedName name="DFPLN3112" localSheetId="16">#REF!</definedName>
    <definedName name="DFPLN3112">#REF!</definedName>
    <definedName name="dfr" localSheetId="2">#REF!</definedName>
    <definedName name="dfr" localSheetId="4">#REF!</definedName>
    <definedName name="dfr" localSheetId="10">#REF!</definedName>
    <definedName name="dfr" localSheetId="16">#REF!</definedName>
    <definedName name="dfr">#REF!</definedName>
    <definedName name="dfrty" localSheetId="2">#REF!</definedName>
    <definedName name="dfrty" localSheetId="4">#REF!</definedName>
    <definedName name="dfrty" localSheetId="10">#REF!</definedName>
    <definedName name="dfrty" localSheetId="16">#REF!</definedName>
    <definedName name="dfrty">#REF!</definedName>
    <definedName name="DFUSD" localSheetId="2">#REF!</definedName>
    <definedName name="DFUSD" localSheetId="4">#REF!</definedName>
    <definedName name="DFUSD" localSheetId="10">#REF!</definedName>
    <definedName name="DFUSD" localSheetId="16">#REF!</definedName>
    <definedName name="DFUSD">#REF!</definedName>
    <definedName name="DFUSD3006" localSheetId="2">#REF!</definedName>
    <definedName name="DFUSD3006" localSheetId="4">#REF!</definedName>
    <definedName name="DFUSD3006" localSheetId="10">#REF!</definedName>
    <definedName name="DFUSD3006" localSheetId="16">#REF!</definedName>
    <definedName name="DFUSD3006">#REF!</definedName>
    <definedName name="DFUSD3009" localSheetId="2">#REF!</definedName>
    <definedName name="DFUSD3009" localSheetId="4">#REF!</definedName>
    <definedName name="DFUSD3009" localSheetId="10">#REF!</definedName>
    <definedName name="DFUSD3009" localSheetId="16">#REF!</definedName>
    <definedName name="DFUSD3009">#REF!</definedName>
    <definedName name="DFUSD3112" localSheetId="2">#REF!</definedName>
    <definedName name="DFUSD3112" localSheetId="4">#REF!</definedName>
    <definedName name="DFUSD3112" localSheetId="10">#REF!</definedName>
    <definedName name="DFUSD3112" localSheetId="16">#REF!</definedName>
    <definedName name="DFUSD3112">#REF!</definedName>
    <definedName name="Dialog1_Button3_Click">[2]!Dialog1_Button3_Click</definedName>
    <definedName name="DICT">[32]Słownik!$A$7:$C$338</definedName>
    <definedName name="disch" localSheetId="2">[19]S.P.13!#REF!</definedName>
    <definedName name="disch" localSheetId="4">[19]S.P.13!#REF!</definedName>
    <definedName name="disch" localSheetId="10">[19]S.P.13!#REF!</definedName>
    <definedName name="disch" localSheetId="16">[19]S.P.13!#REF!</definedName>
    <definedName name="disch">[19]S.P.13!#REF!</definedName>
    <definedName name="discount_factors">OFFSET('[33]Zero Curve'!$A$113,0,0,COUNT('[33]Zero Curve'!$A$113:$A$200),2)</definedName>
    <definedName name="dit" localSheetId="2">#REF!</definedName>
    <definedName name="dit" localSheetId="4">#REF!</definedName>
    <definedName name="dit" localSheetId="10">#REF!</definedName>
    <definedName name="dit" localSheetId="16">#REF!</definedName>
    <definedName name="dit">#REF!</definedName>
    <definedName name="DMDochody2000M" localSheetId="2">#REF!</definedName>
    <definedName name="DMDochody2000M" localSheetId="4">#REF!</definedName>
    <definedName name="DMDochody2000M" localSheetId="10">#REF!</definedName>
    <definedName name="DMDochody2000M" localSheetId="16">#REF!</definedName>
    <definedName name="DMDochody2000M">#REF!</definedName>
    <definedName name="DMDochody2000Y" localSheetId="2">#REF!</definedName>
    <definedName name="DMDochody2000Y" localSheetId="4">#REF!</definedName>
    <definedName name="DMDochody2000Y" localSheetId="10">#REF!</definedName>
    <definedName name="DMDochody2000Y" localSheetId="16">#REF!</definedName>
    <definedName name="DMDochody2000Y">#REF!</definedName>
    <definedName name="DMDochody2001M" localSheetId="2">#REF!</definedName>
    <definedName name="DMDochody2001M" localSheetId="4">#REF!</definedName>
    <definedName name="DMDochody2001M" localSheetId="10">#REF!</definedName>
    <definedName name="DMDochody2001M" localSheetId="16">#REF!</definedName>
    <definedName name="DMDochody2001M">#REF!</definedName>
    <definedName name="DMDochody2001Y" localSheetId="2">#REF!</definedName>
    <definedName name="DMDochody2001Y" localSheetId="4">#REF!</definedName>
    <definedName name="DMDochody2001Y" localSheetId="10">#REF!</definedName>
    <definedName name="DMDochody2001Y" localSheetId="16">#REF!</definedName>
    <definedName name="DMDochody2001Y">#REF!</definedName>
    <definedName name="DMobroty2000M" localSheetId="2">#REF!</definedName>
    <definedName name="DMobroty2000M" localSheetId="4">#REF!</definedName>
    <definedName name="DMobroty2000M" localSheetId="10">#REF!</definedName>
    <definedName name="DMobroty2000M" localSheetId="16">#REF!</definedName>
    <definedName name="DMobroty2000M">#REF!</definedName>
    <definedName name="DMobroty2000Y" localSheetId="2">#REF!</definedName>
    <definedName name="DMobroty2000Y" localSheetId="4">#REF!</definedName>
    <definedName name="DMobroty2000Y" localSheetId="10">#REF!</definedName>
    <definedName name="DMobroty2000Y" localSheetId="16">#REF!</definedName>
    <definedName name="DMobroty2000Y">#REF!</definedName>
    <definedName name="DMobroty2001M" localSheetId="2">#REF!</definedName>
    <definedName name="DMobroty2001M" localSheetId="4">#REF!</definedName>
    <definedName name="DMobroty2001M" localSheetId="10">#REF!</definedName>
    <definedName name="DMobroty2001M" localSheetId="16">#REF!</definedName>
    <definedName name="DMobroty2001M">#REF!</definedName>
    <definedName name="DMobroty2001Y" localSheetId="2">#REF!</definedName>
    <definedName name="DMobroty2001Y" localSheetId="4">#REF!</definedName>
    <definedName name="DMobroty2001Y" localSheetId="10">#REF!</definedName>
    <definedName name="DMobroty2001Y" localSheetId="16">#REF!</definedName>
    <definedName name="DMobroty2001Y">#REF!</definedName>
    <definedName name="DMWBK2000M" localSheetId="2">#REF!</definedName>
    <definedName name="DMWBK2000M" localSheetId="4">#REF!</definedName>
    <definedName name="DMWBK2000M" localSheetId="10">#REF!</definedName>
    <definedName name="DMWBK2000M" localSheetId="16">#REF!</definedName>
    <definedName name="DMWBK2000M">#REF!</definedName>
    <definedName name="DMWBK2000Y" localSheetId="2">#REF!</definedName>
    <definedName name="DMWBK2000Y" localSheetId="4">#REF!</definedName>
    <definedName name="DMWBK2000Y" localSheetId="10">#REF!</definedName>
    <definedName name="DMWBK2000Y" localSheetId="16">#REF!</definedName>
    <definedName name="DMWBK2000Y">#REF!</definedName>
    <definedName name="DMWBK2001M" localSheetId="2">#REF!</definedName>
    <definedName name="DMWBK2001M" localSheetId="4">#REF!</definedName>
    <definedName name="DMWBK2001M" localSheetId="10">#REF!</definedName>
    <definedName name="DMWBK2001M" localSheetId="16">#REF!</definedName>
    <definedName name="DMWBK2001M">#REF!</definedName>
    <definedName name="DMWBK2001Y" localSheetId="2">#REF!</definedName>
    <definedName name="DMWBK2001Y" localSheetId="4">#REF!</definedName>
    <definedName name="DMWBK2001Y" localSheetId="10">#REF!</definedName>
    <definedName name="DMWBK2001Y" localSheetId="16">#REF!</definedName>
    <definedName name="DMWBK2001Y">#REF!</definedName>
    <definedName name="do_usunie" localSheetId="2" hidden="1">{"'BZ SA P&amp;l (fORECAST)'!$A$1:$BR$26"}</definedName>
    <definedName name="do_usunie" localSheetId="1" hidden="1">{"'BZ SA P&amp;l (fORECAST)'!$A$1:$BR$26"}</definedName>
    <definedName name="do_usunie" localSheetId="4" hidden="1">{"'BZ SA P&amp;l (fORECAST)'!$A$1:$BR$26"}</definedName>
    <definedName name="do_usunie" hidden="1">{"'BZ SA P&amp;l (fORECAST)'!$A$1:$BR$26"}</definedName>
    <definedName name="dochody_skons" localSheetId="2">#REF!</definedName>
    <definedName name="dochody_skons" localSheetId="4">#REF!</definedName>
    <definedName name="dochody_skons" localSheetId="10">#REF!</definedName>
    <definedName name="dochody_skons" localSheetId="16">#REF!</definedName>
    <definedName name="dochody_skons" localSheetId="17">#REF!</definedName>
    <definedName name="dochody_skons">#REF!</definedName>
    <definedName name="DPI" localSheetId="2">#REF!</definedName>
    <definedName name="DPI" localSheetId="4">#REF!</definedName>
    <definedName name="DPI" localSheetId="10">#REF!</definedName>
    <definedName name="DPI" localSheetId="16">#REF!</definedName>
    <definedName name="DPI">#REF!</definedName>
    <definedName name="ds" localSheetId="2" hidden="1">{"'BZ SA P&amp;l (fORECAST)'!$A$1:$BR$26"}</definedName>
    <definedName name="ds" localSheetId="1" hidden="1">{"'BZ SA P&amp;l (fORECAST)'!$A$1:$BR$26"}</definedName>
    <definedName name="ds" localSheetId="4" hidden="1">{"'BZ SA P&amp;l (fORECAST)'!$A$1:$BR$26"}</definedName>
    <definedName name="ds" hidden="1">{"'BZ SA P&amp;l (fORECAST)'!$A$1:$BR$26"}</definedName>
    <definedName name="dsa" localSheetId="2">#REF!</definedName>
    <definedName name="dsa" localSheetId="4">#REF!</definedName>
    <definedName name="dsa" localSheetId="10">#REF!</definedName>
    <definedName name="dsa" localSheetId="16">#REF!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2">#REF!</definedName>
    <definedName name="DSI" localSheetId="4">#REF!</definedName>
    <definedName name="DSI" localSheetId="10">#REF!</definedName>
    <definedName name="DSI" localSheetId="16">#REF!</definedName>
    <definedName name="DSI">#REF!</definedName>
    <definedName name="DTI" localSheetId="2">#REF!</definedName>
    <definedName name="DTI" localSheetId="4">#REF!</definedName>
    <definedName name="DTI" localSheetId="10">#REF!</definedName>
    <definedName name="DTI" localSheetId="16">#REF!</definedName>
    <definedName name="DTI">#REF!</definedName>
    <definedName name="duik">[23]disc_new!$A$3</definedName>
    <definedName name="dywidendy" localSheetId="2">#REF!</definedName>
    <definedName name="dywidendy" localSheetId="4">#REF!</definedName>
    <definedName name="dywidendy" localSheetId="10">#REF!</definedName>
    <definedName name="dywidendy" localSheetId="16">#REF!</definedName>
    <definedName name="dywidendy" localSheetId="17">#REF!</definedName>
    <definedName name="dywidendy">#REF!</definedName>
    <definedName name="e" localSheetId="2" hidden="1">{"'BZ SA P&amp;l (fORECAST)'!$A$1:$BR$26"}</definedName>
    <definedName name="e" localSheetId="1" hidden="1">{"'BZ SA P&amp;l (fORECAST)'!$A$1:$BR$26"}</definedName>
    <definedName name="e" localSheetId="4" hidden="1">{"'BZ SA P&amp;l (fORECAST)'!$A$1:$BR$26"}</definedName>
    <definedName name="e" hidden="1">{"'BZ SA P&amp;l (fORECAST)'!$A$1:$BR$26"}</definedName>
    <definedName name="ee" localSheetId="2" hidden="1">{"'BZ SA P&amp;l (fORECAST)'!$A$1:$BR$26"}</definedName>
    <definedName name="ee" localSheetId="1" hidden="1">{"'BZ SA P&amp;l (fORECAST)'!$A$1:$BR$26"}</definedName>
    <definedName name="ee" localSheetId="4" hidden="1">{"'BZ SA P&amp;l (fORECAST)'!$A$1:$BR$26"}</definedName>
    <definedName name="ee" hidden="1">{"'BZ SA P&amp;l (fORECAST)'!$A$1:$BR$26"}</definedName>
    <definedName name="eeee" localSheetId="2">BS!eeee</definedName>
    <definedName name="eeee" localSheetId="1">#N/A</definedName>
    <definedName name="eeee" localSheetId="4">'Przychody prowizyjne'!eeee</definedName>
    <definedName name="eeee" localSheetId="17">#N/A</definedName>
    <definedName name="eeee">BS!eeee</definedName>
    <definedName name="eeeee"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2">[34]FBN010A_2!#REF!</definedName>
    <definedName name="ek.FBN010A_2" localSheetId="4">[34]FBN010A_2!#REF!</definedName>
    <definedName name="ek.FBN010A_2" localSheetId="10">[34]FBN010A_2!#REF!</definedName>
    <definedName name="ek.FBN010A_2" localSheetId="16">[34]FBN010A_2!#REF!</definedName>
    <definedName name="ek.FBN010A_2">[34]FBN010A_2!#REF!</definedName>
    <definedName name="ek.FBN019_4" localSheetId="2">#REF!</definedName>
    <definedName name="ek.FBN019_4" localSheetId="4">#REF!</definedName>
    <definedName name="ek.FBN019_4" localSheetId="10">#REF!</definedName>
    <definedName name="ek.FBN019_4" localSheetId="16">#REF!</definedName>
    <definedName name="ek.FBN019_4">#REF!</definedName>
    <definedName name="ek.FBN019_6" localSheetId="2">#REF!</definedName>
    <definedName name="ek.FBN019_6" localSheetId="4">#REF!</definedName>
    <definedName name="ek.FBN019_6" localSheetId="10">#REF!</definedName>
    <definedName name="ek.FBN019_6" localSheetId="16">#REF!</definedName>
    <definedName name="ek.FBN019_6">#REF!</definedName>
    <definedName name="ek.FBN019_7" localSheetId="2">#REF!</definedName>
    <definedName name="ek.FBN019_7" localSheetId="4">#REF!</definedName>
    <definedName name="ek.FBN019_7" localSheetId="10">#REF!</definedName>
    <definedName name="ek.FBN019_7" localSheetId="16">#REF!</definedName>
    <definedName name="ek.FBN019_7">#REF!</definedName>
    <definedName name="ek.FBN019_8" localSheetId="2">#REF!</definedName>
    <definedName name="ek.FBN019_8" localSheetId="4">#REF!</definedName>
    <definedName name="ek.FBN019_8" localSheetId="10">#REF!</definedName>
    <definedName name="ek.FBN019_8" localSheetId="16">#REF!</definedName>
    <definedName name="ek.FBN019_8">#REF!</definedName>
    <definedName name="ek.FBN020_2" localSheetId="2">#REF!</definedName>
    <definedName name="ek.FBN020_2" localSheetId="4">#REF!</definedName>
    <definedName name="ek.FBN020_2" localSheetId="10">#REF!</definedName>
    <definedName name="ek.FBN020_2" localSheetId="16">#REF!</definedName>
    <definedName name="ek.FBN020_2">#REF!</definedName>
    <definedName name="ek.FIN004A" localSheetId="2">'[34]FIN004A i 4B'!#REF!</definedName>
    <definedName name="ek.FIN004A" localSheetId="4">'[34]FIN004A i 4B'!#REF!</definedName>
    <definedName name="ek.FIN004A" localSheetId="10">'[34]FIN004A i 4B'!#REF!</definedName>
    <definedName name="ek.FIN004A" localSheetId="16">'[34]FIN004A i 4B'!#REF!</definedName>
    <definedName name="ek.FIN004A">'[34]FIN004A i 4B'!#REF!</definedName>
    <definedName name="ek.FIN005_1" localSheetId="2">#REF!</definedName>
    <definedName name="ek.FIN005_1" localSheetId="4">#REF!</definedName>
    <definedName name="ek.FIN005_1" localSheetId="10">#REF!</definedName>
    <definedName name="ek.FIN005_1" localSheetId="16">#REF!</definedName>
    <definedName name="ek.FIN005_1">#REF!</definedName>
    <definedName name="ela" localSheetId="2">#REF!</definedName>
    <definedName name="ela" localSheetId="5">#REF!</definedName>
    <definedName name="ela" localSheetId="1">#REF!</definedName>
    <definedName name="ela" localSheetId="4">#REF!</definedName>
    <definedName name="ela" localSheetId="10">#REF!</definedName>
    <definedName name="ela" localSheetId="16">#REF!</definedName>
    <definedName name="ela" localSheetId="17">#REF!</definedName>
    <definedName name="ela">#REF!</definedName>
    <definedName name="emisja" localSheetId="2">#REF!</definedName>
    <definedName name="emisja" localSheetId="4">#REF!</definedName>
    <definedName name="emisja" localSheetId="10">#REF!</definedName>
    <definedName name="emisja" localSheetId="16">#REF!</definedName>
    <definedName name="emisja" localSheetId="17">#REF!</definedName>
    <definedName name="emisja">#REF!</definedName>
    <definedName name="ENGLISH" localSheetId="2">#REF!</definedName>
    <definedName name="ENGLISH" localSheetId="4">#REF!</definedName>
    <definedName name="ENGLISH" localSheetId="10">#REF!</definedName>
    <definedName name="ENGLISH" localSheetId="16">#REF!</definedName>
    <definedName name="ENGLISH">#REF!</definedName>
    <definedName name="EPO_List">[35]SMT_List!$A$38:$A$59</definedName>
    <definedName name="EQI" localSheetId="2">#REF!</definedName>
    <definedName name="EQI" localSheetId="4">#REF!</definedName>
    <definedName name="EQI" localSheetId="10">#REF!</definedName>
    <definedName name="EQI" localSheetId="16">#REF!</definedName>
    <definedName name="EQI">#REF!</definedName>
    <definedName name="EUR" localSheetId="2">#REF!</definedName>
    <definedName name="EUR" localSheetId="4">#REF!</definedName>
    <definedName name="EUR" localSheetId="10">#REF!</definedName>
    <definedName name="EUR" localSheetId="16">#REF!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2">#REF!</definedName>
    <definedName name="EURPLN" localSheetId="4">#REF!</definedName>
    <definedName name="EURPLN" localSheetId="10">#REF!</definedName>
    <definedName name="EURPLN" localSheetId="16">#REF!</definedName>
    <definedName name="EURPLN">#REF!</definedName>
    <definedName name="EURPLN1M" localSheetId="2">#REF!</definedName>
    <definedName name="EURPLN1M" localSheetId="4">#REF!</definedName>
    <definedName name="EURPLN1M" localSheetId="10">#REF!</definedName>
    <definedName name="EURPLN1M" localSheetId="16">#REF!</definedName>
    <definedName name="EURPLN1M">#REF!</definedName>
    <definedName name="EURPLN3006" localSheetId="2">#REF!</definedName>
    <definedName name="EURPLN3006" localSheetId="4">#REF!</definedName>
    <definedName name="EURPLN3006" localSheetId="10">#REF!</definedName>
    <definedName name="EURPLN3006" localSheetId="16">#REF!</definedName>
    <definedName name="EURPLN3006">#REF!</definedName>
    <definedName name="EURPLN3009" localSheetId="2">#REF!</definedName>
    <definedName name="EURPLN3009" localSheetId="4">#REF!</definedName>
    <definedName name="EURPLN3009" localSheetId="10">#REF!</definedName>
    <definedName name="EURPLN3009" localSheetId="16">#REF!</definedName>
    <definedName name="EURPLN3009">#REF!</definedName>
    <definedName name="EURPLN3112" localSheetId="2">#REF!</definedName>
    <definedName name="EURPLN3112" localSheetId="4">#REF!</definedName>
    <definedName name="EURPLN3112" localSheetId="10">#REF!</definedName>
    <definedName name="EURPLN3112" localSheetId="16">#REF!</definedName>
    <definedName name="EURPLN3112">#REF!</definedName>
    <definedName name="ew.FBN019_4" localSheetId="2">#REF!</definedName>
    <definedName name="ew.FBN019_4" localSheetId="4">#REF!</definedName>
    <definedName name="ew.FBN019_4" localSheetId="10">#REF!</definedName>
    <definedName name="ew.FBN019_4" localSheetId="16">#REF!</definedName>
    <definedName name="ew.FBN019_4">#REF!</definedName>
    <definedName name="ew.FBN019_6" localSheetId="2">#REF!</definedName>
    <definedName name="ew.FBN019_6" localSheetId="4">#REF!</definedName>
    <definedName name="ew.FBN019_6" localSheetId="10">#REF!</definedName>
    <definedName name="ew.FBN019_6" localSheetId="16">#REF!</definedName>
    <definedName name="ew.FBN019_6">#REF!</definedName>
    <definedName name="ew.FBN019_7" localSheetId="2">#REF!</definedName>
    <definedName name="ew.FBN019_7" localSheetId="4">#REF!</definedName>
    <definedName name="ew.FBN019_7" localSheetId="10">#REF!</definedName>
    <definedName name="ew.FBN019_7" localSheetId="16">#REF!</definedName>
    <definedName name="ew.FBN019_7">#REF!</definedName>
    <definedName name="ew.FBN019_8" localSheetId="2">#REF!</definedName>
    <definedName name="ew.FBN019_8" localSheetId="4">#REF!</definedName>
    <definedName name="ew.FBN019_8" localSheetId="10">#REF!</definedName>
    <definedName name="ew.FBN019_8" localSheetId="16">#REF!</definedName>
    <definedName name="ew.FBN019_8">#REF!</definedName>
    <definedName name="ew.FBN020_2" localSheetId="2">#REF!</definedName>
    <definedName name="ew.FBN020_2" localSheetId="4">#REF!</definedName>
    <definedName name="ew.FBN020_2" localSheetId="10">#REF!</definedName>
    <definedName name="ew.FBN020_2" localSheetId="16">#REF!</definedName>
    <definedName name="ew.FBN020_2">#REF!</definedName>
    <definedName name="ew.FIN005_1" localSheetId="2">#REF!</definedName>
    <definedName name="ew.FIN005_1" localSheetId="4">#REF!</definedName>
    <definedName name="ew.FIN005_1" localSheetId="10">#REF!</definedName>
    <definedName name="ew.FIN005_1" localSheetId="16">#REF!</definedName>
    <definedName name="ew.FIN005_1">#REF!</definedName>
    <definedName name="FCI" localSheetId="2">#REF!</definedName>
    <definedName name="FCI" localSheetId="4">#REF!</definedName>
    <definedName name="FCI" localSheetId="10">#REF!</definedName>
    <definedName name="FCI" localSheetId="16">#REF!</definedName>
    <definedName name="FCI">#REF!</definedName>
    <definedName name="fdsg" localSheetId="2">'[13]Table 39_'!#REF!</definedName>
    <definedName name="fdsg" localSheetId="4">'[13]Table 39_'!#REF!</definedName>
    <definedName name="fdsg" localSheetId="10">'[13]Table 39_'!#REF!</definedName>
    <definedName name="fdsg" localSheetId="16">'[13]Table 39_'!#REF!</definedName>
    <definedName name="fdsg">'[13]Table 39_'!#REF!</definedName>
    <definedName name="fdtv" localSheetId="2">#REF!</definedName>
    <definedName name="fdtv" localSheetId="4">#REF!</definedName>
    <definedName name="fdtv" localSheetId="10">#REF!</definedName>
    <definedName name="fdtv" localSheetId="16">#REF!</definedName>
    <definedName name="fdtv">#REF!</definedName>
    <definedName name="FebruaryIC" localSheetId="2">#REF!</definedName>
    <definedName name="FebruaryIC" localSheetId="4">#REF!</definedName>
    <definedName name="FebruaryIC" localSheetId="10">#REF!</definedName>
    <definedName name="FebruaryIC" localSheetId="16">#REF!</definedName>
    <definedName name="FebruaryIC">#REF!</definedName>
    <definedName name="FebruaryII" localSheetId="2">#REF!</definedName>
    <definedName name="FebruaryII" localSheetId="4">#REF!</definedName>
    <definedName name="FebruaryII" localSheetId="10">#REF!</definedName>
    <definedName name="FebruaryII" localSheetId="16">#REF!</definedName>
    <definedName name="FebruaryII">#REF!</definedName>
    <definedName name="FebruaryL" localSheetId="2">#REF!</definedName>
    <definedName name="FebruaryL" localSheetId="4">#REF!</definedName>
    <definedName name="FebruaryL" localSheetId="10">#REF!</definedName>
    <definedName name="FebruaryL" localSheetId="16">#REF!</definedName>
    <definedName name="FebruaryL">#REF!</definedName>
    <definedName name="Fed_FundsBanks" localSheetId="2">[19]S.P.23!#REF!</definedName>
    <definedName name="Fed_FundsBanks" localSheetId="4">[19]S.P.23!#REF!</definedName>
    <definedName name="Fed_FundsBanks" localSheetId="10">[19]S.P.23!#REF!</definedName>
    <definedName name="Fed_FundsBanks" localSheetId="16">[19]S.P.23!#REF!</definedName>
    <definedName name="Fed_FundsBanks">[19]S.P.23!#REF!</definedName>
    <definedName name="Fed_fundsbanks_percent" localSheetId="2">[19]S.P.23!#REF!</definedName>
    <definedName name="Fed_fundsbanks_percent" localSheetId="4">[19]S.P.23!#REF!</definedName>
    <definedName name="Fed_fundsbanks_percent" localSheetId="10">[19]S.P.23!#REF!</definedName>
    <definedName name="Fed_fundsbanks_percent" localSheetId="16">[19]S.P.23!#REF!</definedName>
    <definedName name="Fed_fundsbanks_percent">[19]S.P.23!#REF!</definedName>
    <definedName name="Fed_fundsnon_bank_percent" localSheetId="2">[19]S.P.23!#REF!</definedName>
    <definedName name="Fed_fundsnon_bank_percent" localSheetId="4">[19]S.P.23!#REF!</definedName>
    <definedName name="Fed_fundsnon_bank_percent" localSheetId="10">[19]S.P.23!#REF!</definedName>
    <definedName name="Fed_fundsnon_bank_percent" localSheetId="16">[19]S.P.23!#REF!</definedName>
    <definedName name="Fed_fundsnon_bank_percent">[19]S.P.23!#REF!</definedName>
    <definedName name="Fed_Fundsnon_banks" localSheetId="2">[19]S.P.23!#REF!</definedName>
    <definedName name="Fed_Fundsnon_banks" localSheetId="4">[19]S.P.23!#REF!</definedName>
    <definedName name="Fed_Fundsnon_banks" localSheetId="10">[19]S.P.23!#REF!</definedName>
    <definedName name="Fed_Fundsnon_banks" localSheetId="16">[19]S.P.23!#REF!</definedName>
    <definedName name="Fed_Fundsnon_banks">[19]S.P.23!#REF!</definedName>
    <definedName name="fedfundsbanks" localSheetId="2">[19]S.P.23!#REF!</definedName>
    <definedName name="fedfundsbanks" localSheetId="4">[19]S.P.23!#REF!</definedName>
    <definedName name="fedfundsbanks" localSheetId="10">[19]S.P.23!#REF!</definedName>
    <definedName name="fedfundsbanks" localSheetId="16">[19]S.P.23!#REF!</definedName>
    <definedName name="fedfundsbanks">[19]S.P.23!#REF!</definedName>
    <definedName name="fedfundsnon_banks" localSheetId="2">[19]S.P.23!#REF!</definedName>
    <definedName name="fedfundsnon_banks" localSheetId="4">[19]S.P.23!#REF!</definedName>
    <definedName name="fedfundsnon_banks" localSheetId="10">[19]S.P.23!#REF!</definedName>
    <definedName name="fedfundsnon_banks" localSheetId="16">[19]S.P.23!#REF!</definedName>
    <definedName name="fedfundsnon_banks">[19]S.P.23!#REF!</definedName>
    <definedName name="ff" localSheetId="2" hidden="1">BS!ff</definedName>
    <definedName name="ff" localSheetId="1" hidden="1">#N/A</definedName>
    <definedName name="ff" localSheetId="4" hidden="1">'Przychody prowizyjne'!ff</definedName>
    <definedName name="ff" localSheetId="17" hidden="1">#N/A</definedName>
    <definedName name="ff" hidden="1">BS!ff</definedName>
    <definedName name="fff" localSheetId="2">BS!fff</definedName>
    <definedName name="fff" localSheetId="1">#N/A</definedName>
    <definedName name="fff" localSheetId="4">'Przychody prowizyjne'!fff</definedName>
    <definedName name="fff" localSheetId="17">#N/A</definedName>
    <definedName name="fff">BS!fff</definedName>
    <definedName name="ffff" localSheetId="2">BS!ffff</definedName>
    <definedName name="ffff" localSheetId="1">#N/A</definedName>
    <definedName name="ffff" localSheetId="4">'Przychody prowizyjne'!ffff</definedName>
    <definedName name="ffff" localSheetId="17">#N/A</definedName>
    <definedName name="ffff">BS!ffff</definedName>
    <definedName name="fffff" localSheetId="2">BS!fffff</definedName>
    <definedName name="fffff" localSheetId="1">#N/A</definedName>
    <definedName name="fffff" localSheetId="4">'Przychody prowizyjne'!fffff</definedName>
    <definedName name="fffff" localSheetId="17">#N/A</definedName>
    <definedName name="fffff">BS!fffff</definedName>
    <definedName name="ffffff" localSheetId="2">BS!ffffff</definedName>
    <definedName name="ffffff" localSheetId="1">#N/A</definedName>
    <definedName name="ffffff" localSheetId="4">'Przychody prowizyjne'!ffffff</definedName>
    <definedName name="ffffff" localSheetId="17">#N/A</definedName>
    <definedName name="ffffff">BS!ffffff</definedName>
    <definedName name="ffmovs" localSheetId="2">#REF!</definedName>
    <definedName name="ffmovs" localSheetId="4">#REF!</definedName>
    <definedName name="ffmovs" localSheetId="10">#REF!</definedName>
    <definedName name="ffmovs" localSheetId="16">#REF!</definedName>
    <definedName name="ffmovs">#REF!</definedName>
    <definedName name="fg" localSheetId="2" hidden="1">{"'BZ SA P&amp;l (fORECAST)'!$A$1:$BR$26"}</definedName>
    <definedName name="fg" localSheetId="1" hidden="1">{"'BZ SA P&amp;l (fORECAST)'!$A$1:$BR$26"}</definedName>
    <definedName name="fg" localSheetId="4" hidden="1">{"'BZ SA P&amp;l (fORECAST)'!$A$1:$BR$26"}</definedName>
    <definedName name="fg" hidden="1">{"'BZ SA P&amp;l (fORECAST)'!$A$1:$BR$26"}</definedName>
    <definedName name="fgf" localSheetId="2">'[15]Table 39_'!#REF!</definedName>
    <definedName name="fgf" localSheetId="4">'[15]Table 39_'!#REF!</definedName>
    <definedName name="fgf" localSheetId="10">'[15]Table 39_'!#REF!</definedName>
    <definedName name="fgf" localSheetId="16">'[15]Table 39_'!#REF!</definedName>
    <definedName name="fgf">'[15]Table 39_'!#REF!</definedName>
    <definedName name="fghjk">[2]!fghjk</definedName>
    <definedName name="fixing">[23]kursy!$A$1:$G$65536</definedName>
    <definedName name="FL2000M" localSheetId="2">#REF!</definedName>
    <definedName name="FL2000M" localSheetId="4">#REF!</definedName>
    <definedName name="FL2000M" localSheetId="10">#REF!</definedName>
    <definedName name="FL2000M" localSheetId="16">#REF!</definedName>
    <definedName name="FL2000M">#REF!</definedName>
    <definedName name="FL2000Y" localSheetId="2">#REF!</definedName>
    <definedName name="FL2000Y" localSheetId="4">#REF!</definedName>
    <definedName name="FL2000Y" localSheetId="10">#REF!</definedName>
    <definedName name="FL2000Y" localSheetId="16">#REF!</definedName>
    <definedName name="FL2000Y">#REF!</definedName>
    <definedName name="FL2001M" localSheetId="2">#REF!</definedName>
    <definedName name="FL2001M" localSheetId="4">#REF!</definedName>
    <definedName name="FL2001M" localSheetId="10">#REF!</definedName>
    <definedName name="FL2001M" localSheetId="16">#REF!</definedName>
    <definedName name="FL2001M">#REF!</definedName>
    <definedName name="FL2001Y" localSheetId="2">#REF!</definedName>
    <definedName name="FL2001Y" localSheetId="4">#REF!</definedName>
    <definedName name="FL2001Y" localSheetId="10">#REF!</definedName>
    <definedName name="FL2001Y" localSheetId="16">#REF!</definedName>
    <definedName name="FL2001Y">#REF!</definedName>
    <definedName name="FLHPINC" localSheetId="2">#REF!</definedName>
    <definedName name="FLHPINC" localSheetId="4">#REF!</definedName>
    <definedName name="FLHPINC" localSheetId="10">#REF!</definedName>
    <definedName name="FLHPINC" localSheetId="16">#REF!</definedName>
    <definedName name="FLHPINC">#REF!</definedName>
    <definedName name="flrent" localSheetId="2">#REF!</definedName>
    <definedName name="flrent" localSheetId="4">#REF!</definedName>
    <definedName name="flrent" localSheetId="10">#REF!</definedName>
    <definedName name="flrent" localSheetId="16">#REF!</definedName>
    <definedName name="flrent">#REF!</definedName>
    <definedName name="Format" localSheetId="2">#REF!</definedName>
    <definedName name="Format" localSheetId="4">#REF!</definedName>
    <definedName name="Format" localSheetId="10">#REF!</definedName>
    <definedName name="Format" localSheetId="16">#REF!</definedName>
    <definedName name="Format">#REF!</definedName>
    <definedName name="FRA_dt" localSheetId="2">#REF!</definedName>
    <definedName name="FRA_dt" localSheetId="4">#REF!</definedName>
    <definedName name="FRA_dt" localSheetId="10">#REF!</definedName>
    <definedName name="FRA_dt" localSheetId="16">#REF!</definedName>
    <definedName name="FRA_dt">#REF!</definedName>
    <definedName name="Frequency">[20]Lists!$A$21:$A$25</definedName>
    <definedName name="FS" localSheetId="2" hidden="1">{"'BZ SA P&amp;l (fORECAST)'!$A$1:$BR$26"}</definedName>
    <definedName name="FS" localSheetId="1" hidden="1">{"'BZ SA P&amp;l (fORECAST)'!$A$1:$BR$26"}</definedName>
    <definedName name="FS" localSheetId="4" hidden="1">{"'BZ SA P&amp;l (fORECAST)'!$A$1:$BR$26"}</definedName>
    <definedName name="FS" hidden="1">{"'BZ SA P&amp;l (fORECAST)'!$A$1:$BR$26"}</definedName>
    <definedName name="ftyf" localSheetId="2" hidden="1">{"'BZ SA P&amp;l (fORECAST)'!$A$1:$BR$26"}</definedName>
    <definedName name="ftyf" localSheetId="1" hidden="1">{"'BZ SA P&amp;l (fORECAST)'!$A$1:$BR$26"}</definedName>
    <definedName name="ftyf" localSheetId="4" hidden="1">{"'BZ SA P&amp;l (fORECAST)'!$A$1:$BR$26"}</definedName>
    <definedName name="ftyf" hidden="1">{"'BZ SA P&amp;l (fORECAST)'!$A$1:$BR$26"}</definedName>
    <definedName name="FUND2000M" localSheetId="2">#REF!</definedName>
    <definedName name="FUND2000M" localSheetId="4">#REF!</definedName>
    <definedName name="FUND2000M" localSheetId="10">#REF!</definedName>
    <definedName name="FUND2000M" localSheetId="16">#REF!</definedName>
    <definedName name="FUND2000M">#REF!</definedName>
    <definedName name="FUND2000Y" localSheetId="2">#REF!</definedName>
    <definedName name="FUND2000Y" localSheetId="4">#REF!</definedName>
    <definedName name="FUND2000Y" localSheetId="10">#REF!</definedName>
    <definedName name="FUND2000Y" localSheetId="16">#REF!</definedName>
    <definedName name="FUND2000Y">#REF!</definedName>
    <definedName name="FUND2001M" localSheetId="2">#REF!</definedName>
    <definedName name="FUND2001M" localSheetId="4">#REF!</definedName>
    <definedName name="FUND2001M" localSheetId="10">#REF!</definedName>
    <definedName name="FUND2001M" localSheetId="16">#REF!</definedName>
    <definedName name="FUND2001M">#REF!</definedName>
    <definedName name="FUND2001Y" localSheetId="2">#REF!</definedName>
    <definedName name="FUND2001Y" localSheetId="4">#REF!</definedName>
    <definedName name="FUND2001Y" localSheetId="10">#REF!</definedName>
    <definedName name="FUND2001Y" localSheetId="16">#REF!</definedName>
    <definedName name="FUND2001Y">#REF!</definedName>
    <definedName name="GBH2000M" localSheetId="2">#REF!</definedName>
    <definedName name="GBH2000M" localSheetId="4">#REF!</definedName>
    <definedName name="GBH2000M" localSheetId="10">#REF!</definedName>
    <definedName name="GBH2000M" localSheetId="16">#REF!</definedName>
    <definedName name="GBH2000M">#REF!</definedName>
    <definedName name="GBH2000Y" localSheetId="2">#REF!</definedName>
    <definedName name="GBH2000Y" localSheetId="4">#REF!</definedName>
    <definedName name="GBH2000Y" localSheetId="10">#REF!</definedName>
    <definedName name="GBH2000Y" localSheetId="16">#REF!</definedName>
    <definedName name="GBH2000Y">#REF!</definedName>
    <definedName name="GBH2001M" localSheetId="2">#REF!</definedName>
    <definedName name="GBH2001M" localSheetId="4">#REF!</definedName>
    <definedName name="GBH2001M" localSheetId="10">#REF!</definedName>
    <definedName name="GBH2001M" localSheetId="16">#REF!</definedName>
    <definedName name="GBH2001M">#REF!</definedName>
    <definedName name="GBH2001Y" localSheetId="2">#REF!</definedName>
    <definedName name="GBH2001Y" localSheetId="4">#REF!</definedName>
    <definedName name="GBH2001Y" localSheetId="10">#REF!</definedName>
    <definedName name="GBH2001Y" localSheetId="16">#REF!</definedName>
    <definedName name="GBH2001Y">#REF!</definedName>
    <definedName name="GBP" localSheetId="2">#REF!</definedName>
    <definedName name="GBP" localSheetId="4">#REF!</definedName>
    <definedName name="GBP" localSheetId="10">#REF!</definedName>
    <definedName name="GBP" localSheetId="16">#REF!</definedName>
    <definedName name="GBP">#REF!</definedName>
    <definedName name="gdwill1" localSheetId="2">[19]S.P.29!#REF!</definedName>
    <definedName name="gdwill1" localSheetId="4">[19]S.P.29!#REF!</definedName>
    <definedName name="gdwill1" localSheetId="10">[19]S.P.29!#REF!</definedName>
    <definedName name="gdwill1" localSheetId="16">[19]S.P.29!#REF!</definedName>
    <definedName name="gdwill1">[19]S.P.29!#REF!</definedName>
    <definedName name="gdwill2" localSheetId="2">[19]S.P.29!#REF!</definedName>
    <definedName name="gdwill2" localSheetId="4">[19]S.P.29!#REF!</definedName>
    <definedName name="gdwill2" localSheetId="10">[19]S.P.29!#REF!</definedName>
    <definedName name="gdwill2" localSheetId="16">[19]S.P.29!#REF!</definedName>
    <definedName name="gdwill2">[19]S.P.29!#REF!</definedName>
    <definedName name="gdwill3" localSheetId="2">[19]S.P.29!#REF!</definedName>
    <definedName name="gdwill3" localSheetId="4">[19]S.P.29!#REF!</definedName>
    <definedName name="gdwill3" localSheetId="10">[19]S.P.29!#REF!</definedName>
    <definedName name="gdwill3" localSheetId="16">[19]S.P.29!#REF!</definedName>
    <definedName name="gdwill3">[19]S.P.29!#REF!</definedName>
    <definedName name="gf" localSheetId="2" hidden="1">{"'BZ SA P&amp;l (fORECAST)'!$A$1:$BR$26"}</definedName>
    <definedName name="gf" localSheetId="1" hidden="1">{"'BZ SA P&amp;l (fORECAST)'!$A$1:$BR$26"}</definedName>
    <definedName name="gf" localSheetId="4" hidden="1">{"'BZ SA P&amp;l (fORECAST)'!$A$1:$BR$26"}</definedName>
    <definedName name="gf" hidden="1">{"'BZ SA P&amp;l (fORECAST)'!$A$1:$BR$26"}</definedName>
    <definedName name="gg"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2">BS!ggg</definedName>
    <definedName name="ggg" localSheetId="1">#N/A</definedName>
    <definedName name="ggg" localSheetId="4">'Przychody prowizyjne'!ggg</definedName>
    <definedName name="ggg" localSheetId="17">#N/A</definedName>
    <definedName name="ggg">BS!ggg</definedName>
    <definedName name="gggg" localSheetId="2">BS!gggg</definedName>
    <definedName name="gggg" localSheetId="1">#N/A</definedName>
    <definedName name="gggg" localSheetId="4">'Przychody prowizyjne'!gggg</definedName>
    <definedName name="gggg" localSheetId="17">#N/A</definedName>
    <definedName name="gggg">BS!gggg</definedName>
    <definedName name="ggggg" localSheetId="2">BS!ggggg</definedName>
    <definedName name="ggggg" localSheetId="1">#N/A</definedName>
    <definedName name="ggggg" localSheetId="4">'Przychody prowizyjne'!ggggg</definedName>
    <definedName name="ggggg" localSheetId="17">#N/A</definedName>
    <definedName name="ggggg">BS!ggggg</definedName>
    <definedName name="GII" localSheetId="2">#REF!</definedName>
    <definedName name="GII" localSheetId="4">#REF!</definedName>
    <definedName name="GII" localSheetId="10">#REF!</definedName>
    <definedName name="GII" localSheetId="16">#REF!</definedName>
    <definedName name="GII">#REF!</definedName>
    <definedName name="gilts" localSheetId="2">[19]S.P.2!#REF!</definedName>
    <definedName name="gilts" localSheetId="4">[19]S.P.2!#REF!</definedName>
    <definedName name="gilts" localSheetId="10">[19]S.P.2!#REF!</definedName>
    <definedName name="gilts" localSheetId="16">[19]S.P.2!#REF!</definedName>
    <definedName name="gilts">[19]S.P.2!#REF!</definedName>
    <definedName name="gilts10" localSheetId="2">[19]S.P.3!#REF!</definedName>
    <definedName name="gilts10" localSheetId="4">[19]S.P.3!#REF!</definedName>
    <definedName name="gilts10" localSheetId="10">[19]S.P.3!#REF!</definedName>
    <definedName name="gilts10" localSheetId="16">[19]S.P.3!#REF!</definedName>
    <definedName name="gilts10">[19]S.P.3!#REF!</definedName>
    <definedName name="gilts20" localSheetId="2">[19]S.P.2!#REF!</definedName>
    <definedName name="gilts20" localSheetId="4">[19]S.P.2!#REF!</definedName>
    <definedName name="gilts20" localSheetId="10">[19]S.P.2!#REF!</definedName>
    <definedName name="gilts20" localSheetId="16">[19]S.P.2!#REF!</definedName>
    <definedName name="gilts20">[19]S.P.2!#REF!</definedName>
    <definedName name="GotoErrGrid" localSheetId="2">#REF!</definedName>
    <definedName name="GotoErrGrid" localSheetId="4">#REF!</definedName>
    <definedName name="GotoErrGrid" localSheetId="10">#REF!</definedName>
    <definedName name="GotoErrGrid" localSheetId="16">#REF!</definedName>
    <definedName name="GotoErrGrid">#REF!</definedName>
    <definedName name="GotoErrMsg" localSheetId="2">#REF!</definedName>
    <definedName name="GotoErrMsg" localSheetId="4">#REF!</definedName>
    <definedName name="GotoErrMsg" localSheetId="10">#REF!</definedName>
    <definedName name="GotoErrMsg" localSheetId="16">#REF!</definedName>
    <definedName name="GotoErrMsg">#REF!</definedName>
    <definedName name="Gototitles" localSheetId="2">#REF!</definedName>
    <definedName name="Gototitles" localSheetId="4">#REF!</definedName>
    <definedName name="Gototitles" localSheetId="10">#REF!</definedName>
    <definedName name="Gototitles" localSheetId="16">#REF!</definedName>
    <definedName name="Gototitles">#REF!</definedName>
    <definedName name="Gotówka_i_operacje_z_bankiem_centralnym" localSheetId="2">#REF!</definedName>
    <definedName name="Gotówka_i_operacje_z_bankiem_centralnym" localSheetId="4">#REF!</definedName>
    <definedName name="Gotówka_i_operacje_z_bankiem_centralnym" localSheetId="10">#REF!</definedName>
    <definedName name="Gotówka_i_operacje_z_bankiem_centralnym" localSheetId="16">#REF!</definedName>
    <definedName name="Gotówka_i_operacje_z_bankiem_centralnym" localSheetId="17">#REF!</definedName>
    <definedName name="Gotówka_i_operacje_z_bankiem_centralnym">#REF!</definedName>
    <definedName name="Grading" localSheetId="2">#REF!</definedName>
    <definedName name="Grading" localSheetId="4">#REF!</definedName>
    <definedName name="Grading" localSheetId="10">#REF!</definedName>
    <definedName name="Grading" localSheetId="16">#REF!</definedName>
    <definedName name="Grading" localSheetId="17">#REF!</definedName>
    <definedName name="Grading">#REF!</definedName>
    <definedName name="groshedg20" localSheetId="2">[19]S.P.2!#REF!</definedName>
    <definedName name="groshedg20" localSheetId="4">[19]S.P.2!#REF!</definedName>
    <definedName name="groshedg20" localSheetId="10">[19]S.P.2!#REF!</definedName>
    <definedName name="groshedg20" localSheetId="16">[19]S.P.2!#REF!</definedName>
    <definedName name="groshedg20">[19]S.P.2!#REF!</definedName>
    <definedName name="grosinv20" localSheetId="2">[19]S.P.2!#REF!</definedName>
    <definedName name="grosinv20" localSheetId="4">[19]S.P.2!#REF!</definedName>
    <definedName name="grosinv20" localSheetId="10">[19]S.P.2!#REF!</definedName>
    <definedName name="grosinv20" localSheetId="16">[19]S.P.2!#REF!</definedName>
    <definedName name="grosinv20">[19]S.P.2!#REF!</definedName>
    <definedName name="grprelief_paid" localSheetId="2">#REF!</definedName>
    <definedName name="grprelief_paid" localSheetId="4">#REF!</definedName>
    <definedName name="grprelief_paid" localSheetId="10">#REF!</definedName>
    <definedName name="grprelief_paid" localSheetId="16">#REF!</definedName>
    <definedName name="grprelief_paid">#REF!</definedName>
    <definedName name="grprelief_received" localSheetId="2">#REF!</definedName>
    <definedName name="grprelief_received" localSheetId="4">#REF!</definedName>
    <definedName name="grprelief_received" localSheetId="10">#REF!</definedName>
    <definedName name="grprelief_received" localSheetId="16">#REF!</definedName>
    <definedName name="grprelief_received">#REF!</definedName>
    <definedName name="grupa" localSheetId="2">[36]grupa!#REF!</definedName>
    <definedName name="grupa" localSheetId="5">[36]grupa!#REF!</definedName>
    <definedName name="grupa" localSheetId="4">[36]grupa!#REF!</definedName>
    <definedName name="grupa" localSheetId="10">[36]grupa!#REF!</definedName>
    <definedName name="grupa" localSheetId="16">[36]grupa!#REF!</definedName>
    <definedName name="grupa" localSheetId="17">[37]grupa!#REF!</definedName>
    <definedName name="grupa">[36]grupa!#REF!</definedName>
    <definedName name="Grupa2000M" localSheetId="2">#REF!</definedName>
    <definedName name="Grupa2000M" localSheetId="4">#REF!</definedName>
    <definedName name="Grupa2000M" localSheetId="10">#REF!</definedName>
    <definedName name="Grupa2000M" localSheetId="16">#REF!</definedName>
    <definedName name="Grupa2000M">#REF!</definedName>
    <definedName name="Grupa2000Y" localSheetId="2">#REF!</definedName>
    <definedName name="Grupa2000Y" localSheetId="4">#REF!</definedName>
    <definedName name="Grupa2000Y" localSheetId="10">#REF!</definedName>
    <definedName name="Grupa2000Y" localSheetId="16">#REF!</definedName>
    <definedName name="Grupa2000Y">#REF!</definedName>
    <definedName name="Grupa2001M" localSheetId="2">#REF!</definedName>
    <definedName name="Grupa2001M" localSheetId="4">#REF!</definedName>
    <definedName name="Grupa2001M" localSheetId="10">#REF!</definedName>
    <definedName name="Grupa2001M" localSheetId="16">#REF!</definedName>
    <definedName name="Grupa2001M">#REF!</definedName>
    <definedName name="Grupa2001Y" localSheetId="2">#REF!</definedName>
    <definedName name="Grupa2001Y" localSheetId="4">#REF!</definedName>
    <definedName name="Grupa2001Y" localSheetId="10">#REF!</definedName>
    <definedName name="Grupa2001Y" localSheetId="16">#REF!</definedName>
    <definedName name="Grupa2001Y">#REF!</definedName>
    <definedName name="gty"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2" hidden="1">{"'BZ SA P&amp;l (fORECAST)'!$A$1:$BR$26"}</definedName>
    <definedName name="hdjhsusisdsdf" localSheetId="1" hidden="1">{"'BZ SA P&amp;l (fORECAST)'!$A$1:$BR$26"}</definedName>
    <definedName name="hdjhsusisdsdf" localSheetId="4" hidden="1">{"'BZ SA P&amp;l (fORECAST)'!$A$1:$BR$26"}</definedName>
    <definedName name="hdjhsusisdsdf" hidden="1">{"'BZ SA P&amp;l (fORECAST)'!$A$1:$BR$26"}</definedName>
    <definedName name="Header" localSheetId="2">#REF!</definedName>
    <definedName name="Header" localSheetId="4">#REF!</definedName>
    <definedName name="Header" localSheetId="10">#REF!</definedName>
    <definedName name="Header" localSheetId="16">#REF!</definedName>
    <definedName name="Header">#REF!</definedName>
    <definedName name="Hedge" localSheetId="2">#REF!</definedName>
    <definedName name="Hedge" localSheetId="4">#REF!</definedName>
    <definedName name="Hedge" localSheetId="10">#REF!</definedName>
    <definedName name="Hedge" localSheetId="16">#REF!</definedName>
    <definedName name="Hedge">#REF!</definedName>
    <definedName name="hedge_07" localSheetId="2">#REF!</definedName>
    <definedName name="hedge_07" localSheetId="4">#REF!</definedName>
    <definedName name="hedge_07" localSheetId="10">#REF!</definedName>
    <definedName name="hedge_07" localSheetId="16">#REF!</definedName>
    <definedName name="hedge_07">#REF!</definedName>
    <definedName name="hedge_08" localSheetId="2">#REF!</definedName>
    <definedName name="hedge_08" localSheetId="4">#REF!</definedName>
    <definedName name="hedge_08" localSheetId="10">#REF!</definedName>
    <definedName name="hedge_08" localSheetId="16">#REF!</definedName>
    <definedName name="hedge_08">#REF!</definedName>
    <definedName name="hefjwdfjk" localSheetId="2">'[5]wybrane dane finansowe 1'!#REF!</definedName>
    <definedName name="hefjwdfjk" localSheetId="4">'[5]wybrane dane finansowe 1'!#REF!</definedName>
    <definedName name="hefjwdfjk" localSheetId="10">'[5]wybrane dane finansowe 1'!#REF!</definedName>
    <definedName name="hefjwdfjk" localSheetId="16">'[5]wybrane dane finansowe 1'!#REF!</definedName>
    <definedName name="hefjwdfjk" localSheetId="17">'[5]wybrane dane finansowe 1'!#REF!</definedName>
    <definedName name="hefjwdfjk">'[5]wybrane dane finansowe 1'!#REF!</definedName>
    <definedName name="hh" localSheetId="2">BS!hh</definedName>
    <definedName name="hh" localSheetId="1">#N/A</definedName>
    <definedName name="hh" localSheetId="4">'Przychody prowizyjne'!hh</definedName>
    <definedName name="hh" localSheetId="17">#N/A</definedName>
    <definedName name="hh">BS!hh</definedName>
    <definedName name="hhh" localSheetId="2" hidden="1">{"'BZ SA P&amp;l (fORECAST)'!$A$1:$BR$26"}</definedName>
    <definedName name="hhh" localSheetId="1" hidden="1">{"'BZ SA P&amp;l (fORECAST)'!$A$1:$BR$26"}</definedName>
    <definedName name="hhh" localSheetId="4" hidden="1">{"'BZ SA P&amp;l (fORECAST)'!$A$1:$BR$26"}</definedName>
    <definedName name="hhh" localSheetId="17" hidden="1">{"'BZ SA P&amp;l (fORECAST)'!$A$1:$BR$26"}</definedName>
    <definedName name="hhh" hidden="1">{"'BZ SA P&amp;l (fORECAST)'!$A$1:$BR$26"}</definedName>
    <definedName name="hhhh"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2">BS!hhhhh</definedName>
    <definedName name="hhhhh" localSheetId="1">#N/A</definedName>
    <definedName name="hhhhh" localSheetId="4">'Przychody prowizyjne'!hhhhh</definedName>
    <definedName name="hhhhh" localSheetId="17">#N/A</definedName>
    <definedName name="hhhhh">BS!hhhhh</definedName>
    <definedName name="hhhhhhh">#N/A</definedName>
    <definedName name="hjakha">#N/A</definedName>
    <definedName name="hjskaa" localSheetId="2" hidden="1">{"'BZ SA P&amp;l (fORECAST)'!$A$1:$BR$26"}</definedName>
    <definedName name="hjskaa" localSheetId="1" hidden="1">{"'BZ SA P&amp;l (fORECAST)'!$A$1:$BR$26"}</definedName>
    <definedName name="hjskaa" localSheetId="4" hidden="1">{"'BZ SA P&amp;l (fORECAST)'!$A$1:$BR$26"}</definedName>
    <definedName name="hjskaa" hidden="1">{"'BZ SA P&amp;l (fORECAST)'!$A$1:$BR$26"}</definedName>
    <definedName name="hjsufyufdfsfsf">#N/A</definedName>
    <definedName name="ho" localSheetId="2">#REF!</definedName>
    <definedName name="ho" localSheetId="4">#REF!</definedName>
    <definedName name="ho" localSheetId="10">#REF!</definedName>
    <definedName name="ho" localSheetId="16">#REF!</definedName>
    <definedName name="ho">#REF!</definedName>
    <definedName name="holidays">OFFSET([33]Holidays!$A$6,0,0,COUNT([33]Holidays!$A$6:$A$105),1)</definedName>
    <definedName name="HTML_CodePage" hidden="1">1250</definedName>
    <definedName name="HTML_Control" localSheetId="2" hidden="1">{"'BZ SA P&amp;l (fORECAST)'!$A$1:$BR$26"}</definedName>
    <definedName name="HTML_Control" localSheetId="1" hidden="1">{"'BZ SA P&amp;l (fORECAST)'!$A$1:$BR$26"}</definedName>
    <definedName name="HTML_Control" localSheetId="4" hidden="1">{"'BZ SA P&amp;l (fORECAST)'!$A$1:$BR$26"}</definedName>
    <definedName name="HTML_Control" localSheetId="17"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2">#REF!</definedName>
    <definedName name="hy" localSheetId="4">#REF!</definedName>
    <definedName name="hy" localSheetId="10">#REF!</definedName>
    <definedName name="hy" localSheetId="16">#REF!</definedName>
    <definedName name="hy">#REF!</definedName>
    <definedName name="HypDateTimeFormat">"mm/dd/yy HH:MM AM/PM"</definedName>
    <definedName name="HypIntgFormat">"###0"</definedName>
    <definedName name="HypRealFormat">"#,##0.#####"</definedName>
    <definedName name="hyukj" localSheetId="2">#REF!</definedName>
    <definedName name="hyukj" localSheetId="4">#REF!</definedName>
    <definedName name="hyukj" localSheetId="10">#REF!</definedName>
    <definedName name="hyukj" localSheetId="16">#REF!</definedName>
    <definedName name="hyukj">#REF!</definedName>
    <definedName name="HZ_indeks" localSheetId="2" hidden="1">{"Bilans płatniczy narastająco",#N/A,TRUE,"Bilans płatniczy narastająco"}</definedName>
    <definedName name="HZ_indeks" localSheetId="1" hidden="1">{"Bilans płatniczy narastająco",#N/A,TRUE,"Bilans płatniczy narastająco"}</definedName>
    <definedName name="HZ_indeks" localSheetId="4" hidden="1">{"Bilans płatniczy narastająco",#N/A,TRUE,"Bilans płatniczy narastająco"}</definedName>
    <definedName name="HZ_indeks" localSheetId="17" hidden="1">{"Bilans płatniczy narastająco",#N/A,TRUE,"Bilans płatniczy narastająco"}</definedName>
    <definedName name="HZ_indeks" hidden="1">{"Bilans płatniczy narastająco",#N/A,TRUE,"Bilans płatniczy narastająco"}</definedName>
    <definedName name="IAF06_2007" localSheetId="2">#REF!</definedName>
    <definedName name="IAF06_2007" localSheetId="4">#REF!</definedName>
    <definedName name="IAF06_2007" localSheetId="10">#REF!</definedName>
    <definedName name="IAF06_2007" localSheetId="16">#REF!</definedName>
    <definedName name="IAF06_2007">#REF!</definedName>
    <definedName name="IAF2006_2" localSheetId="2">#REF!</definedName>
    <definedName name="IAF2006_2" localSheetId="4">#REF!</definedName>
    <definedName name="IAF2006_2" localSheetId="10">#REF!</definedName>
    <definedName name="IAF2006_2" localSheetId="16">#REF!</definedName>
    <definedName name="IAF2006_2">#REF!</definedName>
    <definedName name="IBNR" localSheetId="2">#REF!</definedName>
    <definedName name="IBNR" localSheetId="4">#REF!</definedName>
    <definedName name="IBNR" localSheetId="10">#REF!</definedName>
    <definedName name="IBNR" localSheetId="16">#REF!</definedName>
    <definedName name="IBNR">#REF!</definedName>
    <definedName name="ICBS" localSheetId="2">#REF!</definedName>
    <definedName name="ICBS" localSheetId="4">#REF!</definedName>
    <definedName name="ICBS" localSheetId="10">#REF!</definedName>
    <definedName name="ICBS" localSheetId="16">#REF!</definedName>
    <definedName name="ICBS">#REF!</definedName>
    <definedName name="ID" localSheetId="2">#REF!</definedName>
    <definedName name="ID" localSheetId="4">#REF!</definedName>
    <definedName name="ID" localSheetId="10">#REF!</definedName>
    <definedName name="ID" localSheetId="16">#REF!</definedName>
    <definedName name="ID" localSheetId="17">#REF!</definedName>
    <definedName name="ID">#REF!</definedName>
    <definedName name="ID_XBRL" localSheetId="2">#REF!</definedName>
    <definedName name="ID_XBRL" localSheetId="4">#REF!</definedName>
    <definedName name="ID_XBRL" localSheetId="10">#REF!</definedName>
    <definedName name="ID_XBRL" localSheetId="16">#REF!</definedName>
    <definedName name="ID_XBRL" localSheetId="17">#REF!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2">'[30]wybrane dane finansowe 1'!#REF!</definedName>
    <definedName name="iiiiiiiiiiiiiiiiiiiiiiiiiiiiiiiiiiiiiiiiiiiiiiiiiiiiiiiiiiiiiiiiiiiiiiii" localSheetId="5">'[30]wybrane dane finansowe 1'!#REF!</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10">'[30]wybrane dane finansowe 1'!#REF!</definedName>
    <definedName name="iiiiiiiiiiiiiiiiiiiiiiiiiiiiiiiiiiiiiiiiiiiiiiiiiiiiiiiiiiiiiiiiiiiiiiii" localSheetId="16">'[30]wybrane dane finansowe 1'!#REF!</definedName>
    <definedName name="iiiiiiiiiiiiiiiiiiiiiiiiiiiiiiiiiiiiiiiiiiiiiiiiiiiiiiiiiiiiiiiiiiiiiiii" localSheetId="17">'[31]wybrane dane finansowe 1'!#REF!</definedName>
    <definedName name="iiiiiiiiiiiiiiiiiiiiiiiiiiiiiiiiiiiiiiiiiiiiiiiiiiiiiiiiiiiiiiiiiiiiiiii">'[30]wybrane dane finansowe 1'!#REF!</definedName>
    <definedName name="Industry" localSheetId="2">#REF!</definedName>
    <definedName name="Industry" localSheetId="4">#REF!</definedName>
    <definedName name="Industry" localSheetId="10">#REF!</definedName>
    <definedName name="Industry" localSheetId="16">#REF!</definedName>
    <definedName name="Industry" localSheetId="17">#REF!</definedName>
    <definedName name="Industry">#REF!</definedName>
    <definedName name="inf" localSheetId="2">#REF!</definedName>
    <definedName name="inf" localSheetId="4">#REF!</definedName>
    <definedName name="inf" localSheetId="10">#REF!</definedName>
    <definedName name="inf" localSheetId="16">#REF!</definedName>
    <definedName name="inf">#REF!</definedName>
    <definedName name="inf_2" localSheetId="2">#REF!</definedName>
    <definedName name="inf_2" localSheetId="4">#REF!</definedName>
    <definedName name="inf_2" localSheetId="10">#REF!</definedName>
    <definedName name="inf_2" localSheetId="16">#REF!</definedName>
    <definedName name="inf_2">#REF!</definedName>
    <definedName name="Informacja_dodatkowa07" localSheetId="2">#REF!</definedName>
    <definedName name="Informacja_dodatkowa07" localSheetId="4">#REF!</definedName>
    <definedName name="Informacja_dodatkowa07" localSheetId="10">#REF!</definedName>
    <definedName name="Informacja_dodatkowa07" localSheetId="16">#REF!</definedName>
    <definedName name="Informacja_dodatkowa07" localSheetId="17">#REF!</definedName>
    <definedName name="Informacja_dodatkowa07">#REF!</definedName>
    <definedName name="Informacja_dodatkowa08" localSheetId="2">#REF!</definedName>
    <definedName name="Informacja_dodatkowa08" localSheetId="4">#REF!</definedName>
    <definedName name="Informacja_dodatkowa08" localSheetId="10">#REF!</definedName>
    <definedName name="Informacja_dodatkowa08" localSheetId="16">#REF!</definedName>
    <definedName name="Informacja_dodatkowa08" localSheetId="17">#REF!</definedName>
    <definedName name="Informacja_dodatkowa08">#REF!</definedName>
    <definedName name="Investments_in_associates_12_2007" localSheetId="2">#REF!</definedName>
    <definedName name="Investments_in_associates_12_2007" localSheetId="4">#REF!</definedName>
    <definedName name="Investments_in_associates_12_2007" localSheetId="10">#REF!</definedName>
    <definedName name="Investments_in_associates_12_2007" localSheetId="16">#REF!</definedName>
    <definedName name="Investments_in_associates_12_2007">#REF!</definedName>
    <definedName name="Investments_in_associates_12_2008" localSheetId="2">#REF!</definedName>
    <definedName name="Investments_in_associates_12_2008" localSheetId="4">#REF!</definedName>
    <definedName name="Investments_in_associates_12_2008" localSheetId="10">#REF!</definedName>
    <definedName name="Investments_in_associates_12_2008" localSheetId="16">#REF!</definedName>
    <definedName name="Investments_in_associates_12_2008">#REF!</definedName>
    <definedName name="Inwestycje_w_podmioty" localSheetId="2">#REF!</definedName>
    <definedName name="Inwestycje_w_podmioty" localSheetId="4">#REF!</definedName>
    <definedName name="Inwestycje_w_podmioty" localSheetId="10">#REF!</definedName>
    <definedName name="Inwestycje_w_podmioty" localSheetId="16">#REF!</definedName>
    <definedName name="Inwestycje_w_podmioty" localSheetId="17">#REF!</definedName>
    <definedName name="Inwestycje_w_podmioty">#REF!</definedName>
    <definedName name="Inwestycyjne_aktywa_finansowe" localSheetId="2">#REF!</definedName>
    <definedName name="Inwestycyjne_aktywa_finansowe" localSheetId="4">#REF!</definedName>
    <definedName name="Inwestycyjne_aktywa_finansowe" localSheetId="10">#REF!</definedName>
    <definedName name="Inwestycyjne_aktywa_finansowe" localSheetId="16">#REF!</definedName>
    <definedName name="Inwestycyjne_aktywa_finansowe" localSheetId="17">#REF!</definedName>
    <definedName name="Inwestycyjne_aktywa_finansowe">#REF!</definedName>
    <definedName name="IRS_dt" localSheetId="2">#REF!</definedName>
    <definedName name="IRS_dt" localSheetId="4">#REF!</definedName>
    <definedName name="IRS_dt" localSheetId="10">#REF!</definedName>
    <definedName name="IRS_dt" localSheetId="16">#REF!</definedName>
    <definedName name="IRS_dt">#REF!</definedName>
    <definedName name="IRS_dw" localSheetId="2">#REF!</definedName>
    <definedName name="IRS_dw" localSheetId="4">#REF!</definedName>
    <definedName name="IRS_dw" localSheetId="10">#REF!</definedName>
    <definedName name="IRS_dw" localSheetId="16">#REF!</definedName>
    <definedName name="IRS_dw">#REF!</definedName>
    <definedName name="IV_1" localSheetId="2">#REF!</definedName>
    <definedName name="IV_1" localSheetId="4">#REF!</definedName>
    <definedName name="IV_1" localSheetId="10">#REF!</definedName>
    <definedName name="IV_1" localSheetId="16">#REF!</definedName>
    <definedName name="IV_1">#REF!</definedName>
    <definedName name="IV_2" localSheetId="2">#REF!</definedName>
    <definedName name="IV_2" localSheetId="4">#REF!</definedName>
    <definedName name="IV_2" localSheetId="10">#REF!</definedName>
    <definedName name="IV_2" localSheetId="16">#REF!</definedName>
    <definedName name="IV_2" localSheetId="17">#REF!</definedName>
    <definedName name="IV_2">#REF!</definedName>
    <definedName name="IX.2005">#N/A</definedName>
    <definedName name="jakikredyt">[21]nazwy!$E$1:$E$13</definedName>
    <definedName name="jakikredyt3">[40]nazwy!$E$1:$E$15</definedName>
    <definedName name="JanuaryL" localSheetId="2">#REF!</definedName>
    <definedName name="JanuaryL" localSheetId="4">#REF!</definedName>
    <definedName name="JanuaryL" localSheetId="10">#REF!</definedName>
    <definedName name="JanuaryL" localSheetId="16">#REF!</definedName>
    <definedName name="JanuaryL">#REF!</definedName>
    <definedName name="JedenRadekPodSestavou" localSheetId="2">#REF!</definedName>
    <definedName name="JedenRadekPodSestavou" localSheetId="4">#REF!</definedName>
    <definedName name="JedenRadekPodSestavou" localSheetId="10">#REF!</definedName>
    <definedName name="JedenRadekPodSestavou" localSheetId="16">#REF!</definedName>
    <definedName name="JedenRadekPodSestavou">#REF!</definedName>
    <definedName name="JedenRadekPodSestavou_11" localSheetId="2">#REF!</definedName>
    <definedName name="JedenRadekPodSestavou_11" localSheetId="4">#REF!</definedName>
    <definedName name="JedenRadekPodSestavou_11" localSheetId="10">#REF!</definedName>
    <definedName name="JedenRadekPodSestavou_11" localSheetId="16">#REF!</definedName>
    <definedName name="JedenRadekPodSestavou_11">#REF!</definedName>
    <definedName name="JedenRadekPodSestavou_2" localSheetId="2">#REF!</definedName>
    <definedName name="JedenRadekPodSestavou_2" localSheetId="4">#REF!</definedName>
    <definedName name="JedenRadekPodSestavou_2" localSheetId="10">#REF!</definedName>
    <definedName name="JedenRadekPodSestavou_2" localSheetId="16">#REF!</definedName>
    <definedName name="JedenRadekPodSestavou_2">#REF!</definedName>
    <definedName name="JedenRadekPodSestavou_28" localSheetId="2">#REF!</definedName>
    <definedName name="JedenRadekPodSestavou_28" localSheetId="4">#REF!</definedName>
    <definedName name="JedenRadekPodSestavou_28" localSheetId="10">#REF!</definedName>
    <definedName name="JedenRadekPodSestavou_28" localSheetId="16">#REF!</definedName>
    <definedName name="JedenRadekPodSestavou_28">#REF!</definedName>
    <definedName name="JedenRadekVedleSestavy" localSheetId="2">#REF!</definedName>
    <definedName name="JedenRadekVedleSestavy" localSheetId="4">#REF!</definedName>
    <definedName name="JedenRadekVedleSestavy" localSheetId="10">#REF!</definedName>
    <definedName name="JedenRadekVedleSestavy" localSheetId="16">#REF!</definedName>
    <definedName name="JedenRadekVedleSestavy">#REF!</definedName>
    <definedName name="JedenRadekVedleSestavy_11" localSheetId="2">#REF!</definedName>
    <definedName name="JedenRadekVedleSestavy_11" localSheetId="4">#REF!</definedName>
    <definedName name="JedenRadekVedleSestavy_11" localSheetId="10">#REF!</definedName>
    <definedName name="JedenRadekVedleSestavy_11" localSheetId="16">#REF!</definedName>
    <definedName name="JedenRadekVedleSestavy_11">#REF!</definedName>
    <definedName name="JedenRadekVedleSestavy_2" localSheetId="2">#REF!</definedName>
    <definedName name="JedenRadekVedleSestavy_2" localSheetId="4">#REF!</definedName>
    <definedName name="JedenRadekVedleSestavy_2" localSheetId="10">#REF!</definedName>
    <definedName name="JedenRadekVedleSestavy_2" localSheetId="16">#REF!</definedName>
    <definedName name="JedenRadekVedleSestavy_2">#REF!</definedName>
    <definedName name="JedenRadekVedleSestavy_28" localSheetId="2">#REF!</definedName>
    <definedName name="JedenRadekVedleSestavy_28" localSheetId="4">#REF!</definedName>
    <definedName name="JedenRadekVedleSestavy_28" localSheetId="10">#REF!</definedName>
    <definedName name="JedenRadekVedleSestavy_28" localSheetId="16">#REF!</definedName>
    <definedName name="JedenRadekVedleSestavy_28">#REF!</definedName>
    <definedName name="jednostka_raportująca" localSheetId="17">[41]lista!$B$2:$B$3</definedName>
    <definedName name="jednostka_raportująca">[41]lista!$B$2:$B$3</definedName>
    <definedName name="jhskhsfsfsf" localSheetId="2" hidden="1">{"Bilans płatniczy narastająco",#N/A,TRUE,"Bilans płatniczy narastająco"}</definedName>
    <definedName name="jhskhsfsfsf" localSheetId="1" hidden="1">{"Bilans płatniczy narastająco",#N/A,TRUE,"Bilans płatniczy narastająco"}</definedName>
    <definedName name="jhskhsfsfsf" localSheetId="4" hidden="1">{"Bilans płatniczy narastająco",#N/A,TRUE,"Bilans płatniczy narastająco"}</definedName>
    <definedName name="jhskhsfsfsf" hidden="1">{"Bilans płatniczy narastająco",#N/A,TRUE,"Bilans płatniczy narastająco"}</definedName>
    <definedName name="JI" localSheetId="2" hidden="1">{"'BZ SA P&amp;l (fORECAST)'!$A$1:$BR$26"}</definedName>
    <definedName name="JI" localSheetId="1" hidden="1">{"'BZ SA P&amp;l (fORECAST)'!$A$1:$BR$26"}</definedName>
    <definedName name="JI" localSheetId="4" hidden="1">{"'BZ SA P&amp;l (fORECAST)'!$A$1:$BR$26"}</definedName>
    <definedName name="JI" localSheetId="17" hidden="1">{"'BZ SA P&amp;l (fORECAST)'!$A$1:$BR$26"}</definedName>
    <definedName name="JI" hidden="1">{"'BZ SA P&amp;l (fORECAST)'!$A$1:$BR$26"}</definedName>
    <definedName name="JJ">#N/A</definedName>
    <definedName name="jjj" localSheetId="2" hidden="1">{"'BZ SA P&amp;l (fORECAST)'!$A$1:$BR$26"}</definedName>
    <definedName name="jjj" localSheetId="1" hidden="1">{"'BZ SA P&amp;l (fORECAST)'!$A$1:$BR$26"}</definedName>
    <definedName name="jjj" localSheetId="4" hidden="1">{"'BZ SA P&amp;l (fORECAST)'!$A$1:$BR$26"}</definedName>
    <definedName name="jjj" localSheetId="17" hidden="1">{"'BZ SA P&amp;l (fORECAST)'!$A$1:$BR$26"}</definedName>
    <definedName name="jjj" hidden="1">{"'BZ SA P&amp;l (fORECAST)'!$A$1:$BR$26"}</definedName>
    <definedName name="jjjj" localSheetId="2" hidden="1">{"'BZ SA P&amp;l (fORECAST)'!$A$1:$BR$26"}</definedName>
    <definedName name="jjjj" localSheetId="1" hidden="1">{"'BZ SA P&amp;l (fORECAST)'!$A$1:$BR$26"}</definedName>
    <definedName name="jjjj" localSheetId="4" hidden="1">{"'BZ SA P&amp;l (fORECAST)'!$A$1:$BR$26"}</definedName>
    <definedName name="jjjj" localSheetId="17" hidden="1">{"'BZ SA P&amp;l (fORECAST)'!$A$1:$BR$26"}</definedName>
    <definedName name="jjjj" hidden="1">{"'BZ SA P&amp;l (fORECAST)'!$A$1:$BR$26"}</definedName>
    <definedName name="jjjjjj" localSheetId="2" hidden="1">{"'BZ SA P&amp;l (fORECAST)'!$A$1:$BR$26"}</definedName>
    <definedName name="jjjjjj" localSheetId="1" hidden="1">{"'BZ SA P&amp;l (fORECAST)'!$A$1:$BR$26"}</definedName>
    <definedName name="jjjjjj" localSheetId="4" hidden="1">{"'BZ SA P&amp;l (fORECAST)'!$A$1:$BR$26"}</definedName>
    <definedName name="jjjjjj" localSheetId="17" hidden="1">{"'BZ SA P&amp;l (fORECAST)'!$A$1:$BR$26"}</definedName>
    <definedName name="jjjjjj" hidden="1">{"'BZ SA P&amp;l (fORECAST)'!$A$1:$BR$26"}</definedName>
    <definedName name="jjjjjjj" localSheetId="2" hidden="1">{"'BZ SA P&amp;l (fORECAST)'!$A$1:$BR$26"}</definedName>
    <definedName name="jjjjjjj" localSheetId="1" hidden="1">{"'BZ SA P&amp;l (fORECAST)'!$A$1:$BR$26"}</definedName>
    <definedName name="jjjjjjj" localSheetId="4" hidden="1">{"'BZ SA P&amp;l (fORECAST)'!$A$1:$BR$26"}</definedName>
    <definedName name="jjjjjjj" localSheetId="17" hidden="1">{"'BZ SA P&amp;l (fORECAST)'!$A$1:$BR$26"}</definedName>
    <definedName name="jjjjjjj" hidden="1">{"'BZ SA P&amp;l (fORECAST)'!$A$1:$BR$26"}</definedName>
    <definedName name="jkhgjhj" localSheetId="2" hidden="1">{"'BZ SA P&amp;l (fORECAST)'!$A$1:$BR$26"}</definedName>
    <definedName name="jkhgjhj" localSheetId="1" hidden="1">{"'BZ SA P&amp;l (fORECAST)'!$A$1:$BR$26"}</definedName>
    <definedName name="jkhgjhj" localSheetId="4" hidden="1">{"'BZ SA P&amp;l (fORECAST)'!$A$1:$BR$26"}</definedName>
    <definedName name="jkhgjhj" localSheetId="17" hidden="1">{"'BZ SA P&amp;l (fORECAST)'!$A$1:$BR$26"}</definedName>
    <definedName name="jkhgjhj" hidden="1">{"'BZ SA P&amp;l (fORECAST)'!$A$1:$BR$26"}</definedName>
    <definedName name="jkhjkhjk" localSheetId="2" hidden="1">{"'BZ SA P&amp;l (fORECAST)'!$A$1:$BR$26"}</definedName>
    <definedName name="jkhjkhjk" localSheetId="1" hidden="1">{"'BZ SA P&amp;l (fORECAST)'!$A$1:$BR$26"}</definedName>
    <definedName name="jkhjkhjk" localSheetId="4" hidden="1">{"'BZ SA P&amp;l (fORECAST)'!$A$1:$BR$26"}</definedName>
    <definedName name="jkhjkhjk" localSheetId="17" hidden="1">{"'BZ SA P&amp;l (fORECAST)'!$A$1:$BR$26"}</definedName>
    <definedName name="jkhjkhjk" hidden="1">{"'BZ SA P&amp;l (fORECAST)'!$A$1:$BR$26"}</definedName>
    <definedName name="jkm" localSheetId="2" hidden="1">{"'BZ SA P&amp;l (fORECAST)'!$A$1:$BR$26"}</definedName>
    <definedName name="jkm" localSheetId="1" hidden="1">{"'BZ SA P&amp;l (fORECAST)'!$A$1:$BR$26"}</definedName>
    <definedName name="jkm" localSheetId="4" hidden="1">{"'BZ SA P&amp;l (fORECAST)'!$A$1:$BR$26"}</definedName>
    <definedName name="jkm" localSheetId="17" hidden="1">{"'BZ SA P&amp;l (fORECAST)'!$A$1:$BR$26"}</definedName>
    <definedName name="jkm" hidden="1">{"'BZ SA P&amp;l (fORECAST)'!$A$1:$BR$26"}</definedName>
    <definedName name="jksksskss" localSheetId="2" hidden="1">{"'BZ SA P&amp;l (fORECAST)'!$A$1:$BR$26"}</definedName>
    <definedName name="jksksskss" localSheetId="1" hidden="1">{"'BZ SA P&amp;l (fORECAST)'!$A$1:$BR$26"}</definedName>
    <definedName name="jksksskss" localSheetId="4" hidden="1">{"'BZ SA P&amp;l (fORECAST)'!$A$1:$BR$26"}</definedName>
    <definedName name="jksksskss" hidden="1">{"'BZ SA P&amp;l (fORECAST)'!$A$1:$BR$26"}</definedName>
    <definedName name="JPYPLN" localSheetId="2">#REF!</definedName>
    <definedName name="JPYPLN" localSheetId="4">#REF!</definedName>
    <definedName name="JPYPLN" localSheetId="10">#REF!</definedName>
    <definedName name="JPYPLN" localSheetId="16">#REF!</definedName>
    <definedName name="JPYPLN">#REF!</definedName>
    <definedName name="JPYPLN1M" localSheetId="2">#REF!</definedName>
    <definedName name="JPYPLN1M" localSheetId="4">#REF!</definedName>
    <definedName name="JPYPLN1M" localSheetId="10">#REF!</definedName>
    <definedName name="JPYPLN1M" localSheetId="16">#REF!</definedName>
    <definedName name="JPYPLN1M">#REF!</definedName>
    <definedName name="jshhdgsud">#N/A</definedName>
    <definedName name="JulyFC" localSheetId="2">#REF!</definedName>
    <definedName name="JulyFC" localSheetId="4">#REF!</definedName>
    <definedName name="JulyFC" localSheetId="10">#REF!</definedName>
    <definedName name="JulyFC" localSheetId="16">#REF!</definedName>
    <definedName name="JulyFC">#REF!</definedName>
    <definedName name="JulyIC" localSheetId="2">#REF!</definedName>
    <definedName name="JulyIC" localSheetId="4">#REF!</definedName>
    <definedName name="JulyIC" localSheetId="10">#REF!</definedName>
    <definedName name="JulyIC" localSheetId="16">#REF!</definedName>
    <definedName name="JulyIC">#REF!</definedName>
    <definedName name="JulyII" localSheetId="2">#REF!</definedName>
    <definedName name="JulyII" localSheetId="4">#REF!</definedName>
    <definedName name="JulyII" localSheetId="10">#REF!</definedName>
    <definedName name="JulyII" localSheetId="16">#REF!</definedName>
    <definedName name="JulyII">#REF!</definedName>
    <definedName name="JulyL" localSheetId="2">#REF!</definedName>
    <definedName name="JulyL" localSheetId="4">#REF!</definedName>
    <definedName name="JulyL" localSheetId="10">#REF!</definedName>
    <definedName name="JulyL" localSheetId="16">#REF!</definedName>
    <definedName name="JulyL">#REF!</definedName>
    <definedName name="Jun_2003" localSheetId="2">#REF!</definedName>
    <definedName name="Jun_2003" localSheetId="4">#REF!</definedName>
    <definedName name="Jun_2003" localSheetId="10">#REF!</definedName>
    <definedName name="Jun_2003" localSheetId="16">#REF!</definedName>
    <definedName name="Jun_2003">#REF!</definedName>
    <definedName name="JuneL" localSheetId="2">#REF!</definedName>
    <definedName name="JuneL" localSheetId="4">#REF!</definedName>
    <definedName name="JuneL" localSheetId="10">#REF!</definedName>
    <definedName name="JuneL" localSheetId="16">#REF!</definedName>
    <definedName name="JuneL">#REF!</definedName>
    <definedName name="K_11" localSheetId="2">#REF!</definedName>
    <definedName name="K_11" localSheetId="4">#REF!</definedName>
    <definedName name="K_11" localSheetId="10">#REF!</definedName>
    <definedName name="K_11" localSheetId="16">#REF!</definedName>
    <definedName name="K_11" localSheetId="17">#REF!</definedName>
    <definedName name="K_11">#REF!</definedName>
    <definedName name="K_11_1" localSheetId="2">#REF!</definedName>
    <definedName name="K_11_1" localSheetId="4">#REF!</definedName>
    <definedName name="K_11_1" localSheetId="10">#REF!</definedName>
    <definedName name="K_11_1" localSheetId="16">#REF!</definedName>
    <definedName name="K_11_1" localSheetId="17">#REF!</definedName>
    <definedName name="K_11_1">#REF!</definedName>
    <definedName name="K_11_2" localSheetId="2">#REF!</definedName>
    <definedName name="K_11_2" localSheetId="4">#REF!</definedName>
    <definedName name="K_11_2" localSheetId="10">#REF!</definedName>
    <definedName name="K_11_2" localSheetId="16">#REF!</definedName>
    <definedName name="K_11_2" localSheetId="17">#REF!</definedName>
    <definedName name="K_11_2">#REF!</definedName>
    <definedName name="K_310305" localSheetId="2">#REF!</definedName>
    <definedName name="K_310305" localSheetId="4">#REF!</definedName>
    <definedName name="K_310305" localSheetId="10">#REF!</definedName>
    <definedName name="K_310305" localSheetId="16">#REF!</definedName>
    <definedName name="K_310305" localSheetId="17">#REF!</definedName>
    <definedName name="K_310305">#REF!</definedName>
    <definedName name="K_310306" localSheetId="2">#REF!</definedName>
    <definedName name="K_310306" localSheetId="4">#REF!</definedName>
    <definedName name="K_310306" localSheetId="10">#REF!</definedName>
    <definedName name="K_310306" localSheetId="16">#REF!</definedName>
    <definedName name="K_310306" localSheetId="17">#REF!</definedName>
    <definedName name="K_310306">#REF!</definedName>
    <definedName name="K_311204" localSheetId="2">#REF!</definedName>
    <definedName name="K_311204" localSheetId="4">#REF!</definedName>
    <definedName name="K_311204" localSheetId="10">#REF!</definedName>
    <definedName name="K_311204" localSheetId="16">#REF!</definedName>
    <definedName name="K_311204" localSheetId="17">#REF!</definedName>
    <definedName name="K_311204">#REF!</definedName>
    <definedName name="K_311205" localSheetId="2">#REF!</definedName>
    <definedName name="K_311205" localSheetId="4">#REF!</definedName>
    <definedName name="K_311205" localSheetId="10">#REF!</definedName>
    <definedName name="K_311205" localSheetId="16">#REF!</definedName>
    <definedName name="K_311205" localSheetId="17">#REF!</definedName>
    <definedName name="K_311205">#REF!</definedName>
    <definedName name="K_N42">'[42]Kapitały (2)'!$A$4:$F$18</definedName>
    <definedName name="K_N43">'[42]Kapitały (2)'!$A$21:$C$65</definedName>
    <definedName name="K_N44">'[42]Kapitały (2)'!$A$68:$B$78</definedName>
    <definedName name="K_PF" localSheetId="2">[43]Kapitały!#REF!</definedName>
    <definedName name="K_PF" localSheetId="5">[43]Kapitały!#REF!</definedName>
    <definedName name="K_PF" localSheetId="1">[43]Kapitały!#REF!</definedName>
    <definedName name="K_PF" localSheetId="4">[43]Kapitały!#REF!</definedName>
    <definedName name="K_PF" localSheetId="10">[43]Kapitały!#REF!</definedName>
    <definedName name="K_PF" localSheetId="16">[43]Kapitały!#REF!</definedName>
    <definedName name="K_PF" localSheetId="17">[43]Kapitały!#REF!</definedName>
    <definedName name="K_PF">[43]Kapitały!#REF!</definedName>
    <definedName name="kap_skons2" localSheetId="2">'[18]kapitaly skons'!#REF!</definedName>
    <definedName name="kap_skons2" localSheetId="5">'[18]kapitaly skons'!#REF!</definedName>
    <definedName name="kap_skons2" localSheetId="4">'[18]kapitaly skons'!#REF!</definedName>
    <definedName name="kap_skons2" localSheetId="10">'[18]kapitaly skons'!#REF!</definedName>
    <definedName name="kap_skons2" localSheetId="16">'[18]kapitaly skons'!#REF!</definedName>
    <definedName name="kap_skons2" localSheetId="17">'[18]kapitaly skons'!#REF!</definedName>
    <definedName name="kap_skons2">'[18]kapitaly skons'!#REF!</definedName>
    <definedName name="Kapiatły_skons" localSheetId="2">#REF!</definedName>
    <definedName name="Kapiatły_skons" localSheetId="4">#REF!</definedName>
    <definedName name="Kapiatły_skons" localSheetId="10">#REF!</definedName>
    <definedName name="Kapiatły_skons" localSheetId="16">#REF!</definedName>
    <definedName name="Kapiatły_skons" localSheetId="17">#REF!</definedName>
    <definedName name="Kapiatły_skons">#REF!</definedName>
    <definedName name="kapitaly_0607" localSheetId="2">#REF!</definedName>
    <definedName name="kapitaly_0607" localSheetId="4">#REF!</definedName>
    <definedName name="kapitaly_0607" localSheetId="10">#REF!</definedName>
    <definedName name="kapitaly_0607" localSheetId="16">#REF!</definedName>
    <definedName name="kapitaly_0607">#REF!</definedName>
    <definedName name="kapitaly_0608" localSheetId="2">#REF!</definedName>
    <definedName name="kapitaly_0608" localSheetId="4">#REF!</definedName>
    <definedName name="kapitaly_0608" localSheetId="10">#REF!</definedName>
    <definedName name="kapitaly_0608" localSheetId="16">#REF!</definedName>
    <definedName name="kapitaly_0608">#REF!</definedName>
    <definedName name="kapitaly_1207" localSheetId="2">#REF!</definedName>
    <definedName name="kapitaly_1207" localSheetId="4">#REF!</definedName>
    <definedName name="kapitaly_1207" localSheetId="10">#REF!</definedName>
    <definedName name="kapitaly_1207" localSheetId="16">#REF!</definedName>
    <definedName name="kapitaly_1207">#REF!</definedName>
    <definedName name="kapitały_skons0608" localSheetId="2">'[18]kapitaly skons'!#REF!</definedName>
    <definedName name="kapitały_skons0608" localSheetId="5">'[18]kapitaly skons'!#REF!</definedName>
    <definedName name="kapitały_skons0608" localSheetId="4">'[18]kapitaly skons'!#REF!</definedName>
    <definedName name="kapitały_skons0608" localSheetId="10">'[18]kapitaly skons'!#REF!</definedName>
    <definedName name="kapitały_skons0608" localSheetId="16">'[18]kapitaly skons'!#REF!</definedName>
    <definedName name="kapitały_skons0608" localSheetId="17">'[18]kapitaly skons'!#REF!</definedName>
    <definedName name="kapitały_skons0608">'[18]kapitaly skons'!#REF!</definedName>
    <definedName name="kk">#N/A</definedName>
    <definedName name="kkkkkkkk">[2]!kkkkkkkk</definedName>
    <definedName name="KL_WSK_ROK" localSheetId="2">#REF!</definedName>
    <definedName name="KL_WSK_ROK" localSheetId="4">#REF!</definedName>
    <definedName name="KL_WSK_ROK" localSheetId="10">#REF!</definedName>
    <definedName name="KL_WSK_ROK" localSheetId="16">#REF!</definedName>
    <definedName name="KL_WSK_ROK" localSheetId="17">#REF!</definedName>
    <definedName name="KL_WSK_ROK">#REF!</definedName>
    <definedName name="Komentarz">[44]lista!$J$2:$J$100</definedName>
    <definedName name="koncentracja_branz0606" localSheetId="2">'[45]branże 2008'!#REF!</definedName>
    <definedName name="koncentracja_branz0606" localSheetId="4">'[45]branże 2008'!#REF!</definedName>
    <definedName name="koncentracja_branz0606" localSheetId="10">'[45]branże 2008'!#REF!</definedName>
    <definedName name="koncentracja_branz0606" localSheetId="16">'[45]branże 2008'!#REF!</definedName>
    <definedName name="koncentracja_branz0606">'[45]branże 2008'!#REF!</definedName>
    <definedName name="Koncentracja_geogr0606" localSheetId="2">'[45]regiony 06.08'!#REF!</definedName>
    <definedName name="Koncentracja_geogr0606" localSheetId="4">'[45]regiony 06.08'!#REF!</definedName>
    <definedName name="Koncentracja_geogr0606" localSheetId="10">'[45]regiony 06.08'!#REF!</definedName>
    <definedName name="Koncentracja_geogr0606" localSheetId="16">'[45]regiony 06.08'!#REF!</definedName>
    <definedName name="Koncentracja_geogr0606">'[45]regiony 06.08'!#REF!</definedName>
    <definedName name="koniec_FBN019_4" localSheetId="2">#REF!</definedName>
    <definedName name="koniec_FBN019_4" localSheetId="4">#REF!</definedName>
    <definedName name="koniec_FBN019_4" localSheetId="10">#REF!</definedName>
    <definedName name="koniec_FBN019_4" localSheetId="16">#REF!</definedName>
    <definedName name="koniec_FBN019_4">#REF!</definedName>
    <definedName name="koniec_FBN019_6" localSheetId="2">#REF!</definedName>
    <definedName name="koniec_FBN019_6" localSheetId="4">#REF!</definedName>
    <definedName name="koniec_FBN019_6" localSheetId="10">#REF!</definedName>
    <definedName name="koniec_FBN019_6" localSheetId="16">#REF!</definedName>
    <definedName name="koniec_FBN019_6">#REF!</definedName>
    <definedName name="koniec_FBN019_7" localSheetId="2">#REF!</definedName>
    <definedName name="koniec_FBN019_7" localSheetId="4">#REF!</definedName>
    <definedName name="koniec_FBN019_7" localSheetId="10">#REF!</definedName>
    <definedName name="koniec_FBN019_7" localSheetId="16">#REF!</definedName>
    <definedName name="koniec_FBN019_7">#REF!</definedName>
    <definedName name="koniec_FBN019_8" localSheetId="2">#REF!</definedName>
    <definedName name="koniec_FBN019_8" localSheetId="4">#REF!</definedName>
    <definedName name="koniec_FBN019_8" localSheetId="10">#REF!</definedName>
    <definedName name="koniec_FBN019_8" localSheetId="16">#REF!</definedName>
    <definedName name="koniec_FBN019_8">#REF!</definedName>
    <definedName name="koniec_FBN020_2" localSheetId="2">#REF!</definedName>
    <definedName name="koniec_FBN020_2" localSheetId="4">#REF!</definedName>
    <definedName name="koniec_FBN020_2" localSheetId="10">#REF!</definedName>
    <definedName name="koniec_FBN020_2" localSheetId="16">#REF!</definedName>
    <definedName name="koniec_FBN020_2">#REF!</definedName>
    <definedName name="koniec_FIN004A" localSheetId="2">'[34]FIN004A i 4B'!#REF!</definedName>
    <definedName name="koniec_FIN004A" localSheetId="4">'[34]FIN004A i 4B'!#REF!</definedName>
    <definedName name="koniec_FIN004A" localSheetId="10">'[34]FIN004A i 4B'!#REF!</definedName>
    <definedName name="koniec_FIN004A" localSheetId="16">'[34]FIN004A i 4B'!#REF!</definedName>
    <definedName name="koniec_FIN004A">'[34]FIN004A i 4B'!#REF!</definedName>
    <definedName name="koniec_FIN005_1" localSheetId="2">#REF!</definedName>
    <definedName name="koniec_FIN005_1" localSheetId="4">#REF!</definedName>
    <definedName name="koniec_FIN005_1" localSheetId="10">#REF!</definedName>
    <definedName name="koniec_FIN005_1" localSheetId="16">#REF!</definedName>
    <definedName name="koniec_FIN005_1">#REF!</definedName>
    <definedName name="KONSOL2000M" localSheetId="2">#REF!</definedName>
    <definedName name="KONSOL2000M" localSheetId="4">#REF!</definedName>
    <definedName name="KONSOL2000M" localSheetId="10">#REF!</definedName>
    <definedName name="KONSOL2000M" localSheetId="16">#REF!</definedName>
    <definedName name="KONSOL2000M">#REF!</definedName>
    <definedName name="KONSOL2000Y" localSheetId="2">#REF!</definedName>
    <definedName name="KONSOL2000Y" localSheetId="4">#REF!</definedName>
    <definedName name="KONSOL2000Y" localSheetId="10">#REF!</definedName>
    <definedName name="KONSOL2000Y" localSheetId="16">#REF!</definedName>
    <definedName name="KONSOL2000Y">#REF!</definedName>
    <definedName name="Kontrpartne" localSheetId="17">[46]lista!$B$2:$B$20</definedName>
    <definedName name="Kontrpartne">[46]lista!$B$2:$B$20</definedName>
    <definedName name="Kontrpartner" localSheetId="17">[22]lista!$B$2:$B$212</definedName>
    <definedName name="Kontrpartner">[22]lista!$B$2:$B$212</definedName>
    <definedName name="KOPIA" localSheetId="2">'[5]wybrane dane finansowe 1'!#REF!</definedName>
    <definedName name="KOPIA" localSheetId="4">'[5]wybrane dane finansowe 1'!#REF!</definedName>
    <definedName name="KOPIA" localSheetId="10">'[5]wybrane dane finansowe 1'!#REF!</definedName>
    <definedName name="KOPIA" localSheetId="16">'[5]wybrane dane finansowe 1'!#REF!</definedName>
    <definedName name="KOPIA" localSheetId="17">'[5]wybrane dane finansowe 1'!#REF!</definedName>
    <definedName name="KOPIA">'[5]wybrane dane finansowe 1'!#REF!</definedName>
    <definedName name="Koszty_działania_banku" localSheetId="2">#REF!</definedName>
    <definedName name="Koszty_działania_banku" localSheetId="4">#REF!</definedName>
    <definedName name="Koszty_działania_banku" localSheetId="10">#REF!</definedName>
    <definedName name="Koszty_działania_banku" localSheetId="16">#REF!</definedName>
    <definedName name="Koszty_działania_banku" localSheetId="17">#REF!</definedName>
    <definedName name="Koszty_działania_banku">#REF!</definedName>
    <definedName name="Koszty_pracownicze" localSheetId="2">#REF!</definedName>
    <definedName name="Koszty_pracownicze" localSheetId="4">#REF!</definedName>
    <definedName name="Koszty_pracownicze" localSheetId="10">#REF!</definedName>
    <definedName name="Koszty_pracownicze" localSheetId="16">#REF!</definedName>
    <definedName name="Koszty_pracownicze" localSheetId="17">#REF!</definedName>
    <definedName name="Koszty_pracownicze">#REF!</definedName>
    <definedName name="KS_062006" localSheetId="2">#REF!</definedName>
    <definedName name="KS_062006" localSheetId="4">#REF!</definedName>
    <definedName name="KS_062006" localSheetId="10">#REF!</definedName>
    <definedName name="KS_062006" localSheetId="16">#REF!</definedName>
    <definedName name="KS_062006">#REF!</definedName>
    <definedName name="KS_300905" localSheetId="2">#REF!</definedName>
    <definedName name="KS_300905" localSheetId="4">#REF!</definedName>
    <definedName name="KS_300905" localSheetId="10">#REF!</definedName>
    <definedName name="KS_300905" localSheetId="16">#REF!</definedName>
    <definedName name="KS_300905" localSheetId="17">#REF!</definedName>
    <definedName name="KS_300905">#REF!</definedName>
    <definedName name="KS_30092005" localSheetId="2">#REF!</definedName>
    <definedName name="KS_30092005" localSheetId="4">#REF!</definedName>
    <definedName name="KS_30092005" localSheetId="10">#REF!</definedName>
    <definedName name="KS_30092005" localSheetId="16">#REF!</definedName>
    <definedName name="KS_30092005" localSheetId="17">#REF!</definedName>
    <definedName name="KS_30092005">#REF!</definedName>
    <definedName name="KS_310305" localSheetId="2">#REF!</definedName>
    <definedName name="KS_310305" localSheetId="4">#REF!</definedName>
    <definedName name="KS_310305" localSheetId="10">#REF!</definedName>
    <definedName name="KS_310305" localSheetId="16">#REF!</definedName>
    <definedName name="KS_310305" localSheetId="17">#REF!</definedName>
    <definedName name="KS_310305">#REF!</definedName>
    <definedName name="KS_310306" localSheetId="2">#REF!</definedName>
    <definedName name="KS_310306" localSheetId="4">#REF!</definedName>
    <definedName name="KS_310306" localSheetId="10">#REF!</definedName>
    <definedName name="KS_310306" localSheetId="16">#REF!</definedName>
    <definedName name="KS_310306" localSheetId="17">#REF!</definedName>
    <definedName name="KS_310306">#REF!</definedName>
    <definedName name="KS_311204" localSheetId="2">#REF!</definedName>
    <definedName name="KS_311204" localSheetId="4">#REF!</definedName>
    <definedName name="KS_311204" localSheetId="10">#REF!</definedName>
    <definedName name="KS_311204" localSheetId="16">#REF!</definedName>
    <definedName name="KS_311204" localSheetId="17">#REF!</definedName>
    <definedName name="KS_311204">#REF!</definedName>
    <definedName name="KS_311205" localSheetId="2">#REF!</definedName>
    <definedName name="KS_311205" localSheetId="4">#REF!</definedName>
    <definedName name="KS_311205" localSheetId="10">#REF!</definedName>
    <definedName name="KS_311205" localSheetId="16">#REF!</definedName>
    <definedName name="KS_311205" localSheetId="17">#REF!</definedName>
    <definedName name="KS_311205">#REF!</definedName>
    <definedName name="KW_MB2004" localSheetId="2">#REF!</definedName>
    <definedName name="KW_MB2004" localSheetId="4">#REF!</definedName>
    <definedName name="KW_MB2004" localSheetId="10">#REF!</definedName>
    <definedName name="KW_MB2004" localSheetId="16">#REF!</definedName>
    <definedName name="KW_MB2004" localSheetId="17">#REF!</definedName>
    <definedName name="KW_MB2004">#REF!</definedName>
    <definedName name="kwiecień_bez_FIAT" localSheetId="2">BS!kwiecień_bez_FIAT</definedName>
    <definedName name="kwiecień_bez_FIAT" localSheetId="1">#N/A</definedName>
    <definedName name="kwiecień_bez_FIAT" localSheetId="4">'Przychody prowizyjne'!kwiecień_bez_FIAT</definedName>
    <definedName name="kwiecień_bez_FIAT" localSheetId="17">#N/A</definedName>
    <definedName name="kwiecień_bez_FIAT">BS!kwiecień_bez_FIAT</definedName>
    <definedName name="L">#N/A</definedName>
    <definedName name="LANG">[32]Słownik!$A$2</definedName>
    <definedName name="LBI" localSheetId="2">#REF!</definedName>
    <definedName name="LBI" localSheetId="4">#REF!</definedName>
    <definedName name="LBI" localSheetId="10">#REF!</definedName>
    <definedName name="LBI" localSheetId="16">#REF!</definedName>
    <definedName name="LBI">#REF!</definedName>
    <definedName name="LFI" localSheetId="2">#REF!</definedName>
    <definedName name="LFI" localSheetId="4">#REF!</definedName>
    <definedName name="LFI" localSheetId="10">#REF!</definedName>
    <definedName name="LFI" localSheetId="16">#REF!</definedName>
    <definedName name="LFI">#REF!</definedName>
    <definedName name="LIB_Month" localSheetId="2">OFFSET(#REF!,0,#REF!,1,13)</definedName>
    <definedName name="LIB_Month" localSheetId="4">OFFSET(#REF!,0,#REF!,1,13)</definedName>
    <definedName name="LIB_Month" localSheetId="10">OFFSET(#REF!,0,#REF!,1,13)</definedName>
    <definedName name="LIB_Month" localSheetId="16">OFFSET(#REF!,0,#REF!,1,13)</definedName>
    <definedName name="LIB_Month">OFFSET(#REF!,0,#REF!,1,13)</definedName>
    <definedName name="LIB_MortgageFX" localSheetId="2">OFFSET(#REF!,0,#REF!,1,13)</definedName>
    <definedName name="LIB_MortgageFX" localSheetId="4">OFFSET(#REF!,0,#REF!,1,13)</definedName>
    <definedName name="LIB_MortgageFX" localSheetId="10">OFFSET(#REF!,0,#REF!,1,13)</definedName>
    <definedName name="LIB_MortgageFX" localSheetId="16">OFFSET(#REF!,0,#REF!,1,13)</definedName>
    <definedName name="LIB_MortgageFX">OFFSET(#REF!,0,#REF!,1,13)</definedName>
    <definedName name="LIB_MortgagePLN" localSheetId="2">OFFSET(#REF!,0,#REF!,1,13)</definedName>
    <definedName name="LIB_MortgagePLN" localSheetId="4">OFFSET(#REF!,0,#REF!,1,13)</definedName>
    <definedName name="LIB_MortgagePLN" localSheetId="10">OFFSET(#REF!,0,#REF!,1,13)</definedName>
    <definedName name="LIB_MortgagePLN" localSheetId="16">OFFSET(#REF!,0,#REF!,1,13)</definedName>
    <definedName name="LIB_MortgagePLN">OFFSET(#REF!,0,#REF!,1,13)</definedName>
    <definedName name="LIB_PS" localSheetId="2">OFFSET(#REF!,0,#REF!,1,13)</definedName>
    <definedName name="LIB_PS" localSheetId="4">OFFSET(#REF!,0,#REF!,1,13)</definedName>
    <definedName name="LIB_PS" localSheetId="10">OFFSET(#REF!,0,#REF!,1,13)</definedName>
    <definedName name="LIB_PS" localSheetId="16">OFFSET(#REF!,0,#REF!,1,13)</definedName>
    <definedName name="LIB_PS">OFFSET(#REF!,0,#REF!,1,13)</definedName>
    <definedName name="LIB_SCL" localSheetId="2">OFFSET(#REF!,0,#REF!,1,13)</definedName>
    <definedName name="LIB_SCL" localSheetId="4">OFFSET(#REF!,0,#REF!,1,13)</definedName>
    <definedName name="LIB_SCL" localSheetId="10">OFFSET(#REF!,0,#REF!,1,13)</definedName>
    <definedName name="LIB_SCL" localSheetId="16">OFFSET(#REF!,0,#REF!,1,13)</definedName>
    <definedName name="LIB_SCL">OFFSET(#REF!,0,#REF!,1,13)</definedName>
    <definedName name="LIB_Secured" localSheetId="2">OFFSET(#REF!,0,#REF!,1,13)</definedName>
    <definedName name="LIB_Secured" localSheetId="4">OFFSET(#REF!,0,#REF!,1,13)</definedName>
    <definedName name="LIB_Secured" localSheetId="10">OFFSET(#REF!,0,#REF!,1,13)</definedName>
    <definedName name="LIB_Secured" localSheetId="16">OFFSET(#REF!,0,#REF!,1,13)</definedName>
    <definedName name="LIB_Secured">OFFSET(#REF!,0,#REF!,1,13)</definedName>
    <definedName name="LIBM_MortgageFX" localSheetId="2">OFFSET(#REF!,0,#REF!,1,13)</definedName>
    <definedName name="LIBM_MortgageFX" localSheetId="4">OFFSET(#REF!,0,#REF!,1,13)</definedName>
    <definedName name="LIBM_MortgageFX" localSheetId="10">OFFSET(#REF!,0,#REF!,1,13)</definedName>
    <definedName name="LIBM_MortgageFX" localSheetId="16">OFFSET(#REF!,0,#REF!,1,13)</definedName>
    <definedName name="LIBM_MortgageFX">OFFSET(#REF!,0,#REF!,1,13)</definedName>
    <definedName name="LIBM_MortgagePLN" localSheetId="2">OFFSET(#REF!,0,#REF!,1,13)</definedName>
    <definedName name="LIBM_MortgagePLN" localSheetId="4">OFFSET(#REF!,0,#REF!,1,13)</definedName>
    <definedName name="LIBM_MortgagePLN" localSheetId="10">OFFSET(#REF!,0,#REF!,1,13)</definedName>
    <definedName name="LIBM_MortgagePLN" localSheetId="16">OFFSET(#REF!,0,#REF!,1,13)</definedName>
    <definedName name="LIBM_MortgagePLN">OFFSET(#REF!,0,#REF!,1,13)</definedName>
    <definedName name="LIBM_PS" localSheetId="2">OFFSET(#REF!,0,#REF!,1,13)</definedName>
    <definedName name="LIBM_PS" localSheetId="4">OFFSET(#REF!,0,#REF!,1,13)</definedName>
    <definedName name="LIBM_PS" localSheetId="10">OFFSET(#REF!,0,#REF!,1,13)</definedName>
    <definedName name="LIBM_PS" localSheetId="16">OFFSET(#REF!,0,#REF!,1,13)</definedName>
    <definedName name="LIBM_PS">OFFSET(#REF!,0,#REF!,1,13)</definedName>
    <definedName name="LIBM_SCL" localSheetId="2">OFFSET(#REF!,0,#REF!,1,13)</definedName>
    <definedName name="LIBM_SCL" localSheetId="4">OFFSET(#REF!,0,#REF!,1,13)</definedName>
    <definedName name="LIBM_SCL" localSheetId="10">OFFSET(#REF!,0,#REF!,1,13)</definedName>
    <definedName name="LIBM_SCL" localSheetId="16">OFFSET(#REF!,0,#REF!,1,13)</definedName>
    <definedName name="LIBM_SCL">OFFSET(#REF!,0,#REF!,1,13)</definedName>
    <definedName name="LIBM_Secured" localSheetId="2">OFFSET(#REF!,0,#REF!,1,13)</definedName>
    <definedName name="LIBM_Secured" localSheetId="4">OFFSET(#REF!,0,#REF!,1,13)</definedName>
    <definedName name="LIBM_Secured" localSheetId="10">OFFSET(#REF!,0,#REF!,1,13)</definedName>
    <definedName name="LIBM_Secured" localSheetId="16">OFFSET(#REF!,0,#REF!,1,13)</definedName>
    <definedName name="LIBM_Secured">OFFSET(#REF!,0,#REF!,1,13)</definedName>
    <definedName name="liczba_nagrod" localSheetId="2">#REF!</definedName>
    <definedName name="liczba_nagrod" localSheetId="4">#REF!</definedName>
    <definedName name="liczba_nagrod" localSheetId="10">#REF!</definedName>
    <definedName name="liczba_nagrod" localSheetId="16">#REF!</definedName>
    <definedName name="liczba_nagrod" localSheetId="17">#REF!</definedName>
    <definedName name="liczba_nagrod">#REF!</definedName>
    <definedName name="liczbanagrod2008" localSheetId="2">#REF!</definedName>
    <definedName name="liczbanagrod2008" localSheetId="4">#REF!</definedName>
    <definedName name="liczbanagrod2008" localSheetId="10">#REF!</definedName>
    <definedName name="liczbanagrod2008" localSheetId="16">#REF!</definedName>
    <definedName name="liczbanagrod2008" localSheetId="17">#REF!</definedName>
    <definedName name="liczbanagrod2008">#REF!</definedName>
    <definedName name="Link" localSheetId="2">#REF!</definedName>
    <definedName name="Link" localSheetId="4">#REF!</definedName>
    <definedName name="Link" localSheetId="10">#REF!</definedName>
    <definedName name="Link" localSheetId="16">#REF!</definedName>
    <definedName name="Link" localSheetId="17">#REF!</definedName>
    <definedName name="Link">#REF!</definedName>
    <definedName name="lip" localSheetId="2">BS!lip</definedName>
    <definedName name="lip" localSheetId="1">#N/A</definedName>
    <definedName name="lip" localSheetId="4">'Przychody prowizyjne'!lip</definedName>
    <definedName name="lip" localSheetId="17">#N/A</definedName>
    <definedName name="lip">BS!lip</definedName>
    <definedName name="Lista">[47]SEGMENTY!$H$5:$H$7</definedName>
    <definedName name="lista_jednostek">[48]jednostki_biznesowe!$A$2:$A$22</definedName>
    <definedName name="lista_podzial_podmiotowy" localSheetId="2">#REF!</definedName>
    <definedName name="lista_podzial_podmiotowy" localSheetId="4">#REF!</definedName>
    <definedName name="lista_podzial_podmiotowy" localSheetId="10">#REF!</definedName>
    <definedName name="lista_podzial_podmiotowy" localSheetId="16">#REF!</definedName>
    <definedName name="lista_podzial_podmiotowy">#REF!</definedName>
    <definedName name="lk">#N/A</definedName>
    <definedName name="lklj" localSheetId="2">#REF!</definedName>
    <definedName name="lklj" localSheetId="4">#REF!</definedName>
    <definedName name="lklj" localSheetId="10">#REF!</definedName>
    <definedName name="lklj" localSheetId="16">#REF!</definedName>
    <definedName name="lklj">#REF!</definedName>
    <definedName name="ll" localSheetId="17">'[49]Noty bilans'!$A$49:$C$61</definedName>
    <definedName name="ll">'[49]Noty bilans'!$A$49:$C$61</definedName>
    <definedName name="lll">#N/A</definedName>
    <definedName name="llll" localSheetId="17">'[49]Noty bilans'!$A$149:$C$180</definedName>
    <definedName name="llll">'[49]Noty bilans'!$A$149:$C$180</definedName>
    <definedName name="lllll">#N/A</definedName>
    <definedName name="LPI" localSheetId="2">#REF!</definedName>
    <definedName name="LPI" localSheetId="4">#REF!</definedName>
    <definedName name="LPI" localSheetId="10">#REF!</definedName>
    <definedName name="LPI" localSheetId="16">#REF!</definedName>
    <definedName name="LPI">#REF!</definedName>
    <definedName name="M" localSheetId="2">#REF!</definedName>
    <definedName name="M" localSheetId="4">#REF!</definedName>
    <definedName name="M" localSheetId="10">#REF!</definedName>
    <definedName name="M" localSheetId="16">#REF!</definedName>
    <definedName name="M">#REF!</definedName>
    <definedName name="M_MarginFX">OFFSET([27]ML!$Z$49,0,[27]ML!$Y$2,1,13)</definedName>
    <definedName name="M_MarginPLN">OFFSET([27]ML!$Z$48,0,[27]ML!$Y$2,1,13)</definedName>
    <definedName name="M_MarginTotal">OFFSET([27]ML!$Z$47,0,[27]ML!$Y$2,1,13)</definedName>
    <definedName name="M_NB_FX_BMargin" localSheetId="2">OFFSET(#REF!,0,#REF!,1,13)</definedName>
    <definedName name="M_NB_FX_BMargin" localSheetId="4">OFFSET(#REF!,0,#REF!,1,13)</definedName>
    <definedName name="M_NB_FX_BMargin" localSheetId="10">OFFSET(#REF!,0,#REF!,1,13)</definedName>
    <definedName name="M_NB_FX_BMargin" localSheetId="16">OFFSET(#REF!,0,#REF!,1,13)</definedName>
    <definedName name="M_NB_FX_BMargin">OFFSET(#REF!,0,#REF!,1,13)</definedName>
    <definedName name="M_NB_FX_EOP">OFFSET([26]ML!$Z$55,0,[26]ML!$Y$2,1,13)</definedName>
    <definedName name="M_NB_FX_Margin">OFFSET([26]ML!$Z$60,0,[26]ML!$Y$2,1,13)</definedName>
    <definedName name="M_NB_PLN_BMargin" localSheetId="2">OFFSET(#REF!,0,#REF!,1,13)</definedName>
    <definedName name="M_NB_PLN_BMargin" localSheetId="4">OFFSET(#REF!,0,#REF!,1,13)</definedName>
    <definedName name="M_NB_PLN_BMargin" localSheetId="10">OFFSET(#REF!,0,#REF!,1,13)</definedName>
    <definedName name="M_NB_PLN_BMargin" localSheetId="16">OFFSET(#REF!,0,#REF!,1,13)</definedName>
    <definedName name="M_NB_PLN_BMargin">OFFSET(#REF!,0,#REF!,1,13)</definedName>
    <definedName name="M_NB_PLN_EOP">OFFSET([26]ML!$Z$41,0,[26]ML!$Y$2,1,13)</definedName>
    <definedName name="M_NB_PLN_Margin">OFFSET([26]ML!$Z$46,0,[26]ML!$Y$2,1,13)</definedName>
    <definedName name="mar" localSheetId="2" hidden="1">{"'BZ SA P&amp;l (fORECAST)'!$A$1:$BR$26"}</definedName>
    <definedName name="mar" localSheetId="1" hidden="1">{"'BZ SA P&amp;l (fORECAST)'!$A$1:$BR$26"}</definedName>
    <definedName name="mar" localSheetId="4" hidden="1">{"'BZ SA P&amp;l (fORECAST)'!$A$1:$BR$26"}</definedName>
    <definedName name="mar" localSheetId="17" hidden="1">{"'BZ SA P&amp;l (fORECAST)'!$A$1:$BR$26"}</definedName>
    <definedName name="mar" hidden="1">{"'BZ SA P&amp;l (fORECAST)'!$A$1:$BR$26"}</definedName>
    <definedName name="Mar_2003" localSheetId="2">#REF!</definedName>
    <definedName name="Mar_2003" localSheetId="4">#REF!</definedName>
    <definedName name="Mar_2003" localSheetId="10">#REF!</definedName>
    <definedName name="Mar_2003" localSheetId="16">#REF!</definedName>
    <definedName name="Mar_2003">#REF!</definedName>
    <definedName name="MarchL" localSheetId="2">#REF!</definedName>
    <definedName name="MarchL" localSheetId="4">#REF!</definedName>
    <definedName name="MarchL" localSheetId="10">#REF!</definedName>
    <definedName name="MarchL" localSheetId="16">#REF!</definedName>
    <definedName name="MarchL">#REF!</definedName>
    <definedName name="masternotes_allfirst" localSheetId="2">[19]S.P.23!#REF!</definedName>
    <definedName name="masternotes_allfirst" localSheetId="4">[19]S.P.23!#REF!</definedName>
    <definedName name="masternotes_allfirst" localSheetId="10">[19]S.P.23!#REF!</definedName>
    <definedName name="masternotes_allfirst" localSheetId="16">[19]S.P.23!#REF!</definedName>
    <definedName name="masternotes_allfirst">[19]S.P.23!#REF!</definedName>
    <definedName name="masternotes_allfirst_percent" localSheetId="2">[19]S.P.23!#REF!</definedName>
    <definedName name="masternotes_allfirst_percent" localSheetId="4">[19]S.P.23!#REF!</definedName>
    <definedName name="masternotes_allfirst_percent" localSheetId="10">[19]S.P.23!#REF!</definedName>
    <definedName name="masternotes_allfirst_percent" localSheetId="16">[19]S.P.23!#REF!</definedName>
    <definedName name="masternotes_allfirst_percent">[19]S.P.23!#REF!</definedName>
    <definedName name="MaxOblastTabulky" localSheetId="2">#REF!</definedName>
    <definedName name="MaxOblastTabulky" localSheetId="4">#REF!</definedName>
    <definedName name="MaxOblastTabulky" localSheetId="10">#REF!</definedName>
    <definedName name="MaxOblastTabulky" localSheetId="16">#REF!</definedName>
    <definedName name="MaxOblastTabulky">#REF!</definedName>
    <definedName name="MaxOblastTabulky_11" localSheetId="2">#REF!</definedName>
    <definedName name="MaxOblastTabulky_11" localSheetId="4">#REF!</definedName>
    <definedName name="MaxOblastTabulky_11" localSheetId="10">#REF!</definedName>
    <definedName name="MaxOblastTabulky_11" localSheetId="16">#REF!</definedName>
    <definedName name="MaxOblastTabulky_11">#REF!</definedName>
    <definedName name="MaxOblastTabulky_2" localSheetId="2">#REF!</definedName>
    <definedName name="MaxOblastTabulky_2" localSheetId="4">#REF!</definedName>
    <definedName name="MaxOblastTabulky_2" localSheetId="10">#REF!</definedName>
    <definedName name="MaxOblastTabulky_2" localSheetId="16">#REF!</definedName>
    <definedName name="MaxOblastTabulky_2">#REF!</definedName>
    <definedName name="MaxOblastTabulky_28" localSheetId="2">#REF!</definedName>
    <definedName name="MaxOblastTabulky_28" localSheetId="4">#REF!</definedName>
    <definedName name="MaxOblastTabulky_28" localSheetId="10">#REF!</definedName>
    <definedName name="MaxOblastTabulky_28" localSheetId="16">#REF!</definedName>
    <definedName name="MaxOblastTabulky_28">#REF!</definedName>
    <definedName name="MayL" localSheetId="2">#REF!</definedName>
    <definedName name="MayL" localSheetId="4">#REF!</definedName>
    <definedName name="MayL" localSheetId="10">#REF!</definedName>
    <definedName name="MayL" localSheetId="16">#REF!</definedName>
    <definedName name="MayL">#REF!</definedName>
    <definedName name="met_kon" localSheetId="2">#REF!</definedName>
    <definedName name="met_kon" localSheetId="4">#REF!</definedName>
    <definedName name="met_kon" localSheetId="10">#REF!</definedName>
    <definedName name="met_kon" localSheetId="16">#REF!</definedName>
    <definedName name="met_kon" localSheetId="17">#REF!</definedName>
    <definedName name="met_kon">#REF!</definedName>
    <definedName name="METODA_KONSOLIDACJI" localSheetId="2">#REF!</definedName>
    <definedName name="METODA_KONSOLIDACJI" localSheetId="4">#REF!</definedName>
    <definedName name="METODA_KONSOLIDACJI" localSheetId="10">#REF!</definedName>
    <definedName name="METODA_KONSOLIDACJI" localSheetId="16">#REF!</definedName>
    <definedName name="METODA_KONSOLIDACJI" localSheetId="17">#REF!</definedName>
    <definedName name="METODA_KONSOLIDACJI">#REF!</definedName>
    <definedName name="mies">[50]PB2009!$C$2</definedName>
    <definedName name="miesiące" localSheetId="2">#REF!</definedName>
    <definedName name="miesiące" localSheetId="4">#REF!</definedName>
    <definedName name="miesiące" localSheetId="10">#REF!</definedName>
    <definedName name="miesiące" localSheetId="16">#REF!</definedName>
    <definedName name="miesiące" localSheetId="17">#REF!</definedName>
    <definedName name="miesiące">#REF!</definedName>
    <definedName name="Miesiące_krótkie">[51]START!$C$46:$D$57</definedName>
    <definedName name="MIKA" localSheetId="2">#REF!</definedName>
    <definedName name="MIKA" localSheetId="4">#REF!</definedName>
    <definedName name="MIKA" localSheetId="10">#REF!</definedName>
    <definedName name="MIKA" localSheetId="16">#REF!</definedName>
    <definedName name="MIKA">#REF!</definedName>
    <definedName name="mist" localSheetId="2" hidden="1">{"'BZ SA P&amp;l (fORECAST)'!$A$1:$BR$26"}</definedName>
    <definedName name="mist" localSheetId="1" hidden="1">{"'BZ SA P&amp;l (fORECAST)'!$A$1:$BR$26"}</definedName>
    <definedName name="mist" localSheetId="4" hidden="1">{"'BZ SA P&amp;l (fORECAST)'!$A$1:$BR$26"}</definedName>
    <definedName name="mist" localSheetId="17" hidden="1">{"'BZ SA P&amp;l (fORECAST)'!$A$1:$BR$26"}</definedName>
    <definedName name="mist" hidden="1">{"'BZ SA P&amp;l (fORECAST)'!$A$1:$BR$26"}</definedName>
    <definedName name="mist2" localSheetId="2" hidden="1">{"'BZ SA P&amp;l (fORECAST)'!$A$1:$BR$26"}</definedName>
    <definedName name="mist2" localSheetId="1" hidden="1">{"'BZ SA P&amp;l (fORECAST)'!$A$1:$BR$26"}</definedName>
    <definedName name="mist2" localSheetId="4" hidden="1">{"'BZ SA P&amp;l (fORECAST)'!$A$1:$BR$26"}</definedName>
    <definedName name="mist2" hidden="1">{"'BZ SA P&amp;l (fORECAST)'!$A$1:$BR$26"}</definedName>
    <definedName name="mkttrad" localSheetId="2">[19]S.P.20!#REF!</definedName>
    <definedName name="mkttrad" localSheetId="4">[19]S.P.20!#REF!</definedName>
    <definedName name="mkttrad" localSheetId="10">[19]S.P.20!#REF!</definedName>
    <definedName name="mkttrad" localSheetId="16">[19]S.P.20!#REF!</definedName>
    <definedName name="mkttrad">[19]S.P.20!#REF!</definedName>
    <definedName name="mm" localSheetId="2">BS!mm</definedName>
    <definedName name="mm" localSheetId="1">#N/A</definedName>
    <definedName name="mm" localSheetId="4">'Przychody prowizyjne'!mm</definedName>
    <definedName name="mm" localSheetId="17">#N/A</definedName>
    <definedName name="mm">BS!mm</definedName>
    <definedName name="mmm" localSheetId="2">BS!mmm</definedName>
    <definedName name="mmm" localSheetId="1">#N/A</definedName>
    <definedName name="mmm" localSheetId="4">'Przychody prowizyjne'!mmm</definedName>
    <definedName name="mmm" localSheetId="17">#N/A</definedName>
    <definedName name="mmm">BS!mmm</definedName>
    <definedName name="mmmm" localSheetId="2">BS!mmmm</definedName>
    <definedName name="mmmm" localSheetId="1">#N/A</definedName>
    <definedName name="mmmm" localSheetId="4">'Przychody prowizyjne'!mmmm</definedName>
    <definedName name="mmmm" localSheetId="17">#N/A</definedName>
    <definedName name="mmmm">BS!mmmm</definedName>
    <definedName name="mmmmm" localSheetId="2">BS!mmmmm</definedName>
    <definedName name="mmmmm" localSheetId="1">#N/A</definedName>
    <definedName name="mmmmm" localSheetId="4">'Przychody prowizyjne'!mmmmm</definedName>
    <definedName name="mmmmm" localSheetId="17">#N/A</definedName>
    <definedName name="mmmmm">BS!mmmmm</definedName>
    <definedName name="mmmmmmmmmmmmmmmmmmmmmmmmmmm">#N/A</definedName>
    <definedName name="Module2.Dialog1_Button3_Click">[2]!Module2.Dialog1_Button3_Click</definedName>
    <definedName name="month" localSheetId="2">#REF!</definedName>
    <definedName name="month" localSheetId="4">#REF!</definedName>
    <definedName name="month" localSheetId="10">#REF!</definedName>
    <definedName name="month" localSheetId="16">#REF!</definedName>
    <definedName name="month" localSheetId="17">#REF!</definedName>
    <definedName name="month">#REF!</definedName>
    <definedName name="Month_to_Date_Result_Br" localSheetId="2">#REF!</definedName>
    <definedName name="Month_to_Date_Result_Br" localSheetId="4">#REF!</definedName>
    <definedName name="Month_to_Date_Result_Br" localSheetId="10">#REF!</definedName>
    <definedName name="Month_to_Date_Result_Br" localSheetId="16">#REF!</definedName>
    <definedName name="Month_to_Date_Result_Br">#REF!</definedName>
    <definedName name="Month_to_Date_Result_Ccy" localSheetId="2">#REF!</definedName>
    <definedName name="Month_to_Date_Result_Ccy" localSheetId="4">#REF!</definedName>
    <definedName name="Month_to_Date_Result_Ccy" localSheetId="10">#REF!</definedName>
    <definedName name="Month_to_Date_Result_Ccy" localSheetId="16">#REF!</definedName>
    <definedName name="Month_to_Date_Result_Ccy">#REF!</definedName>
    <definedName name="Month_to_Date_Result_Cno" localSheetId="2">#REF!</definedName>
    <definedName name="Month_to_Date_Result_Cno" localSheetId="4">#REF!</definedName>
    <definedName name="Month_to_Date_Result_Cno" localSheetId="10">#REF!</definedName>
    <definedName name="Month_to_Date_Result_Cno" localSheetId="16">#REF!</definedName>
    <definedName name="Month_to_Date_Result_Cno">#REF!</definedName>
    <definedName name="Month_to_Date_Result_Date" localSheetId="2">#REF!</definedName>
    <definedName name="Month_to_Date_Result_Date" localSheetId="4">#REF!</definedName>
    <definedName name="Month_to_Date_Result_Date" localSheetId="10">#REF!</definedName>
    <definedName name="Month_to_Date_Result_Date" localSheetId="16">#REF!</definedName>
    <definedName name="Month_to_Date_Result_Date">#REF!</definedName>
    <definedName name="Month_to_Date_Result_Description" localSheetId="2">#REF!</definedName>
    <definedName name="Month_to_Date_Result_Description" localSheetId="4">#REF!</definedName>
    <definedName name="Month_to_Date_Result_Description" localSheetId="10">#REF!</definedName>
    <definedName name="Month_to_Date_Result_Description" localSheetId="16">#REF!</definedName>
    <definedName name="Month_to_Date_Result_Description">#REF!</definedName>
    <definedName name="Month_to_Date_Result_Invtype" localSheetId="2">#REF!</definedName>
    <definedName name="Month_to_Date_Result_Invtype" localSheetId="4">#REF!</definedName>
    <definedName name="Month_to_Date_Result_Invtype" localSheetId="10">#REF!</definedName>
    <definedName name="Month_to_Date_Result_Invtype" localSheetId="16">#REF!</definedName>
    <definedName name="Month_to_Date_Result_Invtype">#REF!</definedName>
    <definedName name="Month_to_Date_Result_Issuedate" localSheetId="2">#REF!</definedName>
    <definedName name="Month_to_Date_Result_Issuedate" localSheetId="4">#REF!</definedName>
    <definedName name="Month_to_Date_Result_Issuedate" localSheetId="10">#REF!</definedName>
    <definedName name="Month_to_Date_Result_Issuedate" localSheetId="16">#REF!</definedName>
    <definedName name="Month_to_Date_Result_Issuedate">#REF!</definedName>
    <definedName name="Month_to_Date_Result_Issuer" localSheetId="2">#REF!</definedName>
    <definedName name="Month_to_Date_Result_Issuer" localSheetId="4">#REF!</definedName>
    <definedName name="Month_to_Date_Result_Issuer" localSheetId="10">#REF!</definedName>
    <definedName name="Month_to_Date_Result_Issuer" localSheetId="16">#REF!</definedName>
    <definedName name="Month_to_Date_Result_Issuer">#REF!</definedName>
    <definedName name="Month_to_Date_Result_Matdate" localSheetId="2">#REF!</definedName>
    <definedName name="Month_to_Date_Result_Matdate" localSheetId="4">#REF!</definedName>
    <definedName name="Month_to_Date_Result_Matdate" localSheetId="10">#REF!</definedName>
    <definedName name="Month_to_Date_Result_Matdate" localSheetId="16">#REF!</definedName>
    <definedName name="Month_to_Date_Result_Matdate">#REF!</definedName>
    <definedName name="Month_to_Date_Result_Next_Month_End" localSheetId="2">#REF!</definedName>
    <definedName name="Month_to_Date_Result_Next_Month_End" localSheetId="4">#REF!</definedName>
    <definedName name="Month_to_Date_Result_Next_Month_End" localSheetId="10">#REF!</definedName>
    <definedName name="Month_to_Date_Result_Next_Month_End" localSheetId="16">#REF!</definedName>
    <definedName name="Month_to_Date_Result_Next_Month_End">#REF!</definedName>
    <definedName name="Month_to_Date_Result_Opics_Realised_Pl" localSheetId="2">#REF!</definedName>
    <definedName name="Month_to_Date_Result_Opics_Realised_Pl" localSheetId="4">#REF!</definedName>
    <definedName name="Month_to_Date_Result_Opics_Realised_Pl" localSheetId="10">#REF!</definedName>
    <definedName name="Month_to_Date_Result_Opics_Realised_Pl" localSheetId="16">#REF!</definedName>
    <definedName name="Month_to_Date_Result_Opics_Realised_Pl">#REF!</definedName>
    <definedName name="Month_to_Date_Result_Port" localSheetId="2">#REF!</definedName>
    <definedName name="Month_to_Date_Result_Port" localSheetId="4">#REF!</definedName>
    <definedName name="Month_to_Date_Result_Port" localSheetId="10">#REF!</definedName>
    <definedName name="Month_to_Date_Result_Port" localSheetId="16">#REF!</definedName>
    <definedName name="Month_to_Date_Result_Port">#REF!</definedName>
    <definedName name="Month_to_Date_Result_Prev_Month_End" localSheetId="2">#REF!</definedName>
    <definedName name="Month_to_Date_Result_Prev_Month_End" localSheetId="4">#REF!</definedName>
    <definedName name="Month_to_Date_Result_Prev_Month_End" localSheetId="10">#REF!</definedName>
    <definedName name="Month_to_Date_Result_Prev_Month_End" localSheetId="16">#REF!</definedName>
    <definedName name="Month_to_Date_Result_Prev_Month_End">#REF!</definedName>
    <definedName name="Month_to_Date_Result_Prodtype" localSheetId="2">#REF!</definedName>
    <definedName name="Month_to_Date_Result_Prodtype" localSheetId="4">#REF!</definedName>
    <definedName name="Month_to_Date_Result_Prodtype" localSheetId="10">#REF!</definedName>
    <definedName name="Month_to_Date_Result_Prodtype" localSheetId="16">#REF!</definedName>
    <definedName name="Month_to_Date_Result_Prodtype">#REF!</definedName>
    <definedName name="Month_to_Date_Result_Product" localSheetId="2">#REF!</definedName>
    <definedName name="Month_to_Date_Result_Product" localSheetId="4">#REF!</definedName>
    <definedName name="Month_to_Date_Result_Product" localSheetId="10">#REF!</definedName>
    <definedName name="Month_to_Date_Result_Product" localSheetId="16">#REF!</definedName>
    <definedName name="Month_to_Date_Result_Product">#REF!</definedName>
    <definedName name="Month_to_Date_Result_Purc_Disc_Prem_Todate" localSheetId="2">#REF!</definedName>
    <definedName name="Month_to_Date_Result_Purc_Disc_Prem_Todate" localSheetId="4">#REF!</definedName>
    <definedName name="Month_to_Date_Result_Purc_Disc_Prem_Todate" localSheetId="10">#REF!</definedName>
    <definedName name="Month_to_Date_Result_Purc_Disc_Prem_Todate" localSheetId="16">#REF!</definedName>
    <definedName name="Month_to_Date_Result_Purc_Disc_Prem_Todate">#REF!</definedName>
    <definedName name="Month_to_Date_Result_Purc_Disc_Prem_Today" localSheetId="2">#REF!</definedName>
    <definedName name="Month_to_Date_Result_Purc_Disc_Prem_Today" localSheetId="4">#REF!</definedName>
    <definedName name="Month_to_Date_Result_Purc_Disc_Prem_Today" localSheetId="10">#REF!</definedName>
    <definedName name="Month_to_Date_Result_Purc_Disc_Prem_Today" localSheetId="16">#REF!</definedName>
    <definedName name="Month_to_Date_Result_Purc_Disc_Prem_Today">#REF!</definedName>
    <definedName name="Month_to_Date_Result_Purc_Qty_Todate" localSheetId="2">#REF!</definedName>
    <definedName name="Month_to_Date_Result_Purc_Qty_Todate" localSheetId="4">#REF!</definedName>
    <definedName name="Month_to_Date_Result_Purc_Qty_Todate" localSheetId="10">#REF!</definedName>
    <definedName name="Month_to_Date_Result_Purc_Qty_Todate" localSheetId="16">#REF!</definedName>
    <definedName name="Month_to_Date_Result_Purc_Qty_Todate">#REF!</definedName>
    <definedName name="Month_to_Date_Result_Purc_Qty_Today" localSheetId="2">#REF!</definedName>
    <definedName name="Month_to_Date_Result_Purc_Qty_Today" localSheetId="4">#REF!</definedName>
    <definedName name="Month_to_Date_Result_Purc_Qty_Today" localSheetId="10">#REF!</definedName>
    <definedName name="Month_to_Date_Result_Purc_Qty_Today" localSheetId="16">#REF!</definedName>
    <definedName name="Month_to_Date_Result_Purc_Qty_Today">#REF!</definedName>
    <definedName name="Month_to_Date_Result_Purchint_Purch_Todate" localSheetId="2">#REF!</definedName>
    <definedName name="Month_to_Date_Result_Purchint_Purch_Todate" localSheetId="4">#REF!</definedName>
    <definedName name="Month_to_Date_Result_Purchint_Purch_Todate" localSheetId="10">#REF!</definedName>
    <definedName name="Month_to_Date_Result_Purchint_Purch_Todate" localSheetId="16">#REF!</definedName>
    <definedName name="Month_to_Date_Result_Purchint_Purch_Todate">#REF!</definedName>
    <definedName name="Month_to_Date_Result_Purchint_Purch_Today" localSheetId="2">#REF!</definedName>
    <definedName name="Month_to_Date_Result_Purchint_Purch_Today" localSheetId="4">#REF!</definedName>
    <definedName name="Month_to_Date_Result_Purchint_Purch_Today" localSheetId="10">#REF!</definedName>
    <definedName name="Month_to_Date_Result_Purchint_Purch_Today" localSheetId="16">#REF!</definedName>
    <definedName name="Month_to_Date_Result_Purchint_Purch_Today">#REF!</definedName>
    <definedName name="Month_to_Date_Result_Purchint_Sale_Todate" localSheetId="2">#REF!</definedName>
    <definedName name="Month_to_Date_Result_Purchint_Sale_Todate" localSheetId="4">#REF!</definedName>
    <definedName name="Month_to_Date_Result_Purchint_Sale_Todate" localSheetId="10">#REF!</definedName>
    <definedName name="Month_to_Date_Result_Purchint_Sale_Todate" localSheetId="16">#REF!</definedName>
    <definedName name="Month_to_Date_Result_Purchint_Sale_Todate">#REF!</definedName>
    <definedName name="Month_to_Date_Result_Purchint_Sale_Today" localSheetId="2">#REF!</definedName>
    <definedName name="Month_to_Date_Result_Purchint_Sale_Today" localSheetId="4">#REF!</definedName>
    <definedName name="Month_to_Date_Result_Purchint_Sale_Today" localSheetId="10">#REF!</definedName>
    <definedName name="Month_to_Date_Result_Purchint_Sale_Today" localSheetId="16">#REF!</definedName>
    <definedName name="Month_to_Date_Result_Purchint_Sale_Today">#REF!</definedName>
    <definedName name="Month_to_Date_Result_Qty_Calc" localSheetId="2">#REF!</definedName>
    <definedName name="Month_to_Date_Result_Qty_Calc" localSheetId="4">#REF!</definedName>
    <definedName name="Month_to_Date_Result_Qty_Calc" localSheetId="10">#REF!</definedName>
    <definedName name="Month_to_Date_Result_Qty_Calc" localSheetId="16">#REF!</definedName>
    <definedName name="Month_to_Date_Result_Qty_Calc">#REF!</definedName>
    <definedName name="Month_to_Date_Result_Sale_Disc_Prem_Today" localSheetId="2">#REF!</definedName>
    <definedName name="Month_to_Date_Result_Sale_Disc_Prem_Today" localSheetId="4">#REF!</definedName>
    <definedName name="Month_to_Date_Result_Sale_Disc_Prem_Today" localSheetId="10">#REF!</definedName>
    <definedName name="Month_to_Date_Result_Sale_Disc_Prem_Today" localSheetId="16">#REF!</definedName>
    <definedName name="Month_to_Date_Result_Sale_Disc_Prem_Today">#REF!</definedName>
    <definedName name="Month_to_Date_Result_Sale_Qty_Todate" localSheetId="2">#REF!</definedName>
    <definedName name="Month_to_Date_Result_Sale_Qty_Todate" localSheetId="4">#REF!</definedName>
    <definedName name="Month_to_Date_Result_Sale_Qty_Todate" localSheetId="10">#REF!</definedName>
    <definedName name="Month_to_Date_Result_Sale_Qty_Todate" localSheetId="16">#REF!</definedName>
    <definedName name="Month_to_Date_Result_Sale_Qty_Todate">#REF!</definedName>
    <definedName name="Month_to_Date_Result_Sale_Qty_Today" localSheetId="2">#REF!</definedName>
    <definedName name="Month_to_Date_Result_Sale_Qty_Today" localSheetId="4">#REF!</definedName>
    <definedName name="Month_to_Date_Result_Sale_Qty_Today" localSheetId="10">#REF!</definedName>
    <definedName name="Month_to_Date_Result_Sale_Qty_Today" localSheetId="16">#REF!</definedName>
    <definedName name="Month_to_Date_Result_Sale_Qty_Today">#REF!</definedName>
    <definedName name="Month_to_Date_Result_Secid" localSheetId="2">#REF!</definedName>
    <definedName name="Month_to_Date_Result_Secid" localSheetId="4">#REF!</definedName>
    <definedName name="Month_to_Date_Result_Secid" localSheetId="10">#REF!</definedName>
    <definedName name="Month_to_Date_Result_Secid" localSheetId="16">#REF!</definedName>
    <definedName name="Month_to_Date_Result_Secid">#REF!</definedName>
    <definedName name="Month_to_Date_Result_Short_Ind" localSheetId="2">#REF!</definedName>
    <definedName name="Month_to_Date_Result_Short_Ind" localSheetId="4">#REF!</definedName>
    <definedName name="Month_to_Date_Result_Short_Ind" localSheetId="10">#REF!</definedName>
    <definedName name="Month_to_Date_Result_Short_Ind" localSheetId="16">#REF!</definedName>
    <definedName name="Month_to_Date_Result_Short_Ind">#REF!</definedName>
    <definedName name="Month_to_Date_Result_Spw" localSheetId="2">#REF!</definedName>
    <definedName name="Month_to_Date_Result_Spw" localSheetId="4">#REF!</definedName>
    <definedName name="Month_to_Date_Result_Spw" localSheetId="10">#REF!</definedName>
    <definedName name="Month_to_Date_Result_Spw" localSheetId="16">#REF!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2">#REF!</definedName>
    <definedName name="motable" localSheetId="4">#REF!</definedName>
    <definedName name="motable" localSheetId="10">#REF!</definedName>
    <definedName name="motable" localSheetId="16">#REF!</definedName>
    <definedName name="motable" localSheetId="17">#REF!</definedName>
    <definedName name="motable">#REF!</definedName>
    <definedName name="Movements" localSheetId="2">#REF!</definedName>
    <definedName name="Movements" localSheetId="4">#REF!</definedName>
    <definedName name="Movements" localSheetId="10">#REF!</definedName>
    <definedName name="Movements" localSheetId="16">#REF!</definedName>
    <definedName name="Movements" localSheetId="17">#REF!</definedName>
    <definedName name="Movements">#REF!</definedName>
    <definedName name="MOVTAX" localSheetId="2">#REF!</definedName>
    <definedName name="MOVTAX" localSheetId="4">#REF!</definedName>
    <definedName name="MOVTAX" localSheetId="10">#REF!</definedName>
    <definedName name="MOVTAX" localSheetId="16">#REF!</definedName>
    <definedName name="MOVTAX">#REF!</definedName>
    <definedName name="MPK" localSheetId="2">#REF!</definedName>
    <definedName name="MPK" localSheetId="4">#REF!</definedName>
    <definedName name="MPK" localSheetId="10">#REF!</definedName>
    <definedName name="MPK" localSheetId="16">#REF!</definedName>
    <definedName name="MPK">#REF!</definedName>
    <definedName name="N_25" localSheetId="2">'[52]Noty bilans 26'!#REF!</definedName>
    <definedName name="N_25" localSheetId="4">'[52]Noty bilans 26'!#REF!</definedName>
    <definedName name="N_25" localSheetId="10">'[52]Noty bilans 26'!#REF!</definedName>
    <definedName name="N_25" localSheetId="16">'[52]Noty bilans 26'!#REF!</definedName>
    <definedName name="N_25">'[52]Noty bilans 26'!#REF!</definedName>
    <definedName name="N_LAN">[53]X!$I$1</definedName>
    <definedName name="N_MON">[53]X!$D$1</definedName>
    <definedName name="N24_1" localSheetId="2">#REF!</definedName>
    <definedName name="N24_1" localSheetId="4">#REF!</definedName>
    <definedName name="N24_1" localSheetId="10">#REF!</definedName>
    <definedName name="N24_1" localSheetId="16">#REF!</definedName>
    <definedName name="N24_1">#REF!</definedName>
    <definedName name="N24_2" localSheetId="2">#REF!</definedName>
    <definedName name="N24_2" localSheetId="4">#REF!</definedName>
    <definedName name="N24_2" localSheetId="10">#REF!</definedName>
    <definedName name="N24_2" localSheetId="16">#REF!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2">#REF!</definedName>
    <definedName name="Nagrody2007" localSheetId="4">#REF!</definedName>
    <definedName name="Nagrody2007" localSheetId="10">#REF!</definedName>
    <definedName name="Nagrody2007" localSheetId="16">#REF!</definedName>
    <definedName name="Nagrody2007" localSheetId="17">#REF!</definedName>
    <definedName name="Nagrody2007">#REF!</definedName>
    <definedName name="Należności" localSheetId="2">#REF!</definedName>
    <definedName name="Należności" localSheetId="4">#REF!</definedName>
    <definedName name="Należności" localSheetId="10">#REF!</definedName>
    <definedName name="Należności" localSheetId="16">#REF!</definedName>
    <definedName name="Należności">#REF!</definedName>
    <definedName name="Należności_od_banków" localSheetId="2">#REF!</definedName>
    <definedName name="Należności_od_banków" localSheetId="4">#REF!</definedName>
    <definedName name="Należności_od_banków" localSheetId="10">#REF!</definedName>
    <definedName name="Należności_od_banków" localSheetId="16">#REF!</definedName>
    <definedName name="Należności_od_banków" localSheetId="17">#REF!</definedName>
    <definedName name="Należności_od_banków">#REF!</definedName>
    <definedName name="Należności_od_klientów" localSheetId="2">#REF!</definedName>
    <definedName name="Należności_od_klientów" localSheetId="4">#REF!</definedName>
    <definedName name="Należności_od_klientów" localSheetId="10">#REF!</definedName>
    <definedName name="Należności_od_klientów" localSheetId="16">#REF!</definedName>
    <definedName name="Należności_od_klientów" localSheetId="17">#REF!</definedName>
    <definedName name="Należności_od_klientów">#REF!</definedName>
    <definedName name="NAM">[55]AM!$A$1:$AA$313</definedName>
    <definedName name="Name_of_entity07" localSheetId="2">#REF!</definedName>
    <definedName name="Name_of_entity07" localSheetId="4">#REF!</definedName>
    <definedName name="Name_of_entity07" localSheetId="10">#REF!</definedName>
    <definedName name="Name_of_entity07" localSheetId="16">#REF!</definedName>
    <definedName name="Name_of_entity07">#REF!</definedName>
    <definedName name="Name_of_entity08" localSheetId="2">#REF!</definedName>
    <definedName name="Name_of_entity08" localSheetId="4">#REF!</definedName>
    <definedName name="Name_of_entity08" localSheetId="10">#REF!</definedName>
    <definedName name="Name_of_entity08" localSheetId="16">#REF!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2">#REF!</definedName>
    <definedName name="NB_21a" localSheetId="4">#REF!</definedName>
    <definedName name="NB_21a" localSheetId="10">#REF!</definedName>
    <definedName name="NB_21a" localSheetId="16">#REF!</definedName>
    <definedName name="NB_21a">#REF!</definedName>
    <definedName name="NB_23stowarzyszone" localSheetId="2">#REF!</definedName>
    <definedName name="NB_23stowarzyszone" localSheetId="4">#REF!</definedName>
    <definedName name="NB_23stowarzyszone" localSheetId="10">#REF!</definedName>
    <definedName name="NB_23stowarzyszone" localSheetId="16">#REF!</definedName>
    <definedName name="NB_23stowarzyszone">#REF!</definedName>
    <definedName name="NB_30a" localSheetId="2">'[43]Noty bilans'!#REF!</definedName>
    <definedName name="NB_30a" localSheetId="5">'[43]Noty bilans'!#REF!</definedName>
    <definedName name="NB_30a" localSheetId="1">'[43]Noty bilans'!#REF!</definedName>
    <definedName name="NB_30a" localSheetId="4">'[43]Noty bilans'!#REF!</definedName>
    <definedName name="NB_30a" localSheetId="10">'[43]Noty bilans'!#REF!</definedName>
    <definedName name="NB_30a" localSheetId="16">'[43]Noty bilans'!#REF!</definedName>
    <definedName name="NB_30a" localSheetId="17">'[43]Noty bilans'!#REF!</definedName>
    <definedName name="NB_30a">'[43]Noty bilans'!#REF!</definedName>
    <definedName name="NB_33r" localSheetId="2">#REF!</definedName>
    <definedName name="NB_33r" localSheetId="4">#REF!</definedName>
    <definedName name="NB_33r" localSheetId="10">#REF!</definedName>
    <definedName name="NB_33r" localSheetId="16">#REF!</definedName>
    <definedName name="NB_33r">#REF!</definedName>
    <definedName name="NB_N16" localSheetId="2">#REF!</definedName>
    <definedName name="NB_N16" localSheetId="4">#REF!</definedName>
    <definedName name="NB_N16" localSheetId="10">#REF!</definedName>
    <definedName name="NB_N16" localSheetId="16">#REF!</definedName>
    <definedName name="NB_N16">#REF!</definedName>
    <definedName name="NB_N17" localSheetId="2">#REF!</definedName>
    <definedName name="NB_N17" localSheetId="4">#REF!</definedName>
    <definedName name="NB_N17" localSheetId="10">#REF!</definedName>
    <definedName name="NB_N17" localSheetId="16">#REF!</definedName>
    <definedName name="NB_N17">#REF!</definedName>
    <definedName name="NB_N18" localSheetId="2">'[45]Noty bilans'!#REF!</definedName>
    <definedName name="NB_N18" localSheetId="4">'[45]Noty bilans'!#REF!</definedName>
    <definedName name="NB_N18" localSheetId="10">'[45]Noty bilans'!#REF!</definedName>
    <definedName name="NB_N18" localSheetId="16">'[45]Noty bilans'!#REF!</definedName>
    <definedName name="NB_N18">'[45]Noty bilans'!#REF!</definedName>
    <definedName name="NB_N19" localSheetId="2">'[49]Noty bilans'!#REF!</definedName>
    <definedName name="NB_N19" localSheetId="5">'[49]Noty bilans'!#REF!</definedName>
    <definedName name="NB_N19" localSheetId="1">'[49]Noty bilans'!#REF!</definedName>
    <definedName name="NB_N19" localSheetId="4">'[49]Noty bilans'!#REF!</definedName>
    <definedName name="NB_N19" localSheetId="10">'[49]Noty bilans'!#REF!</definedName>
    <definedName name="NB_N19" localSheetId="16">'[49]Noty bilans'!#REF!</definedName>
    <definedName name="NB_N19" localSheetId="17">'[49]Noty bilans'!#REF!</definedName>
    <definedName name="NB_N19">'[49]Noty bilans'!#REF!</definedName>
    <definedName name="NB_N20" localSheetId="2">#REF!</definedName>
    <definedName name="NB_N20" localSheetId="4">#REF!</definedName>
    <definedName name="NB_N20" localSheetId="10">#REF!</definedName>
    <definedName name="NB_N20" localSheetId="16">#REF!</definedName>
    <definedName name="NB_N20">#REF!</definedName>
    <definedName name="NB_N21" localSheetId="2">#REF!</definedName>
    <definedName name="NB_N21" localSheetId="4">#REF!</definedName>
    <definedName name="NB_N21" localSheetId="10">#REF!</definedName>
    <definedName name="NB_N21" localSheetId="16">#REF!</definedName>
    <definedName name="NB_N21">#REF!</definedName>
    <definedName name="NB_N22" localSheetId="2">#REF!</definedName>
    <definedName name="NB_N22" localSheetId="4">#REF!</definedName>
    <definedName name="NB_N22" localSheetId="10">#REF!</definedName>
    <definedName name="NB_N22" localSheetId="16">#REF!</definedName>
    <definedName name="NB_N22">#REF!</definedName>
    <definedName name="NB_N22r" localSheetId="2">#REF!</definedName>
    <definedName name="NB_N22r" localSheetId="4">#REF!</definedName>
    <definedName name="NB_N22r" localSheetId="10">#REF!</definedName>
    <definedName name="NB_N22r" localSheetId="16">#REF!</definedName>
    <definedName name="NB_N22r">#REF!</definedName>
    <definedName name="NB_N23" localSheetId="2">#REF!</definedName>
    <definedName name="NB_N23" localSheetId="4">#REF!</definedName>
    <definedName name="NB_N23" localSheetId="10">#REF!</definedName>
    <definedName name="NB_N23" localSheetId="16">#REF!</definedName>
    <definedName name="NB_N23">#REF!</definedName>
    <definedName name="NB_N24" localSheetId="2">#REF!</definedName>
    <definedName name="NB_N24" localSheetId="4">#REF!</definedName>
    <definedName name="NB_N24" localSheetId="10">#REF!</definedName>
    <definedName name="NB_N24" localSheetId="16">#REF!</definedName>
    <definedName name="NB_N24">#REF!</definedName>
    <definedName name="NB_N25" localSheetId="2">#REF!</definedName>
    <definedName name="NB_N25" localSheetId="4">#REF!</definedName>
    <definedName name="NB_N25" localSheetId="10">#REF!</definedName>
    <definedName name="NB_N25" localSheetId="16">#REF!</definedName>
    <definedName name="NB_N25">#REF!</definedName>
    <definedName name="NB_N26" localSheetId="2">#REF!</definedName>
    <definedName name="NB_N26" localSheetId="4">#REF!</definedName>
    <definedName name="NB_N26" localSheetId="10">#REF!</definedName>
    <definedName name="NB_N26" localSheetId="16">#REF!</definedName>
    <definedName name="NB_N26">#REF!</definedName>
    <definedName name="NB_N27" localSheetId="2">#REF!</definedName>
    <definedName name="NB_N27" localSheetId="4">#REF!</definedName>
    <definedName name="NB_N27" localSheetId="10">#REF!</definedName>
    <definedName name="NB_N27" localSheetId="16">#REF!</definedName>
    <definedName name="NB_N27">#REF!</definedName>
    <definedName name="NB_N28" localSheetId="2">#REF!</definedName>
    <definedName name="NB_N28" localSheetId="4">#REF!</definedName>
    <definedName name="NB_N28" localSheetId="10">#REF!</definedName>
    <definedName name="NB_N28" localSheetId="16">#REF!</definedName>
    <definedName name="NB_N28">#REF!</definedName>
    <definedName name="NB_N29" localSheetId="2">#REF!</definedName>
    <definedName name="NB_N29" localSheetId="4">#REF!</definedName>
    <definedName name="NB_N29" localSheetId="10">#REF!</definedName>
    <definedName name="NB_N29" localSheetId="16">#REF!</definedName>
    <definedName name="NB_N29">#REF!</definedName>
    <definedName name="NB_N30" localSheetId="2">#REF!</definedName>
    <definedName name="NB_N30" localSheetId="4">#REF!</definedName>
    <definedName name="NB_N30" localSheetId="10">#REF!</definedName>
    <definedName name="NB_N30" localSheetId="16">#REF!</definedName>
    <definedName name="NB_N30">#REF!</definedName>
    <definedName name="NB_N30_2006" localSheetId="2">#REF!</definedName>
    <definedName name="NB_N30_2006" localSheetId="4">#REF!</definedName>
    <definedName name="NB_N30_2006" localSheetId="10">#REF!</definedName>
    <definedName name="NB_N30_2006" localSheetId="16">#REF!</definedName>
    <definedName name="NB_N30_2006">#REF!</definedName>
    <definedName name="NB_N31" localSheetId="2">'[43]Noty bilans'!#REF!</definedName>
    <definedName name="NB_N31" localSheetId="5">'[43]Noty bilans'!#REF!</definedName>
    <definedName name="NB_N31" localSheetId="1">'[43]Noty bilans'!#REF!</definedName>
    <definedName name="NB_N31" localSheetId="4">'[43]Noty bilans'!#REF!</definedName>
    <definedName name="NB_N31" localSheetId="10">'[43]Noty bilans'!#REF!</definedName>
    <definedName name="NB_N31" localSheetId="16">'[43]Noty bilans'!#REF!</definedName>
    <definedName name="NB_N31" localSheetId="17">'[57]Noty bilans'!#REF!</definedName>
    <definedName name="NB_N31">'[43]Noty bilans'!#REF!</definedName>
    <definedName name="NB_N32" localSheetId="2">#REF!</definedName>
    <definedName name="NB_N32" localSheetId="4">#REF!</definedName>
    <definedName name="NB_N32" localSheetId="10">#REF!</definedName>
    <definedName name="NB_N32" localSheetId="16">#REF!</definedName>
    <definedName name="NB_N32">#REF!</definedName>
    <definedName name="NB_N33" localSheetId="2">#REF!</definedName>
    <definedName name="NB_N33" localSheetId="4">#REF!</definedName>
    <definedName name="NB_N33" localSheetId="10">#REF!</definedName>
    <definedName name="NB_N33" localSheetId="16">#REF!</definedName>
    <definedName name="NB_N33">#REF!</definedName>
    <definedName name="NB_N33_06" localSheetId="2">#REF!</definedName>
    <definedName name="NB_N33_06" localSheetId="4">#REF!</definedName>
    <definedName name="NB_N33_06" localSheetId="10">#REF!</definedName>
    <definedName name="NB_N33_06" localSheetId="16">#REF!</definedName>
    <definedName name="NB_N33_06">#REF!</definedName>
    <definedName name="NB_N33_2" localSheetId="2">#REF!</definedName>
    <definedName name="NB_N33_2" localSheetId="4">#REF!</definedName>
    <definedName name="NB_N33_2" localSheetId="10">#REF!</definedName>
    <definedName name="NB_N33_2" localSheetId="16">#REF!</definedName>
    <definedName name="NB_N33_2">#REF!</definedName>
    <definedName name="NB_N33062006" localSheetId="2">#REF!</definedName>
    <definedName name="NB_N33062006" localSheetId="4">#REF!</definedName>
    <definedName name="NB_N33062006" localSheetId="10">#REF!</definedName>
    <definedName name="NB_N33062006" localSheetId="16">#REF!</definedName>
    <definedName name="NB_N33062006">#REF!</definedName>
    <definedName name="NB_Wnip" localSheetId="2">'[43]Noty bilans 31,32,38,54'!#REF!</definedName>
    <definedName name="NB_Wnip" localSheetId="5">'[43]Noty bilans 31,32,38,54'!#REF!</definedName>
    <definedName name="NB_Wnip" localSheetId="1">'[43]Noty bilans 31,32,38,54'!#REF!</definedName>
    <definedName name="NB_Wnip" localSheetId="4">'[43]Noty bilans 31,32,38,54'!#REF!</definedName>
    <definedName name="NB_Wnip" localSheetId="10">'[43]Noty bilans 31,32,38,54'!#REF!</definedName>
    <definedName name="NB_Wnip" localSheetId="16">'[43]Noty bilans 31,32,38,54'!#REF!</definedName>
    <definedName name="NB_Wnip" localSheetId="17">'[43]Noty bilans 31,32,38,54'!#REF!</definedName>
    <definedName name="NB_Wnip">'[43]Noty bilans 31,32,38,54'!#REF!</definedName>
    <definedName name="NBZWBK">[55]BZWBK!$A$1:$AA$313</definedName>
    <definedName name="NCC_alloc" localSheetId="2">#REF!</definedName>
    <definedName name="NCC_alloc" localSheetId="4">#REF!</definedName>
    <definedName name="NCC_alloc" localSheetId="10">#REF!</definedName>
    <definedName name="NCC_alloc" localSheetId="16">#REF!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2">#REF!</definedName>
    <definedName name="NIERUCHOMOŚCI2000M" localSheetId="4">#REF!</definedName>
    <definedName name="NIERUCHOMOŚCI2000M" localSheetId="10">#REF!</definedName>
    <definedName name="NIERUCHOMOŚCI2000M" localSheetId="16">#REF!</definedName>
    <definedName name="NIERUCHOMOŚCI2000M">#REF!</definedName>
    <definedName name="NIERUCHOMOŚCI2000Y" localSheetId="2">#REF!</definedName>
    <definedName name="NIERUCHOMOŚCI2000Y" localSheetId="4">#REF!</definedName>
    <definedName name="NIERUCHOMOŚCI2000Y" localSheetId="10">#REF!</definedName>
    <definedName name="NIERUCHOMOŚCI2000Y" localSheetId="16">#REF!</definedName>
    <definedName name="NIERUCHOMOŚCI2000Y">#REF!</definedName>
    <definedName name="NIERUCHOMOŚCI2001M" localSheetId="2">#REF!</definedName>
    <definedName name="NIERUCHOMOŚCI2001M" localSheetId="4">#REF!</definedName>
    <definedName name="NIERUCHOMOŚCI2001M" localSheetId="10">#REF!</definedName>
    <definedName name="NIERUCHOMOŚCI2001M" localSheetId="16">#REF!</definedName>
    <definedName name="NIERUCHOMOŚCI2001M">#REF!</definedName>
    <definedName name="NIERUCHOMOŚCI2001Y" localSheetId="2">#REF!</definedName>
    <definedName name="NIERUCHOMOŚCI2001Y" localSheetId="4">#REF!</definedName>
    <definedName name="NIERUCHOMOŚCI2001Y" localSheetId="10">#REF!</definedName>
    <definedName name="NIERUCHOMOŚCI2001Y" localSheetId="16">#REF!</definedName>
    <definedName name="NIERUCHOMOŚCI2001Y">#REF!</definedName>
    <definedName name="NII" localSheetId="2">#REF!</definedName>
    <definedName name="NII" localSheetId="4">#REF!</definedName>
    <definedName name="NII" localSheetId="10">#REF!</definedName>
    <definedName name="NII" localSheetId="16">#REF!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2">'[49]Noty bilans 22,23,29'!#REF!</definedName>
    <definedName name="NNB_23" localSheetId="5">'[49]Noty bilans 22,23,29'!#REF!</definedName>
    <definedName name="NNB_23" localSheetId="1">'[49]Noty bilans 22,23,29'!#REF!</definedName>
    <definedName name="NNB_23" localSheetId="4">'[49]Noty bilans 22,23,29'!#REF!</definedName>
    <definedName name="NNB_23" localSheetId="10">'[49]Noty bilans 22,23,29'!#REF!</definedName>
    <definedName name="NNB_23" localSheetId="16">'[49]Noty bilans 22,23,29'!#REF!</definedName>
    <definedName name="NNB_23" localSheetId="17">'[49]Noty bilans 22,23,29'!#REF!</definedName>
    <definedName name="NNB_23">'[49]Noty bilans 22,23,29'!#REF!</definedName>
    <definedName name="NNEW3">[54]NEW3!$A$2:$AA$177</definedName>
    <definedName name="NNEW4">[54]NEW4!$A$2:$AA$177</definedName>
    <definedName name="NNI">[55]NI!$A$1:$AA$312</definedName>
    <definedName name="nnnnn" localSheetId="2">BS!nnnnn</definedName>
    <definedName name="nnnnn" localSheetId="1">#N/A</definedName>
    <definedName name="nnnnn" localSheetId="4">'Przychody prowizyjne'!nnnnn</definedName>
    <definedName name="nnnnn" localSheetId="17">#N/A</definedName>
    <definedName name="nnnnn">BS!nnnnn</definedName>
    <definedName name="No._of_awards" localSheetId="2">'[63]Progr motyw prac 11 i 12 BZ WBK'!#REF!</definedName>
    <definedName name="No._of_awards" localSheetId="4">'[63]Progr motyw prac 11 i 12 BZ WBK'!#REF!</definedName>
    <definedName name="No._of_awards" localSheetId="10">'[63]Progr motyw prac 11 i 12 BZ WBK'!#REF!</definedName>
    <definedName name="No._of_awards" localSheetId="16">'[63]Progr motyw prac 11 i 12 BZ WBK'!#REF!</definedName>
    <definedName name="No._of_awards">'[63]Progr motyw prac 11 i 12 BZ WBK'!#REF!</definedName>
    <definedName name="nominaly" localSheetId="2">#REF!</definedName>
    <definedName name="nominaly" localSheetId="4">#REF!</definedName>
    <definedName name="nominaly" localSheetId="10">#REF!</definedName>
    <definedName name="nominaly" localSheetId="16">#REF!</definedName>
    <definedName name="nominaly">#REF!</definedName>
    <definedName name="Nominały_instrumentów_pochodnych" localSheetId="2">#REF!</definedName>
    <definedName name="Nominały_instrumentów_pochodnych" localSheetId="4">#REF!</definedName>
    <definedName name="Nominały_instrumentów_pochodnych" localSheetId="10">#REF!</definedName>
    <definedName name="Nominały_instrumentów_pochodnych" localSheetId="16">#REF!</definedName>
    <definedName name="Nominały_instrumentów_pochodnych">#REF!</definedName>
    <definedName name="Nota_01_SBB_A" localSheetId="2">#REF!</definedName>
    <definedName name="Nota_01_SBB_A" localSheetId="4">#REF!</definedName>
    <definedName name="Nota_01_SBB_A" localSheetId="10">#REF!</definedName>
    <definedName name="Nota_01_SBB_A" localSheetId="16">#REF!</definedName>
    <definedName name="Nota_01_SBB_A" localSheetId="17">#REF!</definedName>
    <definedName name="Nota_01_SBB_A">#REF!</definedName>
    <definedName name="Nota_02_SBB_A" localSheetId="2">#REF!</definedName>
    <definedName name="Nota_02_SBB_A" localSheetId="4">#REF!</definedName>
    <definedName name="Nota_02_SBB_A" localSheetId="10">#REF!</definedName>
    <definedName name="Nota_02_SBB_A" localSheetId="16">#REF!</definedName>
    <definedName name="Nota_02_SBB_A" localSheetId="17">#REF!</definedName>
    <definedName name="Nota_02_SBB_A">#REF!</definedName>
    <definedName name="Nota_03_SBB_A" localSheetId="2">#REF!</definedName>
    <definedName name="Nota_03_SBB_A" localSheetId="5">#REF!</definedName>
    <definedName name="Nota_03_SBB_A" localSheetId="1">#REF!</definedName>
    <definedName name="Nota_03_SBB_A" localSheetId="4">#REF!</definedName>
    <definedName name="Nota_03_SBB_A" localSheetId="10">#REF!</definedName>
    <definedName name="Nota_03_SBB_A" localSheetId="16">#REF!</definedName>
    <definedName name="Nota_03_SBB_A" localSheetId="17">#REF!</definedName>
    <definedName name="Nota_03_SBB_A">#REF!</definedName>
    <definedName name="Nota_04_SBB_A" localSheetId="2">#REF!</definedName>
    <definedName name="Nota_04_SBB_A" localSheetId="4">#REF!</definedName>
    <definedName name="Nota_04_SBB_A" localSheetId="10">#REF!</definedName>
    <definedName name="Nota_04_SBB_A" localSheetId="16">#REF!</definedName>
    <definedName name="Nota_04_SBB_A" localSheetId="17">#REF!</definedName>
    <definedName name="Nota_04_SBB_A">#REF!</definedName>
    <definedName name="Nota_05_SBB_A" localSheetId="2">#REF!</definedName>
    <definedName name="Nota_05_SBB_A" localSheetId="4">#REF!</definedName>
    <definedName name="Nota_05_SBB_A" localSheetId="10">#REF!</definedName>
    <definedName name="Nota_05_SBB_A" localSheetId="16">#REF!</definedName>
    <definedName name="Nota_05_SBB_A" localSheetId="17">#REF!</definedName>
    <definedName name="Nota_05_SBB_A">#REF!</definedName>
    <definedName name="Nota_06_SBB_A" localSheetId="2">#REF!</definedName>
    <definedName name="Nota_06_SBB_A" localSheetId="4">#REF!</definedName>
    <definedName name="Nota_06_SBB_A" localSheetId="10">#REF!</definedName>
    <definedName name="Nota_06_SBB_A" localSheetId="16">#REF!</definedName>
    <definedName name="Nota_06_SBB_A" localSheetId="17">#REF!</definedName>
    <definedName name="Nota_06_SBB_A">#REF!</definedName>
    <definedName name="Nota_07_SBB_A" localSheetId="2">#REF!</definedName>
    <definedName name="Nota_07_SBB_A" localSheetId="4">#REF!</definedName>
    <definedName name="Nota_07_SBB_A" localSheetId="10">#REF!</definedName>
    <definedName name="Nota_07_SBB_A" localSheetId="16">#REF!</definedName>
    <definedName name="Nota_07_SBB_A" localSheetId="17">#REF!</definedName>
    <definedName name="Nota_07_SBB_A">#REF!</definedName>
    <definedName name="Nota_08_SBB_A" localSheetId="2">#REF!</definedName>
    <definedName name="Nota_08_SBB_A" localSheetId="4">#REF!</definedName>
    <definedName name="Nota_08_SBB_A" localSheetId="10">#REF!</definedName>
    <definedName name="Nota_08_SBB_A" localSheetId="16">#REF!</definedName>
    <definedName name="Nota_08_SBB_A" localSheetId="17">#REF!</definedName>
    <definedName name="Nota_08_SBB_A">#REF!</definedName>
    <definedName name="Nota_09_SBB_A" localSheetId="2">#REF!</definedName>
    <definedName name="Nota_09_SBB_A" localSheetId="4">#REF!</definedName>
    <definedName name="Nota_09_SBB_A" localSheetId="10">#REF!</definedName>
    <definedName name="Nota_09_SBB_A" localSheetId="16">#REF!</definedName>
    <definedName name="Nota_09_SBB_A" localSheetId="17">#REF!</definedName>
    <definedName name="Nota_09_SBB_A">#REF!</definedName>
    <definedName name="Nota_1_SBB_A" localSheetId="2">#REF!</definedName>
    <definedName name="Nota_1_SBB_A" localSheetId="5">#REF!</definedName>
    <definedName name="Nota_1_SBB_A" localSheetId="1">#REF!</definedName>
    <definedName name="Nota_1_SBB_A" localSheetId="4">#REF!</definedName>
    <definedName name="Nota_1_SBB_A" localSheetId="10">#REF!</definedName>
    <definedName name="Nota_1_SBB_A" localSheetId="16">#REF!</definedName>
    <definedName name="Nota_1_SBB_A" localSheetId="17">#REF!</definedName>
    <definedName name="Nota_1_SBB_A">#REF!</definedName>
    <definedName name="Nota_10_SBB_A" localSheetId="2">#REF!</definedName>
    <definedName name="Nota_10_SBB_A" localSheetId="4">#REF!</definedName>
    <definedName name="Nota_10_SBB_A" localSheetId="10">#REF!</definedName>
    <definedName name="Nota_10_SBB_A" localSheetId="16">#REF!</definedName>
    <definedName name="Nota_10_SBB_A" localSheetId="17">#REF!</definedName>
    <definedName name="Nota_10_SBB_A">#REF!</definedName>
    <definedName name="Nota_11_SBB_A" localSheetId="2">#REF!</definedName>
    <definedName name="Nota_11_SBB_A" localSheetId="4">#REF!</definedName>
    <definedName name="Nota_11_SBB_A" localSheetId="10">#REF!</definedName>
    <definedName name="Nota_11_SBB_A" localSheetId="16">#REF!</definedName>
    <definedName name="Nota_11_SBB_A" localSheetId="17">#REF!</definedName>
    <definedName name="Nota_11_SBB_A">#REF!</definedName>
    <definedName name="Nota_12_SBB_A" localSheetId="2">#REF!</definedName>
    <definedName name="Nota_12_SBB_A" localSheetId="4">#REF!</definedName>
    <definedName name="Nota_12_SBB_A" localSheetId="10">#REF!</definedName>
    <definedName name="Nota_12_SBB_A" localSheetId="16">#REF!</definedName>
    <definedName name="Nota_12_SBB_A" localSheetId="17">#REF!</definedName>
    <definedName name="Nota_12_SBB_A">#REF!</definedName>
    <definedName name="Nota_13_SBB_P" localSheetId="2">#REF!</definedName>
    <definedName name="Nota_13_SBB_P" localSheetId="5">#REF!</definedName>
    <definedName name="Nota_13_SBB_P" localSheetId="1">#REF!</definedName>
    <definedName name="Nota_13_SBB_P" localSheetId="4">#REF!</definedName>
    <definedName name="Nota_13_SBB_P" localSheetId="10">#REF!</definedName>
    <definedName name="Nota_13_SBB_P" localSheetId="16">#REF!</definedName>
    <definedName name="Nota_13_SBB_P" localSheetId="17">#REF!</definedName>
    <definedName name="Nota_13_SBB_P">#REF!</definedName>
    <definedName name="Nota_14_SBB_P" localSheetId="2">#REF!</definedName>
    <definedName name="Nota_14_SBB_P" localSheetId="4">#REF!</definedName>
    <definedName name="Nota_14_SBB_P" localSheetId="10">#REF!</definedName>
    <definedName name="Nota_14_SBB_P" localSheetId="16">#REF!</definedName>
    <definedName name="Nota_14_SBB_P" localSheetId="17">#REF!</definedName>
    <definedName name="Nota_14_SBB_P">#REF!</definedName>
    <definedName name="Nota_15_SBB_P" localSheetId="2">#REF!</definedName>
    <definedName name="Nota_15_SBB_P" localSheetId="4">#REF!</definedName>
    <definedName name="Nota_15_SBB_P" localSheetId="10">#REF!</definedName>
    <definedName name="Nota_15_SBB_P" localSheetId="16">#REF!</definedName>
    <definedName name="Nota_15_SBB_P" localSheetId="17">#REF!</definedName>
    <definedName name="Nota_15_SBB_P">#REF!</definedName>
    <definedName name="Nota_16_SBB_P" localSheetId="2">#REF!</definedName>
    <definedName name="Nota_16_SBB_P" localSheetId="4">#REF!</definedName>
    <definedName name="Nota_16_SBB_P" localSheetId="10">#REF!</definedName>
    <definedName name="Nota_16_SBB_P" localSheetId="16">#REF!</definedName>
    <definedName name="Nota_16_SBB_P" localSheetId="17">#REF!</definedName>
    <definedName name="Nota_16_SBB_P">#REF!</definedName>
    <definedName name="Nota_17_SBB_P" localSheetId="2">#REF!</definedName>
    <definedName name="Nota_17_SBB_P" localSheetId="4">#REF!</definedName>
    <definedName name="Nota_17_SBB_P" localSheetId="10">#REF!</definedName>
    <definedName name="Nota_17_SBB_P" localSheetId="16">#REF!</definedName>
    <definedName name="Nota_17_SBB_P" localSheetId="17">#REF!</definedName>
    <definedName name="Nota_17_SBB_P">#REF!</definedName>
    <definedName name="Nota_18_SBB_P" localSheetId="2">#REF!</definedName>
    <definedName name="Nota_18_SBB_P" localSheetId="4">#REF!</definedName>
    <definedName name="Nota_18_SBB_P" localSheetId="10">#REF!</definedName>
    <definedName name="Nota_18_SBB_P" localSheetId="16">#REF!</definedName>
    <definedName name="Nota_18_SBB_P" localSheetId="17">#REF!</definedName>
    <definedName name="Nota_18_SBB_P">#REF!</definedName>
    <definedName name="Nota_19_SBB_P" localSheetId="2">#REF!</definedName>
    <definedName name="Nota_19_SBB_P" localSheetId="4">#REF!</definedName>
    <definedName name="Nota_19_SBB_P" localSheetId="10">#REF!</definedName>
    <definedName name="Nota_19_SBB_P" localSheetId="16">#REF!</definedName>
    <definedName name="Nota_19_SBB_P" localSheetId="17">#REF!</definedName>
    <definedName name="Nota_19_SBB_P">#REF!</definedName>
    <definedName name="Nota_2_SBB_A" localSheetId="2">#REF!</definedName>
    <definedName name="Nota_2_SBB_A" localSheetId="4">#REF!</definedName>
    <definedName name="Nota_2_SBB_A" localSheetId="10">#REF!</definedName>
    <definedName name="Nota_2_SBB_A" localSheetId="16">#REF!</definedName>
    <definedName name="Nota_2_SBB_A" localSheetId="17">#REF!</definedName>
    <definedName name="Nota_2_SBB_A">#REF!</definedName>
    <definedName name="Nota_20_SBB_P" localSheetId="2">#REF!</definedName>
    <definedName name="Nota_20_SBB_P" localSheetId="4">#REF!</definedName>
    <definedName name="Nota_20_SBB_P" localSheetId="10">#REF!</definedName>
    <definedName name="Nota_20_SBB_P" localSheetId="16">#REF!</definedName>
    <definedName name="Nota_20_SBB_P" localSheetId="17">#REF!</definedName>
    <definedName name="Nota_20_SBB_P">#REF!</definedName>
    <definedName name="Nota_21_SBB_P" localSheetId="2">#REF!</definedName>
    <definedName name="Nota_21_SBB_P" localSheetId="4">#REF!</definedName>
    <definedName name="Nota_21_SBB_P" localSheetId="10">#REF!</definedName>
    <definedName name="Nota_21_SBB_P" localSheetId="16">#REF!</definedName>
    <definedName name="Nota_21_SBB_P" localSheetId="17">#REF!</definedName>
    <definedName name="Nota_21_SBB_P">#REF!</definedName>
    <definedName name="Nota_22_SBB_P" localSheetId="2">#REF!</definedName>
    <definedName name="Nota_22_SBB_P" localSheetId="4">#REF!</definedName>
    <definedName name="Nota_22_SBB_P" localSheetId="10">#REF!</definedName>
    <definedName name="Nota_22_SBB_P" localSheetId="16">#REF!</definedName>
    <definedName name="Nota_22_SBB_P" localSheetId="17">#REF!</definedName>
    <definedName name="Nota_22_SBB_P">#REF!</definedName>
    <definedName name="Nota_23_SBB_P" localSheetId="2">#REF!</definedName>
    <definedName name="Nota_23_SBB_P" localSheetId="4">#REF!</definedName>
    <definedName name="Nota_23_SBB_P" localSheetId="10">#REF!</definedName>
    <definedName name="Nota_23_SBB_P" localSheetId="16">#REF!</definedName>
    <definedName name="Nota_23_SBB_P" localSheetId="17">#REF!</definedName>
    <definedName name="Nota_23_SBB_P">#REF!</definedName>
    <definedName name="Nota_24_SBB_P" localSheetId="2">#REF!</definedName>
    <definedName name="Nota_24_SBB_P" localSheetId="4">#REF!</definedName>
    <definedName name="Nota_24_SBB_P" localSheetId="10">#REF!</definedName>
    <definedName name="Nota_24_SBB_P" localSheetId="16">#REF!</definedName>
    <definedName name="Nota_24_SBB_P" localSheetId="17">#REF!</definedName>
    <definedName name="Nota_24_SBB_P">#REF!</definedName>
    <definedName name="Nota_25" localSheetId="2">#REF!</definedName>
    <definedName name="Nota_25" localSheetId="4">#REF!</definedName>
    <definedName name="Nota_25" localSheetId="10">#REF!</definedName>
    <definedName name="Nota_25" localSheetId="16">#REF!</definedName>
    <definedName name="Nota_25" localSheetId="17">#REF!</definedName>
    <definedName name="Nota_25">#REF!</definedName>
    <definedName name="Nota_26" localSheetId="2">#REF!</definedName>
    <definedName name="Nota_26" localSheetId="4">#REF!</definedName>
    <definedName name="Nota_26" localSheetId="10">#REF!</definedName>
    <definedName name="Nota_26" localSheetId="16">#REF!</definedName>
    <definedName name="Nota_26">#REF!</definedName>
    <definedName name="Nota_26_SBB_PP" localSheetId="2">#REF!</definedName>
    <definedName name="Nota_26_SBB_PP" localSheetId="4">#REF!</definedName>
    <definedName name="Nota_26_SBB_PP" localSheetId="10">#REF!</definedName>
    <definedName name="Nota_26_SBB_PP" localSheetId="16">#REF!</definedName>
    <definedName name="Nota_26_SBB_PP" localSheetId="17">#REF!</definedName>
    <definedName name="Nota_26_SBB_PP">#REF!</definedName>
    <definedName name="Nota_27_SRZiS" localSheetId="2">#REF!</definedName>
    <definedName name="Nota_27_SRZiS" localSheetId="4">#REF!</definedName>
    <definedName name="Nota_27_SRZiS" localSheetId="10">#REF!</definedName>
    <definedName name="Nota_27_SRZiS" localSheetId="16">#REF!</definedName>
    <definedName name="Nota_27_SRZiS" localSheetId="17">#REF!</definedName>
    <definedName name="Nota_27_SRZiS">#REF!</definedName>
    <definedName name="Nota_27_SRZiSB" localSheetId="2">#REF!</definedName>
    <definedName name="Nota_27_SRZiSB" localSheetId="4">#REF!</definedName>
    <definedName name="Nota_27_SRZiSB" localSheetId="10">#REF!</definedName>
    <definedName name="Nota_27_SRZiSB" localSheetId="16">#REF!</definedName>
    <definedName name="Nota_27_SRZiSB" localSheetId="17">#REF!</definedName>
    <definedName name="Nota_27_SRZiSB">#REF!</definedName>
    <definedName name="Nota_28_SRZiS" localSheetId="2">#REF!</definedName>
    <definedName name="Nota_28_SRZiS" localSheetId="4">#REF!</definedName>
    <definedName name="Nota_28_SRZiS" localSheetId="10">#REF!</definedName>
    <definedName name="Nota_28_SRZiS" localSheetId="16">#REF!</definedName>
    <definedName name="Nota_28_SRZiS" localSheetId="17">#REF!</definedName>
    <definedName name="Nota_28_SRZiS">#REF!</definedName>
    <definedName name="Nota_28_SRZiSB" localSheetId="2">#REF!</definedName>
    <definedName name="Nota_28_SRZiSB" localSheetId="4">#REF!</definedName>
    <definedName name="Nota_28_SRZiSB" localSheetId="10">#REF!</definedName>
    <definedName name="Nota_28_SRZiSB" localSheetId="16">#REF!</definedName>
    <definedName name="Nota_28_SRZiSB" localSheetId="17">#REF!</definedName>
    <definedName name="Nota_28_SRZiSB">#REF!</definedName>
    <definedName name="Nota_29_SRZiSB" localSheetId="2">#REF!</definedName>
    <definedName name="Nota_29_SRZiSB" localSheetId="4">#REF!</definedName>
    <definedName name="Nota_29_SRZiSB" localSheetId="10">#REF!</definedName>
    <definedName name="Nota_29_SRZiSB" localSheetId="16">#REF!</definedName>
    <definedName name="Nota_29_SRZiSB" localSheetId="17">#REF!</definedName>
    <definedName name="Nota_29_SRZiSB">#REF!</definedName>
    <definedName name="Nota_3_SBB_A" localSheetId="2">#REF!</definedName>
    <definedName name="Nota_3_SBB_A" localSheetId="4">#REF!</definedName>
    <definedName name="Nota_3_SBB_A" localSheetId="10">#REF!</definedName>
    <definedName name="Nota_3_SBB_A" localSheetId="16">#REF!</definedName>
    <definedName name="Nota_3_SBB_A" localSheetId="17">#REF!</definedName>
    <definedName name="Nota_3_SBB_A">#REF!</definedName>
    <definedName name="Nota_30_SRZiSB" localSheetId="2">#REF!</definedName>
    <definedName name="Nota_30_SRZiSB" localSheetId="4">#REF!</definedName>
    <definedName name="Nota_30_SRZiSB" localSheetId="10">#REF!</definedName>
    <definedName name="Nota_30_SRZiSB" localSheetId="16">#REF!</definedName>
    <definedName name="Nota_30_SRZiSB" localSheetId="17">#REF!</definedName>
    <definedName name="Nota_30_SRZiSB">#REF!</definedName>
    <definedName name="Nota_31_SRZiSB" localSheetId="2">#REF!</definedName>
    <definedName name="Nota_31_SRZiSB" localSheetId="4">#REF!</definedName>
    <definedName name="Nota_31_SRZiSB" localSheetId="10">#REF!</definedName>
    <definedName name="Nota_31_SRZiSB" localSheetId="16">#REF!</definedName>
    <definedName name="Nota_31_SRZiSB" localSheetId="17">#REF!</definedName>
    <definedName name="Nota_31_SRZiSB">#REF!</definedName>
    <definedName name="Nota_32_SRZiSB" localSheetId="2">#REF!</definedName>
    <definedName name="Nota_32_SRZiSB" localSheetId="4">#REF!</definedName>
    <definedName name="Nota_32_SRZiSB" localSheetId="10">#REF!</definedName>
    <definedName name="Nota_32_SRZiSB" localSheetId="16">#REF!</definedName>
    <definedName name="Nota_32_SRZiSB" localSheetId="17">#REF!</definedName>
    <definedName name="Nota_32_SRZiSB">#REF!</definedName>
    <definedName name="Nota_33_SRZiSB" localSheetId="2">#REF!</definedName>
    <definedName name="Nota_33_SRZiSB" localSheetId="4">#REF!</definedName>
    <definedName name="Nota_33_SRZiSB" localSheetId="10">#REF!</definedName>
    <definedName name="Nota_33_SRZiSB" localSheetId="16">#REF!</definedName>
    <definedName name="Nota_33_SRZiSB" localSheetId="17">#REF!</definedName>
    <definedName name="Nota_33_SRZiSB">#REF!</definedName>
    <definedName name="Nota_34_SRZiSB" localSheetId="2">#REF!</definedName>
    <definedName name="Nota_34_SRZiSB" localSheetId="4">#REF!</definedName>
    <definedName name="Nota_34_SRZiSB" localSheetId="10">#REF!</definedName>
    <definedName name="Nota_34_SRZiSB" localSheetId="16">#REF!</definedName>
    <definedName name="Nota_34_SRZiSB" localSheetId="17">#REF!</definedName>
    <definedName name="Nota_34_SRZiSB">#REF!</definedName>
    <definedName name="Nota_35_SRZiSB" localSheetId="2">#REF!</definedName>
    <definedName name="Nota_35_SRZiSB" localSheetId="4">#REF!</definedName>
    <definedName name="Nota_35_SRZiSB" localSheetId="10">#REF!</definedName>
    <definedName name="Nota_35_SRZiSB" localSheetId="16">#REF!</definedName>
    <definedName name="Nota_35_SRZiSB" localSheetId="17">#REF!</definedName>
    <definedName name="Nota_35_SRZiSB">#REF!</definedName>
    <definedName name="Nota_36_SRZiSB" localSheetId="2">#REF!</definedName>
    <definedName name="Nota_36_SRZiSB" localSheetId="4">#REF!</definedName>
    <definedName name="Nota_36_SRZiSB" localSheetId="10">#REF!</definedName>
    <definedName name="Nota_36_SRZiSB" localSheetId="16">#REF!</definedName>
    <definedName name="Nota_36_SRZiSB" localSheetId="17">#REF!</definedName>
    <definedName name="Nota_36_SRZiSB">#REF!</definedName>
    <definedName name="Nota_37_SRZiSB" localSheetId="2">#REF!</definedName>
    <definedName name="Nota_37_SRZiSB" localSheetId="4">#REF!</definedName>
    <definedName name="Nota_37_SRZiSB" localSheetId="10">#REF!</definedName>
    <definedName name="Nota_37_SRZiSB" localSheetId="16">#REF!</definedName>
    <definedName name="Nota_37_SRZiSB" localSheetId="17">#REF!</definedName>
    <definedName name="Nota_37_SRZiSB">#REF!</definedName>
    <definedName name="Nota_38_SRZiSB" localSheetId="2">#REF!</definedName>
    <definedName name="Nota_38_SRZiSB" localSheetId="4">#REF!</definedName>
    <definedName name="Nota_38_SRZiSB" localSheetId="10">#REF!</definedName>
    <definedName name="Nota_38_SRZiSB" localSheetId="16">#REF!</definedName>
    <definedName name="Nota_38_SRZiSB" localSheetId="17">#REF!</definedName>
    <definedName name="Nota_38_SRZiSB">#REF!</definedName>
    <definedName name="Nota_39_SRZiSB" localSheetId="2">#REF!</definedName>
    <definedName name="Nota_39_SRZiSB" localSheetId="4">#REF!</definedName>
    <definedName name="Nota_39_SRZiSB" localSheetId="10">#REF!</definedName>
    <definedName name="Nota_39_SRZiSB" localSheetId="16">#REF!</definedName>
    <definedName name="Nota_39_SRZiSB" localSheetId="17">#REF!</definedName>
    <definedName name="Nota_39_SRZiSB">#REF!</definedName>
    <definedName name="Nota_4_SBB_A" localSheetId="2">#REF!</definedName>
    <definedName name="Nota_4_SBB_A" localSheetId="4">#REF!</definedName>
    <definedName name="Nota_4_SBB_A" localSheetId="10">#REF!</definedName>
    <definedName name="Nota_4_SBB_A" localSheetId="16">#REF!</definedName>
    <definedName name="Nota_4_SBB_A" localSheetId="17">#REF!</definedName>
    <definedName name="Nota_4_SBB_A">#REF!</definedName>
    <definedName name="Nota_40_SRZiSB" localSheetId="2">#REF!</definedName>
    <definedName name="Nota_40_SRZiSB" localSheetId="4">#REF!</definedName>
    <definedName name="Nota_40_SRZiSB" localSheetId="10">#REF!</definedName>
    <definedName name="Nota_40_SRZiSB" localSheetId="16">#REF!</definedName>
    <definedName name="Nota_40_SRZiSB" localSheetId="17">#REF!</definedName>
    <definedName name="Nota_40_SRZiSB">#REF!</definedName>
    <definedName name="Nota_41_SRZiSB" localSheetId="2">#REF!</definedName>
    <definedName name="Nota_41_SRZiSB" localSheetId="4">#REF!</definedName>
    <definedName name="Nota_41_SRZiSB" localSheetId="10">#REF!</definedName>
    <definedName name="Nota_41_SRZiSB" localSheetId="16">#REF!</definedName>
    <definedName name="Nota_41_SRZiSB" localSheetId="17">#REF!</definedName>
    <definedName name="Nota_41_SRZiSB">#REF!</definedName>
    <definedName name="Nota_5_SBB_A" localSheetId="2">#REF!</definedName>
    <definedName name="Nota_5_SBB_A" localSheetId="4">#REF!</definedName>
    <definedName name="Nota_5_SBB_A" localSheetId="10">#REF!</definedName>
    <definedName name="Nota_5_SBB_A" localSheetId="16">#REF!</definedName>
    <definedName name="Nota_5_SBB_A" localSheetId="17">#REF!</definedName>
    <definedName name="Nota_5_SBB_A">#REF!</definedName>
    <definedName name="Nota_6_SBB_A" localSheetId="2">#REF!</definedName>
    <definedName name="Nota_6_SBB_A" localSheetId="4">#REF!</definedName>
    <definedName name="Nota_6_SBB_A" localSheetId="10">#REF!</definedName>
    <definedName name="Nota_6_SBB_A" localSheetId="16">#REF!</definedName>
    <definedName name="Nota_6_SBB_A" localSheetId="17">#REF!</definedName>
    <definedName name="Nota_6_SBB_A">#REF!</definedName>
    <definedName name="Nota_7_SBB_A" localSheetId="2">#REF!</definedName>
    <definedName name="Nota_7_SBB_A" localSheetId="4">#REF!</definedName>
    <definedName name="Nota_7_SBB_A" localSheetId="10">#REF!</definedName>
    <definedName name="Nota_7_SBB_A" localSheetId="16">#REF!</definedName>
    <definedName name="Nota_7_SBB_A" localSheetId="17">#REF!</definedName>
    <definedName name="Nota_7_SBB_A">#REF!</definedName>
    <definedName name="Nota_8_SBB_A" localSheetId="2">#REF!</definedName>
    <definedName name="Nota_8_SBB_A" localSheetId="4">#REF!</definedName>
    <definedName name="Nota_8_SBB_A" localSheetId="10">#REF!</definedName>
    <definedName name="Nota_8_SBB_A" localSheetId="16">#REF!</definedName>
    <definedName name="Nota_8_SBB_A" localSheetId="17">#REF!</definedName>
    <definedName name="Nota_8_SBB_A">#REF!</definedName>
    <definedName name="nota18kopia" localSheetId="2">#REF!</definedName>
    <definedName name="nota18kopia" localSheetId="4">#REF!</definedName>
    <definedName name="nota18kopia" localSheetId="10">#REF!</definedName>
    <definedName name="nota18kopia" localSheetId="16">#REF!</definedName>
    <definedName name="nota18kopia">#REF!</definedName>
    <definedName name="Noty_do_SRPPB" localSheetId="2">#REF!</definedName>
    <definedName name="Noty_do_SRPPB" localSheetId="4">#REF!</definedName>
    <definedName name="Noty_do_SRPPB" localSheetId="10">#REF!</definedName>
    <definedName name="Noty_do_SRPPB" localSheetId="16">#REF!</definedName>
    <definedName name="Noty_do_SRPPB" localSheetId="17">#REF!</definedName>
    <definedName name="Noty_do_SRPPB">#REF!</definedName>
    <definedName name="NovemberIC" localSheetId="2">#REF!</definedName>
    <definedName name="NovemberIC" localSheetId="4">#REF!</definedName>
    <definedName name="NovemberIC" localSheetId="10">#REF!</definedName>
    <definedName name="NovemberIC" localSheetId="16">#REF!</definedName>
    <definedName name="NovemberIC">#REF!</definedName>
    <definedName name="NovemberII" localSheetId="2">#REF!</definedName>
    <definedName name="NovemberII" localSheetId="4">#REF!</definedName>
    <definedName name="NovemberII" localSheetId="10">#REF!</definedName>
    <definedName name="NovemberII" localSheetId="16">#REF!</definedName>
    <definedName name="NovemberII">#REF!</definedName>
    <definedName name="NovemberL" localSheetId="2">#REF!</definedName>
    <definedName name="NovemberL" localSheetId="4">#REF!</definedName>
    <definedName name="NovemberL" localSheetId="10">#REF!</definedName>
    <definedName name="NovemberL" localSheetId="16">#REF!</definedName>
    <definedName name="NovemberL">#REF!</definedName>
    <definedName name="NP_nip" localSheetId="2">#REF!</definedName>
    <definedName name="NP_nip" localSheetId="4">#REF!</definedName>
    <definedName name="NP_nip" localSheetId="10">#REF!</definedName>
    <definedName name="NP_nip" localSheetId="16">#REF!</definedName>
    <definedName name="NP_nip">#REF!</definedName>
    <definedName name="NP_zw" localSheetId="2">#REF!</definedName>
    <definedName name="NP_zw" localSheetId="4">#REF!</definedName>
    <definedName name="NP_zw" localSheetId="10">#REF!</definedName>
    <definedName name="NP_zw" localSheetId="16">#REF!</definedName>
    <definedName name="NP_zw">#REF!</definedName>
    <definedName name="NPoland_Div" localSheetId="2">[Poland2008.xls]Poland [64]Division!$A$1:$AA$218</definedName>
    <definedName name="NPoland_Div" localSheetId="1">[Poland2008.xls]Poland [64]Division!$A$1:$AA$218</definedName>
    <definedName name="NPoland_Div" localSheetId="4">[Poland2008.xls]Poland [64]Division!$A$1:$AA$218</definedName>
    <definedName name="NPoland_Div" localSheetId="10">[Poland2008.xls]Poland [64]Division!$A$1:$AA$218</definedName>
    <definedName name="NPoland_Div" localSheetId="16">[Poland2008.xls]Poland [64]Division!$A$1:$AA$218</definedName>
    <definedName name="NPoland_Div">[Poland2008.xls]Poland [64]Division!$A$1:$AA$218</definedName>
    <definedName name="NR_N1" localSheetId="2">#REF!</definedName>
    <definedName name="NR_N1" localSheetId="4">#REF!</definedName>
    <definedName name="NR_N1" localSheetId="10">#REF!</definedName>
    <definedName name="NR_N1" localSheetId="16">#REF!</definedName>
    <definedName name="NR_N1">#REF!</definedName>
    <definedName name="NR_N10" localSheetId="2">'[43]Noty rachunek'!#REF!</definedName>
    <definedName name="NR_N10" localSheetId="5">'[43]Noty rachunek'!#REF!</definedName>
    <definedName name="NR_N10" localSheetId="1">'[43]Noty rachunek'!#REF!</definedName>
    <definedName name="NR_N10" localSheetId="4">'[43]Noty rachunek'!#REF!</definedName>
    <definedName name="NR_N10" localSheetId="10">'[43]Noty rachunek'!#REF!</definedName>
    <definedName name="NR_N10" localSheetId="16">'[43]Noty rachunek'!#REF!</definedName>
    <definedName name="NR_N10" localSheetId="17">'[57]Noty rachunek'!#REF!</definedName>
    <definedName name="NR_N10">'[43]Noty rachunek'!#REF!</definedName>
    <definedName name="NR_N11" localSheetId="2">#REF!</definedName>
    <definedName name="NR_N11" localSheetId="4">#REF!</definedName>
    <definedName name="NR_N11" localSheetId="10">#REF!</definedName>
    <definedName name="NR_N11" localSheetId="16">#REF!</definedName>
    <definedName name="NR_N11">#REF!</definedName>
    <definedName name="NR_N12" localSheetId="2">#REF!</definedName>
    <definedName name="NR_N12" localSheetId="4">#REF!</definedName>
    <definedName name="NR_N12" localSheetId="10">#REF!</definedName>
    <definedName name="NR_N12" localSheetId="16">#REF!</definedName>
    <definedName name="NR_N12">#REF!</definedName>
    <definedName name="NR_N13" localSheetId="2">#REF!</definedName>
    <definedName name="NR_N13" localSheetId="4">#REF!</definedName>
    <definedName name="NR_N13" localSheetId="10">#REF!</definedName>
    <definedName name="NR_N13" localSheetId="16">#REF!</definedName>
    <definedName name="NR_N13">#REF!</definedName>
    <definedName name="NR_N14" localSheetId="2">#REF!</definedName>
    <definedName name="NR_N14" localSheetId="4">#REF!</definedName>
    <definedName name="NR_N14" localSheetId="10">#REF!</definedName>
    <definedName name="NR_N14" localSheetId="16">#REF!</definedName>
    <definedName name="NR_N14">#REF!</definedName>
    <definedName name="NR_N14_2" localSheetId="2">#REF!</definedName>
    <definedName name="NR_N14_2" localSheetId="4">#REF!</definedName>
    <definedName name="NR_N14_2" localSheetId="10">#REF!</definedName>
    <definedName name="NR_N14_2" localSheetId="16">#REF!</definedName>
    <definedName name="NR_N14_2">#REF!</definedName>
    <definedName name="NR_N15" localSheetId="2">#REF!</definedName>
    <definedName name="NR_N15" localSheetId="4">#REF!</definedName>
    <definedName name="NR_N15" localSheetId="10">#REF!</definedName>
    <definedName name="NR_N15" localSheetId="16">#REF!</definedName>
    <definedName name="NR_N15">#REF!</definedName>
    <definedName name="NR_N2" localSheetId="2">#REF!</definedName>
    <definedName name="NR_N2" localSheetId="4">#REF!</definedName>
    <definedName name="NR_N2" localSheetId="10">#REF!</definedName>
    <definedName name="NR_N2" localSheetId="16">#REF!</definedName>
    <definedName name="NR_N2">#REF!</definedName>
    <definedName name="NR_N3" localSheetId="2">#REF!</definedName>
    <definedName name="NR_N3" localSheetId="4">#REF!</definedName>
    <definedName name="NR_N3" localSheetId="10">#REF!</definedName>
    <definedName name="NR_N3" localSheetId="16">#REF!</definedName>
    <definedName name="NR_N3">#REF!</definedName>
    <definedName name="NR_N4" localSheetId="2">'[65]Noty rachunek'!#REF!</definedName>
    <definedName name="NR_N4" localSheetId="5">'[65]Noty rachunek'!#REF!</definedName>
    <definedName name="NR_N4" localSheetId="1">'[65]Noty rachunek'!#REF!</definedName>
    <definedName name="NR_N4" localSheetId="4">'[65]Noty rachunek'!#REF!</definedName>
    <definedName name="NR_N4" localSheetId="10">'[65]Noty rachunek'!#REF!</definedName>
    <definedName name="NR_N4" localSheetId="16">'[65]Noty rachunek'!#REF!</definedName>
    <definedName name="NR_N4" localSheetId="17">'[65]Noty rachunek'!#REF!</definedName>
    <definedName name="NR_N4">'[65]Noty rachunek'!#REF!</definedName>
    <definedName name="NR_N5" localSheetId="2">'[65]Noty rachunek'!#REF!</definedName>
    <definedName name="NR_N5" localSheetId="5">'[65]Noty rachunek'!#REF!</definedName>
    <definedName name="NR_N5" localSheetId="1">'[65]Noty rachunek'!#REF!</definedName>
    <definedName name="NR_N5" localSheetId="4">'[65]Noty rachunek'!#REF!</definedName>
    <definedName name="NR_N5" localSheetId="10">'[65]Noty rachunek'!#REF!</definedName>
    <definedName name="NR_N5" localSheetId="16">'[65]Noty rachunek'!#REF!</definedName>
    <definedName name="NR_N5" localSheetId="17">'[65]Noty rachunek'!#REF!</definedName>
    <definedName name="NR_N5">'[65]Noty rachunek'!#REF!</definedName>
    <definedName name="NR_N6.1" localSheetId="2">#REF!</definedName>
    <definedName name="NR_N6.1" localSheetId="4">#REF!</definedName>
    <definedName name="NR_N6.1" localSheetId="10">#REF!</definedName>
    <definedName name="NR_N6.1" localSheetId="16">#REF!</definedName>
    <definedName name="NR_N6.1">#REF!</definedName>
    <definedName name="NR_N6.2" localSheetId="2">#REF!</definedName>
    <definedName name="NR_N6.2" localSheetId="4">#REF!</definedName>
    <definedName name="NR_N6.2" localSheetId="10">#REF!</definedName>
    <definedName name="NR_N6.2" localSheetId="16">#REF!</definedName>
    <definedName name="NR_N6.2">#REF!</definedName>
    <definedName name="NR_N7" localSheetId="2">#REF!</definedName>
    <definedName name="NR_N7" localSheetId="4">#REF!</definedName>
    <definedName name="NR_N7" localSheetId="10">#REF!</definedName>
    <definedName name="NR_N7" localSheetId="16">#REF!</definedName>
    <definedName name="NR_N7">#REF!</definedName>
    <definedName name="NR_N8" localSheetId="2">#REF!</definedName>
    <definedName name="NR_N8" localSheetId="4">#REF!</definedName>
    <definedName name="NR_N8" localSheetId="10">#REF!</definedName>
    <definedName name="NR_N8" localSheetId="16">#REF!</definedName>
    <definedName name="NR_N8">#REF!</definedName>
    <definedName name="NR_N9" localSheetId="2">#REF!</definedName>
    <definedName name="NR_N9" localSheetId="4">#REF!</definedName>
    <definedName name="NR_N9" localSheetId="10">#REF!</definedName>
    <definedName name="NR_N9" localSheetId="16">#REF!</definedName>
    <definedName name="NR_N9">#REF!</definedName>
    <definedName name="NR_PO" localSheetId="2">#REF!</definedName>
    <definedName name="NR_PO" localSheetId="4">#REF!</definedName>
    <definedName name="NR_PO" localSheetId="10">#REF!</definedName>
    <definedName name="NR_PO" localSheetId="16">#REF!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2">#REF!</definedName>
    <definedName name="NTrini_FOM" localSheetId="4">#REF!</definedName>
    <definedName name="NTrini_FOM" localSheetId="10">#REF!</definedName>
    <definedName name="NTrini_FOM" localSheetId="16">#REF!</definedName>
    <definedName name="NTrini_FOM">#REF!</definedName>
    <definedName name="numerki" localSheetId="2" hidden="1">{"'BZ SA P&amp;l (fORECAST)'!$A$1:$BR$26"}</definedName>
    <definedName name="numerki" localSheetId="1" hidden="1">{"'BZ SA P&amp;l (fORECAST)'!$A$1:$BR$26"}</definedName>
    <definedName name="numerki" localSheetId="4" hidden="1">{"'BZ SA P&amp;l (fORECAST)'!$A$1:$BR$26"}</definedName>
    <definedName name="numerki" hidden="1">{"'BZ SA P&amp;l (fORECAST)'!$A$1:$BR$26"}</definedName>
    <definedName name="o.FBN019_4" localSheetId="2">#REF!</definedName>
    <definedName name="o.FBN019_4" localSheetId="4">#REF!</definedName>
    <definedName name="o.FBN019_4" localSheetId="10">#REF!</definedName>
    <definedName name="o.FBN019_4" localSheetId="16">#REF!</definedName>
    <definedName name="o.FBN019_4">#REF!</definedName>
    <definedName name="o.FBN019_6" localSheetId="2">#REF!</definedName>
    <definedName name="o.FBN019_6" localSheetId="4">#REF!</definedName>
    <definedName name="o.FBN019_6" localSheetId="10">#REF!</definedName>
    <definedName name="o.FBN019_6" localSheetId="16">#REF!</definedName>
    <definedName name="o.FBN019_6">#REF!</definedName>
    <definedName name="o.FBN019_7" localSheetId="2">#REF!</definedName>
    <definedName name="o.FBN019_7" localSheetId="4">#REF!</definedName>
    <definedName name="o.FBN019_7" localSheetId="10">#REF!</definedName>
    <definedName name="o.FBN019_7" localSheetId="16">#REF!</definedName>
    <definedName name="o.FBN019_7">#REF!</definedName>
    <definedName name="o.FBN019_8" localSheetId="2">#REF!</definedName>
    <definedName name="o.FBN019_8" localSheetId="4">#REF!</definedName>
    <definedName name="o.FBN019_8" localSheetId="10">#REF!</definedName>
    <definedName name="o.FBN019_8" localSheetId="16">#REF!</definedName>
    <definedName name="o.FBN019_8">#REF!</definedName>
    <definedName name="o.FBN020_2" localSheetId="2">#REF!</definedName>
    <definedName name="o.FBN020_2" localSheetId="4">#REF!</definedName>
    <definedName name="o.FBN020_2" localSheetId="10">#REF!</definedName>
    <definedName name="o.FBN020_2" localSheetId="16">#REF!</definedName>
    <definedName name="o.FBN020_2">#REF!</definedName>
    <definedName name="o.FIN004A" localSheetId="2">'[34]FIN004A i 4B'!#REF!</definedName>
    <definedName name="o.FIN004A" localSheetId="4">'[34]FIN004A i 4B'!#REF!</definedName>
    <definedName name="o.FIN004A" localSheetId="10">'[34]FIN004A i 4B'!#REF!</definedName>
    <definedName name="o.FIN004A" localSheetId="16">'[34]FIN004A i 4B'!#REF!</definedName>
    <definedName name="o.FIN004A">'[34]FIN004A i 4B'!#REF!</definedName>
    <definedName name="o.FIN005_1" localSheetId="2">#REF!</definedName>
    <definedName name="o.FIN005_1" localSheetId="4">#REF!</definedName>
    <definedName name="o.FIN005_1" localSheetId="10">#REF!</definedName>
    <definedName name="o.FIN005_1" localSheetId="16">#REF!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2">#REF!</definedName>
    <definedName name="Obciążenie_z_tytułu_podatku_dochodowego" localSheetId="4">#REF!</definedName>
    <definedName name="Obciążenie_z_tytułu_podatku_dochodowego" localSheetId="10">#REF!</definedName>
    <definedName name="Obciążenie_z_tytułu_podatku_dochodowego" localSheetId="16">#REF!</definedName>
    <definedName name="Obciążenie_z_tytułu_podatku_dochodowego" localSheetId="17">#REF!</definedName>
    <definedName name="Obciążenie_z_tytułu_podatku_dochodowego">#REF!</definedName>
    <definedName name="OblastDat2" localSheetId="2">#REF!</definedName>
    <definedName name="OblastDat2" localSheetId="4">#REF!</definedName>
    <definedName name="OblastDat2" localSheetId="10">#REF!</definedName>
    <definedName name="OblastDat2" localSheetId="16">#REF!</definedName>
    <definedName name="OblastDat2">#REF!</definedName>
    <definedName name="OblastDat2_11" localSheetId="2">#REF!</definedName>
    <definedName name="OblastDat2_11" localSheetId="4">#REF!</definedName>
    <definedName name="OblastDat2_11" localSheetId="10">#REF!</definedName>
    <definedName name="OblastDat2_11" localSheetId="16">#REF!</definedName>
    <definedName name="OblastDat2_11">#REF!</definedName>
    <definedName name="OblastDat2_2" localSheetId="2">#REF!</definedName>
    <definedName name="OblastDat2_2" localSheetId="4">#REF!</definedName>
    <definedName name="OblastDat2_2" localSheetId="10">#REF!</definedName>
    <definedName name="OblastDat2_2" localSheetId="16">#REF!</definedName>
    <definedName name="OblastDat2_2">#REF!</definedName>
    <definedName name="OblastDat2_28" localSheetId="2">#REF!</definedName>
    <definedName name="OblastDat2_28" localSheetId="4">#REF!</definedName>
    <definedName name="OblastDat2_28" localSheetId="10">#REF!</definedName>
    <definedName name="OblastDat2_28" localSheetId="16">#REF!</definedName>
    <definedName name="OblastDat2_28">#REF!</definedName>
    <definedName name="OblastNadpisuRadku" localSheetId="2">#REF!</definedName>
    <definedName name="OblastNadpisuRadku" localSheetId="4">#REF!</definedName>
    <definedName name="OblastNadpisuRadku" localSheetId="10">#REF!</definedName>
    <definedName name="OblastNadpisuRadku" localSheetId="16">#REF!</definedName>
    <definedName name="OblastNadpisuRadku">#REF!</definedName>
    <definedName name="OblastNadpisuRadku_11" localSheetId="2">#REF!</definedName>
    <definedName name="OblastNadpisuRadku_11" localSheetId="4">#REF!</definedName>
    <definedName name="OblastNadpisuRadku_11" localSheetId="10">#REF!</definedName>
    <definedName name="OblastNadpisuRadku_11" localSheetId="16">#REF!</definedName>
    <definedName name="OblastNadpisuRadku_11">#REF!</definedName>
    <definedName name="OblastNadpisuRadku_2" localSheetId="2">#REF!</definedName>
    <definedName name="OblastNadpisuRadku_2" localSheetId="4">#REF!</definedName>
    <definedName name="OblastNadpisuRadku_2" localSheetId="10">#REF!</definedName>
    <definedName name="OblastNadpisuRadku_2" localSheetId="16">#REF!</definedName>
    <definedName name="OblastNadpisuRadku_2">#REF!</definedName>
    <definedName name="OblastNadpisuRadku_28" localSheetId="2">#REF!</definedName>
    <definedName name="OblastNadpisuRadku_28" localSheetId="4">#REF!</definedName>
    <definedName name="OblastNadpisuRadku_28" localSheetId="10">#REF!</definedName>
    <definedName name="OblastNadpisuRadku_28" localSheetId="16">#REF!</definedName>
    <definedName name="OblastNadpisuRadku_28">#REF!</definedName>
    <definedName name="OblastNadpisuSloupcu" localSheetId="2">#REF!</definedName>
    <definedName name="OblastNadpisuSloupcu" localSheetId="4">#REF!</definedName>
    <definedName name="OblastNadpisuSloupcu" localSheetId="10">#REF!</definedName>
    <definedName name="OblastNadpisuSloupcu" localSheetId="16">#REF!</definedName>
    <definedName name="OblastNadpisuSloupcu">#REF!</definedName>
    <definedName name="OblastNadpisuSloupcu_11" localSheetId="2">#REF!</definedName>
    <definedName name="OblastNadpisuSloupcu_11" localSheetId="4">#REF!</definedName>
    <definedName name="OblastNadpisuSloupcu_11" localSheetId="10">#REF!</definedName>
    <definedName name="OblastNadpisuSloupcu_11" localSheetId="16">#REF!</definedName>
    <definedName name="OblastNadpisuSloupcu_11">#REF!</definedName>
    <definedName name="OblastNadpisuSloupcu_2" localSheetId="2">#REF!</definedName>
    <definedName name="OblastNadpisuSloupcu_2" localSheetId="4">#REF!</definedName>
    <definedName name="OblastNadpisuSloupcu_2" localSheetId="10">#REF!</definedName>
    <definedName name="OblastNadpisuSloupcu_2" localSheetId="16">#REF!</definedName>
    <definedName name="OblastNadpisuSloupcu_2">#REF!</definedName>
    <definedName name="OblastNadpisuSloupcu_28" localSheetId="2">#REF!</definedName>
    <definedName name="OblastNadpisuSloupcu_28" localSheetId="4">#REF!</definedName>
    <definedName name="OblastNadpisuSloupcu_28" localSheetId="10">#REF!</definedName>
    <definedName name="OblastNadpisuSloupcu_28" localSheetId="16">#REF!</definedName>
    <definedName name="OblastNadpisuSloupcu_28">#REF!</definedName>
    <definedName name="OBLIG_dt" localSheetId="2">#REF!</definedName>
    <definedName name="OBLIG_dt" localSheetId="4">#REF!</definedName>
    <definedName name="OBLIG_dt" localSheetId="10">#REF!</definedName>
    <definedName name="OBLIG_dt" localSheetId="16">#REF!</definedName>
    <definedName name="OBLIG_dt">#REF!</definedName>
    <definedName name="OBLIG_dw" localSheetId="2">#REF!</definedName>
    <definedName name="OBLIG_dw" localSheetId="4">#REF!</definedName>
    <definedName name="OBLIG_dw" localSheetId="10">#REF!</definedName>
    <definedName name="OBLIG_dw" localSheetId="16">#REF!</definedName>
    <definedName name="OBLIG_dw">#REF!</definedName>
    <definedName name="_xlnm.Print_Area" localSheetId="2">BS!$A$1:$P$51</definedName>
    <definedName name="_xlnm.Print_Area" localSheetId="4">#REF!</definedName>
    <definedName name="_xlnm.Print_Area" localSheetId="10">#REF!</definedName>
    <definedName name="_xlnm.Print_Area" localSheetId="16">#REF!</definedName>
    <definedName name="_xlnm.Print_Area">#REF!</definedName>
    <definedName name="Obszar_wydruku_MI" localSheetId="2">#REF!</definedName>
    <definedName name="Obszar_wydruku_MI" localSheetId="4">#REF!</definedName>
    <definedName name="Obszar_wydruku_MI" localSheetId="10">#REF!</definedName>
    <definedName name="Obszar_wydruku_MI" localSheetId="16">#REF!</definedName>
    <definedName name="Obszar_wydruku_MI" localSheetId="17">#REF!</definedName>
    <definedName name="Obszar_wydruku_MI">#REF!</definedName>
    <definedName name="OctoberIC" localSheetId="2">#REF!</definedName>
    <definedName name="OctoberIC" localSheetId="4">#REF!</definedName>
    <definedName name="OctoberIC" localSheetId="10">#REF!</definedName>
    <definedName name="OctoberIC" localSheetId="16">#REF!</definedName>
    <definedName name="OctoberIC">#REF!</definedName>
    <definedName name="OctoberII" localSheetId="2">#REF!</definedName>
    <definedName name="OctoberII" localSheetId="4">#REF!</definedName>
    <definedName name="OctoberII" localSheetId="10">#REF!</definedName>
    <definedName name="OctoberII" localSheetId="16">#REF!</definedName>
    <definedName name="OctoberII">#REF!</definedName>
    <definedName name="OctoberL" localSheetId="2">#REF!</definedName>
    <definedName name="OctoberL" localSheetId="4">#REF!</definedName>
    <definedName name="OctoberL" localSheetId="10">#REF!</definedName>
    <definedName name="OctoberL" localSheetId="16">#REF!</definedName>
    <definedName name="OctoberL">#REF!</definedName>
    <definedName name="oddz" localSheetId="2">#REF!</definedName>
    <definedName name="oddz" localSheetId="4">#REF!</definedName>
    <definedName name="oddz" localSheetId="10">#REF!</definedName>
    <definedName name="oddz" localSheetId="16">#REF!</definedName>
    <definedName name="oddz">#REF!</definedName>
    <definedName name="Oddział" localSheetId="17">[66]lista!$B$2:$B$188</definedName>
    <definedName name="Oddział">[66]lista!$B$2:$B$188</definedName>
    <definedName name="oddziały_i_spółki" localSheetId="17">[67]lista!$E$2:$E$209</definedName>
    <definedName name="oddziały_i_spółki">[67]lista!$E$2:$E$209</definedName>
    <definedName name="Odpisy" localSheetId="2">#REF!</definedName>
    <definedName name="Odpisy" localSheetId="4">#REF!</definedName>
    <definedName name="Odpisy" localSheetId="10">#REF!</definedName>
    <definedName name="Odpisy" localSheetId="16">#REF!</definedName>
    <definedName name="Odpisy" localSheetId="17">#REF!</definedName>
    <definedName name="Odpisy">#REF!</definedName>
    <definedName name="Off_balance" localSheetId="2">#REF!</definedName>
    <definedName name="Off_balance" localSheetId="4">#REF!</definedName>
    <definedName name="Off_balance" localSheetId="10">#REF!</definedName>
    <definedName name="Off_balance" localSheetId="16">#REF!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7">'[49]Noty bilans'!$A$209:$D$216</definedName>
    <definedName name="oo">'[49]Noty bilans'!$A$209:$D$216</definedName>
    <definedName name="Other_reserve_funds" localSheetId="2">#REF!</definedName>
    <definedName name="Other_reserve_funds" localSheetId="4">#REF!</definedName>
    <definedName name="Other_reserve_funds" localSheetId="10">#REF!</definedName>
    <definedName name="Other_reserve_funds" localSheetId="16">#REF!</definedName>
    <definedName name="Other_reserve_funds">#REF!</definedName>
    <definedName name="outcomms" localSheetId="2">[19]S.P.30!#REF!</definedName>
    <definedName name="outcomms" localSheetId="4">[19]S.P.30!#REF!</definedName>
    <definedName name="outcomms" localSheetId="10">[19]S.P.30!#REF!</definedName>
    <definedName name="outcomms" localSheetId="16">[19]S.P.30!#REF!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2">#REF!</definedName>
    <definedName name="ow.FBN019_4" localSheetId="4">#REF!</definedName>
    <definedName name="ow.FBN019_4" localSheetId="10">#REF!</definedName>
    <definedName name="ow.FBN019_4" localSheetId="16">#REF!</definedName>
    <definedName name="ow.FBN019_4">#REF!</definedName>
    <definedName name="ow.FBN019_6" localSheetId="2">#REF!</definedName>
    <definedName name="ow.FBN019_6" localSheetId="4">#REF!</definedName>
    <definedName name="ow.FBN019_6" localSheetId="10">#REF!</definedName>
    <definedName name="ow.FBN019_6" localSheetId="16">#REF!</definedName>
    <definedName name="ow.FBN019_6">#REF!</definedName>
    <definedName name="ow.FBN019_7" localSheetId="2">#REF!</definedName>
    <definedName name="ow.FBN019_7" localSheetId="4">#REF!</definedName>
    <definedName name="ow.FBN019_7" localSheetId="10">#REF!</definedName>
    <definedName name="ow.FBN019_7" localSheetId="16">#REF!</definedName>
    <definedName name="ow.FBN019_7">#REF!</definedName>
    <definedName name="ow.FBN019_8" localSheetId="2">#REF!</definedName>
    <definedName name="ow.FBN019_8" localSheetId="4">#REF!</definedName>
    <definedName name="ow.FBN019_8" localSheetId="10">#REF!</definedName>
    <definedName name="ow.FBN019_8" localSheetId="16">#REF!</definedName>
    <definedName name="ow.FBN019_8">#REF!</definedName>
    <definedName name="ow.FBN020_2" localSheetId="2">#REF!</definedName>
    <definedName name="ow.FBN020_2" localSheetId="4">#REF!</definedName>
    <definedName name="ow.FBN020_2" localSheetId="10">#REF!</definedName>
    <definedName name="ow.FBN020_2" localSheetId="16">#REF!</definedName>
    <definedName name="ow.FBN020_2">#REF!</definedName>
    <definedName name="ow.FIN005_1" localSheetId="2">#REF!</definedName>
    <definedName name="ow.FIN005_1" localSheetId="4">#REF!</definedName>
    <definedName name="ow.FIN005_1" localSheetId="10">#REF!</definedName>
    <definedName name="ow.FIN005_1" localSheetId="16">#REF!</definedName>
    <definedName name="ow.FIN005_1">#REF!</definedName>
    <definedName name="P_L">'[68]P&amp;L porównywalny'!$A$5:$C$42</definedName>
    <definedName name="Papiery_utrzymywane_zapadalności" localSheetId="2">'[69]noty bilans'!#REF!</definedName>
    <definedName name="Papiery_utrzymywane_zapadalności" localSheetId="5">'[69]noty bilans'!#REF!</definedName>
    <definedName name="Papiery_utrzymywane_zapadalności" localSheetId="4">'[69]noty bilans'!#REF!</definedName>
    <definedName name="Papiery_utrzymywane_zapadalności" localSheetId="10">'[69]noty bilans'!#REF!</definedName>
    <definedName name="Papiery_utrzymywane_zapadalności" localSheetId="16">'[69]noty bilans'!#REF!</definedName>
    <definedName name="Papiery_utrzymywane_zapadalności" localSheetId="17">#REF!</definedName>
    <definedName name="Papiery_utrzymywane_zapadalności">'[69]noty bilans'!#REF!</definedName>
    <definedName name="Pasywa_pod07" localSheetId="2">#REF!</definedName>
    <definedName name="Pasywa_pod07" localSheetId="4">#REF!</definedName>
    <definedName name="Pasywa_pod07" localSheetId="10">#REF!</definedName>
    <definedName name="Pasywa_pod07" localSheetId="16">#REF!</definedName>
    <definedName name="Pasywa_pod07" localSheetId="17">#REF!</definedName>
    <definedName name="Pasywa_pod07">#REF!</definedName>
    <definedName name="Pasywa_pod08" localSheetId="2">#REF!</definedName>
    <definedName name="Pasywa_pod08" localSheetId="4">#REF!</definedName>
    <definedName name="Pasywa_pod08" localSheetId="10">#REF!</definedName>
    <definedName name="Pasywa_pod08" localSheetId="16">#REF!</definedName>
    <definedName name="Pasywa_pod08" localSheetId="17">#REF!</definedName>
    <definedName name="Pasywa_pod08">#REF!</definedName>
    <definedName name="Pensions" localSheetId="2">[19]S.P.27!#REF!</definedName>
    <definedName name="Pensions" localSheetId="4">[19]S.P.27!#REF!</definedName>
    <definedName name="Pensions" localSheetId="10">[19]S.P.27!#REF!</definedName>
    <definedName name="Pensions" localSheetId="16">[19]S.P.27!#REF!</definedName>
    <definedName name="Pensions">[19]S.P.27!#REF!</definedName>
    <definedName name="Performing_Loans" localSheetId="2">#REF!</definedName>
    <definedName name="Performing_Loans" localSheetId="4">#REF!</definedName>
    <definedName name="Performing_Loans" localSheetId="10">#REF!</definedName>
    <definedName name="Performing_Loans" localSheetId="16">#REF!</definedName>
    <definedName name="Performing_Loans">#REF!</definedName>
    <definedName name="PeriodDates" localSheetId="2">OFFSET(#REF!,0,0,COUNT(#REF!),1)</definedName>
    <definedName name="PeriodDates" localSheetId="4">OFFSET(#REF!,0,0,COUNT(#REF!),1)</definedName>
    <definedName name="PeriodDates" localSheetId="10">OFFSET(#REF!,0,0,COUNT(#REF!),1)</definedName>
    <definedName name="PeriodDates" localSheetId="16">OFFSET(#REF!,0,0,COUNT(#REF!),1)</definedName>
    <definedName name="PeriodDates">OFFSET(#REF!,0,0,COUNT(#REF!),1)</definedName>
    <definedName name="PKD" localSheetId="2">#REF!</definedName>
    <definedName name="PKD" localSheetId="4">#REF!</definedName>
    <definedName name="PKD" localSheetId="10">#REF!</definedName>
    <definedName name="PKD" localSheetId="16">#REF!</definedName>
    <definedName name="PKD" localSheetId="17">#REF!</definedName>
    <definedName name="PKD">#REF!</definedName>
    <definedName name="PKO" localSheetId="2">#REF!</definedName>
    <definedName name="PKO" localSheetId="4">#REF!</definedName>
    <definedName name="PKO" localSheetId="10">#REF!</definedName>
    <definedName name="PKO" localSheetId="16">#REF!</definedName>
    <definedName name="PKO" localSheetId="17">#REF!</definedName>
    <definedName name="PKO">#REF!</definedName>
    <definedName name="PL">'[68]P&amp;L porównywalny'!$A$5:$C$42</definedName>
    <definedName name="PL_3" localSheetId="2">#REF!</definedName>
    <definedName name="PL_3" localSheetId="4">#REF!</definedName>
    <definedName name="PL_3" localSheetId="10">#REF!</definedName>
    <definedName name="PL_3" localSheetId="16">#REF!</definedName>
    <definedName name="PL_3" localSheetId="17">#REF!</definedName>
    <definedName name="PL_3">#REF!</definedName>
    <definedName name="PL_9" localSheetId="2">#REF!</definedName>
    <definedName name="PL_9" localSheetId="4">#REF!</definedName>
    <definedName name="PL_9" localSheetId="10">#REF!</definedName>
    <definedName name="PL_9" localSheetId="16">#REF!</definedName>
    <definedName name="PL_9" localSheetId="17">#REF!</definedName>
    <definedName name="PL_9">#REF!</definedName>
    <definedName name="PL3QS" localSheetId="2">#REF!</definedName>
    <definedName name="PL3QS" localSheetId="4">#REF!</definedName>
    <definedName name="PL3QS" localSheetId="10">#REF!</definedName>
    <definedName name="PL3QS" localSheetId="16">#REF!</definedName>
    <definedName name="PL3QS" localSheetId="17">#REF!</definedName>
    <definedName name="PL3QS">#REF!</definedName>
    <definedName name="PLBANKQ2" localSheetId="2">#REF!</definedName>
    <definedName name="PLBANKQ2" localSheetId="4">#REF!</definedName>
    <definedName name="PLBANKQ2" localSheetId="10">#REF!</definedName>
    <definedName name="PLBANKQ2" localSheetId="16">#REF!</definedName>
    <definedName name="PLBANKQ2">#REF!</definedName>
    <definedName name="PLocena">#N/A</definedName>
    <definedName name="Pochodne_instrumenty_finansowe_handl" localSheetId="2">'[69]noty bilans 2'!#REF!</definedName>
    <definedName name="Pochodne_instrumenty_finansowe_handl" localSheetId="5">'[69]noty bilans 2'!#REF!</definedName>
    <definedName name="Pochodne_instrumenty_finansowe_handl" localSheetId="4">'[69]noty bilans 2'!#REF!</definedName>
    <definedName name="Pochodne_instrumenty_finansowe_handl" localSheetId="10">'[69]noty bilans 2'!#REF!</definedName>
    <definedName name="Pochodne_instrumenty_finansowe_handl" localSheetId="16">'[69]noty bilans 2'!#REF!</definedName>
    <definedName name="Pochodne_instrumenty_finansowe_handl" localSheetId="17">[18]podatek!#REF!</definedName>
    <definedName name="Pochodne_instrumenty_finansowe_handl">'[69]noty bilans 2'!#REF!</definedName>
    <definedName name="pochodne_opis" localSheetId="2">'[69]noty bilans 2'!#REF!</definedName>
    <definedName name="pochodne_opis" localSheetId="5">'[69]noty bilans 2'!#REF!</definedName>
    <definedName name="pochodne_opis" localSheetId="4">'[69]noty bilans 2'!#REF!</definedName>
    <definedName name="pochodne_opis" localSheetId="10">'[69]noty bilans 2'!#REF!</definedName>
    <definedName name="pochodne_opis" localSheetId="16">'[69]noty bilans 2'!#REF!</definedName>
    <definedName name="pochodne_opis" localSheetId="17">[18]podatek!#REF!</definedName>
    <definedName name="pochodne_opis">'[69]noty bilans 2'!#REF!</definedName>
    <definedName name="pochodzenie">[21]nazwy!$C$1:$C$23</definedName>
    <definedName name="Podpis">[44]lista!$K$2:$K$50</definedName>
    <definedName name="PODPISY" localSheetId="2">#REF!</definedName>
    <definedName name="PODPISY" localSheetId="4">#REF!</definedName>
    <definedName name="PODPISY" localSheetId="10">#REF!</definedName>
    <definedName name="PODPISY" localSheetId="16">#REF!</definedName>
    <definedName name="PODPISY">#REF!</definedName>
    <definedName name="PodpisyQ3" localSheetId="2">#REF!</definedName>
    <definedName name="PodpisyQ3" localSheetId="4">#REF!</definedName>
    <definedName name="PodpisyQ3" localSheetId="10">#REF!</definedName>
    <definedName name="PodpisyQ3" localSheetId="16">#REF!</definedName>
    <definedName name="PodpisyQ3">#REF!</definedName>
    <definedName name="podzial_podmiotowy" localSheetId="2">#REF!</definedName>
    <definedName name="podzial_podmiotowy" localSheetId="4">#REF!</definedName>
    <definedName name="podzial_podmiotowy" localSheetId="10">#REF!</definedName>
    <definedName name="podzial_podmiotowy" localSheetId="16">#REF!</definedName>
    <definedName name="podzial_podmiotowy">#REF!</definedName>
    <definedName name="Poftfel_2" localSheetId="2">[18]portfel!#REF!</definedName>
    <definedName name="Poftfel_2" localSheetId="5">[18]portfel!#REF!</definedName>
    <definedName name="Poftfel_2" localSheetId="4">[18]portfel!#REF!</definedName>
    <definedName name="Poftfel_2" localSheetId="10">[18]portfel!#REF!</definedName>
    <definedName name="Poftfel_2" localSheetId="16">[18]portfel!#REF!</definedName>
    <definedName name="Poftfel_2" localSheetId="17">[18]portfel!#REF!</definedName>
    <definedName name="Poftfel_2">[18]portfel!#REF!</definedName>
    <definedName name="POI" localSheetId="2">BS!POI</definedName>
    <definedName name="POI" localSheetId="1">#N/A</definedName>
    <definedName name="POI" localSheetId="4">'Przychody prowizyjne'!POI</definedName>
    <definedName name="POI" localSheetId="17">#N/A</definedName>
    <definedName name="POI">BS!POI</definedName>
    <definedName name="POKILO" localSheetId="2" hidden="1">{"'BZ SA P&amp;l (fORECAST)'!$A$1:$BR$26"}</definedName>
    <definedName name="POKILO" localSheetId="1" hidden="1">{"'BZ SA P&amp;l (fORECAST)'!$A$1:$BR$26"}</definedName>
    <definedName name="POKILO" localSheetId="4" hidden="1">{"'BZ SA P&amp;l (fORECAST)'!$A$1:$BR$26"}</definedName>
    <definedName name="POKILO" localSheetId="17" hidden="1">{"'BZ SA P&amp;l (fORECAST)'!$A$1:$BR$26"}</definedName>
    <definedName name="POKILO" hidden="1">{"'BZ SA P&amp;l (fORECAST)'!$A$1:$BR$26"}</definedName>
    <definedName name="Poland_Division">'[58]Poland Division'!$A$3:$AA$92</definedName>
    <definedName name="POLISH" localSheetId="2">#REF!</definedName>
    <definedName name="POLISH" localSheetId="4">#REF!</definedName>
    <definedName name="POLISH" localSheetId="10">#REF!</definedName>
    <definedName name="POLISH" localSheetId="16">#REF!</definedName>
    <definedName name="POLISH">#REF!</definedName>
    <definedName name="polityka0910" localSheetId="2">#REF!</definedName>
    <definedName name="polityka0910" localSheetId="4">#REF!</definedName>
    <definedName name="polityka0910" localSheetId="10">#REF!</definedName>
    <definedName name="polityka0910" localSheetId="16">#REF!</definedName>
    <definedName name="polityka0910">#REF!</definedName>
    <definedName name="POLSOFT2000M" localSheetId="2">#REF!</definedName>
    <definedName name="POLSOFT2000M" localSheetId="4">#REF!</definedName>
    <definedName name="POLSOFT2000M" localSheetId="10">#REF!</definedName>
    <definedName name="POLSOFT2000M" localSheetId="16">#REF!</definedName>
    <definedName name="POLSOFT2000M">#REF!</definedName>
    <definedName name="POLSOFT2000Y" localSheetId="2">#REF!</definedName>
    <definedName name="POLSOFT2000Y" localSheetId="4">#REF!</definedName>
    <definedName name="POLSOFT2000Y" localSheetId="10">#REF!</definedName>
    <definedName name="POLSOFT2000Y" localSheetId="16">#REF!</definedName>
    <definedName name="POLSOFT2000Y">#REF!</definedName>
    <definedName name="POLSOFT2001M" localSheetId="2">#REF!</definedName>
    <definedName name="POLSOFT2001M" localSheetId="4">#REF!</definedName>
    <definedName name="POLSOFT2001M" localSheetId="10">#REF!</definedName>
    <definedName name="POLSOFT2001M" localSheetId="16">#REF!</definedName>
    <definedName name="POLSOFT2001M">#REF!</definedName>
    <definedName name="POLSOFT2001Y" localSheetId="2">#REF!</definedName>
    <definedName name="POLSOFT2001Y" localSheetId="4">#REF!</definedName>
    <definedName name="POLSOFT2001Y" localSheetId="10">#REF!</definedName>
    <definedName name="POLSOFT2001Y" localSheetId="16">#REF!</definedName>
    <definedName name="POLSOFT2001Y">#REF!</definedName>
    <definedName name="POLSOFTDochody2000M" localSheetId="2">#REF!</definedName>
    <definedName name="POLSOFTDochody2000M" localSheetId="4">#REF!</definedName>
    <definedName name="POLSOFTDochody2000M" localSheetId="10">#REF!</definedName>
    <definedName name="POLSOFTDochody2000M" localSheetId="16">#REF!</definedName>
    <definedName name="POLSOFTDochody2000M">#REF!</definedName>
    <definedName name="POLSOFTDochody2000Y" localSheetId="2">#REF!</definedName>
    <definedName name="POLSOFTDochody2000Y" localSheetId="4">#REF!</definedName>
    <definedName name="POLSOFTDochody2000Y" localSheetId="10">#REF!</definedName>
    <definedName name="POLSOFTDochody2000Y" localSheetId="16">#REF!</definedName>
    <definedName name="POLSOFTDochody2000Y">#REF!</definedName>
    <definedName name="POLSOFTDochody2001M" localSheetId="2">#REF!</definedName>
    <definedName name="POLSOFTDochody2001M" localSheetId="4">#REF!</definedName>
    <definedName name="POLSOFTDochody2001M" localSheetId="10">#REF!</definedName>
    <definedName name="POLSOFTDochody2001M" localSheetId="16">#REF!</definedName>
    <definedName name="POLSOFTDochody2001M">#REF!</definedName>
    <definedName name="POLSOFTDochody2001Y" localSheetId="2">#REF!</definedName>
    <definedName name="POLSOFTDochody2001Y" localSheetId="4">#REF!</definedName>
    <definedName name="POLSOFTDochody2001Y" localSheetId="10">#REF!</definedName>
    <definedName name="POLSOFTDochody2001Y" localSheetId="16">#REF!</definedName>
    <definedName name="POLSOFTDochody2001Y">#REF!</definedName>
    <definedName name="pooi" localSheetId="2">'[30]wybrane dane finansowe 1'!#REF!</definedName>
    <definedName name="pooi" localSheetId="5">'[30]wybrane dane finansowe 1'!#REF!</definedName>
    <definedName name="pooi" localSheetId="1">'[30]wybrane dane finansowe 1'!#REF!</definedName>
    <definedName name="pooi" localSheetId="4">'[30]wybrane dane finansowe 1'!#REF!</definedName>
    <definedName name="pooi" localSheetId="10">'[30]wybrane dane finansowe 1'!#REF!</definedName>
    <definedName name="pooi" localSheetId="16">'[30]wybrane dane finansowe 1'!#REF!</definedName>
    <definedName name="pooi" localSheetId="17">'[31]wybrane dane finansowe 1'!#REF!</definedName>
    <definedName name="pooi">'[30]wybrane dane finansowe 1'!#REF!</definedName>
    <definedName name="portfel_bp" localSheetId="2">#REF!</definedName>
    <definedName name="portfel_bp" localSheetId="4">#REF!</definedName>
    <definedName name="portfel_bp" localSheetId="10">#REF!</definedName>
    <definedName name="portfel_bp" localSheetId="16">#REF!</definedName>
    <definedName name="portfel_bp" localSheetId="17">#REF!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2">#REF!</definedName>
    <definedName name="powiazanie" localSheetId="4">#REF!</definedName>
    <definedName name="powiazanie" localSheetId="10">#REF!</definedName>
    <definedName name="powiazanie" localSheetId="16">#REF!</definedName>
    <definedName name="powiazanie" localSheetId="17">#REF!</definedName>
    <definedName name="powiazanie">#REF!</definedName>
    <definedName name="Pozab_klasy" localSheetId="2">[69]impairment!#REF!</definedName>
    <definedName name="Pozab_klasy" localSheetId="5">[69]impairment!#REF!</definedName>
    <definedName name="Pozab_klasy" localSheetId="4">[69]impairment!#REF!</definedName>
    <definedName name="Pozab_klasy" localSheetId="10">[69]impairment!#REF!</definedName>
    <definedName name="Pozab_klasy" localSheetId="16">[69]impairment!#REF!</definedName>
    <definedName name="Pozab_klasy" localSheetId="17">[71]impairment!#REF!</definedName>
    <definedName name="Pozab_klasy">[69]impairment!#REF!</definedName>
    <definedName name="Pozabilans" localSheetId="2">[72]lista!#REF!</definedName>
    <definedName name="Pozabilans" localSheetId="4">[72]lista!#REF!</definedName>
    <definedName name="Pozabilans" localSheetId="10">[72]lista!#REF!</definedName>
    <definedName name="Pozabilans" localSheetId="16">[72]lista!#REF!</definedName>
    <definedName name="Pozabilans">[72]lista!#REF!</definedName>
    <definedName name="Pozabilans1" localSheetId="2">[72]lista!#REF!</definedName>
    <definedName name="Pozabilans1" localSheetId="4">[72]lista!#REF!</definedName>
    <definedName name="Pozabilans1" localSheetId="10">[72]lista!#REF!</definedName>
    <definedName name="Pozabilans1" localSheetId="16">[72]lista!#REF!</definedName>
    <definedName name="Pozabilans1">[72]lista!#REF!</definedName>
    <definedName name="Pozabilans2" localSheetId="2">[72]lista!#REF!</definedName>
    <definedName name="Pozabilans2" localSheetId="4">[72]lista!#REF!</definedName>
    <definedName name="Pozabilans2" localSheetId="10">[72]lista!#REF!</definedName>
    <definedName name="Pozabilans2" localSheetId="16">[72]lista!#REF!</definedName>
    <definedName name="Pozabilans2">[72]lista!#REF!</definedName>
    <definedName name="Pozostałe_aktywa" localSheetId="2">#REF!</definedName>
    <definedName name="Pozostałe_aktywa" localSheetId="4">#REF!</definedName>
    <definedName name="Pozostałe_aktywa" localSheetId="10">#REF!</definedName>
    <definedName name="Pozostałe_aktywa" localSheetId="16">#REF!</definedName>
    <definedName name="Pozostałe_aktywa" localSheetId="17">#REF!</definedName>
    <definedName name="Pozostałe_aktywa">#REF!</definedName>
    <definedName name="Pozostałe_pasywa" localSheetId="2">#REF!</definedName>
    <definedName name="Pozostałe_pasywa" localSheetId="4">#REF!</definedName>
    <definedName name="Pozostałe_pasywa" localSheetId="10">#REF!</definedName>
    <definedName name="Pozostałe_pasywa" localSheetId="16">#REF!</definedName>
    <definedName name="Pozostałe_pasywa" localSheetId="17">#REF!</definedName>
    <definedName name="Pozostałe_pasywa">#REF!</definedName>
    <definedName name="Pozycje_bilans_wg_KPWiG" localSheetId="17">[41]lista!$C$2:$C$18</definedName>
    <definedName name="Pozycje_bilans_wg_KPWiG">[41]lista!$C$2:$C$18</definedName>
    <definedName name="Pozycje_pozabilansowe" localSheetId="2">[73]impairment!#REF!</definedName>
    <definedName name="Pozycje_pozabilansowe" localSheetId="5">[73]impairment!#REF!</definedName>
    <definedName name="Pozycje_pozabilansowe" localSheetId="4">[73]impairment!#REF!</definedName>
    <definedName name="Pozycje_pozabilansowe" localSheetId="10">[73]impairment!#REF!</definedName>
    <definedName name="Pozycje_pozabilansowe" localSheetId="16">[73]impairment!#REF!</definedName>
    <definedName name="Pozycje_pozabilansowe" localSheetId="17">[73]impairment!#REF!</definedName>
    <definedName name="Pozycje_pozabilansowe">[73]impairment!#REF!</definedName>
    <definedName name="Pozycje_RZiS_wg_KPWiG" localSheetId="17">[66]lista!$D$2:$D$6</definedName>
    <definedName name="Pozycje_RZiS_wg_KPWiG">[66]lista!$D$2:$D$6</definedName>
    <definedName name="ppkl" localSheetId="2">'[30]wybrane dane finansowe 1'!#REF!</definedName>
    <definedName name="ppkl" localSheetId="5">'[30]wybrane dane finansowe 1'!#REF!</definedName>
    <definedName name="ppkl" localSheetId="1">'[30]wybrane dane finansowe 1'!#REF!</definedName>
    <definedName name="ppkl" localSheetId="4">'[30]wybrane dane finansowe 1'!#REF!</definedName>
    <definedName name="ppkl" localSheetId="10">'[30]wybrane dane finansowe 1'!#REF!</definedName>
    <definedName name="ppkl" localSheetId="16">'[30]wybrane dane finansowe 1'!#REF!</definedName>
    <definedName name="ppkl" localSheetId="17">'[31]wybrane dane finansowe 1'!#REF!</definedName>
    <definedName name="ppkl">'[30]wybrane dane finansowe 1'!#REF!</definedName>
    <definedName name="PPO" localSheetId="2">#REF!</definedName>
    <definedName name="PPO" localSheetId="4">#REF!</definedName>
    <definedName name="PPO" localSheetId="10">#REF!</definedName>
    <definedName name="PPO" localSheetId="16">#REF!</definedName>
    <definedName name="PPO" localSheetId="17">#REF!</definedName>
    <definedName name="PPO">#REF!</definedName>
    <definedName name="PPP" localSheetId="2" hidden="1">{"'BZ SA P&amp;l (fORECAST)'!$A$1:$BR$26"}</definedName>
    <definedName name="PPP" localSheetId="1" hidden="1">{"'BZ SA P&amp;l (fORECAST)'!$A$1:$BR$26"}</definedName>
    <definedName name="PPP" localSheetId="4" hidden="1">{"'BZ SA P&amp;l (fORECAST)'!$A$1:$BR$26"}</definedName>
    <definedName name="PPP" localSheetId="17" hidden="1">{"'BZ SA P&amp;l (fORECAST)'!$A$1:$BR$26"}</definedName>
    <definedName name="PPP" hidden="1">{"'BZ SA P&amp;l (fORECAST)'!$A$1:$BR$26"}</definedName>
    <definedName name="pracNPL">[21]nazwy!$F$1:$F$2</definedName>
    <definedName name="Prawaprzyznane" localSheetId="2">#REF!</definedName>
    <definedName name="Prawaprzyznane" localSheetId="4">#REF!</definedName>
    <definedName name="Prawaprzyznane" localSheetId="10">#REF!</definedName>
    <definedName name="Prawaprzyznane" localSheetId="16">#REF!</definedName>
    <definedName name="Prawaprzyznane" localSheetId="17">#REF!</definedName>
    <definedName name="Prawaprzyznane">#REF!</definedName>
    <definedName name="PrErrgrid" localSheetId="2">#REF!</definedName>
    <definedName name="PrErrgrid" localSheetId="4">#REF!</definedName>
    <definedName name="PrErrgrid" localSheetId="10">#REF!</definedName>
    <definedName name="PrErrgrid" localSheetId="16">#REF!</definedName>
    <definedName name="PrErrgrid">#REF!</definedName>
    <definedName name="Print_Area_MI" localSheetId="2">#REF!</definedName>
    <definedName name="Print_Area_MI" localSheetId="4">#REF!</definedName>
    <definedName name="Print_Area_MI" localSheetId="10">#REF!</definedName>
    <definedName name="Print_Area_MI" localSheetId="16">#REF!</definedName>
    <definedName name="Print_Area_MI">#REF!</definedName>
    <definedName name="Print_Area_MI_11" localSheetId="2">#REF!</definedName>
    <definedName name="Print_Area_MI_11" localSheetId="4">#REF!</definedName>
    <definedName name="Print_Area_MI_11" localSheetId="10">#REF!</definedName>
    <definedName name="Print_Area_MI_11" localSheetId="16">#REF!</definedName>
    <definedName name="Print_Area_MI_11">#REF!</definedName>
    <definedName name="Print_Area_MI_2" localSheetId="2">#REF!</definedName>
    <definedName name="Print_Area_MI_2" localSheetId="4">#REF!</definedName>
    <definedName name="Print_Area_MI_2" localSheetId="10">#REF!</definedName>
    <definedName name="Print_Area_MI_2" localSheetId="16">#REF!</definedName>
    <definedName name="Print_Area_MI_2">#REF!</definedName>
    <definedName name="Print_Area_MI_28" localSheetId="2">#REF!</definedName>
    <definedName name="Print_Area_MI_28" localSheetId="4">#REF!</definedName>
    <definedName name="Print_Area_MI_28" localSheetId="10">#REF!</definedName>
    <definedName name="Print_Area_MI_28" localSheetId="16">#REF!</definedName>
    <definedName name="Print_Area_MI_28">#REF!</definedName>
    <definedName name="Print_Titles_MI" localSheetId="2">#REF!</definedName>
    <definedName name="Print_Titles_MI" localSheetId="4">#REF!</definedName>
    <definedName name="Print_Titles_MI" localSheetId="10">#REF!</definedName>
    <definedName name="Print_Titles_MI" localSheetId="16">#REF!</definedName>
    <definedName name="Print_Titles_MI">#REF!</definedName>
    <definedName name="Print_Titles_MI_11" localSheetId="2">#REF!</definedName>
    <definedName name="Print_Titles_MI_11" localSheetId="4">#REF!</definedName>
    <definedName name="Print_Titles_MI_11" localSheetId="10">#REF!</definedName>
    <definedName name="Print_Titles_MI_11" localSheetId="16">#REF!</definedName>
    <definedName name="Print_Titles_MI_11">#REF!</definedName>
    <definedName name="Print_Titles_MI_2" localSheetId="2">#REF!</definedName>
    <definedName name="Print_Titles_MI_2" localSheetId="4">#REF!</definedName>
    <definedName name="Print_Titles_MI_2" localSheetId="10">#REF!</definedName>
    <definedName name="Print_Titles_MI_2" localSheetId="16">#REF!</definedName>
    <definedName name="Print_Titles_MI_2">#REF!</definedName>
    <definedName name="Print_Titles_MI_28" localSheetId="2">#REF!</definedName>
    <definedName name="Print_Titles_MI_28" localSheetId="4">#REF!</definedName>
    <definedName name="Print_Titles_MI_28" localSheetId="10">#REF!</definedName>
    <definedName name="Print_Titles_MI_28" localSheetId="16">#REF!</definedName>
    <definedName name="Print_Titles_MI_28">#REF!</definedName>
    <definedName name="proceedshedg" localSheetId="2">[19]S.P.13!#REF!</definedName>
    <definedName name="proceedshedg" localSheetId="4">[19]S.P.13!#REF!</definedName>
    <definedName name="proceedshedg" localSheetId="10">[19]S.P.13!#REF!</definedName>
    <definedName name="proceedshedg" localSheetId="16">[19]S.P.13!#REF!</definedName>
    <definedName name="proceedshedg">[19]S.P.13!#REF!</definedName>
    <definedName name="profit" localSheetId="2">#REF!</definedName>
    <definedName name="profit" localSheetId="4">#REF!</definedName>
    <definedName name="profit" localSheetId="10">#REF!</definedName>
    <definedName name="profit" localSheetId="16">#REF!</definedName>
    <definedName name="profit">#REF!</definedName>
    <definedName name="prognoza_2000" localSheetId="2">#REF!</definedName>
    <definedName name="prognoza_2000" localSheetId="4">#REF!</definedName>
    <definedName name="prognoza_2000" localSheetId="10">#REF!</definedName>
    <definedName name="prognoza_2000" localSheetId="16">#REF!</definedName>
    <definedName name="prognoza_2000">#REF!</definedName>
    <definedName name="provh" localSheetId="2">[19]S.P.13!#REF!</definedName>
    <definedName name="provh" localSheetId="4">[19]S.P.13!#REF!</definedName>
    <definedName name="provh" localSheetId="10">[19]S.P.13!#REF!</definedName>
    <definedName name="provh" localSheetId="16">[19]S.P.13!#REF!</definedName>
    <definedName name="provh">[19]S.P.13!#REF!</definedName>
    <definedName name="provision_cover" localSheetId="2">#REF!</definedName>
    <definedName name="provision_cover" localSheetId="4">#REF!</definedName>
    <definedName name="provision_cover" localSheetId="10">#REF!</definedName>
    <definedName name="provision_cover" localSheetId="16">#REF!</definedName>
    <definedName name="provision_cover">#REF!</definedName>
    <definedName name="prowizje_mar_08">#N/A</definedName>
    <definedName name="Przychody_odsetkowe" localSheetId="2">#REF!</definedName>
    <definedName name="Przychody_odsetkowe" localSheetId="4">#REF!</definedName>
    <definedName name="Przychody_odsetkowe" localSheetId="10">#REF!</definedName>
    <definedName name="Przychody_odsetkowe" localSheetId="16">#REF!</definedName>
    <definedName name="Przychody_odsetkowe" localSheetId="17">#REF!</definedName>
    <definedName name="Przychody_odsetkowe">#REF!</definedName>
    <definedName name="Przychody_prowizyjne" localSheetId="2">#REF!</definedName>
    <definedName name="Przychody_prowizyjne" localSheetId="4">#REF!</definedName>
    <definedName name="Przychody_prowizyjne" localSheetId="10">#REF!</definedName>
    <definedName name="Przychody_prowizyjne" localSheetId="16">#REF!</definedName>
    <definedName name="Przychody_prowizyjne" localSheetId="17">#REF!</definedName>
    <definedName name="Przychody_prowizyjne">#REF!</definedName>
    <definedName name="qerde" localSheetId="2">BS!qerde</definedName>
    <definedName name="qerde" localSheetId="1">#N/A</definedName>
    <definedName name="qerde" localSheetId="4">'Przychody prowizyjne'!qerde</definedName>
    <definedName name="qerde" localSheetId="17">#N/A</definedName>
    <definedName name="qerde">BS!qerde</definedName>
    <definedName name="qq" localSheetId="2">BS!qq</definedName>
    <definedName name="qq" localSheetId="1">#N/A</definedName>
    <definedName name="qq" localSheetId="4">'Przychody prowizyjne'!qq</definedName>
    <definedName name="qq" localSheetId="17">#N/A</definedName>
    <definedName name="qq">BS!qq</definedName>
    <definedName name="qqqqqqqqqqqqqqqqqqqqqqqqqq">#N/A</definedName>
    <definedName name="qqqqqqqqqqqqqqqqqqqqqqqqqqqqqqqqqqqqqqqqq">#N/A</definedName>
    <definedName name="Quarter" localSheetId="2">#REF!</definedName>
    <definedName name="Quarter" localSheetId="4">#REF!</definedName>
    <definedName name="Quarter" localSheetId="10">#REF!</definedName>
    <definedName name="Quarter" localSheetId="16">#REF!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2">#REF!</definedName>
    <definedName name="Rachunek0309" localSheetId="4">#REF!</definedName>
    <definedName name="Rachunek0309" localSheetId="10">#REF!</definedName>
    <definedName name="Rachunek0309" localSheetId="16">#REF!</definedName>
    <definedName name="Rachunek0309">#REF!</definedName>
    <definedName name="Rachunekskons0309" localSheetId="2">#REF!</definedName>
    <definedName name="Rachunekskons0309" localSheetId="4">#REF!</definedName>
    <definedName name="Rachunekskons0309" localSheetId="10">#REF!</definedName>
    <definedName name="Rachunekskons0309" localSheetId="16">#REF!</definedName>
    <definedName name="Rachunekskons0309">#REF!</definedName>
    <definedName name="RAI1B" localSheetId="2">#REF!</definedName>
    <definedName name="RAI1B" localSheetId="4">#REF!</definedName>
    <definedName name="RAI1B" localSheetId="10">#REF!</definedName>
    <definedName name="RAI1B" localSheetId="16">#REF!</definedName>
    <definedName name="RAI1B">#REF!</definedName>
    <definedName name="RAI2B" localSheetId="2">#REF!</definedName>
    <definedName name="RAI2B" localSheetId="4">#REF!</definedName>
    <definedName name="RAI2B" localSheetId="10">#REF!</definedName>
    <definedName name="RAI2B" localSheetId="16">#REF!</definedName>
    <definedName name="RAI2B">#REF!</definedName>
    <definedName name="raporty_daty">[76]lista!$A$1:$A$50</definedName>
    <definedName name="RawData" localSheetId="2">#REF!</definedName>
    <definedName name="RawData" localSheetId="4">#REF!</definedName>
    <definedName name="RawData" localSheetId="10">#REF!</definedName>
    <definedName name="RawData" localSheetId="16">#REF!</definedName>
    <definedName name="RawData">#REF!</definedName>
    <definedName name="Razem_a_z_finansowe" localSheetId="2">'[69]noty bilans 2'!#REF!</definedName>
    <definedName name="Razem_a_z_finansowe" localSheetId="5">'[69]noty bilans 2'!#REF!</definedName>
    <definedName name="Razem_a_z_finansowe" localSheetId="4">'[69]noty bilans 2'!#REF!</definedName>
    <definedName name="Razem_a_z_finansowe" localSheetId="10">'[69]noty bilans 2'!#REF!</definedName>
    <definedName name="Razem_a_z_finansowe" localSheetId="16">'[69]noty bilans 2'!#REF!</definedName>
    <definedName name="Razem_a_z_finansowe" localSheetId="17">'[71]noty bilans 2'!#REF!</definedName>
    <definedName name="Razem_a_z_finansowe">'[69]noty bilans 2'!#REF!</definedName>
    <definedName name="Recoveries.of.provision.from.central.write_down.Total" localSheetId="2">#REF!</definedName>
    <definedName name="Recoveries.of.provision.from.central.write_down.Total" localSheetId="4">#REF!</definedName>
    <definedName name="Recoveries.of.provision.from.central.write_down.Total" localSheetId="10">#REF!</definedName>
    <definedName name="Recoveries.of.provision.from.central.write_down.Total" localSheetId="16">#REF!</definedName>
    <definedName name="Recoveries.of.provision.from.central.write_down.Total">#REF!</definedName>
    <definedName name="region" localSheetId="2">#REF!</definedName>
    <definedName name="region" localSheetId="4">#REF!</definedName>
    <definedName name="region" localSheetId="10">#REF!</definedName>
    <definedName name="region" localSheetId="16">#REF!</definedName>
    <definedName name="region">#REF!</definedName>
    <definedName name="_xlnm.Recorder" localSheetId="2">#REF!</definedName>
    <definedName name="_xlnm.Recorder" localSheetId="4">#REF!</definedName>
    <definedName name="_xlnm.Recorder" localSheetId="10">#REF!</definedName>
    <definedName name="_xlnm.Recorder" localSheetId="16">#REF!</definedName>
    <definedName name="_xlnm.Recorder">#REF!</definedName>
    <definedName name="REPO_dt" localSheetId="2">#REF!</definedName>
    <definedName name="REPO_dt" localSheetId="4">#REF!</definedName>
    <definedName name="REPO_dt" localSheetId="10">#REF!</definedName>
    <definedName name="REPO_dt" localSheetId="16">#REF!</definedName>
    <definedName name="REPO_dt">#REF!</definedName>
    <definedName name="REPO_dw" localSheetId="2">#REF!</definedName>
    <definedName name="REPO_dw" localSheetId="4">#REF!</definedName>
    <definedName name="REPO_dw" localSheetId="10">#REF!</definedName>
    <definedName name="REPO_dw" localSheetId="16">#REF!</definedName>
    <definedName name="REPO_dw">#REF!</definedName>
    <definedName name="resma" localSheetId="2">[19]S.P.20!#REF!</definedName>
    <definedName name="resma" localSheetId="4">[19]S.P.20!#REF!</definedName>
    <definedName name="resma" localSheetId="10">[19]S.P.20!#REF!</definedName>
    <definedName name="resma" localSheetId="16">[19]S.P.20!#REF!</definedName>
    <definedName name="resma">[19]S.P.20!#REF!</definedName>
    <definedName name="Revaluation_reserve_07" localSheetId="2">#REF!</definedName>
    <definedName name="Revaluation_reserve_07" localSheetId="4">#REF!</definedName>
    <definedName name="Revaluation_reserve_07" localSheetId="10">#REF!</definedName>
    <definedName name="Revaluation_reserve_07" localSheetId="16">#REF!</definedName>
    <definedName name="Revaluation_reserve_07">#REF!</definedName>
    <definedName name="Revaluation_reserve_08" localSheetId="2">#REF!</definedName>
    <definedName name="Revaluation_reserve_08" localSheetId="4">#REF!</definedName>
    <definedName name="Revaluation_reserve_08" localSheetId="10">#REF!</definedName>
    <definedName name="Revaluation_reserve_08" localSheetId="16">#REF!</definedName>
    <definedName name="Revaluation_reserve_08">#REF!</definedName>
    <definedName name="rezerwy" localSheetId="2">'[5]wybrane dane finansowe 1'!#REF!</definedName>
    <definedName name="rezerwy" localSheetId="4">'[5]wybrane dane finansowe 1'!#REF!</definedName>
    <definedName name="rezerwy">'[5]wybrane dane finansowe 1'!#REF!</definedName>
    <definedName name="rfgf" localSheetId="2">'[13]Table 39_'!#REF!</definedName>
    <definedName name="rfgf" localSheetId="4">'[13]Table 39_'!#REF!</definedName>
    <definedName name="rfgf" localSheetId="10">'[13]Table 39_'!#REF!</definedName>
    <definedName name="rfgf" localSheetId="16">'[13]Table 39_'!#REF!</definedName>
    <definedName name="rfgf">'[13]Table 39_'!#REF!</definedName>
    <definedName name="rfty" localSheetId="2">#REF!</definedName>
    <definedName name="rfty" localSheetId="4">#REF!</definedName>
    <definedName name="rfty" localSheetId="10">#REF!</definedName>
    <definedName name="rfty" localSheetId="16">#REF!</definedName>
    <definedName name="rfty">#REF!</definedName>
    <definedName name="rodzaj">[21]nazwy!$B$1:$B$6</definedName>
    <definedName name="ROEM2009" localSheetId="2">'[7]wybrane dane finansowe 1'!#REF!</definedName>
    <definedName name="ROEM2009" localSheetId="4">'[7]wybrane dane finansowe 1'!#REF!</definedName>
    <definedName name="ROEM2009" localSheetId="10">'[7]wybrane dane finansowe 1'!#REF!</definedName>
    <definedName name="ROEM2009" localSheetId="16">'[7]wybrane dane finansowe 1'!#REF!</definedName>
    <definedName name="ROEM2009">'[7]wybrane dane finansowe 1'!#REF!</definedName>
    <definedName name="RPI" localSheetId="2">#REF!</definedName>
    <definedName name="RPI" localSheetId="4">#REF!</definedName>
    <definedName name="RPI" localSheetId="10">#REF!</definedName>
    <definedName name="RPI" localSheetId="16">#REF!</definedName>
    <definedName name="RPI">#REF!</definedName>
    <definedName name="rrrrrrrrrr" localSheetId="2">'[30]wybrane dane finansowe 1'!#REF!</definedName>
    <definedName name="rrrrrrrrrr" localSheetId="5">'[30]wybrane dane finansowe 1'!#REF!</definedName>
    <definedName name="rrrrrrrrrr" localSheetId="1">'[30]wybrane dane finansowe 1'!#REF!</definedName>
    <definedName name="rrrrrrrrrr" localSheetId="4">'[30]wybrane dane finansowe 1'!#REF!</definedName>
    <definedName name="rrrrrrrrrr" localSheetId="10">'[30]wybrane dane finansowe 1'!#REF!</definedName>
    <definedName name="rrrrrrrrrr" localSheetId="16">'[30]wybrane dane finansowe 1'!#REF!</definedName>
    <definedName name="rrrrrrrrrr" localSheetId="17">'[31]wybrane dane finansowe 1'!#REF!</definedName>
    <definedName name="rrrrrrrrrr">'[30]wybrane dane finansowe 1'!#REF!</definedName>
    <definedName name="rrrrrrrrrrrrrrrrrrrrrrrr">#N/A</definedName>
    <definedName name="RSI" localSheetId="2">#REF!</definedName>
    <definedName name="RSI" localSheetId="4">#REF!</definedName>
    <definedName name="RSI" localSheetId="10">#REF!</definedName>
    <definedName name="RSI" localSheetId="16">#REF!</definedName>
    <definedName name="RSI">#REF!</definedName>
    <definedName name="RTI" localSheetId="2">#REF!</definedName>
    <definedName name="RTI" localSheetId="4">#REF!</definedName>
    <definedName name="RTI" localSheetId="10">#REF!</definedName>
    <definedName name="RTI" localSheetId="16">#REF!</definedName>
    <definedName name="RTI">#REF!</definedName>
    <definedName name="Ruch_na_dłużnych_papierach_wartościowych" localSheetId="2">#REF!</definedName>
    <definedName name="Ruch_na_dłużnych_papierach_wartościowych" localSheetId="4">#REF!</definedName>
    <definedName name="Ruch_na_dłużnych_papierach_wartościowych" localSheetId="10">#REF!</definedName>
    <definedName name="Ruch_na_dłużnych_papierach_wartościowych" localSheetId="16">#REF!</definedName>
    <definedName name="Ruch_na_dłużnych_papierach_wartościowych">#REF!</definedName>
    <definedName name="RW" localSheetId="2">#REF!</definedName>
    <definedName name="RW" localSheetId="4">#REF!</definedName>
    <definedName name="RW" localSheetId="10">#REF!</definedName>
    <definedName name="RW" localSheetId="16">#REF!</definedName>
    <definedName name="RW" localSheetId="17">#REF!</definedName>
    <definedName name="RW">#REF!</definedName>
    <definedName name="RW_Bank_30.06.2005" localSheetId="2">#REF!</definedName>
    <definedName name="RW_Bank_30.06.2005" localSheetId="4">#REF!</definedName>
    <definedName name="RW_Bank_30.06.2005" localSheetId="10">#REF!</definedName>
    <definedName name="RW_Bank_30.06.2005" localSheetId="16">#REF!</definedName>
    <definedName name="RW_Bank_30.06.2005">#REF!</definedName>
    <definedName name="RW_skons" localSheetId="2">#REF!</definedName>
    <definedName name="RW_skons" localSheetId="4">#REF!</definedName>
    <definedName name="RW_skons" localSheetId="10">#REF!</definedName>
    <definedName name="RW_skons" localSheetId="16">#REF!</definedName>
    <definedName name="RW_skons" localSheetId="17">#REF!</definedName>
    <definedName name="RW_skons">#REF!</definedName>
    <definedName name="ryzyko_07" localSheetId="2">#REF!</definedName>
    <definedName name="ryzyko_07" localSheetId="4">#REF!</definedName>
    <definedName name="ryzyko_07" localSheetId="10">#REF!</definedName>
    <definedName name="ryzyko_07" localSheetId="16">#REF!</definedName>
    <definedName name="ryzyko_07">#REF!</definedName>
    <definedName name="ryzyko_08" localSheetId="2">#REF!</definedName>
    <definedName name="ryzyko_08" localSheetId="4">#REF!</definedName>
    <definedName name="ryzyko_08" localSheetId="10">#REF!</definedName>
    <definedName name="ryzyko_08" localSheetId="16">#REF!</definedName>
    <definedName name="ryzyko_08">#REF!</definedName>
    <definedName name="ryzyko_zapad07" localSheetId="2">[18]ryzyko!#REF!</definedName>
    <definedName name="ryzyko_zapad07" localSheetId="5">[18]ryzyko!#REF!</definedName>
    <definedName name="ryzyko_zapad07" localSheetId="4">[18]ryzyko!#REF!</definedName>
    <definedName name="ryzyko_zapad07" localSheetId="10">[18]ryzyko!#REF!</definedName>
    <definedName name="ryzyko_zapad07" localSheetId="16">[18]ryzyko!#REF!</definedName>
    <definedName name="ryzyko_zapad07" localSheetId="17">[18]ryzyko!#REF!</definedName>
    <definedName name="ryzyko_zapad07">[18]ryzyko!#REF!</definedName>
    <definedName name="Rzeczowe_aktywa_trwałe_07" localSheetId="2">#REF!</definedName>
    <definedName name="Rzeczowe_aktywa_trwałe_07" localSheetId="4">#REF!</definedName>
    <definedName name="Rzeczowe_aktywa_trwałe_07" localSheetId="10">#REF!</definedName>
    <definedName name="Rzeczowe_aktywa_trwałe_07" localSheetId="16">#REF!</definedName>
    <definedName name="Rzeczowe_aktywa_trwałe_07" localSheetId="17">#REF!</definedName>
    <definedName name="Rzeczowe_aktywa_trwałe_07">#REF!</definedName>
    <definedName name="Rzeczowe_aktywa_trwałe_08" localSheetId="2">#REF!</definedName>
    <definedName name="Rzeczowe_aktywa_trwałe_08" localSheetId="4">#REF!</definedName>
    <definedName name="Rzeczowe_aktywa_trwałe_08" localSheetId="10">#REF!</definedName>
    <definedName name="Rzeczowe_aktywa_trwałe_08" localSheetId="16">#REF!</definedName>
    <definedName name="Rzeczowe_aktywa_trwałe_08" localSheetId="17">#REF!</definedName>
    <definedName name="Rzeczowe_aktywa_trwałe_08">#REF!</definedName>
    <definedName name="RZiS_AIB" localSheetId="2">#REF!</definedName>
    <definedName name="RZiS_AIB" localSheetId="4">#REF!</definedName>
    <definedName name="RZiS_AIB" localSheetId="10">#REF!</definedName>
    <definedName name="RZiS_AIB" localSheetId="16">#REF!</definedName>
    <definedName name="RZiS_AIB" localSheetId="17">#REF!</definedName>
    <definedName name="RZiS_AIB">#REF!</definedName>
    <definedName name="RZiS_KPWiG" localSheetId="17">[22]lista!$E$2:$E$15</definedName>
    <definedName name="RZiS_KPWiG">[22]lista!$E$2:$E$15</definedName>
    <definedName name="RZiS_zarzadcza" localSheetId="17">[22]lista!$C$2:$C$71</definedName>
    <definedName name="RZiS_zarzadcza">[22]lista!$C$2:$C$71</definedName>
    <definedName name="s" localSheetId="2">BS!s</definedName>
    <definedName name="s" localSheetId="1">#N/A</definedName>
    <definedName name="s" localSheetId="4">'Przychody prowizyjne'!s</definedName>
    <definedName name="s" localSheetId="17">#N/A</definedName>
    <definedName name="s">BS!s</definedName>
    <definedName name="saa" localSheetId="2">BS!saa</definedName>
    <definedName name="saa" localSheetId="1">#N/A</definedName>
    <definedName name="saa" localSheetId="4">'Przychody prowizyjne'!saa</definedName>
    <definedName name="saa" localSheetId="17">#N/A</definedName>
    <definedName name="saa">BS!saa</definedName>
    <definedName name="SAFSDF">#N/A</definedName>
    <definedName name="SBB_dt" localSheetId="2">#REF!</definedName>
    <definedName name="SBB_dt" localSheetId="4">#REF!</definedName>
    <definedName name="SBB_dt" localSheetId="10">#REF!</definedName>
    <definedName name="SBB_dt" localSheetId="16">#REF!</definedName>
    <definedName name="SBB_dt">#REF!</definedName>
    <definedName name="SBB_dw" localSheetId="2">#REF!</definedName>
    <definedName name="SBB_dw" localSheetId="4">#REF!</definedName>
    <definedName name="SBB_dw" localSheetId="10">#REF!</definedName>
    <definedName name="SBB_dw" localSheetId="16">#REF!</definedName>
    <definedName name="SBB_dw">#REF!</definedName>
    <definedName name="SBB_N_08_A" localSheetId="2">#REF!</definedName>
    <definedName name="SBB_N_08_A" localSheetId="4">#REF!</definedName>
    <definedName name="SBB_N_08_A" localSheetId="10">#REF!</definedName>
    <definedName name="SBB_N_08_A" localSheetId="16">#REF!</definedName>
    <definedName name="SBB_N_08_A" localSheetId="17">#REF!</definedName>
    <definedName name="SBB_N_08_A">#REF!</definedName>
    <definedName name="SBB_N_17_A" localSheetId="2">#REF!</definedName>
    <definedName name="SBB_N_17_A" localSheetId="4">#REF!</definedName>
    <definedName name="SBB_N_17_A" localSheetId="10">#REF!</definedName>
    <definedName name="SBB_N_17_A" localSheetId="16">#REF!</definedName>
    <definedName name="SBB_N_17_A" localSheetId="17">#REF!</definedName>
    <definedName name="SBB_N_17_A">#REF!</definedName>
    <definedName name="SBB_N_18_A" localSheetId="2">#REF!</definedName>
    <definedName name="SBB_N_18_A" localSheetId="4">#REF!</definedName>
    <definedName name="SBB_N_18_A" localSheetId="10">#REF!</definedName>
    <definedName name="SBB_N_18_A" localSheetId="16">#REF!</definedName>
    <definedName name="SBB_N_18_A" localSheetId="17">#REF!</definedName>
    <definedName name="SBB_N_18_A">#REF!</definedName>
    <definedName name="SBB_N_19_A" localSheetId="2">#REF!</definedName>
    <definedName name="SBB_N_19_A" localSheetId="4">#REF!</definedName>
    <definedName name="SBB_N_19_A" localSheetId="10">#REF!</definedName>
    <definedName name="SBB_N_19_A" localSheetId="16">#REF!</definedName>
    <definedName name="SBB_N_19_A" localSheetId="17">#REF!</definedName>
    <definedName name="SBB_N_19_A">#REF!</definedName>
    <definedName name="SBB_N_20_A" localSheetId="2">#REF!</definedName>
    <definedName name="SBB_N_20_A" localSheetId="4">#REF!</definedName>
    <definedName name="SBB_N_20_A" localSheetId="10">#REF!</definedName>
    <definedName name="SBB_N_20_A" localSheetId="16">#REF!</definedName>
    <definedName name="SBB_N_20_A" localSheetId="17">#REF!</definedName>
    <definedName name="SBB_N_20_A">#REF!</definedName>
    <definedName name="SBB_N_21_A" localSheetId="2">#REF!</definedName>
    <definedName name="SBB_N_21_A" localSheetId="4">#REF!</definedName>
    <definedName name="SBB_N_21_A" localSheetId="10">#REF!</definedName>
    <definedName name="SBB_N_21_A" localSheetId="16">#REF!</definedName>
    <definedName name="SBB_N_21_A" localSheetId="17">#REF!</definedName>
    <definedName name="SBB_N_21_A">#REF!</definedName>
    <definedName name="SBB_N_22_A" localSheetId="2">#REF!</definedName>
    <definedName name="SBB_N_22_A" localSheetId="4">#REF!</definedName>
    <definedName name="SBB_N_22_A" localSheetId="10">#REF!</definedName>
    <definedName name="SBB_N_22_A" localSheetId="16">#REF!</definedName>
    <definedName name="SBB_N_22_A" localSheetId="17">#REF!</definedName>
    <definedName name="SBB_N_22_A">#REF!</definedName>
    <definedName name="SBB_N_23_A" localSheetId="2">#REF!</definedName>
    <definedName name="SBB_N_23_A" localSheetId="4">#REF!</definedName>
    <definedName name="SBB_N_23_A" localSheetId="10">#REF!</definedName>
    <definedName name="SBB_N_23_A" localSheetId="16">#REF!</definedName>
    <definedName name="SBB_N_23_A" localSheetId="17">#REF!</definedName>
    <definedName name="SBB_N_23_A">#REF!</definedName>
    <definedName name="SBB_N_24_A" localSheetId="2">#REF!</definedName>
    <definedName name="SBB_N_24_A" localSheetId="4">#REF!</definedName>
    <definedName name="SBB_N_24_A" localSheetId="10">#REF!</definedName>
    <definedName name="SBB_N_24_A" localSheetId="16">#REF!</definedName>
    <definedName name="SBB_N_24_A" localSheetId="17">#REF!</definedName>
    <definedName name="SBB_N_24_A">#REF!</definedName>
    <definedName name="SBB_N_28_P" localSheetId="2">#REF!</definedName>
    <definedName name="SBB_N_28_P" localSheetId="4">#REF!</definedName>
    <definedName name="SBB_N_28_P" localSheetId="10">#REF!</definedName>
    <definedName name="SBB_N_28_P" localSheetId="16">#REF!</definedName>
    <definedName name="SBB_N_28_P" localSheetId="17">#REF!</definedName>
    <definedName name="SBB_N_28_P">#REF!</definedName>
    <definedName name="SBB_N_28_W1A" localSheetId="2">#REF!</definedName>
    <definedName name="SBB_N_28_W1A" localSheetId="4">#REF!</definedName>
    <definedName name="SBB_N_28_W1A" localSheetId="10">#REF!</definedName>
    <definedName name="SBB_N_28_W1A" localSheetId="16">#REF!</definedName>
    <definedName name="SBB_N_28_W1A" localSheetId="17">#REF!</definedName>
    <definedName name="SBB_N_28_W1A">#REF!</definedName>
    <definedName name="SBB_N_29_P" localSheetId="2">#REF!</definedName>
    <definedName name="SBB_N_29_P" localSheetId="4">#REF!</definedName>
    <definedName name="SBB_N_29_P" localSheetId="10">#REF!</definedName>
    <definedName name="SBB_N_29_P" localSheetId="16">#REF!</definedName>
    <definedName name="SBB_N_29_P" localSheetId="17">#REF!</definedName>
    <definedName name="SBB_N_29_P">#REF!</definedName>
    <definedName name="SBB_N_30_P" localSheetId="2">#REF!</definedName>
    <definedName name="SBB_N_30_P" localSheetId="4">#REF!</definedName>
    <definedName name="SBB_N_30_P" localSheetId="10">#REF!</definedName>
    <definedName name="SBB_N_30_P" localSheetId="16">#REF!</definedName>
    <definedName name="SBB_N_30_P" localSheetId="17">#REF!</definedName>
    <definedName name="SBB_N_30_P">#REF!</definedName>
    <definedName name="SBB_N_31_P" localSheetId="2">#REF!</definedName>
    <definedName name="SBB_N_31_P" localSheetId="4">#REF!</definedName>
    <definedName name="SBB_N_31_P" localSheetId="10">#REF!</definedName>
    <definedName name="SBB_N_31_P" localSheetId="16">#REF!</definedName>
    <definedName name="SBB_N_31_P" localSheetId="17">#REF!</definedName>
    <definedName name="SBB_N_31_P">#REF!</definedName>
    <definedName name="SBB_N_32_P" localSheetId="2">#REF!</definedName>
    <definedName name="SBB_N_32_P" localSheetId="4">#REF!</definedName>
    <definedName name="SBB_N_32_P" localSheetId="10">#REF!</definedName>
    <definedName name="SBB_N_32_P" localSheetId="16">#REF!</definedName>
    <definedName name="SBB_N_32_P" localSheetId="17">#REF!</definedName>
    <definedName name="SBB_N_32_P">#REF!</definedName>
    <definedName name="SBB_N_33_P" localSheetId="2">#REF!</definedName>
    <definedName name="SBB_N_33_P" localSheetId="4">#REF!</definedName>
    <definedName name="SBB_N_33_P" localSheetId="10">#REF!</definedName>
    <definedName name="SBB_N_33_P" localSheetId="16">#REF!</definedName>
    <definedName name="SBB_N_33_P" localSheetId="17">#REF!</definedName>
    <definedName name="SBB_N_33_P">#REF!</definedName>
    <definedName name="SBB_N_34_P" localSheetId="2">#REF!</definedName>
    <definedName name="SBB_N_34_P" localSheetId="4">#REF!</definedName>
    <definedName name="SBB_N_34_P" localSheetId="10">#REF!</definedName>
    <definedName name="SBB_N_34_P" localSheetId="16">#REF!</definedName>
    <definedName name="SBB_N_34_P" localSheetId="17">#REF!</definedName>
    <definedName name="SBB_N_34_P">#REF!</definedName>
    <definedName name="SBB_N_35_P" localSheetId="2">#REF!</definedName>
    <definedName name="SBB_N_35_P" localSheetId="4">#REF!</definedName>
    <definedName name="SBB_N_35_P" localSheetId="10">#REF!</definedName>
    <definedName name="SBB_N_35_P" localSheetId="16">#REF!</definedName>
    <definedName name="SBB_N_35_P" localSheetId="17">#REF!</definedName>
    <definedName name="SBB_N_35_P">#REF!</definedName>
    <definedName name="SBB_N_36_P" localSheetId="2">#REF!</definedName>
    <definedName name="SBB_N_36_P" localSheetId="4">#REF!</definedName>
    <definedName name="SBB_N_36_P" localSheetId="10">#REF!</definedName>
    <definedName name="SBB_N_36_P" localSheetId="16">#REF!</definedName>
    <definedName name="SBB_N_36_P" localSheetId="17">#REF!</definedName>
    <definedName name="SBB_N_36_P">#REF!</definedName>
    <definedName name="SBB_N_37_WW" localSheetId="2">#REF!</definedName>
    <definedName name="SBB_N_37_WW" localSheetId="4">#REF!</definedName>
    <definedName name="SBB_N_37_WW" localSheetId="10">#REF!</definedName>
    <definedName name="SBB_N_37_WW" localSheetId="16">#REF!</definedName>
    <definedName name="SBB_N_37_WW" localSheetId="17">#REF!</definedName>
    <definedName name="SBB_N_37_WW">#REF!</definedName>
    <definedName name="SBB_N_38_W1A" localSheetId="2">#REF!</definedName>
    <definedName name="SBB_N_38_W1A" localSheetId="4">#REF!</definedName>
    <definedName name="SBB_N_38_W1A" localSheetId="10">#REF!</definedName>
    <definedName name="SBB_N_38_W1A" localSheetId="16">#REF!</definedName>
    <definedName name="SBB_N_38_W1A" localSheetId="17">#REF!</definedName>
    <definedName name="SBB_N_38_W1A">#REF!</definedName>
    <definedName name="SBB_N_39_PP" localSheetId="2">#REF!</definedName>
    <definedName name="SBB_N_39_PP" localSheetId="4">#REF!</definedName>
    <definedName name="SBB_N_39_PP" localSheetId="10">#REF!</definedName>
    <definedName name="SBB_N_39_PP" localSheetId="16">#REF!</definedName>
    <definedName name="SBB_N_39_PP" localSheetId="17">#REF!</definedName>
    <definedName name="SBB_N_39_PP">#REF!</definedName>
    <definedName name="SBB_N10_A" localSheetId="2">#REF!</definedName>
    <definedName name="SBB_N10_A" localSheetId="4">#REF!</definedName>
    <definedName name="SBB_N10_A" localSheetId="10">#REF!</definedName>
    <definedName name="SBB_N10_A" localSheetId="16">#REF!</definedName>
    <definedName name="SBB_N10_A" localSheetId="17">#REF!</definedName>
    <definedName name="SBB_N10_A">#REF!</definedName>
    <definedName name="SBB_N1A" localSheetId="2">#REF!</definedName>
    <definedName name="SBB_N1A" localSheetId="4">#REF!</definedName>
    <definedName name="SBB_N1A" localSheetId="10">#REF!</definedName>
    <definedName name="SBB_N1A" localSheetId="16">#REF!</definedName>
    <definedName name="SBB_N1A" localSheetId="17">#REF!</definedName>
    <definedName name="SBB_N1A">#REF!</definedName>
    <definedName name="SBB_N2A" localSheetId="2">#REF!</definedName>
    <definedName name="SBB_N2A" localSheetId="4">#REF!</definedName>
    <definedName name="SBB_N2A" localSheetId="10">#REF!</definedName>
    <definedName name="SBB_N2A" localSheetId="16">#REF!</definedName>
    <definedName name="SBB_N2A" localSheetId="17">#REF!</definedName>
    <definedName name="SBB_N2A">#REF!</definedName>
    <definedName name="SBB_N3A" localSheetId="2">#REF!</definedName>
    <definedName name="SBB_N3A" localSheetId="4">#REF!</definedName>
    <definedName name="SBB_N3A" localSheetId="10">#REF!</definedName>
    <definedName name="SBB_N3A" localSheetId="16">#REF!</definedName>
    <definedName name="SBB_N3A" localSheetId="17">#REF!</definedName>
    <definedName name="SBB_N3A">#REF!</definedName>
    <definedName name="SBB_N4A" localSheetId="2">#REF!</definedName>
    <definedName name="SBB_N4A" localSheetId="4">#REF!</definedName>
    <definedName name="SBB_N4A" localSheetId="10">#REF!</definedName>
    <definedName name="SBB_N4A" localSheetId="16">#REF!</definedName>
    <definedName name="SBB_N4A" localSheetId="17">#REF!</definedName>
    <definedName name="SBB_N4A">#REF!</definedName>
    <definedName name="SBB_N5A" localSheetId="2">#REF!</definedName>
    <definedName name="SBB_N5A" localSheetId="4">#REF!</definedName>
    <definedName name="SBB_N5A" localSheetId="10">#REF!</definedName>
    <definedName name="SBB_N5A" localSheetId="16">#REF!</definedName>
    <definedName name="SBB_N5A" localSheetId="17">#REF!</definedName>
    <definedName name="SBB_N5A">#REF!</definedName>
    <definedName name="SBB_N6A" localSheetId="2">#REF!</definedName>
    <definedName name="SBB_N6A" localSheetId="4">#REF!</definedName>
    <definedName name="SBB_N6A" localSheetId="10">#REF!</definedName>
    <definedName name="SBB_N6A" localSheetId="16">#REF!</definedName>
    <definedName name="SBB_N6A" localSheetId="17">#REF!</definedName>
    <definedName name="SBB_N6A">#REF!</definedName>
    <definedName name="SBB_N7A" localSheetId="2">#REF!</definedName>
    <definedName name="SBB_N7A" localSheetId="4">#REF!</definedName>
    <definedName name="SBB_N7A" localSheetId="10">#REF!</definedName>
    <definedName name="SBB_N7A" localSheetId="16">#REF!</definedName>
    <definedName name="SBB_N7A" localSheetId="17">#REF!</definedName>
    <definedName name="SBB_N7A">#REF!</definedName>
    <definedName name="SBB_N8A" localSheetId="2">#REF!</definedName>
    <definedName name="SBB_N8A" localSheetId="4">#REF!</definedName>
    <definedName name="SBB_N8A" localSheetId="10">#REF!</definedName>
    <definedName name="SBB_N8A" localSheetId="16">#REF!</definedName>
    <definedName name="SBB_N8A" localSheetId="17">#REF!</definedName>
    <definedName name="SBB_N8A">#REF!</definedName>
    <definedName name="SD">#N/A</definedName>
    <definedName name="sdf">[2]!sdf</definedName>
    <definedName name="sdfdfsdfs">[77]SEGMENTY!$H$5:$H$7</definedName>
    <definedName name="SDI" localSheetId="2">#REF!</definedName>
    <definedName name="SDI" localSheetId="4">#REF!</definedName>
    <definedName name="SDI" localSheetId="10">#REF!</definedName>
    <definedName name="SDI" localSheetId="16">#REF!</definedName>
    <definedName name="SDI">#REF!</definedName>
    <definedName name="SEG_B_05" localSheetId="2">'[78]SEG 30-06-2005'!#REF!</definedName>
    <definedName name="SEG_B_05" localSheetId="5">'[78]SEG 30-06-2005'!#REF!</definedName>
    <definedName name="SEG_B_05" localSheetId="4">'[78]SEG 30-06-2005'!#REF!</definedName>
    <definedName name="SEG_B_05" localSheetId="10">'[78]SEG 30-06-2005'!#REF!</definedName>
    <definedName name="SEG_B_05" localSheetId="16">'[78]SEG 30-06-2005'!#REF!</definedName>
    <definedName name="SEG_B_05" localSheetId="17">'[78]SEG 30-06-2005'!#REF!</definedName>
    <definedName name="SEG_B_05">'[78]SEG 30-06-2005'!#REF!</definedName>
    <definedName name="SEG_B_06" localSheetId="2">'[79]SEG 30-09-2007'!#REF!</definedName>
    <definedName name="SEG_B_06" localSheetId="5">'[79]SEG 30-09-2007'!#REF!</definedName>
    <definedName name="SEG_B_06" localSheetId="1">'[79]SEG 30-09-2007'!#REF!</definedName>
    <definedName name="SEG_B_06" localSheetId="4">'[79]SEG 30-09-2007'!#REF!</definedName>
    <definedName name="SEG_B_06" localSheetId="10">'[79]SEG 30-09-2007'!#REF!</definedName>
    <definedName name="SEG_B_06" localSheetId="16">'[79]SEG 30-09-2007'!#REF!</definedName>
    <definedName name="SEG_B_06" localSheetId="17">'[78]SEG 30-06-2006'!#REF!</definedName>
    <definedName name="SEG_B_06">'[79]SEG 30-09-2007'!#REF!</definedName>
    <definedName name="SEG_R_05" localSheetId="2">#REF!</definedName>
    <definedName name="SEG_R_05" localSheetId="4">#REF!</definedName>
    <definedName name="SEG_R_05" localSheetId="10">#REF!</definedName>
    <definedName name="SEG_R_05" localSheetId="16">#REF!</definedName>
    <definedName name="SEG_R_05">#REF!</definedName>
    <definedName name="SEG_R_06" localSheetId="2">#REF!</definedName>
    <definedName name="SEG_R_06" localSheetId="4">#REF!</definedName>
    <definedName name="SEG_R_06" localSheetId="10">#REF!</definedName>
    <definedName name="SEG_R_06" localSheetId="16">#REF!</definedName>
    <definedName name="SEG_R_06">#REF!</definedName>
    <definedName name="Segbilans0308" localSheetId="2">#REF!</definedName>
    <definedName name="Segbilans0308" localSheetId="4">#REF!</definedName>
    <definedName name="Segbilans0308" localSheetId="10">#REF!</definedName>
    <definedName name="Segbilans0308" localSheetId="16">#REF!</definedName>
    <definedName name="Segbilans0308">#REF!</definedName>
    <definedName name="SEGM_0305" localSheetId="2">#REF!</definedName>
    <definedName name="SEGM_0305" localSheetId="4">#REF!</definedName>
    <definedName name="SEGM_0305" localSheetId="10">#REF!</definedName>
    <definedName name="SEGM_0305" localSheetId="16">#REF!</definedName>
    <definedName name="SEGM_0305" localSheetId="17">#REF!</definedName>
    <definedName name="SEGM_0305">#REF!</definedName>
    <definedName name="SEGM_0306" localSheetId="2">#REF!</definedName>
    <definedName name="SEGM_0306" localSheetId="4">#REF!</definedName>
    <definedName name="SEGM_0306" localSheetId="10">#REF!</definedName>
    <definedName name="SEGM_0306" localSheetId="16">#REF!</definedName>
    <definedName name="SEGM_0306" localSheetId="17">#REF!</definedName>
    <definedName name="SEGM_0306">#REF!</definedName>
    <definedName name="SEGM_1205" localSheetId="2">#REF!</definedName>
    <definedName name="SEGM_1205" localSheetId="4">#REF!</definedName>
    <definedName name="SEGM_1205" localSheetId="10">#REF!</definedName>
    <definedName name="SEGM_1205" localSheetId="16">#REF!</definedName>
    <definedName name="SEGM_1205" localSheetId="17">#REF!</definedName>
    <definedName name="SEGM_1205">#REF!</definedName>
    <definedName name="segment07" localSheetId="2">#REF!</definedName>
    <definedName name="segment07" localSheetId="4">#REF!</definedName>
    <definedName name="segment07" localSheetId="10">#REF!</definedName>
    <definedName name="segment07" localSheetId="16">#REF!</definedName>
    <definedName name="segment07" localSheetId="17">#REF!</definedName>
    <definedName name="segment07">#REF!</definedName>
    <definedName name="segmenty0309" localSheetId="2">#REF!</definedName>
    <definedName name="segmenty0309" localSheetId="4">#REF!</definedName>
    <definedName name="segmenty0309" localSheetId="10">#REF!</definedName>
    <definedName name="segmenty0309" localSheetId="16">#REF!</definedName>
    <definedName name="segmenty0309">#REF!</definedName>
    <definedName name="segmenty08" localSheetId="2">#REF!</definedName>
    <definedName name="segmenty08" localSheetId="4">#REF!</definedName>
    <definedName name="segmenty08" localSheetId="10">#REF!</definedName>
    <definedName name="segmenty08" localSheetId="16">#REF!</definedName>
    <definedName name="segmenty08" localSheetId="17">#REF!</definedName>
    <definedName name="segmenty08">#REF!</definedName>
    <definedName name="Sept_2003" localSheetId="2">#REF!</definedName>
    <definedName name="Sept_2003" localSheetId="4">#REF!</definedName>
    <definedName name="Sept_2003" localSheetId="10">#REF!</definedName>
    <definedName name="Sept_2003" localSheetId="16">#REF!</definedName>
    <definedName name="Sept_2003">#REF!</definedName>
    <definedName name="SeptemberIC" localSheetId="2">#REF!</definedName>
    <definedName name="SeptemberIC" localSheetId="4">#REF!</definedName>
    <definedName name="SeptemberIC" localSheetId="10">#REF!</definedName>
    <definedName name="SeptemberIC" localSheetId="16">#REF!</definedName>
    <definedName name="SeptemberIC">#REF!</definedName>
    <definedName name="SeptemberII" localSheetId="2">#REF!</definedName>
    <definedName name="SeptemberII" localSheetId="4">#REF!</definedName>
    <definedName name="SeptemberII" localSheetId="10">#REF!</definedName>
    <definedName name="SeptemberII" localSheetId="16">#REF!</definedName>
    <definedName name="SeptemberII">#REF!</definedName>
    <definedName name="SeptemberL" localSheetId="2">#REF!</definedName>
    <definedName name="SeptemberL" localSheetId="4">#REF!</definedName>
    <definedName name="SeptemberL" localSheetId="10">#REF!</definedName>
    <definedName name="SeptemberL" localSheetId="16">#REF!</definedName>
    <definedName name="SeptemberL">#REF!</definedName>
    <definedName name="SFI" localSheetId="2">#REF!</definedName>
    <definedName name="SFI" localSheetId="4">#REF!</definedName>
    <definedName name="SFI" localSheetId="10">#REF!</definedName>
    <definedName name="SFI" localSheetId="16">#REF!</definedName>
    <definedName name="SFI">#REF!</definedName>
    <definedName name="sfsfsf" localSheetId="2" hidden="1">{"'BZ SA P&amp;l (fORECAST)'!$A$1:$BR$26"}</definedName>
    <definedName name="sfsfsf" localSheetId="1" hidden="1">{"'BZ SA P&amp;l (fORECAST)'!$A$1:$BR$26"}</definedName>
    <definedName name="sfsfsf" localSheetId="4" hidden="1">{"'BZ SA P&amp;l (fORECAST)'!$A$1:$BR$26"}</definedName>
    <definedName name="sfsfsf" hidden="1">{"'BZ SA P&amp;l (fORECAST)'!$A$1:$BR$26"}</definedName>
    <definedName name="Share_capital" localSheetId="2">#REF!</definedName>
    <definedName name="Share_capital" localSheetId="4">#REF!</definedName>
    <definedName name="Share_capital" localSheetId="10">#REF!</definedName>
    <definedName name="Share_capital" localSheetId="16">#REF!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2">#REF!</definedName>
    <definedName name="SMT" localSheetId="4">#REF!</definedName>
    <definedName name="SMT" localSheetId="10">#REF!</definedName>
    <definedName name="SMT" localSheetId="16">#REF!</definedName>
    <definedName name="SMT">#REF!</definedName>
    <definedName name="SMT_List">[81]SMT_List!$A$1:$A$13</definedName>
    <definedName name="SMT_List_detailed">[82]SMT_List!$B$1:$B$33</definedName>
    <definedName name="SP25cfs1" localSheetId="2">#REF!</definedName>
    <definedName name="SP25cfs1" localSheetId="4">#REF!</definedName>
    <definedName name="SP25cfs1" localSheetId="10">#REF!</definedName>
    <definedName name="SP25cfs1" localSheetId="16">#REF!</definedName>
    <definedName name="SP25cfs1">#REF!</definedName>
    <definedName name="sp25cfs2" localSheetId="2">#REF!</definedName>
    <definedName name="sp25cfs2" localSheetId="4">#REF!</definedName>
    <definedName name="sp25cfs2" localSheetId="10">#REF!</definedName>
    <definedName name="sp25cfs2" localSheetId="16">#REF!</definedName>
    <definedName name="sp25cfs2">#REF!</definedName>
    <definedName name="SP25cfs3" localSheetId="2">#REF!</definedName>
    <definedName name="SP25cfs3" localSheetId="4">#REF!</definedName>
    <definedName name="SP25cfs3" localSheetId="10">#REF!</definedName>
    <definedName name="SP25cfs3" localSheetId="16">#REF!</definedName>
    <definedName name="SP25cfs3">#REF!</definedName>
    <definedName name="SP4analysis1" localSheetId="2">#REF!</definedName>
    <definedName name="SP4analysis1" localSheetId="4">#REF!</definedName>
    <definedName name="SP4analysis1" localSheetId="10">#REF!</definedName>
    <definedName name="SP4analysis1" localSheetId="16">#REF!</definedName>
    <definedName name="SP4analysis1">#REF!</definedName>
    <definedName name="SP4analysis2" localSheetId="2">#REF!</definedName>
    <definedName name="SP4analysis2" localSheetId="4">#REF!</definedName>
    <definedName name="SP4analysis2" localSheetId="10">#REF!</definedName>
    <definedName name="SP4analysis2" localSheetId="16">#REF!</definedName>
    <definedName name="SP4analysis2">#REF!</definedName>
    <definedName name="SP4dt" localSheetId="2">#REF!</definedName>
    <definedName name="SP4dt" localSheetId="4">#REF!</definedName>
    <definedName name="SP4dt" localSheetId="10">#REF!</definedName>
    <definedName name="SP4dt" localSheetId="16">#REF!</definedName>
    <definedName name="SP4dt">#REF!</definedName>
    <definedName name="SP4rec1" localSheetId="2">#REF!</definedName>
    <definedName name="SP4rec1" localSheetId="4">#REF!</definedName>
    <definedName name="SP4rec1" localSheetId="10">#REF!</definedName>
    <definedName name="SP4rec1" localSheetId="16">#REF!</definedName>
    <definedName name="SP4rec1">#REF!</definedName>
    <definedName name="SP4rec2" localSheetId="2">#REF!</definedName>
    <definedName name="SP4rec2" localSheetId="4">#REF!</definedName>
    <definedName name="SP4rec2" localSheetId="10">#REF!</definedName>
    <definedName name="SP4rec2" localSheetId="16">#REF!</definedName>
    <definedName name="SP4rec2">#REF!</definedName>
    <definedName name="Spółka">[83]START!$A$28:$G$41</definedName>
    <definedName name="Spółki" localSheetId="17">[22]lista!$A$2:$A$18</definedName>
    <definedName name="Spółki">[22]lista!$A$2:$A$18</definedName>
    <definedName name="sprz" localSheetId="2" hidden="1">{"'BZ SA P&amp;l (fORECAST)'!$A$1:$BR$26"}</definedName>
    <definedName name="sprz" localSheetId="1" hidden="1">{"'BZ SA P&amp;l (fORECAST)'!$A$1:$BR$26"}</definedName>
    <definedName name="sprz" localSheetId="4" hidden="1">{"'BZ SA P&amp;l (fORECAST)'!$A$1:$BR$26"}</definedName>
    <definedName name="sprz" localSheetId="17" hidden="1">{"'BZ SA P&amp;l (fORECAST)'!$A$1:$BR$26"}</definedName>
    <definedName name="sprz" hidden="1">{"'BZ SA P&amp;l (fORECAST)'!$A$1:$BR$26"}</definedName>
    <definedName name="Sprzedaże" localSheetId="2">#REF!</definedName>
    <definedName name="Sprzedaże" localSheetId="4">#REF!</definedName>
    <definedName name="Sprzedaże" localSheetId="10">#REF!</definedName>
    <definedName name="Sprzedaże" localSheetId="16">#REF!</definedName>
    <definedName name="Sprzedaże" localSheetId="17">#REF!</definedName>
    <definedName name="Sprzedaże">#REF!</definedName>
    <definedName name="Sprzedaże_w_roku_2008" localSheetId="2">#REF!</definedName>
    <definedName name="Sprzedaże_w_roku_2008" localSheetId="4">#REF!</definedName>
    <definedName name="Sprzedaże_w_roku_2008" localSheetId="10">#REF!</definedName>
    <definedName name="Sprzedaże_w_roku_2008" localSheetId="16">#REF!</definedName>
    <definedName name="Sprzedaże_w_roku_2008" localSheetId="17">#REF!</definedName>
    <definedName name="Sprzedaże_w_roku_2008">#REF!</definedName>
    <definedName name="SRZiS" localSheetId="2">'[84]P&amp;L 3'!$A$3:$G$37,'[84]P&amp;L 3'!$H$3:$H$37</definedName>
    <definedName name="SRZiS" localSheetId="17">#REF!,#REF!</definedName>
    <definedName name="SRZiS">'[84]P&amp;L 3'!$A$3:$G$37,'[84]P&amp;L 3'!$H$3:$H$37</definedName>
    <definedName name="SRZiS_N_40" localSheetId="2">#REF!</definedName>
    <definedName name="SRZiS_N_40" localSheetId="4">#REF!</definedName>
    <definedName name="SRZiS_N_40" localSheetId="10">#REF!</definedName>
    <definedName name="SRZiS_N_40" localSheetId="16">#REF!</definedName>
    <definedName name="SRZiS_N_40" localSheetId="17">#REF!</definedName>
    <definedName name="SRZiS_N_40">#REF!</definedName>
    <definedName name="SRZiS_N_41" localSheetId="2">#REF!</definedName>
    <definedName name="SRZiS_N_41" localSheetId="4">#REF!</definedName>
    <definedName name="SRZiS_N_41" localSheetId="10">#REF!</definedName>
    <definedName name="SRZiS_N_41" localSheetId="16">#REF!</definedName>
    <definedName name="SRZiS_N_41" localSheetId="17">#REF!</definedName>
    <definedName name="SRZiS_N_41">#REF!</definedName>
    <definedName name="SRZiS_N_42" localSheetId="2">#REF!</definedName>
    <definedName name="SRZiS_N_42" localSheetId="4">#REF!</definedName>
    <definedName name="SRZiS_N_42" localSheetId="10">#REF!</definedName>
    <definedName name="SRZiS_N_42" localSheetId="16">#REF!</definedName>
    <definedName name="SRZiS_N_42" localSheetId="17">#REF!</definedName>
    <definedName name="SRZiS_N_42">#REF!</definedName>
    <definedName name="SRZiS_N_43" localSheetId="2">#REF!</definedName>
    <definedName name="SRZiS_N_43" localSheetId="4">#REF!</definedName>
    <definedName name="SRZiS_N_43" localSheetId="10">#REF!</definedName>
    <definedName name="SRZiS_N_43" localSheetId="16">#REF!</definedName>
    <definedName name="SRZiS_N_43" localSheetId="17">#REF!</definedName>
    <definedName name="SRZiS_N_43">#REF!</definedName>
    <definedName name="SRZiS_N_44" localSheetId="2">#REF!</definedName>
    <definedName name="SRZiS_N_44" localSheetId="4">#REF!</definedName>
    <definedName name="SRZiS_N_44" localSheetId="10">#REF!</definedName>
    <definedName name="SRZiS_N_44" localSheetId="16">#REF!</definedName>
    <definedName name="SRZiS_N_44" localSheetId="17">#REF!</definedName>
    <definedName name="SRZiS_N_44">#REF!</definedName>
    <definedName name="SRZiS_N_45" localSheetId="2">#REF!</definedName>
    <definedName name="SRZiS_N_45" localSheetId="4">#REF!</definedName>
    <definedName name="SRZiS_N_45" localSheetId="10">#REF!</definedName>
    <definedName name="SRZiS_N_45" localSheetId="16">#REF!</definedName>
    <definedName name="SRZiS_N_45" localSheetId="17">#REF!</definedName>
    <definedName name="SRZiS_N_45">#REF!</definedName>
    <definedName name="SRZiS_N_46" localSheetId="2">#REF!</definedName>
    <definedName name="SRZiS_N_46" localSheetId="4">#REF!</definedName>
    <definedName name="SRZiS_N_46" localSheetId="10">#REF!</definedName>
    <definedName name="SRZiS_N_46" localSheetId="16">#REF!</definedName>
    <definedName name="SRZiS_N_46" localSheetId="17">#REF!</definedName>
    <definedName name="SRZiS_N_46">#REF!</definedName>
    <definedName name="SRZiS_N_47" localSheetId="2">#REF!</definedName>
    <definedName name="SRZiS_N_47" localSheetId="4">#REF!</definedName>
    <definedName name="SRZiS_N_47" localSheetId="10">#REF!</definedName>
    <definedName name="SRZiS_N_47" localSheetId="16">#REF!</definedName>
    <definedName name="SRZiS_N_47" localSheetId="17">#REF!</definedName>
    <definedName name="SRZiS_N_47">#REF!</definedName>
    <definedName name="SRZiS_N_48" localSheetId="2">#REF!</definedName>
    <definedName name="SRZiS_N_48" localSheetId="4">#REF!</definedName>
    <definedName name="SRZiS_N_48" localSheetId="10">#REF!</definedName>
    <definedName name="SRZiS_N_48" localSheetId="16">#REF!</definedName>
    <definedName name="SRZiS_N_48" localSheetId="17">#REF!</definedName>
    <definedName name="SRZiS_N_48">#REF!</definedName>
    <definedName name="SRZiSB_N_44" localSheetId="2">#REF!</definedName>
    <definedName name="SRZiSB_N_44" localSheetId="4">#REF!</definedName>
    <definedName name="SRZiSB_N_44" localSheetId="10">#REF!</definedName>
    <definedName name="SRZiSB_N_44" localSheetId="16">#REF!</definedName>
    <definedName name="SRZiSB_N_44" localSheetId="17">#REF!</definedName>
    <definedName name="SRZiSB_N_44">#REF!</definedName>
    <definedName name="SRZiSB_N_45" localSheetId="2">#REF!</definedName>
    <definedName name="SRZiSB_N_45" localSheetId="4">#REF!</definedName>
    <definedName name="SRZiSB_N_45" localSheetId="10">#REF!</definedName>
    <definedName name="SRZiSB_N_45" localSheetId="16">#REF!</definedName>
    <definedName name="SRZiSB_N_45" localSheetId="17">#REF!</definedName>
    <definedName name="SRZiSB_N_45">#REF!</definedName>
    <definedName name="SRZiSB_N_46" localSheetId="2">#REF!</definedName>
    <definedName name="SRZiSB_N_46" localSheetId="4">#REF!</definedName>
    <definedName name="SRZiSB_N_46" localSheetId="10">#REF!</definedName>
    <definedName name="SRZiSB_N_46" localSheetId="16">#REF!</definedName>
    <definedName name="SRZiSB_N_46" localSheetId="17">#REF!</definedName>
    <definedName name="SRZiSB_N_46">#REF!</definedName>
    <definedName name="SRZiSB_N_47" localSheetId="2">#REF!</definedName>
    <definedName name="SRZiSB_N_47" localSheetId="4">#REF!</definedName>
    <definedName name="SRZiSB_N_47" localSheetId="10">#REF!</definedName>
    <definedName name="SRZiSB_N_47" localSheetId="16">#REF!</definedName>
    <definedName name="SRZiSB_N_47" localSheetId="17">#REF!</definedName>
    <definedName name="SRZiSB_N_47">#REF!</definedName>
    <definedName name="SRZiSB_N_48" localSheetId="2">#REF!</definedName>
    <definedName name="SRZiSB_N_48" localSheetId="4">#REF!</definedName>
    <definedName name="SRZiSB_N_48" localSheetId="10">#REF!</definedName>
    <definedName name="SRZiSB_N_48" localSheetId="16">#REF!</definedName>
    <definedName name="SRZiSB_N_48" localSheetId="17">#REF!</definedName>
    <definedName name="SRZiSB_N_48">#REF!</definedName>
    <definedName name="SRZiSB_N_49" localSheetId="2">#REF!</definedName>
    <definedName name="SRZiSB_N_49" localSheetId="4">#REF!</definedName>
    <definedName name="SRZiSB_N_49" localSheetId="10">#REF!</definedName>
    <definedName name="SRZiSB_N_49" localSheetId="16">#REF!</definedName>
    <definedName name="SRZiSB_N_49" localSheetId="17">#REF!</definedName>
    <definedName name="SRZiSB_N_49">#REF!</definedName>
    <definedName name="SRZiSB_N_50" localSheetId="2">#REF!</definedName>
    <definedName name="SRZiSB_N_50" localSheetId="4">#REF!</definedName>
    <definedName name="SRZiSB_N_50" localSheetId="10">#REF!</definedName>
    <definedName name="SRZiSB_N_50" localSheetId="16">#REF!</definedName>
    <definedName name="SRZiSB_N_50" localSheetId="17">#REF!</definedName>
    <definedName name="SRZiSB_N_50">#REF!</definedName>
    <definedName name="SRZiSB_N_51" localSheetId="2">#REF!</definedName>
    <definedName name="SRZiSB_N_51" localSheetId="4">#REF!</definedName>
    <definedName name="SRZiSB_N_51" localSheetId="10">#REF!</definedName>
    <definedName name="SRZiSB_N_51" localSheetId="16">#REF!</definedName>
    <definedName name="SRZiSB_N_51" localSheetId="17">#REF!</definedName>
    <definedName name="SRZiSB_N_51">#REF!</definedName>
    <definedName name="SRZiSB_N_52" localSheetId="2">#REF!</definedName>
    <definedName name="SRZiSB_N_52" localSheetId="4">#REF!</definedName>
    <definedName name="SRZiSB_N_52" localSheetId="10">#REF!</definedName>
    <definedName name="SRZiSB_N_52" localSheetId="16">#REF!</definedName>
    <definedName name="SRZiSB_N_52" localSheetId="17">#REF!</definedName>
    <definedName name="SRZiSB_N_52">#REF!</definedName>
    <definedName name="SRZiSB_N_53" localSheetId="2">#REF!</definedName>
    <definedName name="SRZiSB_N_53" localSheetId="4">#REF!</definedName>
    <definedName name="SRZiSB_N_53" localSheetId="10">#REF!</definedName>
    <definedName name="SRZiSB_N_53" localSheetId="16">#REF!</definedName>
    <definedName name="SRZiSB_N_53" localSheetId="17">#REF!</definedName>
    <definedName name="SRZiSB_N_53">#REF!</definedName>
    <definedName name="SRZiSB_N_54" localSheetId="2">#REF!</definedName>
    <definedName name="SRZiSB_N_54" localSheetId="4">#REF!</definedName>
    <definedName name="SRZiSB_N_54" localSheetId="10">#REF!</definedName>
    <definedName name="SRZiSB_N_54" localSheetId="16">#REF!</definedName>
    <definedName name="SRZiSB_N_54" localSheetId="17">#REF!</definedName>
    <definedName name="SRZiSB_N_54">#REF!</definedName>
    <definedName name="SRZiSB_N_55" localSheetId="2">#REF!</definedName>
    <definedName name="SRZiSB_N_55" localSheetId="4">#REF!</definedName>
    <definedName name="SRZiSB_N_55" localSheetId="10">#REF!</definedName>
    <definedName name="SRZiSB_N_55" localSheetId="16">#REF!</definedName>
    <definedName name="SRZiSB_N_55" localSheetId="17">#REF!</definedName>
    <definedName name="SRZiSB_N_55">#REF!</definedName>
    <definedName name="SRZiSB_N_56" localSheetId="2">#REF!</definedName>
    <definedName name="SRZiSB_N_56" localSheetId="4">#REF!</definedName>
    <definedName name="SRZiSB_N_56" localSheetId="10">#REF!</definedName>
    <definedName name="SRZiSB_N_56" localSheetId="16">#REF!</definedName>
    <definedName name="SRZiSB_N_56" localSheetId="17">#REF!</definedName>
    <definedName name="SRZiSB_N_56">#REF!</definedName>
    <definedName name="SRZiSB_N_57" localSheetId="2">#REF!</definedName>
    <definedName name="SRZiSB_N_57" localSheetId="4">#REF!</definedName>
    <definedName name="SRZiSB_N_57" localSheetId="10">#REF!</definedName>
    <definedName name="SRZiSB_N_57" localSheetId="16">#REF!</definedName>
    <definedName name="SRZiSB_N_57" localSheetId="17">#REF!</definedName>
    <definedName name="SRZiSB_N_57">#REF!</definedName>
    <definedName name="SRZiSB_N_58" localSheetId="2">#REF!</definedName>
    <definedName name="SRZiSB_N_58" localSheetId="4">#REF!</definedName>
    <definedName name="SRZiSB_N_58" localSheetId="10">#REF!</definedName>
    <definedName name="SRZiSB_N_58" localSheetId="16">#REF!</definedName>
    <definedName name="SRZiSB_N_58" localSheetId="17">#REF!</definedName>
    <definedName name="SRZiSB_N_58">#REF!</definedName>
    <definedName name="SRZiSB_N_59" localSheetId="2">#REF!</definedName>
    <definedName name="SRZiSB_N_59" localSheetId="4">#REF!</definedName>
    <definedName name="SRZiSB_N_59" localSheetId="10">#REF!</definedName>
    <definedName name="SRZiSB_N_59" localSheetId="16">#REF!</definedName>
    <definedName name="SRZiSB_N_59" localSheetId="17">#REF!</definedName>
    <definedName name="SRZiSB_N_59">#REF!</definedName>
    <definedName name="ss" localSheetId="2">BS!ss</definedName>
    <definedName name="ss" localSheetId="1">#N/A</definedName>
    <definedName name="ss" localSheetId="4">'Przychody prowizyjne'!ss</definedName>
    <definedName name="ss" localSheetId="17">#N/A</definedName>
    <definedName name="ss">BS!ss</definedName>
    <definedName name="sssss" localSheetId="2">BS!sssss</definedName>
    <definedName name="sssss" localSheetId="1">#N/A</definedName>
    <definedName name="sssss" localSheetId="4">'Przychody prowizyjne'!sssss</definedName>
    <definedName name="sssss" localSheetId="17">#N/A</definedName>
    <definedName name="sssss">BS!sssss</definedName>
    <definedName name="Stan_na_31.12.2007" localSheetId="2">[18]kapitaly!#REF!</definedName>
    <definedName name="Stan_na_31.12.2007" localSheetId="5">[18]kapitaly!#REF!</definedName>
    <definedName name="Stan_na_31.12.2007" localSheetId="4">[18]kapitaly!#REF!</definedName>
    <definedName name="Stan_na_31.12.2007" localSheetId="10">[18]kapitaly!#REF!</definedName>
    <definedName name="Stan_na_31.12.2007" localSheetId="16">[18]kapitaly!#REF!</definedName>
    <definedName name="Stan_na_31.12.2007" localSheetId="17">[18]kapitaly!#REF!</definedName>
    <definedName name="Stan_na_31.12.2007">[18]kapitaly!#REF!</definedName>
    <definedName name="start_FBN019_4" localSheetId="2">#REF!</definedName>
    <definedName name="start_FBN019_4" localSheetId="4">#REF!</definedName>
    <definedName name="start_FBN019_4" localSheetId="10">#REF!</definedName>
    <definedName name="start_FBN019_4" localSheetId="16">#REF!</definedName>
    <definedName name="start_FBN019_4">#REF!</definedName>
    <definedName name="start_FBN019_6" localSheetId="2">#REF!</definedName>
    <definedName name="start_FBN019_6" localSheetId="4">#REF!</definedName>
    <definedName name="start_FBN019_6" localSheetId="10">#REF!</definedName>
    <definedName name="start_FBN019_6" localSheetId="16">#REF!</definedName>
    <definedName name="start_FBN019_6">#REF!</definedName>
    <definedName name="start_FBN019_7" localSheetId="2">#REF!</definedName>
    <definedName name="start_FBN019_7" localSheetId="4">#REF!</definedName>
    <definedName name="start_FBN019_7" localSheetId="10">#REF!</definedName>
    <definedName name="start_FBN019_7" localSheetId="16">#REF!</definedName>
    <definedName name="start_FBN019_7">#REF!</definedName>
    <definedName name="start_FBN019_8" localSheetId="2">#REF!</definedName>
    <definedName name="start_FBN019_8" localSheetId="4">#REF!</definedName>
    <definedName name="start_FBN019_8" localSheetId="10">#REF!</definedName>
    <definedName name="start_FBN019_8" localSheetId="16">#REF!</definedName>
    <definedName name="start_FBN019_8">#REF!</definedName>
    <definedName name="start_FBN020_2" localSheetId="2">#REF!</definedName>
    <definedName name="start_FBN020_2" localSheetId="4">#REF!</definedName>
    <definedName name="start_FBN020_2" localSheetId="10">#REF!</definedName>
    <definedName name="start_FBN020_2" localSheetId="16">#REF!</definedName>
    <definedName name="start_FBN020_2">#REF!</definedName>
    <definedName name="start_FIN005_1" localSheetId="2">#REF!</definedName>
    <definedName name="start_FIN005_1" localSheetId="4">#REF!</definedName>
    <definedName name="start_FIN005_1" localSheetId="10">#REF!</definedName>
    <definedName name="start_FIN005_1" localSheetId="16">#REF!</definedName>
    <definedName name="start_FIN005_1">#REF!</definedName>
    <definedName name="static1">[23]static!$A$1:$B$65536</definedName>
    <definedName name="SUMA_NOWE" localSheetId="2">SUMIF(OFFSET(#REF!,1,0):#REF!,1,OFFSET(#REF!,1,0):#REF!)</definedName>
    <definedName name="SUMA_NOWE" localSheetId="4">SUMIF(OFFSET(#REF!,1,0):#REF!,1,OFFSET(#REF!,1,0):#REF!)</definedName>
    <definedName name="SUMA_NOWE" localSheetId="10">SUMIF(OFFSET(#REF!,1,0):#REF!,1,OFFSET(#REF!,1,0):#REF!)</definedName>
    <definedName name="SUMA_NOWE" localSheetId="16">SUMIF(OFFSET(#REF!,1,0):#REF!,1,OFFSET(#REF!,1,0):#REF!)</definedName>
    <definedName name="SUMA_NOWE">SUMIF(OFFSET(#REF!,1,0):#REF!,1,OFFSET(#REF!,1,0):#REF!)</definedName>
    <definedName name="Summary" localSheetId="2">#REF!</definedName>
    <definedName name="Summary" localSheetId="4">#REF!</definedName>
    <definedName name="Summary" localSheetId="10">#REF!</definedName>
    <definedName name="Summary" localSheetId="16">#REF!</definedName>
    <definedName name="Summary" localSheetId="17">#REF!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2">#REF!</definedName>
    <definedName name="SWAPFX_dt" localSheetId="4">#REF!</definedName>
    <definedName name="SWAPFX_dt" localSheetId="10">#REF!</definedName>
    <definedName name="SWAPFX_dt" localSheetId="16">#REF!</definedName>
    <definedName name="SWAPFX_dt">#REF!</definedName>
    <definedName name="SWAPFX_dw" localSheetId="2">#REF!</definedName>
    <definedName name="SWAPFX_dw" localSheetId="4">#REF!</definedName>
    <definedName name="SWAPFX_dw" localSheetId="10">#REF!</definedName>
    <definedName name="SWAPFX_dw" localSheetId="16">#REF!</definedName>
    <definedName name="SWAPFX_dw">#REF!</definedName>
    <definedName name="sy" localSheetId="2" hidden="1">{"'BZ SA P&amp;l (fORECAST)'!$A$1:$BR$26"}</definedName>
    <definedName name="sy" localSheetId="1" hidden="1">{"'BZ SA P&amp;l (fORECAST)'!$A$1:$BR$26"}</definedName>
    <definedName name="sy" localSheetId="4" hidden="1">{"'BZ SA P&amp;l (fORECAST)'!$A$1:$BR$26"}</definedName>
    <definedName name="sy" localSheetId="17" hidden="1">{"'BZ SA P&amp;l (fORECAST)'!$A$1:$BR$26"}</definedName>
    <definedName name="sy" hidden="1">{"'BZ SA P&amp;l (fORECAST)'!$A$1:$BR$26"}</definedName>
    <definedName name="sys" localSheetId="2" hidden="1">{"'BZ SA P&amp;l (fORECAST)'!$A$1:$BR$26"}</definedName>
    <definedName name="sys" localSheetId="1" hidden="1">{"'BZ SA P&amp;l (fORECAST)'!$A$1:$BR$26"}</definedName>
    <definedName name="sys" localSheetId="4" hidden="1">{"'BZ SA P&amp;l (fORECAST)'!$A$1:$BR$26"}</definedName>
    <definedName name="sys" localSheetId="17" hidden="1">{"'BZ SA P&amp;l (fORECAST)'!$A$1:$BR$26"}</definedName>
    <definedName name="sys" hidden="1">{"'BZ SA P&amp;l (fORECAST)'!$A$1:$BR$26"}</definedName>
    <definedName name="t.FBN019_4" localSheetId="2">#REF!</definedName>
    <definedName name="t.FBN019_4" localSheetId="4">#REF!</definedName>
    <definedName name="t.FBN019_4" localSheetId="10">#REF!</definedName>
    <definedName name="t.FBN019_4" localSheetId="16">#REF!</definedName>
    <definedName name="t.FBN019_4">#REF!</definedName>
    <definedName name="t.FBN019_6" localSheetId="2">#REF!</definedName>
    <definedName name="t.FBN019_6" localSheetId="4">#REF!</definedName>
    <definedName name="t.FBN019_6" localSheetId="10">#REF!</definedName>
    <definedName name="t.FBN019_6" localSheetId="16">#REF!</definedName>
    <definedName name="t.FBN019_6">#REF!</definedName>
    <definedName name="t.FBN019_7" localSheetId="2">#REF!</definedName>
    <definedName name="t.FBN019_7" localSheetId="4">#REF!</definedName>
    <definedName name="t.FBN019_7" localSheetId="10">#REF!</definedName>
    <definedName name="t.FBN019_7" localSheetId="16">#REF!</definedName>
    <definedName name="t.FBN019_7">#REF!</definedName>
    <definedName name="t.FBN019_8" localSheetId="2">#REF!</definedName>
    <definedName name="t.FBN019_8" localSheetId="4">#REF!</definedName>
    <definedName name="t.FBN019_8" localSheetId="10">#REF!</definedName>
    <definedName name="t.FBN019_8" localSheetId="16">#REF!</definedName>
    <definedName name="t.FBN019_8">#REF!</definedName>
    <definedName name="t.FBN020_2" localSheetId="2">#REF!</definedName>
    <definedName name="t.FBN020_2" localSheetId="4">#REF!</definedName>
    <definedName name="t.FBN020_2" localSheetId="10">#REF!</definedName>
    <definedName name="t.FBN020_2" localSheetId="16">#REF!</definedName>
    <definedName name="t.FBN020_2">#REF!</definedName>
    <definedName name="t.FIN004A" localSheetId="2">'[34]FIN004A i 4B'!#REF!</definedName>
    <definedName name="t.FIN004A" localSheetId="4">'[34]FIN004A i 4B'!#REF!</definedName>
    <definedName name="t.FIN004A" localSheetId="10">'[34]FIN004A i 4B'!#REF!</definedName>
    <definedName name="t.FIN004A" localSheetId="16">'[34]FIN004A i 4B'!#REF!</definedName>
    <definedName name="t.FIN004A">'[34]FIN004A i 4B'!#REF!</definedName>
    <definedName name="t.FIN005_1.G3" localSheetId="2">#REF!</definedName>
    <definedName name="t.FIN005_1.G3" localSheetId="4">#REF!</definedName>
    <definedName name="t.FIN005_1.G3" localSheetId="10">#REF!</definedName>
    <definedName name="t.FIN005_1.G3" localSheetId="16">#REF!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2">#REF!</definedName>
    <definedName name="taxassoc" localSheetId="4">#REF!</definedName>
    <definedName name="taxassoc" localSheetId="10">#REF!</definedName>
    <definedName name="taxassoc" localSheetId="16">#REF!</definedName>
    <definedName name="taxassoc">#REF!</definedName>
    <definedName name="TaxRate">0.35</definedName>
    <definedName name="tdeftx" localSheetId="2">#REF!</definedName>
    <definedName name="tdeftx" localSheetId="4">#REF!</definedName>
    <definedName name="tdeftx" localSheetId="10">#REF!</definedName>
    <definedName name="tdeftx" localSheetId="16">#REF!</definedName>
    <definedName name="tdeftx">#REF!</definedName>
    <definedName name="TFIDochody2000M" localSheetId="2">#REF!</definedName>
    <definedName name="TFIDochody2000M" localSheetId="4">#REF!</definedName>
    <definedName name="TFIDochody2000M" localSheetId="10">#REF!</definedName>
    <definedName name="TFIDochody2000M" localSheetId="16">#REF!</definedName>
    <definedName name="TFIDochody2000M">#REF!</definedName>
    <definedName name="TFIDochody2000Y" localSheetId="2">#REF!</definedName>
    <definedName name="TFIDochody2000Y" localSheetId="4">#REF!</definedName>
    <definedName name="TFIDochody2000Y" localSheetId="10">#REF!</definedName>
    <definedName name="TFIDochody2000Y" localSheetId="16">#REF!</definedName>
    <definedName name="TFIDochody2000Y">#REF!</definedName>
    <definedName name="TFIDochody2001M" localSheetId="2">#REF!</definedName>
    <definedName name="TFIDochody2001M" localSheetId="4">#REF!</definedName>
    <definedName name="TFIDochody2001M" localSheetId="10">#REF!</definedName>
    <definedName name="TFIDochody2001M" localSheetId="16">#REF!</definedName>
    <definedName name="TFIDochody2001M">#REF!</definedName>
    <definedName name="TFIDochody2001Y" localSheetId="2">#REF!</definedName>
    <definedName name="TFIDochody2001Y" localSheetId="4">#REF!</definedName>
    <definedName name="TFIDochody2001Y" localSheetId="10">#REF!</definedName>
    <definedName name="TFIDochody2001Y" localSheetId="16">#REF!</definedName>
    <definedName name="TFIDochody2001Y">#REF!</definedName>
    <definedName name="TheNumber" localSheetId="2">#REF!</definedName>
    <definedName name="TheNumber" localSheetId="4">#REF!</definedName>
    <definedName name="TheNumber" localSheetId="10">#REF!</definedName>
    <definedName name="TheNumber" localSheetId="16">#REF!</definedName>
    <definedName name="TheNumber">#REF!</definedName>
    <definedName name="TOTAL" localSheetId="2">#REF!</definedName>
    <definedName name="TOTAL" localSheetId="4">#REF!</definedName>
    <definedName name="TOTAL" localSheetId="10">#REF!</definedName>
    <definedName name="TOTAL" localSheetId="16">#REF!</definedName>
    <definedName name="TOTAL" localSheetId="17">#REF!</definedName>
    <definedName name="TOTAL">#REF!</definedName>
    <definedName name="Total.Raised_Off.Bal.linie.kredytowe_Collective.Imp" localSheetId="2">#REF!</definedName>
    <definedName name="Total.Raised_Off.Bal.linie.kredytowe_Collective.Imp" localSheetId="4">#REF!</definedName>
    <definedName name="Total.Raised_Off.Bal.linie.kredytowe_Collective.Imp" localSheetId="10">#REF!</definedName>
    <definedName name="Total.Raised_Off.Bal.linie.kredytowe_Collective.Imp" localSheetId="16">#REF!</definedName>
    <definedName name="Total.Raised_Off.Bal.linie.kredytowe_Collective.Imp">#REF!</definedName>
    <definedName name="Total.Raised_Off.Bal.linie.kredytowe_IBNR" localSheetId="2">#REF!</definedName>
    <definedName name="Total.Raised_Off.Bal.linie.kredytowe_IBNR" localSheetId="4">#REF!</definedName>
    <definedName name="Total.Raised_Off.Bal.linie.kredytowe_IBNR" localSheetId="10">#REF!</definedName>
    <definedName name="Total.Raised_Off.Bal.linie.kredytowe_IBNR" localSheetId="16">#REF!</definedName>
    <definedName name="Total.Raised_Off.Bal.linie.kredytowe_IBNR">#REF!</definedName>
    <definedName name="Total.Raised_Off.Bal.linie.kredytowe_Individual.Imp" localSheetId="2">#REF!</definedName>
    <definedName name="Total.Raised_Off.Bal.linie.kredytowe_Individual.Imp" localSheetId="4">#REF!</definedName>
    <definedName name="Total.Raised_Off.Bal.linie.kredytowe_Individual.Imp" localSheetId="10">#REF!</definedName>
    <definedName name="Total.Raised_Off.Bal.linie.kredytowe_Individual.Imp" localSheetId="16">#REF!</definedName>
    <definedName name="Total.Raised_Off.Bal.linie.kredytowe_Individual.Imp">#REF!</definedName>
    <definedName name="Total.Raised_Off.Bal.udziel.gwarancje_Collective.Imp" localSheetId="2">#REF!</definedName>
    <definedName name="Total.Raised_Off.Bal.udziel.gwarancje_Collective.Imp" localSheetId="4">#REF!</definedName>
    <definedName name="Total.Raised_Off.Bal.udziel.gwarancje_Collective.Imp" localSheetId="10">#REF!</definedName>
    <definedName name="Total.Raised_Off.Bal.udziel.gwarancje_Collective.Imp" localSheetId="16">#REF!</definedName>
    <definedName name="Total.Raised_Off.Bal.udziel.gwarancje_Collective.Imp">#REF!</definedName>
    <definedName name="Total.Raised_Off.Bal.udziel.gwarancje_IBNR" localSheetId="2">#REF!</definedName>
    <definedName name="Total.Raised_Off.Bal.udziel.gwarancje_IBNR" localSheetId="4">#REF!</definedName>
    <definedName name="Total.Raised_Off.Bal.udziel.gwarancje_IBNR" localSheetId="10">#REF!</definedName>
    <definedName name="Total.Raised_Off.Bal.udziel.gwarancje_IBNR" localSheetId="16">#REF!</definedName>
    <definedName name="Total.Raised_Off.Bal.udziel.gwarancje_IBNR">#REF!</definedName>
    <definedName name="Total.Raised_Off.Bal.udziel.gwarancje_Individual.Imp" localSheetId="2">#REF!</definedName>
    <definedName name="Total.Raised_Off.Bal.udziel.gwarancje_Individual.Imp" localSheetId="4">#REF!</definedName>
    <definedName name="Total.Raised_Off.Bal.udziel.gwarancje_Individual.Imp" localSheetId="10">#REF!</definedName>
    <definedName name="Total.Raised_Off.Bal.udziel.gwarancje_Individual.Imp" localSheetId="16">#REF!</definedName>
    <definedName name="Total.Raised_Off.Bal.udziel.gwarancje_Individual.Imp">#REF!</definedName>
    <definedName name="Total.Raised_TP_Collective.Imp" localSheetId="2">#REF!</definedName>
    <definedName name="Total.Raised_TP_Collective.Imp" localSheetId="4">#REF!</definedName>
    <definedName name="Total.Raised_TP_Collective.Imp" localSheetId="10">#REF!</definedName>
    <definedName name="Total.Raised_TP_Collective.Imp" localSheetId="16">#REF!</definedName>
    <definedName name="Total.Raised_TP_Collective.Imp">#REF!</definedName>
    <definedName name="Total.Raised_TP_IBNR" localSheetId="2">#REF!</definedName>
    <definedName name="Total.Raised_TP_IBNR" localSheetId="4">#REF!</definedName>
    <definedName name="Total.Raised_TP_IBNR" localSheetId="10">#REF!</definedName>
    <definedName name="Total.Raised_TP_IBNR" localSheetId="16">#REF!</definedName>
    <definedName name="Total.Raised_TP_IBNR">#REF!</definedName>
    <definedName name="Total.Raised_TP_Individual.Imp" localSheetId="2">#REF!</definedName>
    <definedName name="Total.Raised_TP_Individual.Imp" localSheetId="4">#REF!</definedName>
    <definedName name="Total.Raised_TP_Individual.Imp" localSheetId="10">#REF!</definedName>
    <definedName name="Total.Raised_TP_Individual.Imp" localSheetId="16">#REF!</definedName>
    <definedName name="Total.Raised_TP_Individual.Imp">#REF!</definedName>
    <definedName name="total_baza" localSheetId="2">#REF!</definedName>
    <definedName name="total_baza" localSheetId="4">#REF!</definedName>
    <definedName name="total_baza" localSheetId="10">#REF!</definedName>
    <definedName name="total_baza" localSheetId="16">#REF!</definedName>
    <definedName name="total_baza">#REF!</definedName>
    <definedName name="tr" localSheetId="2">#REF!</definedName>
    <definedName name="tr" localSheetId="4">#REF!</definedName>
    <definedName name="tr" localSheetId="10">#REF!</definedName>
    <definedName name="tr" localSheetId="16">#REF!</definedName>
    <definedName name="tr">#REF!</definedName>
    <definedName name="Transakcje_wzajemne__zobowiązania_warunkowe_udzielone_otrzymane" localSheetId="2">#REF!</definedName>
    <definedName name="Transakcje_wzajemne__zobowiązania_warunkowe_udzielone_otrzymane" localSheetId="4">#REF!</definedName>
    <definedName name="Transakcje_wzajemne__zobowiązania_warunkowe_udzielone_otrzymane" localSheetId="10">#REF!</definedName>
    <definedName name="Transakcje_wzajemne__zobowiązania_warunkowe_udzielone_otrzymane" localSheetId="16">#REF!</definedName>
    <definedName name="Transakcje_wzajemne__zobowiązania_warunkowe_udzielone_otrzymane">#REF!</definedName>
    <definedName name="Transakcje_z_jednostkami_zależnymi" localSheetId="2">#REF!</definedName>
    <definedName name="Transakcje_z_jednostkami_zależnymi" localSheetId="4">#REF!</definedName>
    <definedName name="Transakcje_z_jednostkami_zależnymi" localSheetId="10">#REF!</definedName>
    <definedName name="Transakcje_z_jednostkami_zależnymi" localSheetId="16">#REF!</definedName>
    <definedName name="Transakcje_z_jednostkami_zależnymi" localSheetId="17">#REF!</definedName>
    <definedName name="Transakcje_z_jednostkami_zależnymi">#REF!</definedName>
    <definedName name="TrendMonth13">'[39]Control Tab'!$U$4</definedName>
    <definedName name="TSI" localSheetId="2">#REF!</definedName>
    <definedName name="TSI" localSheetId="4">#REF!</definedName>
    <definedName name="TSI" localSheetId="10">#REF!</definedName>
    <definedName name="TSI" localSheetId="16">#REF!</definedName>
    <definedName name="TSI">#REF!</definedName>
    <definedName name="tsy_tax" localSheetId="2">[19]S.P.23!#REF!</definedName>
    <definedName name="tsy_tax" localSheetId="4">[19]S.P.23!#REF!</definedName>
    <definedName name="tsy_tax" localSheetId="10">[19]S.P.23!#REF!</definedName>
    <definedName name="tsy_tax" localSheetId="16">[19]S.P.23!#REF!</definedName>
    <definedName name="tsy_tax">[19]S.P.23!#REF!</definedName>
    <definedName name="tsy_tax_percent" localSheetId="2">[19]S.P.23!#REF!</definedName>
    <definedName name="tsy_tax_percent" localSheetId="4">[19]S.P.23!#REF!</definedName>
    <definedName name="tsy_tax_percent" localSheetId="10">[19]S.P.23!#REF!</definedName>
    <definedName name="tsy_tax_percent" localSheetId="16">[19]S.P.23!#REF!</definedName>
    <definedName name="tsy_tax_percent">[19]S.P.23!#REF!</definedName>
    <definedName name="tsytaxlnfunds" localSheetId="2">[19]S.P.23!#REF!</definedName>
    <definedName name="tsytaxlnfunds" localSheetId="4">[19]S.P.23!#REF!</definedName>
    <definedName name="tsytaxlnfunds" localSheetId="10">[19]S.P.23!#REF!</definedName>
    <definedName name="tsytaxlnfunds" localSheetId="16">[19]S.P.23!#REF!</definedName>
    <definedName name="tsytaxlnfunds">[19]S.P.23!#REF!</definedName>
    <definedName name="ttxchg" localSheetId="2">#REF!</definedName>
    <definedName name="ttxchg" localSheetId="4">#REF!</definedName>
    <definedName name="ttxchg" localSheetId="10">#REF!</definedName>
    <definedName name="ttxchg" localSheetId="16">#REF!</definedName>
    <definedName name="ttxchg">#REF!</definedName>
    <definedName name="TW_B07" localSheetId="2">#REF!</definedName>
    <definedName name="TW_B07" localSheetId="4">#REF!</definedName>
    <definedName name="TW_B07" localSheetId="10">#REF!</definedName>
    <definedName name="TW_B07" localSheetId="16">#REF!</definedName>
    <definedName name="TW_B07">#REF!</definedName>
    <definedName name="TW_B08" localSheetId="2">#REF!</definedName>
    <definedName name="TW_B08" localSheetId="4">#REF!</definedName>
    <definedName name="TW_B08" localSheetId="10">#REF!</definedName>
    <definedName name="TW_B08" localSheetId="16">#REF!</definedName>
    <definedName name="TW_B08">#REF!</definedName>
    <definedName name="TW_bilans12.06" localSheetId="2">#REF!</definedName>
    <definedName name="TW_bilans12.06" localSheetId="4">#REF!</definedName>
    <definedName name="TW_bilans12.06" localSheetId="10">#REF!</definedName>
    <definedName name="TW_bilans12.06" localSheetId="16">#REF!</definedName>
    <definedName name="TW_bilans12.06">#REF!</definedName>
    <definedName name="TW_koszty1204" localSheetId="2">#REF!</definedName>
    <definedName name="TW_koszty1204" localSheetId="4">#REF!</definedName>
    <definedName name="TW_koszty1204" localSheetId="10">#REF!</definedName>
    <definedName name="TW_koszty1204" localSheetId="16">#REF!</definedName>
    <definedName name="TW_koszty1204" localSheetId="17">#REF!</definedName>
    <definedName name="TW_koszty1204">#REF!</definedName>
    <definedName name="TW_koszty1205" localSheetId="2">#REF!</definedName>
    <definedName name="TW_koszty1205" localSheetId="4">#REF!</definedName>
    <definedName name="TW_koszty1205" localSheetId="10">#REF!</definedName>
    <definedName name="TW_koszty1205" localSheetId="16">#REF!</definedName>
    <definedName name="TW_koszty1205" localSheetId="17">#REF!</definedName>
    <definedName name="TW_koszty1205">#REF!</definedName>
    <definedName name="TW_nal0305" localSheetId="2">#REF!</definedName>
    <definedName name="TW_nal0305" localSheetId="4">#REF!</definedName>
    <definedName name="TW_nal0305" localSheetId="10">#REF!</definedName>
    <definedName name="TW_nal0305" localSheetId="16">#REF!</definedName>
    <definedName name="TW_nal0305" localSheetId="17">#REF!</definedName>
    <definedName name="TW_nal0305">#REF!</definedName>
    <definedName name="TW_nal0306" localSheetId="2">#REF!</definedName>
    <definedName name="TW_nal0306" localSheetId="4">#REF!</definedName>
    <definedName name="TW_nal0306" localSheetId="10">#REF!</definedName>
    <definedName name="TW_nal0306" localSheetId="16">#REF!</definedName>
    <definedName name="TW_nal0306" localSheetId="17">#REF!</definedName>
    <definedName name="TW_nal0306">#REF!</definedName>
    <definedName name="TW_nal1204" localSheetId="2">#REF!</definedName>
    <definedName name="TW_nal1204" localSheetId="4">#REF!</definedName>
    <definedName name="TW_nal1204" localSheetId="10">#REF!</definedName>
    <definedName name="TW_nal1204" localSheetId="16">#REF!</definedName>
    <definedName name="TW_nal1204" localSheetId="17">#REF!</definedName>
    <definedName name="TW_nal1204">#REF!</definedName>
    <definedName name="TW_nal1205" localSheetId="2">#REF!</definedName>
    <definedName name="TW_nal1205" localSheetId="4">#REF!</definedName>
    <definedName name="TW_nal1205" localSheetId="10">#REF!</definedName>
    <definedName name="TW_nal1205" localSheetId="16">#REF!</definedName>
    <definedName name="TW_nal1205" localSheetId="17">#REF!</definedName>
    <definedName name="TW_nal1205">#REF!</definedName>
    <definedName name="TW_nominaly" localSheetId="2">#REF!</definedName>
    <definedName name="TW_nominaly" localSheetId="4">#REF!</definedName>
    <definedName name="TW_nominaly" localSheetId="10">#REF!</definedName>
    <definedName name="TW_nominaly" localSheetId="16">#REF!</definedName>
    <definedName name="TW_nominaly" localSheetId="17">#REF!</definedName>
    <definedName name="TW_nominaly">#REF!</definedName>
    <definedName name="TW_pozab0306" localSheetId="2">#REF!</definedName>
    <definedName name="TW_pozab0306" localSheetId="4">#REF!</definedName>
    <definedName name="TW_pozab0306" localSheetId="10">#REF!</definedName>
    <definedName name="TW_pozab0306" localSheetId="16">#REF!</definedName>
    <definedName name="TW_pozab0306">#REF!</definedName>
    <definedName name="TW_pozabil1205" localSheetId="2">'[79]TW-pozabilans'!#REF!</definedName>
    <definedName name="TW_pozabil1205" localSheetId="5">'[79]TW-pozabilans'!#REF!</definedName>
    <definedName name="TW_pozabil1205" localSheetId="1">'[79]TW-pozabilans'!#REF!</definedName>
    <definedName name="TW_pozabil1205" localSheetId="4">'[79]TW-pozabilans'!#REF!</definedName>
    <definedName name="TW_pozabil1205" localSheetId="10">'[79]TW-pozabilans'!#REF!</definedName>
    <definedName name="TW_pozabil1205" localSheetId="16">'[79]TW-pozabilans'!#REF!</definedName>
    <definedName name="TW_pozabil1205" localSheetId="17">#REF!</definedName>
    <definedName name="TW_pozabil1205">'[79]TW-pozabilans'!#REF!</definedName>
    <definedName name="TW_przych1204" localSheetId="2">#REF!</definedName>
    <definedName name="TW_przych1204" localSheetId="4">#REF!</definedName>
    <definedName name="TW_przych1204" localSheetId="10">#REF!</definedName>
    <definedName name="TW_przych1204" localSheetId="16">#REF!</definedName>
    <definedName name="TW_przych1204" localSheetId="17">#REF!</definedName>
    <definedName name="TW_przych1204">#REF!</definedName>
    <definedName name="TW_przychody1205" localSheetId="2">#REF!</definedName>
    <definedName name="TW_przychody1205" localSheetId="4">#REF!</definedName>
    <definedName name="TW_przychody1205" localSheetId="10">#REF!</definedName>
    <definedName name="TW_przychody1205" localSheetId="16">#REF!</definedName>
    <definedName name="TW_przychody1205" localSheetId="17">#REF!</definedName>
    <definedName name="TW_przychody1205">#REF!</definedName>
    <definedName name="TW_rach0306" localSheetId="2">#REF!</definedName>
    <definedName name="TW_rach0306" localSheetId="4">#REF!</definedName>
    <definedName name="TW_rach0306" localSheetId="10">#REF!</definedName>
    <definedName name="TW_rach0306" localSheetId="16">#REF!</definedName>
    <definedName name="TW_rach0306">#REF!</definedName>
    <definedName name="TW_RW0305" localSheetId="2">#REF!</definedName>
    <definedName name="TW_RW0305" localSheetId="4">#REF!</definedName>
    <definedName name="TW_RW0305" localSheetId="10">#REF!</definedName>
    <definedName name="TW_RW0305" localSheetId="16">#REF!</definedName>
    <definedName name="TW_RW0305">#REF!</definedName>
    <definedName name="TW_udzieloneotrzymane" localSheetId="2">#REF!</definedName>
    <definedName name="TW_udzieloneotrzymane" localSheetId="4">#REF!</definedName>
    <definedName name="TW_udzieloneotrzymane" localSheetId="10">#REF!</definedName>
    <definedName name="TW_udzieloneotrzymane" localSheetId="16">#REF!</definedName>
    <definedName name="TW_udzieloneotrzymane" localSheetId="17">#REF!</definedName>
    <definedName name="TW_udzieloneotrzymane">#REF!</definedName>
    <definedName name="TW_zob0305" localSheetId="2">#REF!</definedName>
    <definedName name="TW_zob0305" localSheetId="4">#REF!</definedName>
    <definedName name="TW_zob0305" localSheetId="10">#REF!</definedName>
    <definedName name="TW_zob0305" localSheetId="16">#REF!</definedName>
    <definedName name="TW_zob0305" localSheetId="17">#REF!</definedName>
    <definedName name="TW_zob0305">#REF!</definedName>
    <definedName name="TW_zob0306" localSheetId="2">#REF!</definedName>
    <definedName name="TW_zob0306" localSheetId="4">#REF!</definedName>
    <definedName name="TW_zob0306" localSheetId="10">#REF!</definedName>
    <definedName name="TW_zob0306" localSheetId="16">#REF!</definedName>
    <definedName name="TW_zob0306" localSheetId="17">#REF!</definedName>
    <definedName name="TW_zob0306">#REF!</definedName>
    <definedName name="TW_zob1204" localSheetId="2">#REF!</definedName>
    <definedName name="TW_zob1204" localSheetId="4">#REF!</definedName>
    <definedName name="TW_zob1204" localSheetId="10">#REF!</definedName>
    <definedName name="TW_zob1204" localSheetId="16">#REF!</definedName>
    <definedName name="TW_zob1204" localSheetId="17">#REF!</definedName>
    <definedName name="TW_zob1204">#REF!</definedName>
    <definedName name="TW_zob1205" localSheetId="2">#REF!</definedName>
    <definedName name="TW_zob1205" localSheetId="4">#REF!</definedName>
    <definedName name="TW_zob1205" localSheetId="10">#REF!</definedName>
    <definedName name="TW_zob1205" localSheetId="16">#REF!</definedName>
    <definedName name="TW_zob1205" localSheetId="17">#REF!</definedName>
    <definedName name="TW_zob1205">#REF!</definedName>
    <definedName name="TW06_2006" localSheetId="2">#REF!</definedName>
    <definedName name="TW06_2006" localSheetId="4">#REF!</definedName>
    <definedName name="TW06_2006" localSheetId="10">#REF!</definedName>
    <definedName name="TW06_2006" localSheetId="16">#REF!</definedName>
    <definedName name="TW06_2006">#REF!</definedName>
    <definedName name="TWpozabilans" localSheetId="2">#REF!</definedName>
    <definedName name="TWpozabilans" localSheetId="4">#REF!</definedName>
    <definedName name="TWpozabilans" localSheetId="10">#REF!</definedName>
    <definedName name="TWpozabilans" localSheetId="16">#REF!</definedName>
    <definedName name="TWpozabilans">#REF!</definedName>
    <definedName name="TWrachunek_0306" localSheetId="2">#REF!</definedName>
    <definedName name="TWrachunek_0306" localSheetId="4">#REF!</definedName>
    <definedName name="TWrachunek_0306" localSheetId="10">#REF!</definedName>
    <definedName name="TWrachunek_0306" localSheetId="16">#REF!</definedName>
    <definedName name="TWrachunek_0306">#REF!</definedName>
    <definedName name="txcbdi" localSheetId="2">#REF!</definedName>
    <definedName name="txcbdi" localSheetId="4">#REF!</definedName>
    <definedName name="txcbdi" localSheetId="10">#REF!</definedName>
    <definedName name="txcbdi" localSheetId="16">#REF!</definedName>
    <definedName name="txcbdi">#REF!</definedName>
    <definedName name="txexta" localSheetId="2">#REF!</definedName>
    <definedName name="txexta" localSheetId="4">#REF!</definedName>
    <definedName name="txexta" localSheetId="10">#REF!</definedName>
    <definedName name="txexta" localSheetId="16">#REF!</definedName>
    <definedName name="txexta">#REF!</definedName>
    <definedName name="txfrdp" localSheetId="2">#REF!</definedName>
    <definedName name="txfrdp" localSheetId="4">#REF!</definedName>
    <definedName name="txfrdp" localSheetId="10">#REF!</definedName>
    <definedName name="txfrdp" localSheetId="16">#REF!</definedName>
    <definedName name="txfrdp">#REF!</definedName>
    <definedName name="txobdi" localSheetId="2">#REF!</definedName>
    <definedName name="txobdi" localSheetId="4">#REF!</definedName>
    <definedName name="txobdi" localSheetId="10">#REF!</definedName>
    <definedName name="txobdi" localSheetId="16">#REF!</definedName>
    <definedName name="txobdi">#REF!</definedName>
    <definedName name="txpala" localSheetId="2">#REF!</definedName>
    <definedName name="txpala" localSheetId="4">#REF!</definedName>
    <definedName name="txpala" localSheetId="10">#REF!</definedName>
    <definedName name="txpala" localSheetId="16">#REF!</definedName>
    <definedName name="txpala">#REF!</definedName>
    <definedName name="TytułyStron">[53]Słownik!$B$37:$C$41</definedName>
    <definedName name="u" localSheetId="2">BS!u</definedName>
    <definedName name="u" localSheetId="1">#N/A</definedName>
    <definedName name="u" localSheetId="4">'Przychody prowizyjne'!u</definedName>
    <definedName name="u" localSheetId="17">#N/A</definedName>
    <definedName name="u">BS!u</definedName>
    <definedName name="uchwała_CA_1" localSheetId="2">#REF!</definedName>
    <definedName name="uchwała_CA_1" localSheetId="4">#REF!</definedName>
    <definedName name="uchwała_CA_1" localSheetId="10">#REF!</definedName>
    <definedName name="uchwała_CA_1" localSheetId="16">#REF!</definedName>
    <definedName name="uchwała_CA_1" localSheetId="17">#REF!</definedName>
    <definedName name="uchwała_CA_1">#REF!</definedName>
    <definedName name="udz_m" localSheetId="2" hidden="1">{"'BZ SA P&amp;l (fORECAST)'!$A$1:$BR$26"}</definedName>
    <definedName name="udz_m" localSheetId="1" hidden="1">{"'BZ SA P&amp;l (fORECAST)'!$A$1:$BR$26"}</definedName>
    <definedName name="udz_m" localSheetId="4" hidden="1">{"'BZ SA P&amp;l (fORECAST)'!$A$1:$BR$26"}</definedName>
    <definedName name="udz_m" localSheetId="17" hidden="1">{"'BZ SA P&amp;l (fORECAST)'!$A$1:$BR$26"}</definedName>
    <definedName name="udz_m" hidden="1">{"'BZ SA P&amp;l (fORECAST)'!$A$1:$BR$26"}</definedName>
    <definedName name="unamff" localSheetId="2">#REF!</definedName>
    <definedName name="unamff" localSheetId="4">#REF!</definedName>
    <definedName name="unamff" localSheetId="10">#REF!</definedName>
    <definedName name="unamff" localSheetId="16">#REF!</definedName>
    <definedName name="unamff">#REF!</definedName>
    <definedName name="USD" localSheetId="2">#REF!</definedName>
    <definedName name="USD" localSheetId="4">#REF!</definedName>
    <definedName name="USD" localSheetId="10">#REF!</definedName>
    <definedName name="USD" localSheetId="16">#REF!</definedName>
    <definedName name="USD">#REF!</definedName>
    <definedName name="utrata_wartości" localSheetId="2">#REF!</definedName>
    <definedName name="utrata_wartości" localSheetId="4">#REF!</definedName>
    <definedName name="utrata_wartości" localSheetId="10">#REF!</definedName>
    <definedName name="utrata_wartości" localSheetId="16">#REF!</definedName>
    <definedName name="utrata_wartości">#REF!</definedName>
    <definedName name="uu" localSheetId="2">BS!uu</definedName>
    <definedName name="uu" localSheetId="1">#N/A</definedName>
    <definedName name="uu" localSheetId="4">'Przychody prowizyjne'!uu</definedName>
    <definedName name="uu" localSheetId="17">#N/A</definedName>
    <definedName name="uu">BS!uu</definedName>
    <definedName name="uuu" localSheetId="2">BS!uuu</definedName>
    <definedName name="uuu" localSheetId="1">#N/A</definedName>
    <definedName name="uuu" localSheetId="4">'Przychody prowizyjne'!uuu</definedName>
    <definedName name="uuu" localSheetId="17">#N/A</definedName>
    <definedName name="uuu">BS!uuu</definedName>
    <definedName name="uuuu" localSheetId="2">BS!uuuu</definedName>
    <definedName name="uuuu" localSheetId="1">#N/A</definedName>
    <definedName name="uuuu" localSheetId="4">'Przychody prowizyjne'!uuuu</definedName>
    <definedName name="uuuu" localSheetId="17">#N/A</definedName>
    <definedName name="uuuu">BS!uuuu</definedName>
    <definedName name="uuuuuu" localSheetId="2">BS!uuuuuu</definedName>
    <definedName name="uuuuuu" localSheetId="1">#N/A</definedName>
    <definedName name="uuuuuu" localSheetId="4">'Przychody prowizyjne'!uuuuuu</definedName>
    <definedName name="uuuuuu" localSheetId="17">#N/A</definedName>
    <definedName name="uuuuuu">BS!uuuuuu</definedName>
    <definedName name="VER">[86]X!$A$2</definedName>
    <definedName name="vv" localSheetId="2">BS!vv</definedName>
    <definedName name="vv" localSheetId="1">#N/A</definedName>
    <definedName name="vv" localSheetId="4">'Przychody prowizyjne'!vv</definedName>
    <definedName name="vv" localSheetId="17">#N/A</definedName>
    <definedName name="vv">BS!vv</definedName>
    <definedName name="vvv" localSheetId="2">BS!vvv</definedName>
    <definedName name="vvv" localSheetId="1">#N/A</definedName>
    <definedName name="vvv" localSheetId="4">'Przychody prowizyjne'!vvv</definedName>
    <definedName name="vvv" localSheetId="17">#N/A</definedName>
    <definedName name="vvv">BS!vvv</definedName>
    <definedName name="Wartości_niematerialne_07" localSheetId="2">#REF!</definedName>
    <definedName name="Wartości_niematerialne_07" localSheetId="4">#REF!</definedName>
    <definedName name="Wartości_niematerialne_07" localSheetId="10">#REF!</definedName>
    <definedName name="Wartości_niematerialne_07" localSheetId="16">#REF!</definedName>
    <definedName name="Wartości_niematerialne_07" localSheetId="17">#REF!</definedName>
    <definedName name="Wartości_niematerialne_07">#REF!</definedName>
    <definedName name="Wartości_niematerialne_08" localSheetId="2">#REF!</definedName>
    <definedName name="Wartości_niematerialne_08" localSheetId="4">#REF!</definedName>
    <definedName name="Wartości_niematerialne_08" localSheetId="10">#REF!</definedName>
    <definedName name="Wartości_niematerialne_08" localSheetId="16">#REF!</definedName>
    <definedName name="Wartości_niematerialne_08" localSheetId="17">#REF!</definedName>
    <definedName name="Wartości_niematerialne_08">#REF!</definedName>
    <definedName name="warunkowe" localSheetId="2">#REF!</definedName>
    <definedName name="warunkowe" localSheetId="4">#REF!</definedName>
    <definedName name="warunkowe" localSheetId="10">#REF!</definedName>
    <definedName name="warunkowe" localSheetId="16">#REF!</definedName>
    <definedName name="warunkowe">#REF!</definedName>
    <definedName name="WB_0606" localSheetId="2">#REF!</definedName>
    <definedName name="WB_0606" localSheetId="4">#REF!</definedName>
    <definedName name="WB_0606" localSheetId="10">#REF!</definedName>
    <definedName name="WB_0606" localSheetId="16">#REF!</definedName>
    <definedName name="WB_0606">#REF!</definedName>
    <definedName name="wbk" localSheetId="2">BS!wbk</definedName>
    <definedName name="wbk" localSheetId="5">'Koszty działania razem'!wbk</definedName>
    <definedName name="wbk" localSheetId="1">'P&amp;L'!wbk</definedName>
    <definedName name="wbk" localSheetId="4">'Przychody prowizyjne'!wbk</definedName>
    <definedName name="wbk" localSheetId="17">#N/A</definedName>
    <definedName name="wbk">BS!wbk</definedName>
    <definedName name="WBK2000M" localSheetId="2">#REF!</definedName>
    <definedName name="WBK2000M" localSheetId="4">#REF!</definedName>
    <definedName name="WBK2000M" localSheetId="10">#REF!</definedName>
    <definedName name="WBK2000M" localSheetId="16">#REF!</definedName>
    <definedName name="WBK2000M">#REF!</definedName>
    <definedName name="WBK2000Y" localSheetId="2">#REF!</definedName>
    <definedName name="WBK2000Y" localSheetId="4">#REF!</definedName>
    <definedName name="WBK2000Y" localSheetId="10">#REF!</definedName>
    <definedName name="WBK2000Y" localSheetId="16">#REF!</definedName>
    <definedName name="WBK2000Y">#REF!</definedName>
    <definedName name="WBK2001M" localSheetId="2">#REF!</definedName>
    <definedName name="WBK2001M" localSheetId="4">#REF!</definedName>
    <definedName name="WBK2001M" localSheetId="10">#REF!</definedName>
    <definedName name="WBK2001M" localSheetId="16">#REF!</definedName>
    <definedName name="WBK2001M">#REF!</definedName>
    <definedName name="WBK2001Y" localSheetId="2">#REF!</definedName>
    <definedName name="WBK2001Y" localSheetId="4">#REF!</definedName>
    <definedName name="WBK2001Y" localSheetId="10">#REF!</definedName>
    <definedName name="WBK2001Y" localSheetId="16">#REF!</definedName>
    <definedName name="WBK2001Y">#REF!</definedName>
    <definedName name="wbkbz" localSheetId="2">#N/A</definedName>
    <definedName name="wbkbz" localSheetId="1">#N/A</definedName>
    <definedName name="wbkbz" localSheetId="4">'Przychody prowizyjne'!wbkbz</definedName>
    <definedName name="wbkbz" localSheetId="17">#N/A</definedName>
    <definedName name="wbkbz">[0]!wbkbz</definedName>
    <definedName name="WBKCU2000M" localSheetId="2">#REF!</definedName>
    <definedName name="WBKCU2000M" localSheetId="4">#REF!</definedName>
    <definedName name="WBKCU2000M" localSheetId="10">#REF!</definedName>
    <definedName name="WBKCU2000M" localSheetId="16">#REF!</definedName>
    <definedName name="WBKCU2000M">#REF!</definedName>
    <definedName name="WBKCU2000Y" localSheetId="2">#REF!</definedName>
    <definedName name="WBKCU2000Y" localSheetId="4">#REF!</definedName>
    <definedName name="WBKCU2000Y" localSheetId="10">#REF!</definedName>
    <definedName name="WBKCU2000Y" localSheetId="16">#REF!</definedName>
    <definedName name="WBKCU2000Y">#REF!</definedName>
    <definedName name="WBKCU2001M" localSheetId="2">#REF!</definedName>
    <definedName name="WBKCU2001M" localSheetId="4">#REF!</definedName>
    <definedName name="WBKCU2001M" localSheetId="10">#REF!</definedName>
    <definedName name="WBKCU2001M" localSheetId="16">#REF!</definedName>
    <definedName name="WBKCU2001M">#REF!</definedName>
    <definedName name="WBKCU2001Y" localSheetId="2">#REF!</definedName>
    <definedName name="WBKCU2001Y" localSheetId="4">#REF!</definedName>
    <definedName name="WBKCU2001Y" localSheetId="10">#REF!</definedName>
    <definedName name="WBKCU2001Y" localSheetId="16">#REF!</definedName>
    <definedName name="WBKCU2001Y">#REF!</definedName>
    <definedName name="wczytanepliki">'[24]wczytane pliki'!$A$1:$A$70</definedName>
    <definedName name="we" localSheetId="2">#REF!</definedName>
    <definedName name="we" localSheetId="4">#REF!</definedName>
    <definedName name="we" localSheetId="10">#REF!</definedName>
    <definedName name="we" localSheetId="16">#REF!</definedName>
    <definedName name="we">#REF!</definedName>
    <definedName name="wersja" localSheetId="2">#REF!</definedName>
    <definedName name="wersja" localSheetId="4">#REF!</definedName>
    <definedName name="wersja" localSheetId="10">#REF!</definedName>
    <definedName name="wersja" localSheetId="16">#REF!</definedName>
    <definedName name="wersja">#REF!</definedName>
    <definedName name="wf">#N/A</definedName>
    <definedName name="Write.off_TP_Collective.Imp" localSheetId="2">#REF!</definedName>
    <definedName name="Write.off_TP_Collective.Imp" localSheetId="4">#REF!</definedName>
    <definedName name="Write.off_TP_Collective.Imp" localSheetId="10">#REF!</definedName>
    <definedName name="Write.off_TP_Collective.Imp" localSheetId="16">#REF!</definedName>
    <definedName name="Write.off_TP_Collective.Imp">#REF!</definedName>
    <definedName name="Write.off_TP_Individual.Imp" localSheetId="2">#REF!</definedName>
    <definedName name="Write.off_TP_Individual.Imp" localSheetId="4">#REF!</definedName>
    <definedName name="Write.off_TP_Individual.Imp" localSheetId="10">#REF!</definedName>
    <definedName name="Write.off_TP_Individual.Imp" localSheetId="16">#REF!</definedName>
    <definedName name="Write.off_TP_Individual.Imp">#REF!</definedName>
    <definedName name="Written.Back_Off.Bal.linie.kredytowe_Collective.Imp" localSheetId="2">#REF!</definedName>
    <definedName name="Written.Back_Off.Bal.linie.kredytowe_Collective.Imp" localSheetId="4">#REF!</definedName>
    <definedName name="Written.Back_Off.Bal.linie.kredytowe_Collective.Imp" localSheetId="10">#REF!</definedName>
    <definedName name="Written.Back_Off.Bal.linie.kredytowe_Collective.Imp" localSheetId="16">#REF!</definedName>
    <definedName name="Written.Back_Off.Bal.linie.kredytowe_Collective.Imp">#REF!</definedName>
    <definedName name="Written.Back_Off.Bal.linie.kredytowe_IBNR" localSheetId="2">#REF!</definedName>
    <definedName name="Written.Back_Off.Bal.linie.kredytowe_IBNR" localSheetId="4">#REF!</definedName>
    <definedName name="Written.Back_Off.Bal.linie.kredytowe_IBNR" localSheetId="10">#REF!</definedName>
    <definedName name="Written.Back_Off.Bal.linie.kredytowe_IBNR" localSheetId="16">#REF!</definedName>
    <definedName name="Written.Back_Off.Bal.linie.kredytowe_IBNR">#REF!</definedName>
    <definedName name="Written.Back_Off.Bal.linie.kredytowe_Individual.Imp" localSheetId="2">#REF!</definedName>
    <definedName name="Written.Back_Off.Bal.linie.kredytowe_Individual.Imp" localSheetId="4">#REF!</definedName>
    <definedName name="Written.Back_Off.Bal.linie.kredytowe_Individual.Imp" localSheetId="10">#REF!</definedName>
    <definedName name="Written.Back_Off.Bal.linie.kredytowe_Individual.Imp" localSheetId="16">#REF!</definedName>
    <definedName name="Written.Back_Off.Bal.linie.kredytowe_Individual.Imp">#REF!</definedName>
    <definedName name="Written.Back_Off.Bal.udziel.gwarancje_Collective.Imp" localSheetId="2">#REF!</definedName>
    <definedName name="Written.Back_Off.Bal.udziel.gwarancje_Collective.Imp" localSheetId="4">#REF!</definedName>
    <definedName name="Written.Back_Off.Bal.udziel.gwarancje_Collective.Imp" localSheetId="10">#REF!</definedName>
    <definedName name="Written.Back_Off.Bal.udziel.gwarancje_Collective.Imp" localSheetId="16">#REF!</definedName>
    <definedName name="Written.Back_Off.Bal.udziel.gwarancje_Collective.Imp">#REF!</definedName>
    <definedName name="Written.Back_Off.Bal.udziel.gwarancje_IBNR" localSheetId="2">#REF!</definedName>
    <definedName name="Written.Back_Off.Bal.udziel.gwarancje_IBNR" localSheetId="4">#REF!</definedName>
    <definedName name="Written.Back_Off.Bal.udziel.gwarancje_IBNR" localSheetId="10">#REF!</definedName>
    <definedName name="Written.Back_Off.Bal.udziel.gwarancje_IBNR" localSheetId="16">#REF!</definedName>
    <definedName name="Written.Back_Off.Bal.udziel.gwarancje_IBNR">#REF!</definedName>
    <definedName name="Written.Back_Off.Bal.udziel.gwarancje_Individual.Imp" localSheetId="2">#REF!</definedName>
    <definedName name="Written.Back_Off.Bal.udziel.gwarancje_Individual.Imp" localSheetId="4">#REF!</definedName>
    <definedName name="Written.Back_Off.Bal.udziel.gwarancje_Individual.Imp" localSheetId="10">#REF!</definedName>
    <definedName name="Written.Back_Off.Bal.udziel.gwarancje_Individual.Imp" localSheetId="16">#REF!</definedName>
    <definedName name="Written.Back_Off.Bal.udziel.gwarancje_Individual.Imp">#REF!</definedName>
    <definedName name="Written.Back_TP_Collective.Imp" localSheetId="2">#REF!</definedName>
    <definedName name="Written.Back_TP_Collective.Imp" localSheetId="4">#REF!</definedName>
    <definedName name="Written.Back_TP_Collective.Imp" localSheetId="10">#REF!</definedName>
    <definedName name="Written.Back_TP_Collective.Imp" localSheetId="16">#REF!</definedName>
    <definedName name="Written.Back_TP_Collective.Imp">#REF!</definedName>
    <definedName name="Written.Back_TP_IBNR" localSheetId="2">#REF!</definedName>
    <definedName name="Written.Back_TP_IBNR" localSheetId="4">#REF!</definedName>
    <definedName name="Written.Back_TP_IBNR" localSheetId="10">#REF!</definedName>
    <definedName name="Written.Back_TP_IBNR" localSheetId="16">#REF!</definedName>
    <definedName name="Written.Back_TP_IBNR">#REF!</definedName>
    <definedName name="Written.Back_TP_Individual.Imp" localSheetId="2">#REF!</definedName>
    <definedName name="Written.Back_TP_Individual.Imp" localSheetId="4">#REF!</definedName>
    <definedName name="Written.Back_TP_Individual.Imp" localSheetId="10">#REF!</definedName>
    <definedName name="Written.Back_TP_Individual.Imp" localSheetId="16">#REF!</definedName>
    <definedName name="Written.Back_TP_Individual.Imp">#REF!</definedName>
    <definedName name="wrn.Bilans._.płatniczy._.1989._.1996." localSheetId="2" hidden="1">{"Bilans płatniczy narastająco",#N/A,TRUE,"Bilans płatniczy narastająco"}</definedName>
    <definedName name="wrn.Bilans._.płatniczy._.1989._.1996." localSheetId="1" hidden="1">{"Bilans płatniczy narastająco",#N/A,TRUE,"Bilans płatniczy narastająco"}</definedName>
    <definedName name="wrn.Bilans._.płatniczy._.1989._.1996." localSheetId="4" hidden="1">{"Bilans płatniczy narastająco",#N/A,TRUE,"Bilans płatniczy narastająco"}</definedName>
    <definedName name="wrn.Bilans._.płatniczy._.1989._.1996." localSheetId="17" hidden="1">{"Bilans płatniczy narastająco",#N/A,TRUE,"Bilans płatniczy narastająco"}</definedName>
    <definedName name="wrn.Bilans._.płatniczy._.1989._.1996." hidden="1">{"Bilans płatniczy narastająco",#N/A,TRUE,"Bilans płatniczy narastająco"}</definedName>
    <definedName name="wrn.MIS."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2">BS!ww</definedName>
    <definedName name="ww" localSheetId="1">#N/A</definedName>
    <definedName name="ww" localSheetId="4">'Przychody prowizyjne'!ww</definedName>
    <definedName name="ww" localSheetId="17">#N/A</definedName>
    <definedName name="ww">BS!ww</definedName>
    <definedName name="www" localSheetId="2">BS!www</definedName>
    <definedName name="www" localSheetId="1">#N/A</definedName>
    <definedName name="www" localSheetId="4">'Przychody prowizyjne'!www</definedName>
    <definedName name="www" localSheetId="17">#N/A</definedName>
    <definedName name="www">BS!www</definedName>
    <definedName name="WYBRANE_DANE" localSheetId="2">#REF!</definedName>
    <definedName name="WYBRANE_DANE" localSheetId="4">#REF!</definedName>
    <definedName name="WYBRANE_DANE" localSheetId="10">#REF!</definedName>
    <definedName name="WYBRANE_DANE" localSheetId="16">#REF!</definedName>
    <definedName name="WYBRANE_DANE" localSheetId="17">#REF!</definedName>
    <definedName name="WYBRANE_DANE">#REF!</definedName>
    <definedName name="wydruk" localSheetId="2">#REF!</definedName>
    <definedName name="wydruk" localSheetId="4">#REF!</definedName>
    <definedName name="wydruk" localSheetId="10">#REF!</definedName>
    <definedName name="wydruk" localSheetId="16">#REF!</definedName>
    <definedName name="wydruk" localSheetId="17">#REF!</definedName>
    <definedName name="wydruk">#REF!</definedName>
    <definedName name="Wykres4" localSheetId="2" hidden="1">{"Bilans płatniczy narastająco",#N/A,TRUE,"Bilans płatniczy narastająco"}</definedName>
    <definedName name="Wykres4" localSheetId="1" hidden="1">{"Bilans płatniczy narastająco",#N/A,TRUE,"Bilans płatniczy narastająco"}</definedName>
    <definedName name="Wykres4" localSheetId="4" hidden="1">{"Bilans płatniczy narastająco",#N/A,TRUE,"Bilans płatniczy narastająco"}</definedName>
    <definedName name="Wykres4" localSheetId="17" hidden="1">{"Bilans płatniczy narastająco",#N/A,TRUE,"Bilans płatniczy narastająco"}</definedName>
    <definedName name="Wykres4" hidden="1">{"Bilans płatniczy narastająco",#N/A,TRUE,"Bilans płatniczy narastająco"}</definedName>
    <definedName name="wymogi" localSheetId="2">#REF!</definedName>
    <definedName name="wymogi" localSheetId="4">#REF!</definedName>
    <definedName name="wymogi" localSheetId="10">#REF!</definedName>
    <definedName name="wymogi" localSheetId="16">#REF!</definedName>
    <definedName name="wymogi">#REF!</definedName>
    <definedName name="wymogi09" localSheetId="2">#REF!</definedName>
    <definedName name="wymogi09" localSheetId="4">#REF!</definedName>
    <definedName name="wymogi09" localSheetId="10">#REF!</definedName>
    <definedName name="wymogi09" localSheetId="16">#REF!</definedName>
    <definedName name="wymogi09">#REF!</definedName>
    <definedName name="wymogi122008" localSheetId="2">#REF!</definedName>
    <definedName name="wymogi122008" localSheetId="4">#REF!</definedName>
    <definedName name="wymogi122008" localSheetId="10">#REF!</definedName>
    <definedName name="wymogi122008" localSheetId="16">#REF!</definedName>
    <definedName name="wymogi122008">#REF!</definedName>
    <definedName name="wymogi2" localSheetId="2">#REF!</definedName>
    <definedName name="wymogi2" localSheetId="4">#REF!</definedName>
    <definedName name="wymogi2" localSheetId="10">#REF!</definedName>
    <definedName name="wymogi2" localSheetId="16">#REF!</definedName>
    <definedName name="wymogi2">#REF!</definedName>
    <definedName name="WynagrCzłZarz" localSheetId="2">#REF!</definedName>
    <definedName name="WynagrCzłZarz" localSheetId="4">#REF!</definedName>
    <definedName name="WynagrCzłZarz" localSheetId="10">#REF!</definedName>
    <definedName name="WynagrCzłZarz" localSheetId="16">#REF!</definedName>
    <definedName name="WynagrCzłZarz" localSheetId="17">#REF!</definedName>
    <definedName name="WynagrCzłZarz">#REF!</definedName>
    <definedName name="WynagRN2008" localSheetId="2">#REF!</definedName>
    <definedName name="WynagRN2008" localSheetId="4">#REF!</definedName>
    <definedName name="WynagRN2008" localSheetId="10">#REF!</definedName>
    <definedName name="WynagRN2008" localSheetId="16">#REF!</definedName>
    <definedName name="WynagRN2008" localSheetId="17">#REF!</definedName>
    <definedName name="WynagRN2008">#REF!</definedName>
    <definedName name="WynagRN2010" localSheetId="2">#REF!</definedName>
    <definedName name="WynagRN2010" localSheetId="4">#REF!</definedName>
    <definedName name="WynagRN2010" localSheetId="10">#REF!</definedName>
    <definedName name="WynagRN2010" localSheetId="16">#REF!</definedName>
    <definedName name="WynagRN2010" localSheetId="17">#REF!</definedName>
    <definedName name="WynagRN2010">#REF!</definedName>
    <definedName name="WynagrRN" localSheetId="2">#REF!</definedName>
    <definedName name="WynagrRN" localSheetId="4">#REF!</definedName>
    <definedName name="WynagrRN" localSheetId="10">#REF!</definedName>
    <definedName name="WynagrRN" localSheetId="16">#REF!</definedName>
    <definedName name="WynagrRN" localSheetId="17">#REF!</definedName>
    <definedName name="WynagrRN">#REF!</definedName>
    <definedName name="WynagrRN2009" localSheetId="2">#REF!</definedName>
    <definedName name="WynagrRN2009" localSheetId="4">#REF!</definedName>
    <definedName name="WynagrRN2009" localSheetId="10">#REF!</definedName>
    <definedName name="WynagrRN2009" localSheetId="16">#REF!</definedName>
    <definedName name="WynagrRN2009" localSheetId="17">#REF!</definedName>
    <definedName name="WynagrRN2009">#REF!</definedName>
    <definedName name="WynagrZarzad2010" localSheetId="2">#REF!</definedName>
    <definedName name="WynagrZarzad2010" localSheetId="4">#REF!</definedName>
    <definedName name="WynagrZarzad2010" localSheetId="10">#REF!</definedName>
    <definedName name="WynagrZarzad2010" localSheetId="16">#REF!</definedName>
    <definedName name="WynagrZarzad2010" localSheetId="17">#REF!</definedName>
    <definedName name="WynagrZarzad2010">#REF!</definedName>
    <definedName name="WynagZarz2008" localSheetId="2">#REF!</definedName>
    <definedName name="WynagZarz2008" localSheetId="4">#REF!</definedName>
    <definedName name="WynagZarz2008" localSheetId="10">#REF!</definedName>
    <definedName name="WynagZarz2008" localSheetId="16">#REF!</definedName>
    <definedName name="WynagZarz2008" localSheetId="17">#REF!</definedName>
    <definedName name="WynagZarz2008">#REF!</definedName>
    <definedName name="Wynik_handlowy" localSheetId="2">#REF!</definedName>
    <definedName name="Wynik_handlowy" localSheetId="4">#REF!</definedName>
    <definedName name="Wynik_handlowy" localSheetId="10">#REF!</definedName>
    <definedName name="Wynik_handlowy" localSheetId="16">#REF!</definedName>
    <definedName name="Wynik_handlowy" localSheetId="17">#REF!</definedName>
    <definedName name="Wynik_handlowy">#REF!</definedName>
    <definedName name="Wynik_na_inwestycyjnych_aktywach_finansowych" localSheetId="2">#REF!</definedName>
    <definedName name="Wynik_na_inwestycyjnych_aktywach_finansowych" localSheetId="4">#REF!</definedName>
    <definedName name="Wynik_na_inwestycyjnych_aktywach_finansowych" localSheetId="10">#REF!</definedName>
    <definedName name="Wynik_na_inwestycyjnych_aktywach_finansowych" localSheetId="16">#REF!</definedName>
    <definedName name="Wynik_na_inwestycyjnych_aktywach_finansowych">#REF!</definedName>
    <definedName name="Wynik_na_inwestycyjnym" localSheetId="2">#REF!</definedName>
    <definedName name="Wynik_na_inwestycyjnym" localSheetId="4">#REF!</definedName>
    <definedName name="Wynik_na_inwestycyjnym" localSheetId="10">#REF!</definedName>
    <definedName name="Wynik_na_inwestycyjnym" localSheetId="16">#REF!</definedName>
    <definedName name="Wynik_na_inwestycyjnym" localSheetId="17">#REF!</definedName>
    <definedName name="Wynik_na_inwestycyjnym">#REF!</definedName>
    <definedName name="Wynik_na_sprzedaży" localSheetId="2">#REF!</definedName>
    <definedName name="Wynik_na_sprzedaży" localSheetId="4">#REF!</definedName>
    <definedName name="Wynik_na_sprzedaży" localSheetId="10">#REF!</definedName>
    <definedName name="Wynik_na_sprzedaży" localSheetId="16">#REF!</definedName>
    <definedName name="Wynik_na_sprzedaży" localSheetId="17">#REF!</definedName>
    <definedName name="Wynik_na_sprzedaży">#REF!</definedName>
    <definedName name="WYSZ">[87]Słownik!$A$2:$A$548</definedName>
    <definedName name="WYSZ_1">[87]Słownik!$A$2:$E$548</definedName>
    <definedName name="XBRL">[20]Lists!$A$17:$A$19</definedName>
    <definedName name="xxx" localSheetId="2">BS!xxx</definedName>
    <definedName name="xxx" localSheetId="1">#N/A</definedName>
    <definedName name="xxx" localSheetId="4">'Przychody prowizyjne'!xxx</definedName>
    <definedName name="xxx" localSheetId="17">#N/A</definedName>
    <definedName name="xxx">BS!xxx</definedName>
    <definedName name="xxxxxxxxxxxxxxxxxxxxxxxxxxxxxxxx">#N/A</definedName>
    <definedName name="xz">#N/A</definedName>
    <definedName name="yyyyyyyyyyyyyyyyy">[2]!yyyyyyyyyyyyyyyyy</definedName>
    <definedName name="yz" localSheetId="2" hidden="1">{"'BZ SA P&amp;l (fORECAST)'!$A$1:$BR$26"}</definedName>
    <definedName name="yz" localSheetId="1" hidden="1">{"'BZ SA P&amp;l (fORECAST)'!$A$1:$BR$26"}</definedName>
    <definedName name="yz" localSheetId="4" hidden="1">{"'BZ SA P&amp;l (fORECAST)'!$A$1:$BR$26"}</definedName>
    <definedName name="yz" hidden="1">{"'BZ SA P&amp;l (fORECAST)'!$A$1:$BR$26"}</definedName>
    <definedName name="z" localSheetId="2" hidden="1">{"'BZ SA P&amp;l (fORECAST)'!$A$1:$BR$26"}</definedName>
    <definedName name="z" localSheetId="1" hidden="1">{"'BZ SA P&amp;l (fORECAST)'!$A$1:$BR$26"}</definedName>
    <definedName name="z" localSheetId="4" hidden="1">{"'BZ SA P&amp;l (fORECAST)'!$A$1:$BR$26"}</definedName>
    <definedName name="z" hidden="1">{"'BZ SA P&amp;l (fORECAST)'!$A$1:$BR$26"}</definedName>
    <definedName name="Z_125C78BA_D867_47D1_A11F_3136D301DF29_.wvu.PrintArea" localSheetId="2" hidden="1">BS!$C$1:$D$51</definedName>
    <definedName name="Z_125C78BA_D867_47D1_A11F_3136D301DF29_.wvu.PrintTitles" localSheetId="2" hidden="1">BS!$C:$C</definedName>
    <definedName name="Z_125C78BA_D867_47D1_A11F_3136D301DF29_.wvu.PrintTitles" localSheetId="1" hidden="1">'P&amp;L'!$A:$B</definedName>
    <definedName name="Z_125C78BA_D867_47D1_A11F_3136D301DF29_.wvu.Rows" localSheetId="4" hidden="1">'Przychody prowizyjne'!#REF!,'Przychody prowizyjne'!#REF!,'Przychody prowizyjne'!#REF!</definedName>
    <definedName name="Z_12F8D032_8143_430B_8DFF_852E8796C402_.wvu.Cols" localSheetId="15" hidden="1">'Aktywa i zobow. fin. do obrotu'!$M:$P</definedName>
    <definedName name="Z_12F8D032_8143_430B_8DFF_852E8796C402_.wvu.PrintArea" localSheetId="2" hidden="1">BS!$A$1:$P$51</definedName>
    <definedName name="Z_1DA1E639_C769_4176_9561_FF9CB01F8119_.wvu.Cols" localSheetId="4" hidden="1">'Przychody prowizyjne'!#REF!</definedName>
    <definedName name="Z_25FAB884_5E17_4008_8139_33D910C7DEFE_.wvu.PrintArea" localSheetId="2" hidden="1">BS!$A$1:$P$51</definedName>
    <definedName name="Z_34E4E664_9445_4D9B_AB3C_787D19AE1F4D_.wvu.Cols" localSheetId="5" hidden="1">'Koszty działania razem'!#REF!</definedName>
    <definedName name="Z_51B66D3F_1B7D_428E_95E2_01801FA17F06_.wvu.Rows" localSheetId="4" hidden="1">'Przychody prowizyjne'!#REF!,'Przychody prowizyjne'!#REF!,'Przychody prowizyjne'!#REF!</definedName>
    <definedName name="Z_52EFF634_6180_488B_AC31_853256997E5C_.wvu.Cols" localSheetId="2" hidden="1">BS!$D:$G</definedName>
    <definedName name="Z_52EFF634_6180_488B_AC31_853256997E5C_.wvu.Cols" localSheetId="1" hidden="1">'P&amp;L'!$C:$F</definedName>
    <definedName name="Z_57267270_6A97_4850_9DB6_FE6B399379AA_.wvu.Cols" localSheetId="14" hidden="1">'Należn. i zob. od banków'!$L:$R</definedName>
    <definedName name="Z_57267270_6A97_4850_9DB6_FE6B399379AA_.wvu.Cols" localSheetId="4" hidden="1">'Przychody prowizyjne'!$C:$I</definedName>
    <definedName name="Z_6587DC74_DEB6_4452_A434_417A9595CDDC_.wvu.Cols" localSheetId="1" hidden="1">'P&amp;L'!$D:$D</definedName>
    <definedName name="Z_6587DC74_DEB6_4452_A434_417A9595CDDC_.wvu.Rows" localSheetId="2" hidden="1">BS!#REF!</definedName>
    <definedName name="Z_6587DC74_DEB6_4452_A434_417A9595CDDC_.wvu.Rows" localSheetId="1" hidden="1">'P&amp;L'!#REF!</definedName>
    <definedName name="Z_687A4863_1825_4D63_B732_E76682E6DE4F_.wvu.Cols" localSheetId="15" hidden="1">'Aktywa i zobow. fin. do obrotu'!$C:$R</definedName>
    <definedName name="Z_687A4863_1825_4D63_B732_E76682E6DE4F_.wvu.Cols" localSheetId="2" hidden="1">BS!$C:$T</definedName>
    <definedName name="Z_687A4863_1825_4D63_B732_E76682E6DE4F_.wvu.Cols" localSheetId="9" hidden="1">'Inwestycyjne aktywa finansowe'!$C:$R</definedName>
    <definedName name="Z_687A4863_1825_4D63_B732_E76682E6DE4F_.wvu.Cols" localSheetId="1" hidden="1">'P&amp;L'!$C:$N</definedName>
    <definedName name="Z_687A4863_1825_4D63_B732_E76682E6DE4F_.wvu.Cols" localSheetId="11" hidden="1">'Pozostałe koszty operacyjne'!$C:$N</definedName>
    <definedName name="Z_687A4863_1825_4D63_B732_E76682E6DE4F_.wvu.Cols" localSheetId="12" hidden="1">'Pozostałe przychody operacyjne'!$C:$S</definedName>
    <definedName name="Z_687A4863_1825_4D63_B732_E76682E6DE4F_.wvu.Cols" localSheetId="4" hidden="1">'Przychody prowizyjne'!$C:$R</definedName>
    <definedName name="Z_687A4863_1825_4D63_B732_E76682E6DE4F_.wvu.Cols" localSheetId="6" hidden="1">'Wynik handlowy'!$C:$Q</definedName>
    <definedName name="Z_687A4863_1825_4D63_B732_E76682E6DE4F_.wvu.Cols" localSheetId="7" hidden="1">'Wynik inwestycyjny'!$C:$Q</definedName>
    <definedName name="Z_687A4863_1825_4D63_B732_E76682E6DE4F_.wvu.Cols" localSheetId="3" hidden="1">'Wynik odsetkowy'!$C:$R</definedName>
    <definedName name="Z_687A4863_1825_4D63_B732_E76682E6DE4F_.wvu.Cols" localSheetId="13" hidden="1">'Zobowiązania wobec klientów'!$C:$Q</definedName>
    <definedName name="Z_687A4863_1825_4D63_B732_E76682E6DE4F_.wvu.PrintArea" localSheetId="2" hidden="1">BS!$A$1:$P$51</definedName>
    <definedName name="Z_687A4863_1825_4D63_B732_E76682E6DE4F_.wvu.Rows" localSheetId="8" hidden="1">'Należności od klientów'!$8:$8</definedName>
    <definedName name="Z_687A4863_1825_4D63_B732_E76682E6DE4F_.wvu.Rows" localSheetId="3" hidden="1">'Wynik odsetkowy'!$11:$12</definedName>
    <definedName name="Z_6FC4F419_D6A7_4464_B173_C159EEEB0972_.wvu.Cols" localSheetId="5" hidden="1">'Koszty działania razem'!#REF!</definedName>
    <definedName name="Z_6FC4F419_D6A7_4464_B173_C159EEEB0972_.wvu.PrintArea" localSheetId="5" hidden="1">'Koszty działania razem'!$B$1:$B$34</definedName>
    <definedName name="Z_6FC4F419_D6A7_4464_B173_C159EEEB0972_.wvu.Rows" localSheetId="5" hidden="1">'Koszty działania razem'!#REF!</definedName>
    <definedName name="Z_8141A707_CDB7_4A89_B298_05004AFA9E8D_.wvu.PrintArea" localSheetId="4" hidden="1">'Przychody prowizyjne'!$B$2:$B$53</definedName>
    <definedName name="Z_899D69CD_4B7E_42BC_9944_5BD922EB798C_.wvu.PrintArea" localSheetId="2" hidden="1">BS!$A$1:$P$51</definedName>
    <definedName name="Z_899D69CD_4B7E_42BC_9944_5BD922EB798C_.wvu.Rows" localSheetId="8" hidden="1">'Należności od klientów'!$8:$8</definedName>
    <definedName name="Z_8DA78CF1_615A_4626_9893_6751995631A4_.wvu.Cols" localSheetId="15" hidden="1">'Aktywa i zobow. fin. do obrotu'!$D:$N,'Aktywa i zobow. fin. do obrotu'!$P:$P</definedName>
    <definedName name="Z_8DA78CF1_615A_4626_9893_6751995631A4_.wvu.Cols" localSheetId="2" hidden="1">BS!$D:$O</definedName>
    <definedName name="Z_8DA78CF1_615A_4626_9893_6751995631A4_.wvu.Cols" localSheetId="9" hidden="1">'Inwestycyjne aktywa finansowe'!$C:$O</definedName>
    <definedName name="Z_8DA78CF1_615A_4626_9893_6751995631A4_.wvu.Cols" localSheetId="1" hidden="1">'P&amp;L'!$C:$J</definedName>
    <definedName name="Z_8DA78CF1_615A_4626_9893_6751995631A4_.wvu.Cols" localSheetId="6" hidden="1">'Wynik handlowy'!$C:$F</definedName>
    <definedName name="Z_8DA78CF1_615A_4626_9893_6751995631A4_.wvu.Cols" localSheetId="7" hidden="1">'Wynik inwestycyjny'!$C:$N</definedName>
    <definedName name="Z_8DA78CF1_615A_4626_9893_6751995631A4_.wvu.PrintArea" localSheetId="2" hidden="1">BS!$A$1:$P$51</definedName>
    <definedName name="Z_9788B417_CC07_4FDA_845B_D10161BBB5F4_.wvu.Rows" localSheetId="19" hidden="1">'Wybrane dane niefinansowe '!#REF!,'Wybrane dane niefinansowe '!#REF!</definedName>
    <definedName name="Z_9AF4A83C_CF57_4B40_8A74_6A0EA6C2FE5C_.wvu.Cols" localSheetId="15" hidden="1">'Aktywa i zobow. fin. do obrotu'!$C:$R</definedName>
    <definedName name="Z_9AF4A83C_CF57_4B40_8A74_6A0EA6C2FE5C_.wvu.Cols" localSheetId="2" hidden="1">BS!$D:$O</definedName>
    <definedName name="Z_9AF4A83C_CF57_4B40_8A74_6A0EA6C2FE5C_.wvu.Cols" localSheetId="9" hidden="1">'Inwestycyjne aktywa finansowe'!$C:$Q</definedName>
    <definedName name="Z_9AF4A83C_CF57_4B40_8A74_6A0EA6C2FE5C_.wvu.Cols" localSheetId="1" hidden="1">'P&amp;L'!$C:$R</definedName>
    <definedName name="Z_9AF4A83C_CF57_4B40_8A74_6A0EA6C2FE5C_.wvu.Cols" localSheetId="11" hidden="1">'Pozostałe koszty operacyjne'!$C:$Q</definedName>
    <definedName name="Z_9AF4A83C_CF57_4B40_8A74_6A0EA6C2FE5C_.wvu.Cols" localSheetId="6" hidden="1">'Wynik handlowy'!$C:$R</definedName>
    <definedName name="Z_9AF4A83C_CF57_4B40_8A74_6A0EA6C2FE5C_.wvu.Cols" localSheetId="7" hidden="1">'Wynik inwestycyjny'!$C:$N</definedName>
    <definedName name="Z_9AF4A83C_CF57_4B40_8A74_6A0EA6C2FE5C_.wvu.Cols" localSheetId="13" hidden="1">'Zobowiązania wobec klientów'!$B:$O</definedName>
    <definedName name="Z_9AF4A83C_CF57_4B40_8A74_6A0EA6C2FE5C_.wvu.PrintArea" localSheetId="2" hidden="1">BS!$A$1:$P$51</definedName>
    <definedName name="Z_9AF4A83C_CF57_4B40_8A74_6A0EA6C2FE5C_.wvu.Rows" localSheetId="6" hidden="1">'Wynik handlowy'!$5:$6</definedName>
    <definedName name="Z_9AF4A83C_CF57_4B40_8A74_6A0EA6C2FE5C_.wvu.Rows" localSheetId="3" hidden="1">'Wynik odsetkowy'!$11:$12</definedName>
    <definedName name="Z_A" localSheetId="2">BS!Z_A</definedName>
    <definedName name="Z_A" localSheetId="1">#N/A</definedName>
    <definedName name="Z_A" localSheetId="4">'Przychody prowizyjne'!Z_A</definedName>
    <definedName name="Z_A" localSheetId="17">#N/A</definedName>
    <definedName name="Z_A">BS!Z_A</definedName>
    <definedName name="Z_A24B8633_1B76_4CE8_9D93_A97589B7BF4E_.wvu.Cols" localSheetId="4" hidden="1">'Przychody prowizyjne'!#REF!,'Przychody prowizyjne'!#REF!</definedName>
    <definedName name="Z_A8BECBEA_503D_4905_838B_E7A3AE370105_.wvu.Cols" localSheetId="4" hidden="1">'Przychody prowizyjne'!$C:$D</definedName>
    <definedName name="Z_EB23FC34_EB9F_4A12_8CA9_C3B8F6F151C1_.wvu.Cols" localSheetId="2" hidden="1">BS!#REF!</definedName>
    <definedName name="Z_EB23FC34_EB9F_4A12_8CA9_C3B8F6F151C1_.wvu.Cols" localSheetId="1" hidden="1">'P&amp;L'!$A:$A,'P&amp;L'!#REF!</definedName>
    <definedName name="Z_EB23FC34_EB9F_4A12_8CA9_C3B8F6F151C1_.wvu.PrintArea" localSheetId="2" hidden="1">BS!$C$1:$D$51</definedName>
    <definedName name="Z_EB23FC34_EB9F_4A12_8CA9_C3B8F6F151C1_.wvu.PrintArea" localSheetId="1" hidden="1">'P&amp;L'!$B$1:$D$30</definedName>
    <definedName name="Z_EB23FC34_EB9F_4A12_8CA9_C3B8F6F151C1_.wvu.PrintTitles" localSheetId="2" hidden="1">BS!$C:$C</definedName>
    <definedName name="Z_EB23FC34_EB9F_4A12_8CA9_C3B8F6F151C1_.wvu.PrintTitles" localSheetId="1" hidden="1">'P&amp;L'!$A:$B</definedName>
    <definedName name="Z_EB23FC34_EB9F_4A12_8CA9_C3B8F6F151C1_.wvu.Rows" localSheetId="2" hidden="1">BS!$24:$24,BS!#REF!,BS!#REF!</definedName>
    <definedName name="Z_ED54A16F_4B72_4859_9335_463F05020B50_.wvu.PrintArea" localSheetId="2" hidden="1">BS!$C$1:$D$51</definedName>
    <definedName name="Z_ED54A16F_4B72_4859_9335_463F05020B50_.wvu.PrintTitles" localSheetId="2" hidden="1">BS!$C:$C</definedName>
    <definedName name="Z_ED54A16F_4B72_4859_9335_463F05020B50_.wvu.PrintTitles" localSheetId="1" hidden="1">'P&amp;L'!$A:$B</definedName>
    <definedName name="Z_ED54A16F_4B72_4859_9335_463F05020B50_.wvu.Rows" localSheetId="4" hidden="1">'Przychody prowizyjne'!#REF!,'Przychody prowizyjne'!#REF!,'Przychody prowizyjne'!#REF!</definedName>
    <definedName name="Z_F86EE458_5FD1_4A91_97F1_89764863FB4D_.wvu.Rows" localSheetId="4" hidden="1">'Przychody prowizyjne'!#REF!,'Przychody prowizyjne'!#REF!,'Przychody prowizyjne'!#REF!</definedName>
    <definedName name="Z_FA69919D_DCBB_46D3_BC60_A39B8788200A_.wvu.Cols" localSheetId="2" hidden="1">#REF!</definedName>
    <definedName name="Z_FA69919D_DCBB_46D3_BC60_A39B8788200A_.wvu.Cols" localSheetId="4" hidden="1">#REF!</definedName>
    <definedName name="Z_FA69919D_DCBB_46D3_BC60_A39B8788200A_.wvu.Cols" localSheetId="10" hidden="1">#REF!</definedName>
    <definedName name="Z_FA69919D_DCBB_46D3_BC60_A39B8788200A_.wvu.Cols" localSheetId="16" hidden="1">#REF!</definedName>
    <definedName name="Z_FA69919D_DCBB_46D3_BC60_A39B8788200A_.wvu.Cols" hidden="1">#REF!</definedName>
    <definedName name="Z_FD6B9644_7869_4AE4_B5F4_2F6A3AB7CBDB_.wvu.PrintArea" localSheetId="2" hidden="1">BS!$A$1:$P$51</definedName>
    <definedName name="Z_FD6B9644_7869_4AE4_B5F4_2F6A3AB7CBDB_.wvu.Rows" localSheetId="6" hidden="1">'Wynik handlowy'!$5:$6</definedName>
    <definedName name="Z_FD6B9644_7869_4AE4_B5F4_2F6A3AB7CBDB_.wvu.Rows" localSheetId="3" hidden="1">'Wynik odsetkowy'!$11:$12</definedName>
    <definedName name="Zabezpieczające_pochodne" localSheetId="2">'[69]noty bilans 2'!#REF!</definedName>
    <definedName name="Zabezpieczające_pochodne" localSheetId="5">'[69]noty bilans 2'!#REF!</definedName>
    <definedName name="Zabezpieczające_pochodne" localSheetId="4">'[69]noty bilans 2'!#REF!</definedName>
    <definedName name="Zabezpieczające_pochodne" localSheetId="10">'[69]noty bilans 2'!#REF!</definedName>
    <definedName name="Zabezpieczające_pochodne" localSheetId="16">'[69]noty bilans 2'!#REF!</definedName>
    <definedName name="Zabezpieczające_pochodne" localSheetId="17">[18]podatek!#REF!</definedName>
    <definedName name="Zabezpieczające_pochodne">'[69]noty bilans 2'!#REF!</definedName>
    <definedName name="Zabezpieczające_pochodne_instrumenty_finansowe" localSheetId="2">#REF!</definedName>
    <definedName name="Zabezpieczające_pochodne_instrumenty_finansowe" localSheetId="4">#REF!</definedName>
    <definedName name="Zabezpieczające_pochodne_instrumenty_finansowe" localSheetId="10">#REF!</definedName>
    <definedName name="Zabezpieczające_pochodne_instrumenty_finansowe" localSheetId="16">#REF!</definedName>
    <definedName name="Zabezpieczające_pochodne_instrumenty_finansowe">#REF!</definedName>
    <definedName name="Zadanie_inwestycyjne" localSheetId="2">#REF!</definedName>
    <definedName name="Zadanie_inwestycyjne" localSheetId="4">#REF!</definedName>
    <definedName name="Zadanie_inwestycyjne" localSheetId="10">#REF!</definedName>
    <definedName name="Zadanie_inwestycyjne" localSheetId="16">#REF!</definedName>
    <definedName name="Zadanie_inwestycyjne">#REF!</definedName>
    <definedName name="Zmiana_stanu_inwestycji_utrzymywanych_do_terminu_zapadalności" localSheetId="2">#REF!</definedName>
    <definedName name="Zmiana_stanu_inwestycji_utrzymywanych_do_terminu_zapadalności" localSheetId="4">#REF!</definedName>
    <definedName name="Zmiana_stanu_inwestycji_utrzymywanych_do_terminu_zapadalności" localSheetId="10">#REF!</definedName>
    <definedName name="Zmiana_stanu_inwestycji_utrzymywanych_do_terminu_zapadalności" localSheetId="16">#REF!</definedName>
    <definedName name="Zmiana_stanu_inwestycji_utrzymywanych_do_terminu_zapadalności" localSheetId="17">#REF!</definedName>
    <definedName name="Zmiana_stanu_inwestycji_utrzymywanych_do_terminu_zapadalności">#REF!</definedName>
    <definedName name="Zmiana_stanu_inwestycyjnych_07" localSheetId="2">#REF!</definedName>
    <definedName name="Zmiana_stanu_inwestycyjnych_07" localSheetId="4">#REF!</definedName>
    <definedName name="Zmiana_stanu_inwestycyjnych_07" localSheetId="10">#REF!</definedName>
    <definedName name="Zmiana_stanu_inwestycyjnych_07" localSheetId="16">#REF!</definedName>
    <definedName name="Zmiana_stanu_inwestycyjnych_07" localSheetId="17">#REF!</definedName>
    <definedName name="Zmiana_stanu_inwestycyjnych_07">#REF!</definedName>
    <definedName name="Zmiana_stanu_inwestycyjnych_08" localSheetId="2">#REF!</definedName>
    <definedName name="Zmiana_stanu_inwestycyjnych_08" localSheetId="4">#REF!</definedName>
    <definedName name="Zmiana_stanu_inwestycyjnych_08" localSheetId="10">#REF!</definedName>
    <definedName name="Zmiana_stanu_inwestycyjnych_08" localSheetId="16">#REF!</definedName>
    <definedName name="Zmiana_stanu_inwestycyjnych_08" localSheetId="17">#REF!</definedName>
    <definedName name="Zmiana_stanu_inwestycyjnych_08">#REF!</definedName>
    <definedName name="Zmiana_stanu_inwestycyjnych_aktywów_finansowych" localSheetId="2">#REF!</definedName>
    <definedName name="Zmiana_stanu_inwestycyjnych_aktywów_finansowych" localSheetId="4">#REF!</definedName>
    <definedName name="Zmiana_stanu_inwestycyjnych_aktywów_finansowych" localSheetId="10">#REF!</definedName>
    <definedName name="Zmiana_stanu_inwestycyjnych_aktywów_finansowych" localSheetId="16">#REF!</definedName>
    <definedName name="Zmiana_stanu_inwestycyjnych_aktywów_finansowych">#REF!</definedName>
    <definedName name="Zmiana_stanu_rezerw" localSheetId="2">#REF!</definedName>
    <definedName name="Zmiana_stanu_rezerw" localSheetId="4">#REF!</definedName>
    <definedName name="Zmiana_stanu_rezerw" localSheetId="10">#REF!</definedName>
    <definedName name="Zmiana_stanu_rezerw" localSheetId="16">#REF!</definedName>
    <definedName name="Zmiana_stanu_rezerw" localSheetId="17">#REF!</definedName>
    <definedName name="Zmiana_stanu_rezerw">#REF!</definedName>
    <definedName name="Zmianawplanie" localSheetId="2">#REF!</definedName>
    <definedName name="Zmianawplanie" localSheetId="4">#REF!</definedName>
    <definedName name="Zmianawplanie" localSheetId="10">#REF!</definedName>
    <definedName name="Zmianawplanie" localSheetId="16">#REF!</definedName>
    <definedName name="Zmianawplanie" localSheetId="17">#REF!</definedName>
    <definedName name="Zmianawplanie">#REF!</definedName>
    <definedName name="zmienna" localSheetId="2">#REF!</definedName>
    <definedName name="zmienna" localSheetId="4">#REF!</definedName>
    <definedName name="zmienna" localSheetId="10">#REF!</definedName>
    <definedName name="zmienna" localSheetId="16">#REF!</definedName>
    <definedName name="zmienna" localSheetId="17">#REF!</definedName>
    <definedName name="zmienna">#REF!</definedName>
    <definedName name="zobow.warunkowe2004" localSheetId="2">'[84]TW-pozabilans'!#REF!</definedName>
    <definedName name="zobow.warunkowe2004" localSheetId="5">'[79]TW-pozabilans'!#REF!</definedName>
    <definedName name="zobow.warunkowe2004" localSheetId="1">'[79]TW-pozabilans'!#REF!</definedName>
    <definedName name="zobow.warunkowe2004" localSheetId="4">'[79]TW-pozabilans'!#REF!</definedName>
    <definedName name="zobow.warunkowe2004" localSheetId="10">'[79]TW-pozabilans'!#REF!</definedName>
    <definedName name="zobow.warunkowe2004" localSheetId="16">'[79]TW-pozabilans'!#REF!</definedName>
    <definedName name="zobow.warunkowe2004" localSheetId="17">#REF!</definedName>
    <definedName name="zobow.warunkowe2004">'[79]TW-pozabilans'!#REF!</definedName>
    <definedName name="Zobowiązania_warunkowe_udzielone_i_otrzymane" localSheetId="2">#REF!</definedName>
    <definedName name="Zobowiązania_warunkowe_udzielone_i_otrzymane" localSheetId="4">#REF!</definedName>
    <definedName name="Zobowiązania_warunkowe_udzielone_i_otrzymane" localSheetId="10">#REF!</definedName>
    <definedName name="Zobowiązania_warunkowe_udzielone_i_otrzymane" localSheetId="16">#REF!</definedName>
    <definedName name="Zobowiązania_warunkowe_udzielone_i_otrzymane">#REF!</definedName>
    <definedName name="Zobowiązania_wobec_banków" localSheetId="2">#REF!</definedName>
    <definedName name="Zobowiązania_wobec_banków" localSheetId="4">#REF!</definedName>
    <definedName name="Zobowiązania_wobec_banków" localSheetId="10">#REF!</definedName>
    <definedName name="Zobowiązania_wobec_banków" localSheetId="16">#REF!</definedName>
    <definedName name="Zobowiązania_wobec_banków" localSheetId="17">#REF!</definedName>
    <definedName name="Zobowiązania_wobec_banków">#REF!</definedName>
    <definedName name="Zobowiązania_wobec_banku_centralnego" localSheetId="2">#REF!</definedName>
    <definedName name="Zobowiązania_wobec_banku_centralnego" localSheetId="4">#REF!</definedName>
    <definedName name="Zobowiązania_wobec_banku_centralnego" localSheetId="10">#REF!</definedName>
    <definedName name="Zobowiązania_wobec_banku_centralnego" localSheetId="16">#REF!</definedName>
    <definedName name="Zobowiązania_wobec_banku_centralnego" localSheetId="17">#REF!</definedName>
    <definedName name="Zobowiązania_wobec_banku_centralnego">#REF!</definedName>
    <definedName name="Zobowiązania_wobec_klientów" localSheetId="2">#REF!</definedName>
    <definedName name="Zobowiązania_wobec_klientów" localSheetId="4">#REF!</definedName>
    <definedName name="Zobowiązania_wobec_klientów" localSheetId="10">#REF!</definedName>
    <definedName name="Zobowiązania_wobec_klientów" localSheetId="16">#REF!</definedName>
    <definedName name="Zobowiązania_wobec_klientów" localSheetId="17">#REF!</definedName>
    <definedName name="Zobowiązania_wobec_klientów">#REF!</definedName>
    <definedName name="zorba_konw" localSheetId="2">#REF!</definedName>
    <definedName name="zorba_konw" localSheetId="4">#REF!</definedName>
    <definedName name="zorba_konw" localSheetId="10">#REF!</definedName>
    <definedName name="zorba_konw" localSheetId="16">#REF!</definedName>
    <definedName name="zorba_konw">#REF!</definedName>
    <definedName name="Zwarunkowe" localSheetId="2">#REF!</definedName>
    <definedName name="Zwarunkowe" localSheetId="4">#REF!</definedName>
    <definedName name="Zwarunkowe" localSheetId="10">#REF!</definedName>
    <definedName name="Zwarunkowe" localSheetId="16">#REF!</definedName>
    <definedName name="Zwarunkowe">#REF!</definedName>
    <definedName name="Zysk_na_akcję" localSheetId="2">#REF!</definedName>
    <definedName name="Zysk_na_akcję" localSheetId="4">#REF!</definedName>
    <definedName name="Zysk_na_akcję" localSheetId="10">#REF!</definedName>
    <definedName name="Zysk_na_akcję" localSheetId="16">#REF!</definedName>
    <definedName name="Zysk_na_akcję" localSheetId="17">#REF!</definedName>
    <definedName name="Zysk_na_akcję">#REF!</definedName>
    <definedName name="zzzz">#N/A</definedName>
    <definedName name="zzzzzzzzzzzzzzzzz" localSheetId="2" hidden="1">{"'BZ SA P&amp;l (fORECAST)'!$A$1:$BR$26"}</definedName>
    <definedName name="zzzzzzzzzzzzzzzzz" localSheetId="1" hidden="1">{"'BZ SA P&amp;l (fORECAST)'!$A$1:$BR$26"}</definedName>
    <definedName name="zzzzzzzzzzzzzzzzz" localSheetId="4" hidden="1">{"'BZ SA P&amp;l (fORECAST)'!$A$1:$BR$26"}</definedName>
    <definedName name="zzzzzzzzzzzzzzzzz" hidden="1">{"'BZ SA P&amp;l (fORECAST)'!$A$1:$BR$26"}</definedName>
  </definedNames>
  <calcPr calcId="162913" fullPrecision="0"/>
  <customWorkbookViews>
    <customWorkbookView name="Dowżycka Agnieszka - Widok osobisty" guid="{FD6B9644-7869-4AE4-B5F4-2F6A3AB7CBDB}" mergeInterval="0" personalView="1" maximized="1" xWindow="-8" yWindow="-8" windowWidth="1936" windowHeight="1056" tabRatio="797" activeSheetId="2"/>
    <customWorkbookView name="Stadler Dorota - Widok osobisty" guid="{9AF4A83C-CF57-4B40-8A74-6A0EA6C2FE5C}" mergeInterval="0" personalView="1" maximized="1" xWindow="1912" yWindow="-8" windowWidth="1696" windowHeight="1026" activeSheetId="2"/>
    <customWorkbookView name="Kozłowska Agnieszka B - Widok osobisty" guid="{687A4863-1825-4D63-B732-E76682E6DE4F}" mergeInterval="0" personalView="1" maximized="1" xWindow="-11" yWindow="-11" windowWidth="1942" windowHeight="1042" tabRatio="820" activeSheetId="4"/>
    <customWorkbookView name="Patkowska Ewelina - Widok osobisty" guid="{EB23FC34-EB9F-4A12-8CA9-C3B8F6F151C1}" mergeInterval="0" personalView="1" xWindow="10" yWindow="326" windowWidth="916" windowHeight="428" activeSheetId="2"/>
    <customWorkbookView name="Dobosz Dorota - Widok osobisty" guid="{6587DC74-DEB6-4452-A434-417A9595CDDC}" mergeInterval="0" personalView="1" xWindow="9" yWindow="31" windowWidth="1662" windowHeight="343" activeSheetId="1"/>
    <customWorkbookView name="Kozłowska Agnieszka - Widok osobisty" guid="{52EFF634-6180-488B-AC31-853256997E5C}" mergeInterval="0" personalView="1" xWindow="52" yWindow="63" windowWidth="1662" windowHeight="411" activeSheetId="5"/>
    <customWorkbookView name="Cieciura Dorota - Widok osobisty" guid="{57267270-6A97-4850-9DB6-FE6B399379AA}" mergeInterval="0" personalView="1" maximized="1" xWindow="-9" yWindow="-9" windowWidth="1938" windowHeight="1048" activeSheetId="14"/>
    <customWorkbookView name="Dziadczyk Marzena - Widok osobisty" guid="{8DA78CF1-615A-4626-9893-6751995631A4}" mergeInterval="0" personalView="1" maximized="1" xWindow="-11" yWindow="-11" windowWidth="1942" windowHeight="1042" activeSheetId="6"/>
    <customWorkbookView name="Słaba Dorota - Widok osobisty" guid="{12F8D032-8143-430B-8DFF-852E8796C402}" mergeInterval="0" personalView="1" maximized="1" xWindow="-11" yWindow="-11" windowWidth="1942" windowHeight="1042" activeSheetId="1"/>
    <customWorkbookView name="Chudyma Marta - Widok osobisty" guid="{899D69CD-4B7E-42BC-9944-5BD922EB798C}" mergeInterval="0" personalView="1" xWindow="97" yWindow="58" windowWidth="1569" windowHeight="938" tabRatio="655" activeSheetId="9"/>
    <customWorkbookView name="Kosowska Bożena - Widok osobisty" guid="{25FAB884-5E17-4008-8139-33D910C7DEFE}" mergeInterval="0" personalView="1" maximized="1" xWindow="-8" yWindow="-8" windowWidth="1936" windowHeight="1176" tabRatio="655" activeSheetId="16"/>
  </customWorkbookViews>
</workbook>
</file>

<file path=xl/calcChain.xml><?xml version="1.0" encoding="utf-8"?>
<calcChain xmlns="http://schemas.openxmlformats.org/spreadsheetml/2006/main">
  <c r="Z16" i="20" l="1"/>
  <c r="Y16" i="20"/>
  <c r="N16" i="23"/>
  <c r="M16" i="23"/>
  <c r="L16" i="23"/>
  <c r="K16" i="23"/>
  <c r="G16" i="23"/>
  <c r="F16" i="23"/>
  <c r="O15" i="23"/>
  <c r="N15" i="23"/>
  <c r="N17" i="23" s="1"/>
  <c r="M15" i="23"/>
  <c r="M17" i="23" s="1"/>
  <c r="L15" i="23"/>
  <c r="L17" i="23" s="1"/>
  <c r="K15" i="23"/>
  <c r="K17" i="23" s="1"/>
  <c r="G15" i="23"/>
  <c r="G17" i="23" s="1"/>
  <c r="F15" i="23"/>
  <c r="F17" i="23" s="1"/>
  <c r="G40" i="1" l="1"/>
  <c r="H40" i="1" s="1"/>
  <c r="H39" i="1"/>
  <c r="H37" i="1"/>
  <c r="H36" i="1"/>
  <c r="H35" i="1"/>
  <c r="H34" i="1"/>
  <c r="H33" i="1"/>
  <c r="H32" i="1"/>
  <c r="H31" i="1"/>
  <c r="A31" i="1"/>
  <c r="H30" i="1"/>
  <c r="A30" i="1"/>
  <c r="H29" i="1"/>
  <c r="G29" i="1"/>
  <c r="F29" i="1"/>
  <c r="E29" i="1"/>
  <c r="D29" i="1"/>
  <c r="A29" i="1"/>
  <c r="F26" i="1"/>
  <c r="A26" i="1"/>
  <c r="G24" i="1"/>
  <c r="F24" i="1"/>
  <c r="E24" i="1"/>
  <c r="D24" i="1"/>
  <c r="A24" i="1"/>
  <c r="G21" i="1"/>
  <c r="F21" i="1"/>
  <c r="E21" i="1"/>
  <c r="D21" i="1"/>
  <c r="A21" i="1"/>
  <c r="A19" i="1"/>
  <c r="A17" i="1"/>
  <c r="F15" i="1"/>
  <c r="F4" i="1" s="1"/>
  <c r="A15" i="1"/>
  <c r="G13" i="1"/>
  <c r="E13" i="1"/>
  <c r="D13" i="1"/>
  <c r="A13" i="1"/>
  <c r="G10" i="1"/>
  <c r="H10" i="1" s="1"/>
  <c r="F10" i="1"/>
  <c r="E10" i="1"/>
  <c r="D10" i="1"/>
  <c r="A10" i="1"/>
  <c r="G9" i="1"/>
  <c r="H9" i="1" s="1"/>
  <c r="F9" i="1"/>
  <c r="E9" i="1"/>
  <c r="D9" i="1"/>
  <c r="A9" i="1"/>
  <c r="G8" i="1"/>
  <c r="H8" i="1" s="1"/>
  <c r="F8" i="1"/>
  <c r="E8" i="1"/>
  <c r="D8" i="1"/>
  <c r="A8" i="1"/>
  <c r="G7" i="1"/>
  <c r="F7" i="1"/>
  <c r="E7" i="1"/>
  <c r="D7" i="1"/>
  <c r="A7" i="1"/>
  <c r="H7" i="1" s="1"/>
  <c r="G6" i="1"/>
  <c r="H6" i="1" s="1"/>
  <c r="F6" i="1"/>
  <c r="E6" i="1"/>
  <c r="D6" i="1"/>
  <c r="A6" i="1"/>
  <c r="A12" i="1" s="1"/>
  <c r="G5" i="1"/>
  <c r="F5" i="1"/>
  <c r="E5" i="1"/>
  <c r="D5" i="1"/>
  <c r="A5" i="1"/>
  <c r="H5" i="1" s="1"/>
  <c r="H4" i="1"/>
  <c r="G4" i="1"/>
  <c r="E4" i="1"/>
  <c r="D4" i="1"/>
  <c r="A4" i="1"/>
  <c r="G3" i="1"/>
  <c r="G2" i="1" s="1"/>
  <c r="F3" i="1"/>
  <c r="E3" i="1"/>
  <c r="D3" i="1"/>
  <c r="A3" i="1"/>
  <c r="A11" i="1" s="1"/>
  <c r="E2" i="1"/>
  <c r="E38" i="1" s="1"/>
  <c r="D2" i="1"/>
  <c r="D38" i="1" s="1"/>
  <c r="G38" i="1" l="1"/>
  <c r="H38" i="1" s="1"/>
  <c r="I4" i="1"/>
  <c r="F2" i="1"/>
  <c r="F38" i="1" s="1"/>
  <c r="C12" i="1"/>
  <c r="G12" i="1"/>
  <c r="I12" i="1" s="1"/>
  <c r="H3" i="1"/>
  <c r="F13" i="1"/>
  <c r="G11" i="1"/>
  <c r="I11" i="1" s="1"/>
  <c r="A2" i="1"/>
  <c r="A38" i="1" l="1"/>
  <c r="C4" i="1"/>
  <c r="H2" i="1"/>
  <c r="C11" i="1"/>
  <c r="S16" i="21" l="1"/>
  <c r="G17" i="19" l="1"/>
  <c r="G16" i="19"/>
  <c r="G15" i="19"/>
  <c r="F17" i="19" l="1"/>
  <c r="F16" i="19"/>
  <c r="F15" i="19"/>
  <c r="K24" i="17" l="1"/>
  <c r="H24" i="17"/>
  <c r="F24" i="17"/>
  <c r="E24" i="17"/>
  <c r="D24" i="17"/>
  <c r="C24" i="17"/>
  <c r="K23" i="17"/>
  <c r="J23" i="17"/>
  <c r="J24" i="17" s="1"/>
  <c r="I23" i="17"/>
  <c r="I24" i="17" s="1"/>
  <c r="H23" i="17"/>
  <c r="G23" i="17"/>
  <c r="F23" i="17"/>
  <c r="E23" i="17"/>
  <c r="D23" i="17"/>
  <c r="C23" i="17"/>
  <c r="K18" i="17"/>
  <c r="J18" i="17"/>
  <c r="I18" i="17"/>
  <c r="H18" i="17"/>
  <c r="G18" i="17"/>
  <c r="K13" i="17"/>
  <c r="J13" i="17"/>
  <c r="I13" i="17"/>
  <c r="H13" i="17"/>
  <c r="G13" i="17"/>
  <c r="K8" i="17"/>
  <c r="J8" i="17"/>
  <c r="I8" i="17"/>
  <c r="H8" i="17"/>
  <c r="G8" i="17"/>
  <c r="K3" i="17"/>
  <c r="J3" i="17"/>
  <c r="I3" i="17"/>
  <c r="H3" i="17"/>
  <c r="G3" i="17"/>
  <c r="G24" i="17" l="1"/>
</calcChain>
</file>

<file path=xl/sharedStrings.xml><?xml version="1.0" encoding="utf-8"?>
<sst xmlns="http://schemas.openxmlformats.org/spreadsheetml/2006/main" count="1520" uniqueCount="746">
  <si>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</si>
  <si>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</si>
  <si>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</si>
  <si>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</si>
  <si>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</si>
  <si>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</si>
  <si>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</si>
  <si>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</si>
  <si>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</si>
  <si>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</si>
  <si>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</si>
  <si>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</si>
  <si>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</si>
  <si>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</si>
  <si>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</si>
  <si>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</si>
  <si>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</si>
  <si>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</si>
  <si>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</si>
  <si>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</si>
  <si>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</si>
  <si>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</si>
  <si>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</si>
  <si>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</si>
  <si>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</si>
  <si>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</si>
  <si>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</si>
  <si>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</si>
  <si>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</si>
  <si>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</si>
  <si>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</si>
  <si>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</si>
  <si>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</si>
  <si>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</si>
  <si>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</si>
  <si>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</si>
  <si>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</si>
  <si>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</si>
  <si>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</si>
  <si>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</si>
  <si>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</si>
  <si>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</si>
  <si>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</si>
  <si>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</si>
  <si>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</si>
  <si>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</si>
  <si>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</si>
  <si>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</si>
  <si>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</si>
  <si>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</si>
  <si>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</si>
  <si>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</si>
  <si>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</si>
  <si>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</si>
  <si>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</si>
  <si>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</si>
  <si>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</si>
  <si>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</si>
  <si>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</si>
  <si>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</si>
  <si>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</si>
  <si>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</si>
  <si>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</si>
  <si>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</si>
  <si>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</si>
  <si>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</si>
  <si>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</si>
  <si>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</si>
  <si>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</si>
  <si>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</si>
  <si>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</si>
  <si>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</si>
  <si>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</si>
  <si>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</si>
  <si>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</si>
  <si>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</si>
  <si>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</si>
  <si>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</si>
  <si>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</si>
  <si>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</si>
  <si>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</si>
  <si>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</si>
  <si>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</si>
  <si>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</si>
  <si>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</si>
  <si>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</si>
  <si>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</si>
  <si>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</si>
  <si>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</si>
  <si>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</si>
  <si>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</si>
  <si>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</si>
  <si>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</si>
  <si>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</si>
  <si>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</si>
  <si>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</si>
  <si>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</si>
  <si>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</si>
  <si>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</si>
  <si>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</si>
  <si>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</si>
  <si>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</si>
  <si>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</si>
  <si>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</si>
  <si>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</si>
  <si>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</si>
  <si>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</si>
  <si>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</si>
  <si>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</si>
  <si>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</si>
  <si>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</si>
  <si>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</si>
  <si>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</si>
  <si>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</si>
  <si>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</si>
  <si>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</si>
  <si>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</si>
  <si>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</si>
  <si>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</si>
  <si>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</si>
  <si>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</si>
  <si>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</si>
  <si>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</si>
  <si>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</si>
  <si>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</si>
  <si>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</si>
  <si>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</si>
  <si>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</si>
  <si>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</si>
  <si>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</si>
  <si>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</si>
  <si>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</si>
  <si>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</si>
  <si>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</si>
  <si>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</si>
  <si>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Koszty pracownicze i koszty działania</t>
  </si>
  <si>
    <t>Staff, operating expenses and management costs</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</si>
  <si>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</si>
  <si>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</si>
  <si>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</si>
  <si>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</si>
  <si>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</si>
  <si>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</si>
  <si>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</si>
  <si>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</si>
  <si>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</si>
  <si>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</si>
  <si>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</si>
  <si>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</si>
  <si>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</si>
  <si>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</si>
  <si>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</si>
  <si>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</si>
  <si>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</si>
  <si>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</si>
  <si>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</si>
  <si>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</si>
  <si>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</si>
  <si>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</si>
  <si>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</si>
  <si>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</si>
  <si>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</si>
  <si>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</si>
  <si>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</si>
  <si>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</si>
  <si>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</si>
  <si>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</si>
  <si>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</si>
  <si>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</si>
  <si>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</si>
  <si>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</si>
  <si>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</si>
  <si>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</si>
  <si>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</si>
  <si>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</si>
  <si>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</si>
  <si>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</si>
  <si>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</si>
  <si>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</si>
  <si>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</si>
  <si>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</si>
  <si>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</si>
  <si>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</si>
  <si>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</si>
  <si>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</si>
  <si>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</si>
  <si>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</si>
  <si>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</si>
  <si>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</si>
  <si>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</si>
  <si>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</si>
  <si>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</si>
  <si>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</si>
  <si>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</si>
  <si>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</si>
  <si>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</si>
  <si>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</si>
  <si>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</si>
  <si>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</si>
  <si>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</si>
  <si>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</si>
  <si>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</si>
  <si>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</si>
  <si>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</si>
  <si>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</si>
  <si>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</si>
  <si>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</si>
  <si>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</si>
  <si>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</si>
  <si>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</si>
  <si>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</si>
  <si>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</si>
  <si>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</si>
  <si>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</si>
  <si>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</si>
  <si>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</si>
  <si>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</si>
  <si>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</si>
  <si>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</si>
  <si>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</si>
  <si>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</si>
  <si>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</si>
  <si>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</si>
  <si>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</si>
  <si>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</si>
  <si>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</si>
  <si>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</si>
  <si>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</si>
  <si>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</si>
  <si>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</si>
  <si>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</si>
  <si>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</si>
  <si>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</si>
  <si>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</si>
  <si>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</si>
  <si>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</si>
  <si>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</si>
  <si>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</si>
  <si>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</si>
  <si>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</si>
  <si>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</si>
  <si>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</si>
  <si>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</si>
  <si>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</si>
  <si>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</si>
  <si>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</si>
  <si>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</si>
  <si>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</si>
  <si>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</si>
  <si>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</si>
  <si>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</si>
  <si>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</si>
  <si>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</si>
  <si>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</si>
  <si>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</si>
  <si>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</si>
  <si>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Rozliczenie umów leasingowych</t>
  </si>
  <si>
    <t>Przychody z tytułu odzyskanych należności (przedawnionych, umorzonych i nieściągalnych)</t>
  </si>
  <si>
    <t>Wynik z tytułu sprzedaży lub likwidacji składników majątku trwałego i aktywów do zbycia</t>
  </si>
  <si>
    <t>Otrzymane odszkodowania, kary i grzywny</t>
  </si>
  <si>
    <t>Przychody z tytułu modyfikacji umowy leasingu</t>
  </si>
  <si>
    <t xml:space="preserve">Pozostałe </t>
  </si>
  <si>
    <t>Koszty zakupu usług</t>
  </si>
  <si>
    <t>Składki na rzecz organizacji o charakterze dobrowolnym</t>
  </si>
  <si>
    <t>Zapłacone odszkodowania, kary i grzywny</t>
  </si>
  <si>
    <t>Przekazane darowizny</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</si>
  <si>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</si>
  <si>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</si>
  <si>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</si>
  <si>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</si>
  <si>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</si>
  <si>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</si>
  <si>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</si>
  <si>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</si>
  <si>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</si>
  <si>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</si>
  <si>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</si>
  <si>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</si>
  <si>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</si>
  <si>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</si>
  <si>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</si>
  <si>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</si>
  <si>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</si>
  <si>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</si>
  <si>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</si>
  <si>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</si>
  <si>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</si>
  <si>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</si>
  <si>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</si>
  <si>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</si>
  <si>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</si>
  <si>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</si>
  <si>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</si>
  <si>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</si>
  <si>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</si>
  <si>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</si>
  <si>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</si>
  <si>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</si>
  <si>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</si>
  <si>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</si>
  <si>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</si>
  <si>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</si>
  <si>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</si>
  <si>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</si>
  <si>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</si>
  <si>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</si>
  <si>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</si>
  <si>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</si>
  <si>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</si>
  <si>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</si>
  <si>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</si>
  <si>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</si>
  <si>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</si>
  <si>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</si>
  <si>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</si>
  <si>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</si>
  <si>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</si>
  <si>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</si>
  <si>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</si>
  <si>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</si>
  <si>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</si>
  <si>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</si>
  <si>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</si>
  <si>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</si>
  <si>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</si>
  <si>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</si>
  <si>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</si>
  <si>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</si>
  <si>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</si>
  <si>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</si>
  <si>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</si>
  <si>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</si>
  <si>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</si>
  <si>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</si>
  <si>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</si>
  <si>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</si>
  <si>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</si>
  <si>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</si>
  <si>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</si>
  <si>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</si>
  <si>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</si>
  <si>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</si>
  <si>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</si>
  <si>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</si>
  <si>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</si>
  <si>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</si>
  <si>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</si>
  <si>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</si>
  <si>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</si>
  <si>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</si>
  <si>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</si>
  <si>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</si>
  <si>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</si>
  <si>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</si>
  <si>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</si>
  <si>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</si>
  <si>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</si>
  <si>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</si>
  <si>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</si>
  <si>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</si>
  <si>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</si>
  <si>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</si>
  <si>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</si>
  <si>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</si>
  <si>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</si>
  <si>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</si>
  <si>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</si>
  <si>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</si>
  <si>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</si>
  <si>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</si>
  <si>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</si>
  <si>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</si>
  <si>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</si>
  <si>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</si>
  <si>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</si>
  <si>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</si>
  <si>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</si>
  <si>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</si>
  <si>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</si>
  <si>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</si>
  <si>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</si>
  <si>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</si>
  <si>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</si>
  <si>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</si>
  <si>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</si>
  <si>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</si>
  <si>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</si>
  <si>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</si>
  <si>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</si>
  <si>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</si>
  <si>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Change in fair value of loans and advances mandatorily measured at fair value through profit or loss</t>
  </si>
  <si>
    <t>Wybrane wskaźniki finansowe Grupy Santander Bank Polska S.A.</t>
  </si>
  <si>
    <t xml:space="preserve">Koszty / dochody </t>
  </si>
  <si>
    <t>Wynik z tytułu odsetek / dochody ogółem</t>
  </si>
  <si>
    <r>
      <t xml:space="preserve">Marża odsetkowa netto </t>
    </r>
    <r>
      <rPr>
        <vertAlign val="superscript"/>
        <sz val="8"/>
        <rFont val="Open Sans"/>
        <family val="2"/>
        <charset val="238"/>
      </rPr>
      <t>1)</t>
    </r>
    <r>
      <rPr>
        <sz val="8"/>
        <rFont val="Open Sans"/>
        <family val="2"/>
        <charset val="238"/>
      </rPr>
      <t xml:space="preserve"> </t>
    </r>
  </si>
  <si>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</si>
  <si>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</si>
  <si>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</si>
  <si>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</si>
  <si>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Wskaźnik kosztu ryzyka kredytowego </t>
    </r>
    <r>
      <rPr>
        <vertAlign val="superscript"/>
        <sz val="8"/>
        <rFont val="Open Sans"/>
        <family val="2"/>
        <charset val="238"/>
      </rPr>
      <t>4)</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</si>
  <si>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</si>
  <si>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</si>
  <si>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ROA (zwrot z aktywów) </t>
    </r>
    <r>
      <rPr>
        <vertAlign val="superscript"/>
        <sz val="8"/>
        <rFont val="Open Sans"/>
        <family val="2"/>
        <charset val="238"/>
      </rPr>
      <t xml:space="preserve">7) </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</si>
  <si>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</si>
  <si>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</si>
  <si>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</si>
  <si>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</si>
  <si>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</si>
  <si>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Q1 2018</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</si>
  <si>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</si>
  <si>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</si>
  <si>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</si>
  <si>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</si>
  <si>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</si>
  <si>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ratio </t>
    </r>
    <r>
      <rPr>
        <vertAlign val="superscript"/>
        <sz val="8"/>
        <rFont val="Open Sans"/>
        <family val="2"/>
        <charset val="238"/>
      </rPr>
      <t>2)</t>
    </r>
  </si>
  <si>
    <r>
      <t xml:space="preserve">NPL coverage ratio </t>
    </r>
    <r>
      <rPr>
        <vertAlign val="superscript"/>
        <sz val="8"/>
        <rFont val="Open Sans"/>
        <family val="2"/>
        <charset val="238"/>
      </rPr>
      <t>3)</t>
    </r>
  </si>
  <si>
    <r>
      <t>Credit risk ratio</t>
    </r>
    <r>
      <rPr>
        <vertAlign val="superscript"/>
        <sz val="8"/>
        <rFont val="Open Sans"/>
        <family val="2"/>
        <charset val="238"/>
      </rPr>
      <t xml:space="preserve"> 4)</t>
    </r>
  </si>
  <si>
    <r>
      <t xml:space="preserve">ROE </t>
    </r>
    <r>
      <rPr>
        <vertAlign val="superscript"/>
        <sz val="8"/>
        <rFont val="Open Sans"/>
        <family val="2"/>
        <charset val="238"/>
      </rPr>
      <t>5)</t>
    </r>
  </si>
  <si>
    <r>
      <t>ROTE</t>
    </r>
    <r>
      <rPr>
        <vertAlign val="superscript"/>
        <sz val="8"/>
        <rFont val="Open Sans"/>
        <family val="2"/>
        <charset val="238"/>
      </rPr>
      <t xml:space="preserve"> 6)</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</si>
  <si>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</si>
  <si>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</si>
  <si>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</si>
  <si>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</si>
  <si>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</si>
  <si>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</si>
  <si>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</si>
  <si>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</si>
  <si>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</si>
  <si>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</si>
  <si>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</si>
  <si>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</si>
  <si>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</si>
  <si>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</si>
  <si>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</si>
  <si>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</si>
  <si>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</si>
  <si>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</si>
  <si>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</si>
  <si>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</si>
  <si>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Kalkulacja współczynnika kapitałowego uwzględnia fundusze własne oraz całkowity wymóg kapitałowy wyznaczony przy zastosowaniu metody standardowej dla poszczególnych rodzajów ryzyka zgodnie z przepisami tzw. pakietu CRD IV/CRR.</t>
  </si>
  <si>
    <t>9)</t>
  </si>
  <si>
    <t>Współczynnik kapitału Tier I liczony jako iloraz kapitału Tier I i aktywów ważonych ryzykiem dla ryzyka kredytowego, rynkowego i operacyjnego.</t>
  </si>
  <si>
    <t>10)</t>
  </si>
  <si>
    <t xml:space="preserve">31.03.2019 </t>
  </si>
  <si>
    <t xml:space="preserve">31.03.2018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</si>
  <si>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</si>
  <si>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</si>
  <si>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</si>
  <si>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</si>
  <si>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</si>
  <si>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</si>
  <si>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</si>
  <si>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</si>
  <si>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</si>
  <si>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</si>
  <si>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</si>
  <si>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</si>
  <si>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</si>
  <si>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</si>
  <si>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</si>
  <si>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</si>
  <si>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</si>
  <si>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</si>
  <si>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</si>
  <si>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</si>
  <si>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</si>
  <si>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</si>
  <si>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</si>
  <si>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</si>
  <si>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</si>
  <si>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</si>
  <si>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</si>
  <si>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</si>
  <si>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</si>
  <si>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</si>
  <si>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</si>
  <si>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</si>
  <si>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</si>
  <si>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</si>
  <si>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</si>
  <si>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</si>
  <si>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</si>
  <si>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</si>
  <si>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</si>
  <si>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</si>
  <si>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</si>
  <si>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</si>
  <si>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Komercyjne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</si>
  <si>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</si>
  <si>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</si>
  <si>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</si>
  <si>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</si>
  <si>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</si>
  <si>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</si>
  <si>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</si>
  <si>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</si>
  <si>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Commercial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</si>
  <si>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</si>
  <si>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</si>
  <si>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</si>
  <si>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</si>
  <si>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</si>
  <si>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</si>
  <si>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</si>
  <si>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</si>
  <si>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</si>
  <si>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</si>
  <si>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</si>
  <si>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</si>
  <si>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</si>
  <si>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</si>
  <si>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</si>
  <si>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</si>
  <si>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</si>
  <si>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</si>
  <si>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</si>
  <si>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</si>
  <si>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</si>
  <si>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</si>
  <si>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</si>
  <si>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</si>
  <si>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</si>
  <si>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</si>
  <si>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</si>
  <si>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</si>
  <si>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</si>
  <si>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</si>
  <si>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dłużnych dostępnych do sprzedaży</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</si>
  <si>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</si>
  <si>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</si>
  <si>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</si>
  <si>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</si>
  <si>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</si>
  <si>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</si>
  <si>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</si>
  <si>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</si>
  <si>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</si>
  <si>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</si>
  <si>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</si>
  <si>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</si>
  <si>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</si>
  <si>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</si>
  <si>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</si>
  <si>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</si>
  <si>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Impairment allowances (for four consecutive quarters) to average gross loans and advances to customers (as at the end of the preceding year and the end of the current reporting period).</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</si>
  <si>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</si>
  <si>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</si>
  <si>
    <t>Profit attributable to the parent’s shareholders (for four consecutive quarters) to average total assets (as at the end of the previous year and the end of the current reporting period).</t>
  </si>
  <si>
    <t>The capital adequacy ratio was calculated on the basis of own funds and the total capital requirements established for the individual risk types by means of the standardised approach, in line with the CRD IV/CRR package.</t>
  </si>
  <si>
    <t>Tier 1 ratio is Tier 1 capital expressed as a percentage of risk weighted assets for credit, market and operational risk.</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</si>
  <si>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</si>
  <si>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</si>
  <si>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</si>
  <si>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</si>
  <si>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</si>
  <si>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</si>
  <si>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</si>
  <si>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</si>
  <si>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</si>
  <si>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</si>
  <si>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</si>
  <si>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</si>
  <si>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</si>
  <si>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</si>
  <si>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</si>
  <si>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</si>
  <si>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</si>
  <si>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</si>
  <si>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</si>
  <si>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</si>
  <si>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</si>
  <si>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</si>
  <si>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</si>
  <si>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</si>
  <si>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</si>
  <si>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</si>
  <si>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</si>
  <si>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</si>
  <si>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</si>
  <si>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</si>
  <si>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</si>
  <si>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</si>
  <si>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</si>
  <si>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</si>
  <si>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</si>
  <si>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</si>
  <si>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</si>
  <si>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</si>
  <si>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</si>
  <si>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</si>
  <si>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</si>
  <si>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</si>
  <si>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</si>
  <si>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</si>
  <si>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</si>
  <si>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</si>
  <si>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</si>
  <si>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</si>
  <si>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</si>
  <si>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</si>
  <si>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4Q 2019</t>
  </si>
  <si>
    <t>Aktywa stanowiące zabezpieczenie zobowiązań</t>
  </si>
  <si>
    <t>Assets pledged as collateral</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</si>
  <si>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</si>
  <si>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</si>
  <si>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</si>
  <si>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</si>
  <si>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</si>
  <si>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</si>
  <si>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</si>
  <si>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</si>
  <si>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</si>
  <si>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</si>
  <si>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</si>
  <si>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</si>
  <si>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</si>
  <si>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</si>
  <si>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</si>
  <si>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kwota korekty</t>
  </si>
  <si>
    <t>bilans</t>
  </si>
  <si>
    <t xml:space="preserve">Dłużnych papierów wartościowych </t>
  </si>
  <si>
    <t xml:space="preserve">Debt securities </t>
  </si>
  <si>
    <t>Consulting and advisory fees</t>
  </si>
  <si>
    <t>Total general and administrative expenses</t>
  </si>
  <si>
    <t>Zmiana wartości godziwej należności kredytowych obowiązkowo wycenianych w wartości godziwej przez wynik finansowy</t>
  </si>
  <si>
    <t>31.12.2019</t>
  </si>
  <si>
    <t xml:space="preserve">31.12.2019 </t>
  </si>
  <si>
    <t>Q1-4 2019</t>
  </si>
  <si>
    <t xml:space="preserve">Wynik odsetkowy netto za rok obrotowy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</si>
  <si>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 xml:space="preserve">Net interest income for an accounting year (excluding interest income from the portfolio of debt securities held for trading and other exposures related to trading) to average net earning assets as at the end of subsequent quarters after the end of the year preceding the accounting year (excluding financial assets held for trading, hedging derivatives, other exposures related to trading and other loans and advances to customers). </t>
  </si>
  <si>
    <t xml:space="preserve">Gross loans and advances to customers classified to stage 3 and POCI exposures to the portfolio of gross loans and advances to customers measured at amortised cost at the end of the reporting period (calculation in use from Q1 2018). </t>
  </si>
  <si>
    <t xml:space="preserve">Odpisy aktualizacyjne na wyceniane w zamortyzowanym koszcie należności od klientów zakwalifikowane do koszyka 3 oraz na ekspozycje z koszyka POCI przez wartość brutto tych należności na koniec okresu sprawozdawczego. </t>
  </si>
  <si>
    <t>Impairment allowances for loans and advances to customers measured at amortised cost which are classified to stage 3 and POCI exposures to gross value of such loans and advances at the end of the reporting period.</t>
  </si>
  <si>
    <t>Zysk za okres należny udziałowcom jednostki dominującej za dany okres przez średnią ważoną liczbę akcji zwykłych.</t>
  </si>
  <si>
    <t>Walutowe operacje międzybankowe oraz pozostałe handlowe dochody z transakcji walutowych</t>
  </si>
  <si>
    <t>1Q 2020</t>
  </si>
  <si>
    <t>I Q 2020</t>
  </si>
  <si>
    <t xml:space="preserve">Pochodne instrumenty finansowe </t>
  </si>
  <si>
    <t>Q1 2020</t>
  </si>
  <si>
    <t>2Q 2020</t>
  </si>
  <si>
    <t>II Q 2020</t>
  </si>
  <si>
    <t xml:space="preserve">Odpisy netto z tytułu oczekiwanych strat kredytowych na należności wyceniane w zamortyzowanym koszcie </t>
  </si>
  <si>
    <t xml:space="preserve">Impairment allowances for expected credit losses on loans and advances measured at amortised cost </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</si>
  <si>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</si>
  <si>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</si>
  <si>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t xml:space="preserve">Małe akwizycyjne jednostki Santander Bank Polska S.A. są raportowane odrębnie od końca 2019 r. </t>
  </si>
  <si>
    <r>
      <t xml:space="preserve">Aktywa netto funduszy inwestycyjnych </t>
    </r>
    <r>
      <rPr>
        <vertAlign val="superscript"/>
        <sz val="7"/>
        <color theme="1"/>
        <rFont val="Open Sans"/>
        <family val="2"/>
        <charset val="238"/>
      </rPr>
      <t>4)</t>
    </r>
  </si>
  <si>
    <r>
      <t xml:space="preserve">Net assets in mutual funds </t>
    </r>
    <r>
      <rPr>
        <vertAlign val="superscript"/>
        <sz val="7"/>
        <color theme="1"/>
        <rFont val="Open Sans"/>
        <family val="2"/>
        <charset val="238"/>
      </rPr>
      <t>4)</t>
    </r>
  </si>
  <si>
    <t xml:space="preserve"> - equity securities measured at fair value through profit and loss</t>
  </si>
  <si>
    <t>- kapitałowe inwestycyjne aktywa finansowe wyceniane w wartości godziwej przez wynik finansowy</t>
  </si>
  <si>
    <t>3Q 2020</t>
  </si>
  <si>
    <t>III Q 2020</t>
  </si>
  <si>
    <t>Change in fair value of financial securities mandatorily measured at fair value through profit or loss</t>
  </si>
  <si>
    <t>Kapitałowe inwestycyjne aktywa finansowe wyceniane w wartości godziwej przez 
wynik finansowy</t>
  </si>
  <si>
    <t>Equity securities measured at fair value through profit and loss</t>
  </si>
  <si>
    <t xml:space="preserve">Q1-2 2020 </t>
  </si>
  <si>
    <t xml:space="preserve">Q1-3 2020 </t>
  </si>
  <si>
    <t xml:space="preserve">Zarejestrowani klienci bankowości internetowej i mobilnej Santander Bank Polska S.A. 
Od III kw. 2020 r. prezentowane dane uwzględniają także klientów Santander Consumer Bank S.A., którzy podpisali umowę o dostęp do usług bankowości elektronicznej. </t>
  </si>
  <si>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</si>
  <si>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</si>
  <si>
    <t xml:space="preserve">Small acquisition units are reported separately, starting from end-2019 </t>
  </si>
  <si>
    <t>Registered customers of internet and mobile banking services of Santander Bank Polska S.A. 
Starting from Q3 2020, the stated data include customers of Santander Consumer Bank S.A. who signed an electronic banking services agreements.</t>
  </si>
  <si>
    <t xml:space="preserve">Należności brutto od klientów zakwalifikowane do koszyka 3 i ekspozycji POCI przez wyceniany w zamortyzowanym koszcie portfel należności brutto od klientów na koniec okresu sprawozdawczego (kalkulacja obowiązująca   od I kw. 2018 r.). </t>
  </si>
  <si>
    <t xml:space="preserve">Podstawowe dane niefinansowe Grupy Santander Bank Polska S.A. </t>
  </si>
  <si>
    <t>4Q 2020</t>
  </si>
  <si>
    <t>IV Q 2020</t>
  </si>
  <si>
    <t>kredyty i pożyczki od instytucji finansowych</t>
  </si>
  <si>
    <t>Charge of provisions for legal risk portfolio</t>
  </si>
  <si>
    <t>1Q 2021</t>
  </si>
  <si>
    <t>I Q 2021</t>
  </si>
  <si>
    <t>commissions card (debit cards and pre-paid)</t>
  </si>
  <si>
    <t xml:space="preserve">Prowizje kartowe (karty debetowe i pre-paid) </t>
  </si>
  <si>
    <t>Usługi elektroniczne i płatnicze</t>
  </si>
  <si>
    <t>2Q 2021</t>
  </si>
  <si>
    <t>II Q 2021</t>
  </si>
  <si>
    <t>`</t>
  </si>
  <si>
    <t>- credits and loans from financial institution</t>
  </si>
  <si>
    <t>3Q 2021</t>
  </si>
  <si>
    <t>III Q 2021</t>
  </si>
  <si>
    <t>Koszty zabezpieczenia</t>
  </si>
  <si>
    <t>Koszty utrzymania budynków</t>
  </si>
  <si>
    <t>Transmisja danych</t>
  </si>
  <si>
    <t>Koszty z tytułu podatku VAT nie podlegającego odliczeniu</t>
  </si>
  <si>
    <t>Prowizje kartowe (karty debetowe)</t>
  </si>
  <si>
    <t xml:space="preserve">Prowizje kartowe (karty debetowe) </t>
  </si>
  <si>
    <t>Rozwiązania rezerw na ryzyko prawne</t>
  </si>
  <si>
    <t>Release of provisions for legal risk</t>
  </si>
  <si>
    <t>4Q 2021</t>
  </si>
  <si>
    <t xml:space="preserve"> - debt investment securities measured at amortised cost</t>
  </si>
  <si>
    <t>Equity attributable to owners of parent entity</t>
  </si>
  <si>
    <t>IV Q 2021</t>
  </si>
  <si>
    <t>spr</t>
  </si>
  <si>
    <t xml:space="preserve">Dłużne inwestycyjne aktywa finansowe wyceniane w zamortyzowanym koszcie </t>
  </si>
  <si>
    <t>Zawiązania rezerw na ryzyko prawne*</t>
  </si>
  <si>
    <t>Odpisy z tytułu utraty wartości rzeczowych aktywów trwałych i wartości niematerialnych objętych umowami leasingu oraz innych aktywów trwałych</t>
  </si>
  <si>
    <t>Aktywa trwałe zaklasyfikowane jako przeznaczone do sprzedaży</t>
  </si>
  <si>
    <t>Fixed assets classified as held for sale</t>
  </si>
  <si>
    <t>attributable to owners of the parent entity</t>
  </si>
  <si>
    <t>akcjonariusze jednostki dominującej</t>
  </si>
  <si>
    <t>Impairment allowances for expected credit losses</t>
  </si>
  <si>
    <t>Odpisy netto z tytułu oczekiwanych strat kredytowych</t>
  </si>
  <si>
    <t xml:space="preserve">Net gains on sale of equity securities measured at fair value through profit or loss </t>
  </si>
  <si>
    <t xml:space="preserve">Net gains on sale of debt securities measured at fair value through profit or loss </t>
  </si>
  <si>
    <t>Wynik na sprzedaży kapitałowych inwestycyjnych aktywów finansowych wycenianych w wartości godziwej przez wynik finansowy</t>
  </si>
  <si>
    <t>Wynik na sprzedaży dłużnych  aktywów finansowych obowiązkowo wycenianych w wartości godziwej przez wynik finansowy</t>
  </si>
  <si>
    <t>Gain on the preliminary settlement of the sale of an organized part of enterprise</t>
  </si>
  <si>
    <t>Gains on sale of services</t>
  </si>
  <si>
    <t>Gain on sales or liquidation of fixed assets, intangible assets and assets for disposal</t>
  </si>
  <si>
    <t>Zawiązania rezerw na sprawy sporne oraz inne aktywa*</t>
  </si>
  <si>
    <t>Rozwiązania rezerw na sprawy sporne oraz inne aktywa</t>
  </si>
  <si>
    <t>Net gains on sale of debt securities measured at fair value through other comprehensive income</t>
  </si>
  <si>
    <t>Net gains (losses) on sale of debt securities mandatorily measured at fair value through profit or loss</t>
  </si>
  <si>
    <t>Zmiana wartości godziwej inwestycyjnych aktywów finansowych obowiązkowo wycenianych w wartości godziwej przez wynik finansowy</t>
  </si>
  <si>
    <t>Net gains on sale of equity securities measured at fair value through profit and loss</t>
  </si>
  <si>
    <t>Debt investment securities measured at amortised cost</t>
  </si>
  <si>
    <t>Q1-2 2020*</t>
  </si>
  <si>
    <t>Q1-3 2020*</t>
  </si>
  <si>
    <t>Q1-4 2020*</t>
  </si>
  <si>
    <t>Q1 2021</t>
  </si>
  <si>
    <t>Q1-2 2021</t>
  </si>
  <si>
    <t>Q1-3 2021</t>
  </si>
  <si>
    <t>Q1-4 2021</t>
  </si>
  <si>
    <r>
      <t xml:space="preserve">Marża odsetkowa netto </t>
    </r>
    <r>
      <rPr>
        <vertAlign val="superscript"/>
        <sz val="8"/>
        <rFont val="Open Sans"/>
        <family val="2"/>
        <charset val="238"/>
      </rPr>
      <t xml:space="preserve">1) </t>
    </r>
  </si>
  <si>
    <r>
      <t>NPL ratio</t>
    </r>
    <r>
      <rPr>
        <vertAlign val="superscript"/>
        <sz val="8"/>
        <rFont val="Open Sans"/>
        <family val="2"/>
        <charset val="238"/>
      </rPr>
      <t xml:space="preserve"> 2)</t>
    </r>
  </si>
  <si>
    <r>
      <t>Wskaźnik kosztu ryzyka kredytowego</t>
    </r>
    <r>
      <rPr>
        <vertAlign val="superscript"/>
        <sz val="8"/>
        <rFont val="Open Sans"/>
        <family val="2"/>
        <charset val="238"/>
      </rPr>
      <t xml:space="preserve"> 4)</t>
    </r>
  </si>
  <si>
    <r>
      <t xml:space="preserve">Credit risk ratio </t>
    </r>
    <r>
      <rPr>
        <vertAlign val="superscript"/>
        <sz val="8"/>
        <rFont val="Open Sans"/>
        <family val="2"/>
        <charset val="238"/>
      </rPr>
      <t>4)</t>
    </r>
  </si>
  <si>
    <r>
      <t xml:space="preserve">ROTE </t>
    </r>
    <r>
      <rPr>
        <vertAlign val="superscript"/>
        <sz val="8"/>
        <rFont val="Open Sans"/>
        <family val="2"/>
        <charset val="238"/>
      </rPr>
      <t>6)</t>
    </r>
  </si>
  <si>
    <r>
      <t>ROA (zwrot z aktywów)</t>
    </r>
    <r>
      <rPr>
        <vertAlign val="superscript"/>
        <sz val="8"/>
        <rFont val="Open Sans"/>
        <family val="2"/>
        <charset val="238"/>
      </rPr>
      <t xml:space="preserve"> 7) </t>
    </r>
  </si>
  <si>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</si>
  <si>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</si>
  <si>
    <t xml:space="preserve">Należności brutto od klientów zakwalifikowane do koszyka 3 i ekspozycji POCI przez wyceniany w zamortyzowanym koszcie portfel należności brutto od klientów na koniec okresu sprawozdawczego (kalkulacja obowiązująca od I kw. 2018 r.). </t>
  </si>
  <si>
    <t>ECL allowances (for four consecutive quarters) to average gross loans and advances to customers (as at the end of the preceding year and the end of the current reporting period).</t>
  </si>
  <si>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</si>
  <si>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</si>
  <si>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</si>
  <si>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</si>
  <si>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</si>
  <si>
    <t>Zysk należny udziałowcom jednostki dominującej za dany okres przez średnią ważoną liczbę akcji zwykłych.</t>
  </si>
  <si>
    <t>*</t>
  </si>
  <si>
    <t xml:space="preserve">Wskażniki kapitałowe w okresach oznaczonych gwiazdką obejmują zyski zaliczone do funduszy własnych na podstawie decyzji NBP. </t>
  </si>
  <si>
    <t xml:space="preserve">Capital ratios for periods indicated with an asterisk take account of profits allocated to own funds based on the NBP decision.  </t>
  </si>
  <si>
    <t xml:space="preserve">Zarejestrowani klienci bankowości internetowej i mobilnej Santander Bank Polska S.A. od III kw. 2020 r.  prezentowani są łącznie z klientami 
Santander Consumer Bank S.A. posiadającymi umowę o dostęp do usług bankowości elektronicznej i aktywny produkt.  </t>
  </si>
  <si>
    <t xml:space="preserve">Registered customers of internet and mobile banking services of Santander Bank Polska S.A. Starting from Q3 2020, the stated data include customers of Santander Consumer Bank S.A. who signed an electronic banking services agreements and are active users of a banking product. </t>
  </si>
  <si>
    <t xml:space="preserve">Aktywni klienci bankowości elektronicznej Santander Bank Polska S.A. i Santander Consumer Bank S.A., którzy w ostatnim miesiącu okresu sprawozdawczego przynajmniej raz zalogowali się do serwisu internetowego lub mobilnego, bądż też sprawdzili za jego pośrednictwem saldo bez logowania. 
Od III kw. 2020 r. zaprezentowane dane uwzględniają klientów Santander Consumer Bank S.A. spełniających ww. kryteria.  </t>
  </si>
  <si>
    <t xml:space="preserve">Małe akwizycyjne jednostki Santander Bank Polska S.A. raportowane są odrębnie od końca 2019 r. </t>
  </si>
  <si>
    <t xml:space="preserve">Small acquisition units are reported separately, starting from end-2019.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</si>
</sst>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zł&quot;_-;\-* #,##0.00\ &quot;zł&quot;_-;_-* &quot;-&quot;??\ &quot;zł&quot;_-;_-@_-"/>
    <numFmt numFmtId="43" formatCode="_-* #,##0.00_-;\-* #,##0.00_-;_-* &quot;-&quot;??_-;_-@_-"/>
    <numFmt numFmtId="164" formatCode="_-* #,##0.00\ _z_ł_-;\-* #,##0.00\ _z_ł_-;_-* &quot;-&quot;??\ _z_ł_-;_-@_-"/>
    <numFmt numFmtId="165" formatCode="_(* #\ ###\ ##0_);_(* \(#\ ###\ ##0\);_(* &quot;-&quot;_);_(@_)"/>
    <numFmt numFmtId="166" formatCode="_(* #\ ###\ ##0_);_(* \(#\ ##0\);_(* &quot;-&quot;_);_(@_)"/>
    <numFmt numFmtId="167" formatCode="_-* #,##0\ _z_ł_-;\-* #,##0\ _z_ł_-;_-* &quot;-&quot;??\ _z_ł_-;_-@_-"/>
    <numFmt numFmtId="168" formatCode="0.0%"/>
    <numFmt numFmtId="169" formatCode="_-* #,##0_-;\-* #,##0_-;_-* &quot;-&quot;??_-;_-@_-"/>
    <numFmt numFmtId="170" formatCode="#,##0;\(#,##0\);&quot;-&quot;;@"/>
  </numFmts>
  <fonts count="105">
    <font>
      <sz val="11"/>
      <color theme="1"/>
      <name val="Calibri"/>
      <family val="2"/>
      <charset val="238"/>
      <scheme val="minor"/>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10"/>
      <color rgb="FF0070C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b/>
      <sz val="8"/>
      <color theme="0"/>
      <name val="Open Sans"/>
      <family val="2"/>
      <charset val="238"/>
    </font>
    <font>
      <sz val="9"/>
      <color rgb="FFCC0000"/>
      <name val="Open Sans"/>
      <family val="2"/>
      <charset val="238"/>
    </font>
    <font>
      <sz val="9"/>
      <color theme="1"/>
      <name val="Open Sans"/>
      <family val="2"/>
      <charset val="238"/>
    </font>
    <font>
      <b/>
      <sz val="9"/>
      <color rgb="FFC00000"/>
      <name val="Open Sans"/>
      <family val="2"/>
      <charset val="238"/>
    </font>
    <font>
      <sz val="9"/>
      <name val="Open Sans"/>
      <family val="2"/>
      <charset val="238"/>
    </font>
    <font>
      <b/>
      <sz val="8"/>
      <color rgb="FFEC0000"/>
      <name val="Open Sans"/>
      <family val="2"/>
      <charset val="238"/>
    </font>
    <font>
      <b/>
      <sz val="9"/>
      <color rgb="FFEC0000"/>
      <name val="Open Sans"/>
      <family val="2"/>
      <charset val="238"/>
    </font>
    <font>
      <sz val="9"/>
      <color theme="1"/>
      <name val="Open Sans"/>
      <family val="2"/>
      <charset val="238"/>
    </font>
    <font>
      <sz val="9"/>
      <name val="Open Sans"/>
      <family val="2"/>
      <charset val="238"/>
    </font>
    <font>
      <b/>
      <sz val="9"/>
      <name val="Open Sans"/>
      <family val="2"/>
      <charset val="238"/>
    </font>
    <font>
      <b/>
      <sz val="9"/>
      <color rgb="FFEC0000"/>
      <name val="Open Sans"/>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b/>
      <sz val="9"/>
      <color rgb="FFC00000"/>
      <name val="Open Sans"/>
      <family val="2"/>
      <charset val="238"/>
    </font>
    <font>
      <sz val="9"/>
      <color rgb="FFFF0000"/>
      <name val="Open Sans"/>
      <family val="2"/>
      <charset val="238"/>
    </font>
    <font>
      <b/>
      <sz val="8"/>
      <color rgb="FFC00000"/>
      <name val="Open Sans"/>
      <family val="2"/>
      <charset val="238"/>
    </font>
    <font>
      <b/>
      <sz val="8"/>
      <name val="Open Sans"/>
      <family val="2"/>
      <charset val="238"/>
    </font>
    <font>
      <sz val="8"/>
      <name val="Open Sans"/>
      <family val="2"/>
      <charset val="238"/>
    </font>
    <font>
      <b/>
      <sz val="8"/>
      <color rgb="FFEC0000"/>
      <name val="Open Sans"/>
      <family val="2"/>
      <charset val="238"/>
    </font>
    <font>
      <b/>
      <sz val="8"/>
      <color theme="1"/>
      <name val="Open Sans"/>
      <family val="2"/>
      <charset val="238"/>
    </font>
    <font>
      <sz val="8"/>
      <color rgb="FFFF0000"/>
      <name val="Open Sans"/>
      <family val="2"/>
      <charset val="238"/>
    </font>
    <font>
      <sz val="8"/>
      <color theme="0"/>
      <name val="Open Sans"/>
      <family val="2"/>
      <charset val="238"/>
    </font>
    <font>
      <sz val="11"/>
      <color rgb="FFFF0000"/>
      <name val="Calibri"/>
      <family val="2"/>
      <charset val="238"/>
      <scheme val="minor"/>
    </font>
    <font>
      <sz val="9"/>
      <name val="Open Sans"/>
      <family val="2"/>
      <charset val="238"/>
    </font>
    <font>
      <b/>
      <sz val="10"/>
      <color theme="1"/>
      <name val="Open Sans"/>
      <family val="2"/>
      <charset val="238"/>
    </font>
    <font>
      <b/>
      <sz val="9"/>
      <color rgb="FFFF0000"/>
      <name val="Open Sans"/>
      <family val="2"/>
      <charset val="238"/>
    </font>
    <font>
      <i/>
      <sz val="9"/>
      <color rgb="FFFF0000"/>
      <name val="Open Sans"/>
      <family val="2"/>
      <charset val="238"/>
    </font>
    <font>
      <b/>
      <sz val="8"/>
      <color rgb="FFFF0000"/>
      <name val="Santander Text"/>
      <family val="2"/>
      <charset val="238"/>
    </font>
    <font>
      <sz val="8"/>
      <color rgb="FFFF0000"/>
      <name val="Santander Text"/>
      <family val="2"/>
      <charset val="238"/>
    </font>
  </fonts>
  <fills count="13">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00"/>
        <bgColor indexed="64"/>
      </patternFill>
    </fill>
  </fills>
  <borders count="44">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style="thin">
        <color indexed="9"/>
      </left>
      <right/>
      <top style="dotted">
        <color rgb="FF6F7779"/>
      </top>
      <bottom style="dotted">
        <color rgb="FF6F7779"/>
      </bottom>
      <diagonal/>
    </border>
  </borders>
  <cellStyleXfs count="21877">
    <xf numFmtId="0" fontId="0" fillId="0" borderId="0"/>
    <xf numFmtId="0" fontId="8" fillId="0" borderId="0"/>
    <xf numFmtId="0" fontId="4" fillId="0" borderId="0"/>
    <xf numFmtId="0" fontId="4" fillId="0" borderId="0"/>
    <xf numFmtId="14" fontId="5" fillId="0" borderId="0" applyProtection="0">
      <alignment vertical="center"/>
    </xf>
    <xf numFmtId="14" fontId="5" fillId="0" borderId="0" applyProtection="0">
      <alignment vertical="center"/>
    </xf>
    <xf numFmtId="14" fontId="5" fillId="0" borderId="0" applyProtection="0">
      <alignment vertical="center"/>
    </xf>
    <xf numFmtId="14" fontId="6" fillId="0" borderId="0" applyProtection="0">
      <alignment vertical="center"/>
    </xf>
    <xf numFmtId="14" fontId="6"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10" fillId="0" borderId="0">
      <alignment vertical="center"/>
    </xf>
    <xf numFmtId="0" fontId="2" fillId="0" borderId="0">
      <alignment vertical="center"/>
    </xf>
    <xf numFmtId="0" fontId="5" fillId="0" borderId="0">
      <alignment vertical="center"/>
    </xf>
    <xf numFmtId="0" fontId="5" fillId="0" borderId="0">
      <alignment vertical="center"/>
    </xf>
    <xf numFmtId="0" fontId="10" fillId="0" borderId="0">
      <alignment vertical="center"/>
    </xf>
    <xf numFmtId="0" fontId="8" fillId="0" borderId="0">
      <alignment vertical="center"/>
    </xf>
    <xf numFmtId="0" fontId="5" fillId="0" borderId="0">
      <alignment vertical="center"/>
    </xf>
    <xf numFmtId="0" fontId="3" fillId="0" borderId="0" applyFont="0" applyFill="0" applyBorder="0" applyAlignment="0" applyProtection="0"/>
    <xf numFmtId="0" fontId="1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5" borderId="0" applyNumberFormat="0" applyBorder="0" applyAlignment="0" applyProtection="0"/>
    <xf numFmtId="0" fontId="1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4"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49" fillId="0" borderId="0"/>
    <xf numFmtId="0" fontId="2" fillId="0" borderId="0"/>
    <xf numFmtId="0" fontId="2" fillId="0" borderId="0"/>
    <xf numFmtId="9" fontId="49" fillId="0" borderId="0" applyFont="0" applyFill="0" applyBorder="0" applyAlignment="0" applyProtection="0"/>
    <xf numFmtId="44" fontId="49" fillId="0" borderId="0" applyFont="0" applyFill="0" applyBorder="0" applyAlignment="0" applyProtection="0"/>
    <xf numFmtId="43" fontId="13" fillId="0" borderId="0" applyFont="0" applyFill="0" applyBorder="0" applyAlignment="0" applyProtection="0"/>
  </cellStyleXfs>
  <cellXfs count="537">
    <xf numFmtId="0" fontId="0" fillId="0" borderId="0" xfId="0"/>
    <xf numFmtId="0" fontId="15" fillId="0" borderId="0" xfId="0" applyFont="1"/>
    <xf numFmtId="0" fontId="21" fillId="0" borderId="0" xfId="0" applyFont="1"/>
    <xf numFmtId="0" fontId="0" fillId="0" borderId="0" xfId="0"/>
    <xf numFmtId="0" fontId="22" fillId="0" borderId="2" xfId="16890" applyFont="1" applyFill="1" applyBorder="1" applyAlignment="1">
      <alignment horizontal="left" wrapText="1"/>
    </xf>
    <xf numFmtId="0" fontId="23" fillId="0" borderId="2" xfId="16890" applyFont="1" applyFill="1" applyBorder="1" applyAlignment="1">
      <alignment horizontal="right" wrapText="1"/>
    </xf>
    <xf numFmtId="0" fontId="24" fillId="0" borderId="0" xfId="0" applyFont="1"/>
    <xf numFmtId="0" fontId="25" fillId="0" borderId="14" xfId="0" applyFont="1" applyBorder="1" applyAlignment="1">
      <alignment wrapText="1"/>
    </xf>
    <xf numFmtId="0" fontId="26" fillId="0" borderId="1" xfId="16890" applyFont="1" applyFill="1" applyBorder="1" applyAlignment="1">
      <alignment horizontal="left" wrapText="1"/>
    </xf>
    <xf numFmtId="165" fontId="26" fillId="0" borderId="1" xfId="16890" applyNumberFormat="1" applyFont="1" applyFill="1" applyBorder="1" applyAlignment="1">
      <alignment horizontal="right" indent="1"/>
    </xf>
    <xf numFmtId="0" fontId="24" fillId="0" borderId="13" xfId="0" applyFont="1" applyBorder="1" applyAlignment="1">
      <alignment wrapText="1"/>
    </xf>
    <xf numFmtId="0" fontId="25" fillId="0" borderId="13" xfId="0" applyFont="1" applyBorder="1" applyAlignment="1">
      <alignment wrapText="1"/>
    </xf>
    <xf numFmtId="165" fontId="22" fillId="0" borderId="1" xfId="16890" applyNumberFormat="1" applyFont="1" applyFill="1" applyBorder="1" applyAlignment="1">
      <alignment horizontal="right" indent="1"/>
    </xf>
    <xf numFmtId="0" fontId="27" fillId="0" borderId="13" xfId="0" applyFont="1" applyBorder="1" applyAlignment="1">
      <alignment horizontal="left" wrapText="1" indent="1"/>
    </xf>
    <xf numFmtId="165" fontId="28" fillId="0" borderId="1" xfId="16890" applyNumberFormat="1" applyFont="1" applyFill="1" applyBorder="1" applyAlignment="1">
      <alignment horizontal="right" indent="1"/>
    </xf>
    <xf numFmtId="0" fontId="27" fillId="0" borderId="0" xfId="0" applyFont="1"/>
    <xf numFmtId="0" fontId="24" fillId="0" borderId="0" xfId="0" applyFont="1" applyAlignment="1">
      <alignment wrapText="1"/>
    </xf>
    <xf numFmtId="0" fontId="24" fillId="0" borderId="14" xfId="0" applyFont="1" applyBorder="1" applyAlignment="1">
      <alignment wrapText="1"/>
    </xf>
    <xf numFmtId="0" fontId="26" fillId="0" borderId="3" xfId="16890" applyFont="1" applyFill="1" applyBorder="1" applyAlignment="1">
      <alignment horizontal="left"/>
    </xf>
    <xf numFmtId="0" fontId="29" fillId="0" borderId="0" xfId="0" applyFont="1"/>
    <xf numFmtId="0" fontId="29" fillId="0" borderId="0" xfId="0" applyFont="1" applyAlignment="1">
      <alignment wrapText="1"/>
    </xf>
    <xf numFmtId="0" fontId="24" fillId="0" borderId="0" xfId="0" applyFont="1" applyAlignment="1"/>
    <xf numFmtId="0" fontId="25" fillId="0" borderId="0" xfId="0" applyFont="1"/>
    <xf numFmtId="0" fontId="30" fillId="0" borderId="3" xfId="16890" applyFont="1" applyFill="1" applyBorder="1" applyAlignment="1">
      <alignment horizontal="left"/>
    </xf>
    <xf numFmtId="3" fontId="30" fillId="0" borderId="3" xfId="16890" applyNumberFormat="1" applyFont="1" applyFill="1" applyBorder="1" applyAlignment="1">
      <alignment horizontal="right"/>
    </xf>
    <xf numFmtId="0" fontId="22" fillId="0" borderId="1" xfId="16890" applyFont="1" applyFill="1" applyBorder="1" applyAlignment="1">
      <alignment horizontal="left" wrapText="1"/>
    </xf>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3" fontId="26" fillId="0" borderId="3" xfId="16890" applyNumberFormat="1" applyFont="1" applyFill="1" applyBorder="1" applyAlignment="1">
      <alignment horizontal="right"/>
    </xf>
    <xf numFmtId="0" fontId="32" fillId="0" borderId="0" xfId="0" applyFont="1"/>
    <xf numFmtId="0" fontId="17" fillId="0" borderId="17" xfId="16875" applyFont="1" applyFill="1" applyBorder="1" applyAlignment="1">
      <alignment horizontal="left" wrapText="1"/>
    </xf>
    <xf numFmtId="0" fontId="16" fillId="0" borderId="0" xfId="16890" applyFont="1" applyFill="1" applyBorder="1" applyAlignment="1">
      <alignment horizontal="left" vertical="center" wrapText="1"/>
    </xf>
    <xf numFmtId="0" fontId="16" fillId="0" borderId="13" xfId="16890" applyFont="1" applyBorder="1" applyAlignment="1">
      <alignment horizontal="left" vertical="center" wrapText="1"/>
    </xf>
    <xf numFmtId="0" fontId="16" fillId="0" borderId="0" xfId="16890" applyFont="1" applyBorder="1" applyAlignment="1">
      <alignment horizontal="left" vertical="center" wrapText="1"/>
    </xf>
    <xf numFmtId="0" fontId="19" fillId="0" borderId="18" xfId="16890" applyFont="1" applyBorder="1" applyAlignment="1">
      <alignment horizontal="left" vertical="center" wrapText="1"/>
    </xf>
    <xf numFmtId="14" fontId="17" fillId="0" borderId="17" xfId="16890" applyNumberFormat="1" applyFont="1" applyFill="1" applyBorder="1" applyAlignment="1">
      <alignment horizontal="right" vertical="center" wrapText="1"/>
    </xf>
    <xf numFmtId="165" fontId="16" fillId="0" borderId="0" xfId="16890" applyNumberFormat="1" applyFont="1" applyFill="1" applyBorder="1" applyAlignment="1">
      <alignment horizontal="right" vertical="center" indent="1"/>
    </xf>
    <xf numFmtId="165" fontId="16" fillId="0" borderId="13" xfId="16890" applyNumberFormat="1" applyFont="1" applyFill="1" applyBorder="1" applyAlignment="1">
      <alignment horizontal="right" vertical="center" indent="1"/>
    </xf>
    <xf numFmtId="165" fontId="19" fillId="0" borderId="18" xfId="16890" applyNumberFormat="1" applyFont="1" applyFill="1" applyBorder="1" applyAlignment="1">
      <alignment horizontal="right" vertical="center"/>
    </xf>
    <xf numFmtId="14" fontId="17" fillId="0" borderId="17" xfId="16890" applyNumberFormat="1" applyFont="1" applyFill="1" applyBorder="1" applyAlignment="1">
      <alignment horizontal="right" vertical="center"/>
    </xf>
    <xf numFmtId="165" fontId="16" fillId="0" borderId="0" xfId="16890" applyNumberFormat="1" applyFont="1" applyFill="1" applyBorder="1" applyAlignment="1">
      <alignment horizontal="right" vertical="center"/>
    </xf>
    <xf numFmtId="165" fontId="16" fillId="0" borderId="13" xfId="16890" applyNumberFormat="1" applyFont="1" applyFill="1" applyBorder="1" applyAlignment="1">
      <alignment horizontal="right" vertical="center"/>
    </xf>
    <xf numFmtId="165" fontId="19" fillId="0" borderId="18" xfId="16890" applyNumberFormat="1" applyFont="1" applyBorder="1" applyAlignment="1">
      <alignment horizontal="right" vertical="center" wrapText="1"/>
    </xf>
    <xf numFmtId="0" fontId="17" fillId="0" borderId="17" xfId="0" applyFont="1" applyBorder="1" applyAlignment="1">
      <alignment horizontal="left" wrapText="1"/>
    </xf>
    <xf numFmtId="0" fontId="16" fillId="0" borderId="13" xfId="0" applyFont="1" applyBorder="1" applyAlignment="1">
      <alignment horizontal="left"/>
    </xf>
    <xf numFmtId="0" fontId="20" fillId="0" borderId="13" xfId="0" applyFont="1" applyBorder="1" applyAlignment="1">
      <alignment horizontal="left"/>
    </xf>
    <xf numFmtId="0" fontId="18" fillId="0" borderId="13" xfId="0" applyFont="1" applyBorder="1" applyAlignment="1">
      <alignment horizontal="left"/>
    </xf>
    <xf numFmtId="0" fontId="19" fillId="0" borderId="18" xfId="0" applyFont="1" applyBorder="1" applyAlignment="1">
      <alignment horizontal="left"/>
    </xf>
    <xf numFmtId="165" fontId="16" fillId="0" borderId="13" xfId="0" applyNumberFormat="1" applyFont="1" applyFill="1" applyBorder="1" applyAlignment="1">
      <alignment horizontal="right"/>
    </xf>
    <xf numFmtId="165" fontId="18" fillId="0" borderId="13" xfId="0" applyNumberFormat="1" applyFont="1" applyFill="1" applyBorder="1" applyAlignment="1">
      <alignment horizontal="right"/>
    </xf>
    <xf numFmtId="165" fontId="19" fillId="0" borderId="18" xfId="0" applyNumberFormat="1" applyFont="1" applyFill="1" applyBorder="1" applyAlignment="1">
      <alignment horizontal="right"/>
    </xf>
    <xf numFmtId="0" fontId="17" fillId="0" borderId="17" xfId="0" applyFont="1" applyBorder="1" applyAlignment="1">
      <alignment horizontal="right" wrapText="1"/>
    </xf>
    <xf numFmtId="165" fontId="20" fillId="0" borderId="13" xfId="0" applyNumberFormat="1" applyFont="1" applyFill="1" applyBorder="1" applyAlignment="1">
      <alignment horizontal="right"/>
    </xf>
    <xf numFmtId="14" fontId="17" fillId="0" borderId="17" xfId="0" applyNumberFormat="1" applyFont="1" applyBorder="1" applyAlignment="1">
      <alignment horizontal="right" wrapText="1"/>
    </xf>
    <xf numFmtId="0" fontId="17" fillId="0" borderId="19" xfId="0" applyNumberFormat="1" applyFont="1" applyFill="1" applyBorder="1" applyAlignment="1">
      <alignment horizontal="left" vertical="center"/>
    </xf>
    <xf numFmtId="0" fontId="18" fillId="0" borderId="13" xfId="16890" applyFont="1" applyFill="1" applyBorder="1" applyAlignment="1">
      <alignment horizontal="left" vertical="center" wrapText="1"/>
    </xf>
    <xf numFmtId="0" fontId="16" fillId="0" borderId="13" xfId="16890" applyFont="1" applyBorder="1" applyAlignment="1">
      <alignment horizontal="left" vertical="center"/>
    </xf>
    <xf numFmtId="0" fontId="16" fillId="0" borderId="13" xfId="16890" applyFont="1" applyFill="1" applyBorder="1" applyAlignment="1">
      <alignment horizontal="left" vertical="center"/>
    </xf>
    <xf numFmtId="0" fontId="18" fillId="0" borderId="13" xfId="16890" applyFont="1" applyBorder="1" applyAlignment="1">
      <alignment horizontal="left" vertical="center" wrapText="1"/>
    </xf>
    <xf numFmtId="0" fontId="18" fillId="9" borderId="0" xfId="16890" applyFont="1" applyFill="1" applyBorder="1" applyAlignment="1">
      <alignment horizontal="left" vertical="center"/>
    </xf>
    <xf numFmtId="14" fontId="17" fillId="0" borderId="19" xfId="16890" applyNumberFormat="1" applyFont="1" applyFill="1" applyBorder="1" applyAlignment="1">
      <alignment horizontal="right" vertical="center" wrapText="1"/>
    </xf>
    <xf numFmtId="165" fontId="18" fillId="0" borderId="0" xfId="16890" applyNumberFormat="1" applyFont="1" applyFill="1" applyBorder="1" applyAlignment="1">
      <alignment horizontal="right" vertical="center" wrapText="1"/>
    </xf>
    <xf numFmtId="165" fontId="18" fillId="0" borderId="13" xfId="16890" applyNumberFormat="1" applyFont="1" applyFill="1" applyBorder="1" applyAlignment="1">
      <alignment horizontal="right" vertical="center" indent="1"/>
    </xf>
    <xf numFmtId="0" fontId="33" fillId="0" borderId="17" xfId="0" applyFont="1" applyBorder="1" applyAlignment="1">
      <alignment horizontal="left"/>
    </xf>
    <xf numFmtId="0" fontId="34" fillId="0" borderId="13" xfId="0" applyFont="1" applyBorder="1" applyAlignment="1">
      <alignment horizontal="left"/>
    </xf>
    <xf numFmtId="0" fontId="35" fillId="0" borderId="13" xfId="0" applyFont="1" applyBorder="1" applyAlignment="1">
      <alignment horizontal="left"/>
    </xf>
    <xf numFmtId="0" fontId="37" fillId="0" borderId="18" xfId="0" applyFont="1" applyBorder="1" applyAlignment="1">
      <alignment wrapText="1"/>
    </xf>
    <xf numFmtId="165" fontId="36" fillId="0" borderId="18" xfId="0" applyNumberFormat="1" applyFont="1" applyBorder="1" applyAlignment="1">
      <alignment horizontal="right"/>
    </xf>
    <xf numFmtId="165" fontId="34" fillId="0" borderId="13" xfId="0" applyNumberFormat="1" applyFont="1" applyBorder="1" applyAlignment="1">
      <alignment horizontal="right" indent="1"/>
    </xf>
    <xf numFmtId="165" fontId="35" fillId="0" borderId="13" xfId="0" applyNumberFormat="1" applyFont="1" applyBorder="1" applyAlignment="1">
      <alignment horizontal="right" indent="1"/>
    </xf>
    <xf numFmtId="14" fontId="33" fillId="0" borderId="17" xfId="0" applyNumberFormat="1" applyFont="1" applyBorder="1" applyAlignment="1">
      <alignment horizontal="right" wrapText="1"/>
    </xf>
    <xf numFmtId="0" fontId="38" fillId="0" borderId="0" xfId="0" applyFont="1"/>
    <xf numFmtId="0" fontId="40" fillId="0" borderId="0" xfId="0" applyFont="1"/>
    <xf numFmtId="0" fontId="38" fillId="0" borderId="0" xfId="0" applyFont="1" applyAlignment="1">
      <alignment wrapText="1"/>
    </xf>
    <xf numFmtId="0" fontId="41" fillId="0" borderId="1" xfId="0" applyFont="1" applyBorder="1" applyAlignment="1">
      <alignment horizontal="left"/>
    </xf>
    <xf numFmtId="165" fontId="41" fillId="0" borderId="1" xfId="0" applyNumberFormat="1" applyFont="1" applyBorder="1" applyAlignment="1">
      <alignment horizontal="right" indent="1"/>
    </xf>
    <xf numFmtId="0" fontId="41" fillId="0" borderId="1" xfId="0" quotePrefix="1" applyFont="1" applyBorder="1" applyAlignment="1">
      <alignment horizontal="left"/>
    </xf>
    <xf numFmtId="14" fontId="17" fillId="0" borderId="19" xfId="16875" applyNumberFormat="1" applyFont="1" applyFill="1" applyBorder="1" applyAlignment="1">
      <alignment horizontal="right" vertical="center" wrapText="1"/>
    </xf>
    <xf numFmtId="0" fontId="39" fillId="0" borderId="22" xfId="0" applyFont="1" applyBorder="1" applyAlignment="1">
      <alignment horizontal="right"/>
    </xf>
    <xf numFmtId="0" fontId="26" fillId="0" borderId="1" xfId="0" applyFont="1" applyBorder="1" applyAlignment="1">
      <alignment horizontal="left" wrapText="1"/>
    </xf>
    <xf numFmtId="0" fontId="38" fillId="0" borderId="0" xfId="0" applyFont="1" applyAlignment="1">
      <alignment vertical="top" wrapText="1"/>
    </xf>
    <xf numFmtId="0" fontId="26" fillId="0" borderId="1" xfId="0" quotePrefix="1" applyFont="1" applyBorder="1" applyAlignment="1">
      <alignment horizontal="left" wrapText="1"/>
    </xf>
    <xf numFmtId="165" fontId="42" fillId="0" borderId="0" xfId="16890" applyNumberFormat="1" applyFont="1" applyFill="1" applyBorder="1" applyAlignment="1">
      <alignment horizontal="right" vertical="center" wrapText="1"/>
    </xf>
    <xf numFmtId="165" fontId="42" fillId="0" borderId="13" xfId="16890" applyNumberFormat="1" applyFont="1" applyFill="1" applyBorder="1" applyAlignment="1">
      <alignment horizontal="right" vertical="center" indent="1"/>
    </xf>
    <xf numFmtId="0" fontId="16" fillId="0" borderId="13" xfId="16890" quotePrefix="1" applyFont="1" applyBorder="1" applyAlignment="1">
      <alignment horizontal="left" vertical="center"/>
    </xf>
    <xf numFmtId="165" fontId="18" fillId="0" borderId="13" xfId="16890" applyNumberFormat="1" applyFont="1" applyFill="1" applyBorder="1" applyAlignment="1">
      <alignment horizontal="left" vertical="center" wrapText="1"/>
    </xf>
    <xf numFmtId="0" fontId="26" fillId="0" borderId="1" xfId="0" quotePrefix="1" applyFont="1" applyBorder="1" applyAlignment="1">
      <alignment horizontal="left"/>
    </xf>
    <xf numFmtId="165" fontId="26" fillId="0" borderId="1" xfId="0" applyNumberFormat="1" applyFont="1" applyBorder="1" applyAlignment="1">
      <alignment horizontal="right" indent="1"/>
    </xf>
    <xf numFmtId="0" fontId="41" fillId="0" borderId="1" xfId="0" applyFont="1" applyBorder="1" applyAlignment="1">
      <alignment horizontal="left" wrapText="1"/>
    </xf>
    <xf numFmtId="0" fontId="29" fillId="0" borderId="0" xfId="0" applyFont="1"/>
    <xf numFmtId="0" fontId="0" fillId="0" borderId="0" xfId="0" applyAlignment="1">
      <alignment wrapText="1"/>
    </xf>
    <xf numFmtId="0" fontId="29" fillId="0" borderId="0" xfId="0" applyFont="1" applyFill="1"/>
    <xf numFmtId="0" fontId="19" fillId="0" borderId="18" xfId="0" applyFont="1" applyBorder="1" applyAlignment="1">
      <alignment wrapText="1"/>
    </xf>
    <xf numFmtId="165" fontId="19" fillId="0" borderId="18" xfId="0" applyNumberFormat="1" applyFont="1" applyBorder="1" applyAlignment="1">
      <alignment horizontal="right"/>
    </xf>
    <xf numFmtId="0" fontId="44" fillId="0" borderId="0" xfId="0" applyFont="1"/>
    <xf numFmtId="0" fontId="18" fillId="0" borderId="0" xfId="16890" applyFont="1" applyFill="1" applyBorder="1" applyAlignment="1">
      <alignment horizontal="left" wrapText="1"/>
    </xf>
    <xf numFmtId="0" fontId="45" fillId="0" borderId="0" xfId="0" applyFont="1"/>
    <xf numFmtId="14" fontId="46" fillId="0" borderId="6" xfId="16890" applyNumberFormat="1" applyFont="1" applyFill="1" applyBorder="1" applyAlignment="1">
      <alignment horizontal="left" wrapText="1"/>
    </xf>
    <xf numFmtId="14" fontId="17" fillId="0" borderId="6" xfId="16890" applyNumberFormat="1" applyFont="1" applyFill="1" applyBorder="1" applyAlignment="1">
      <alignment horizontal="right"/>
    </xf>
    <xf numFmtId="0" fontId="45" fillId="0" borderId="4" xfId="0" applyFont="1" applyBorder="1"/>
    <xf numFmtId="165" fontId="16" fillId="0" borderId="5" xfId="16890" applyNumberFormat="1" applyFont="1" applyFill="1" applyBorder="1" applyAlignment="1">
      <alignment horizontal="right" indent="1"/>
    </xf>
    <xf numFmtId="0" fontId="47" fillId="0" borderId="4" xfId="0" applyFont="1" applyBorder="1" applyAlignment="1">
      <alignment horizontal="left" indent="1"/>
    </xf>
    <xf numFmtId="165" fontId="20" fillId="0" borderId="5" xfId="16890" applyNumberFormat="1" applyFont="1" applyFill="1" applyBorder="1" applyAlignment="1">
      <alignment horizontal="right" indent="1"/>
    </xf>
    <xf numFmtId="0" fontId="47" fillId="0" borderId="0" xfId="0" applyFont="1"/>
    <xf numFmtId="0" fontId="45" fillId="0" borderId="4" xfId="0" applyFont="1" applyBorder="1" applyAlignment="1">
      <alignment wrapText="1"/>
    </xf>
    <xf numFmtId="0" fontId="47" fillId="0" borderId="7" xfId="0" applyFont="1" applyBorder="1" applyAlignment="1">
      <alignment horizontal="left" indent="1"/>
    </xf>
    <xf numFmtId="165" fontId="20" fillId="0" borderId="8" xfId="16890" applyNumberFormat="1" applyFont="1" applyFill="1" applyBorder="1" applyAlignment="1">
      <alignment horizontal="right" indent="1"/>
    </xf>
    <xf numFmtId="2" fontId="42" fillId="0" borderId="10" xfId="16890" applyNumberFormat="1" applyFont="1" applyFill="1" applyBorder="1" applyAlignment="1">
      <alignment horizontal="left"/>
    </xf>
    <xf numFmtId="166" fontId="42" fillId="0" borderId="9" xfId="16890" applyNumberFormat="1" applyFont="1" applyFill="1" applyBorder="1" applyAlignment="1">
      <alignment horizontal="right" indent="1"/>
    </xf>
    <xf numFmtId="0" fontId="42" fillId="0" borderId="0" xfId="0" applyFont="1"/>
    <xf numFmtId="0" fontId="17" fillId="0" borderId="19" xfId="21870" applyFont="1" applyFill="1" applyBorder="1" applyAlignment="1">
      <alignment horizontal="left" vertical="center" wrapText="1" indent="1"/>
    </xf>
    <xf numFmtId="0" fontId="17" fillId="0" borderId="19" xfId="21870" applyFont="1" applyFill="1" applyBorder="1" applyAlignment="1">
      <alignment horizontal="right" vertical="center" wrapText="1"/>
    </xf>
    <xf numFmtId="0" fontId="17" fillId="0" borderId="24" xfId="21870" applyFont="1" applyFill="1" applyBorder="1" applyAlignment="1">
      <alignment horizontal="right" vertical="center" wrapText="1"/>
    </xf>
    <xf numFmtId="0" fontId="2" fillId="0" borderId="0" xfId="21872"/>
    <xf numFmtId="0" fontId="16" fillId="0" borderId="25" xfId="21870" applyFont="1" applyBorder="1" applyAlignment="1">
      <alignment horizontal="left" vertical="center" wrapText="1" indent="1"/>
    </xf>
    <xf numFmtId="168" fontId="16" fillId="0" borderId="16" xfId="21870" applyNumberFormat="1" applyFont="1" applyFill="1" applyBorder="1" applyAlignment="1">
      <alignment vertical="center"/>
    </xf>
    <xf numFmtId="0" fontId="16" fillId="0" borderId="26" xfId="21870" applyFont="1" applyBorder="1" applyAlignment="1">
      <alignment horizontal="left" vertical="center" wrapText="1" indent="1"/>
    </xf>
    <xf numFmtId="168" fontId="16" fillId="0" borderId="27" xfId="21870" applyNumberFormat="1" applyFont="1" applyFill="1" applyBorder="1" applyAlignment="1">
      <alignment vertical="center"/>
    </xf>
    <xf numFmtId="10" fontId="16" fillId="0" borderId="27" xfId="21870" applyNumberFormat="1" applyFont="1" applyFill="1" applyBorder="1" applyAlignment="1">
      <alignment vertical="center"/>
    </xf>
    <xf numFmtId="168" fontId="16" fillId="9" borderId="27" xfId="21870" applyNumberFormat="1" applyFont="1" applyFill="1" applyBorder="1" applyAlignment="1">
      <alignment vertical="center"/>
    </xf>
    <xf numFmtId="10" fontId="16" fillId="9" borderId="27" xfId="21870" applyNumberFormat="1" applyFont="1" applyFill="1" applyBorder="1" applyAlignment="1">
      <alignment vertical="center"/>
    </xf>
    <xf numFmtId="4" fontId="16" fillId="0" borderId="27" xfId="21870" applyNumberFormat="1" applyFont="1" applyFill="1" applyBorder="1" applyAlignment="1">
      <alignment vertical="center"/>
    </xf>
    <xf numFmtId="0" fontId="16" fillId="0" borderId="19" xfId="21870" applyFont="1" applyFill="1" applyBorder="1" applyAlignment="1">
      <alignment horizontal="left" vertical="center" wrapText="1" indent="1"/>
    </xf>
    <xf numFmtId="4" fontId="16" fillId="0" borderId="19" xfId="21870" applyNumberFormat="1" applyFont="1" applyFill="1" applyBorder="1" applyAlignment="1">
      <alignment vertical="center"/>
    </xf>
    <xf numFmtId="0" fontId="16" fillId="0" borderId="0" xfId="21870" applyFont="1" applyFill="1" applyBorder="1" applyAlignment="1">
      <alignment horizontal="left" vertical="center" wrapText="1" indent="1"/>
    </xf>
    <xf numFmtId="4" fontId="16" fillId="0" borderId="0" xfId="21870" applyNumberFormat="1" applyFont="1" applyFill="1" applyBorder="1" applyAlignment="1">
      <alignment vertical="center"/>
    </xf>
    <xf numFmtId="0" fontId="16" fillId="0" borderId="28" xfId="21870" applyFont="1" applyBorder="1" applyAlignment="1">
      <alignment horizontal="left" vertical="center" wrapText="1" indent="1"/>
    </xf>
    <xf numFmtId="0" fontId="16" fillId="0" borderId="29" xfId="21870" applyFont="1" applyBorder="1" applyAlignment="1">
      <alignment horizontal="left" vertical="center" wrapText="1" indent="1"/>
    </xf>
    <xf numFmtId="0" fontId="48" fillId="0" borderId="0" xfId="21870"/>
    <xf numFmtId="0" fontId="43" fillId="10" borderId="30" xfId="21871" applyFont="1" applyFill="1" applyBorder="1" applyAlignment="1">
      <alignment vertical="center" wrapText="1"/>
    </xf>
    <xf numFmtId="0" fontId="43" fillId="9" borderId="30" xfId="21871" applyFont="1" applyFill="1" applyBorder="1" applyAlignment="1">
      <alignment vertical="center" wrapText="1"/>
    </xf>
    <xf numFmtId="0" fontId="52" fillId="0" borderId="0" xfId="21871" applyFont="1"/>
    <xf numFmtId="0" fontId="53" fillId="10" borderId="19" xfId="21871" applyFont="1" applyFill="1" applyBorder="1" applyAlignment="1">
      <alignment vertical="center" wrapText="1"/>
    </xf>
    <xf numFmtId="0" fontId="53" fillId="10" borderId="19" xfId="21871" applyFont="1" applyFill="1" applyBorder="1" applyAlignment="1">
      <alignment horizontal="right" vertical="center" wrapText="1"/>
    </xf>
    <xf numFmtId="0" fontId="54" fillId="10" borderId="0" xfId="21871" applyFont="1" applyFill="1" applyBorder="1" applyAlignment="1">
      <alignment horizontal="left" vertical="center" wrapText="1"/>
    </xf>
    <xf numFmtId="0" fontId="54" fillId="10" borderId="0" xfId="21871" applyFont="1" applyFill="1" applyBorder="1" applyAlignment="1">
      <alignment horizontal="right" vertical="center" wrapText="1"/>
    </xf>
    <xf numFmtId="0" fontId="54" fillId="10" borderId="30" xfId="21871" applyFont="1" applyFill="1" applyBorder="1" applyAlignment="1">
      <alignment horizontal="left" vertical="center" wrapText="1"/>
    </xf>
    <xf numFmtId="0" fontId="54" fillId="10" borderId="30" xfId="21871" applyFont="1" applyFill="1" applyBorder="1" applyAlignment="1">
      <alignment horizontal="right" vertical="center" wrapText="1"/>
    </xf>
    <xf numFmtId="168" fontId="57" fillId="9" borderId="0" xfId="21871" applyNumberFormat="1" applyFont="1" applyFill="1" applyBorder="1" applyAlignment="1">
      <alignment horizontal="right" vertical="center" wrapText="1"/>
    </xf>
    <xf numFmtId="0" fontId="52" fillId="9" borderId="0" xfId="21871" applyFont="1" applyFill="1"/>
    <xf numFmtId="0" fontId="54" fillId="9" borderId="0" xfId="21871" applyFont="1" applyFill="1" applyBorder="1" applyAlignment="1">
      <alignment horizontal="left" vertical="center" wrapText="1"/>
    </xf>
    <xf numFmtId="0" fontId="54" fillId="10" borderId="30" xfId="21871" applyFont="1" applyFill="1" applyBorder="1" applyAlignment="1">
      <alignment horizontal="left" wrapText="1"/>
    </xf>
    <xf numFmtId="3" fontId="55" fillId="0" borderId="0" xfId="21871" applyNumberFormat="1" applyFont="1" applyFill="1" applyBorder="1" applyAlignment="1">
      <alignment horizontal="right" vertical="center" wrapText="1"/>
    </xf>
    <xf numFmtId="3" fontId="54" fillId="0" borderId="0" xfId="21871" applyNumberFormat="1" applyFont="1"/>
    <xf numFmtId="0" fontId="51" fillId="0" borderId="0" xfId="0" applyFont="1" applyAlignment="1">
      <alignment horizontal="right" vertical="top" wrapText="1" indent="1"/>
    </xf>
    <xf numFmtId="3" fontId="55" fillId="0" borderId="30" xfId="21871" applyNumberFormat="1" applyFont="1" applyFill="1" applyBorder="1" applyAlignment="1">
      <alignment horizontal="right" vertical="center" wrapText="1"/>
    </xf>
    <xf numFmtId="14" fontId="46" fillId="0" borderId="22" xfId="0" applyNumberFormat="1" applyFont="1" applyBorder="1" applyAlignment="1">
      <alignment horizontal="right"/>
    </xf>
    <xf numFmtId="0" fontId="16" fillId="0" borderId="1" xfId="0" applyFont="1" applyBorder="1" applyAlignment="1">
      <alignment horizontal="left" wrapText="1"/>
    </xf>
    <xf numFmtId="0" fontId="16" fillId="0" borderId="1" xfId="0" applyFont="1" applyBorder="1" applyAlignment="1">
      <alignment horizontal="left"/>
    </xf>
    <xf numFmtId="165" fontId="16" fillId="0" borderId="1" xfId="0" applyNumberFormat="1" applyFont="1" applyBorder="1" applyAlignment="1">
      <alignment horizontal="right" indent="1"/>
    </xf>
    <xf numFmtId="0" fontId="18" fillId="0" borderId="1" xfId="0" applyFont="1" applyBorder="1" applyAlignment="1">
      <alignment horizontal="left" wrapText="1"/>
    </xf>
    <xf numFmtId="0" fontId="18" fillId="0" borderId="1" xfId="0" applyFont="1" applyBorder="1" applyAlignment="1">
      <alignment horizontal="left"/>
    </xf>
    <xf numFmtId="165" fontId="18" fillId="0" borderId="1" xfId="0" applyNumberFormat="1" applyFont="1" applyBorder="1" applyAlignment="1">
      <alignment horizontal="right" indent="1"/>
    </xf>
    <xf numFmtId="0" fontId="16" fillId="0" borderId="23" xfId="0" applyFont="1" applyBorder="1" applyAlignment="1">
      <alignment horizontal="left" wrapText="1"/>
    </xf>
    <xf numFmtId="0" fontId="16" fillId="0" borderId="23" xfId="0" applyFont="1" applyBorder="1" applyAlignment="1">
      <alignment horizontal="left"/>
    </xf>
    <xf numFmtId="165" fontId="16" fillId="0" borderId="23" xfId="0" applyNumberFormat="1" applyFont="1" applyBorder="1" applyAlignment="1">
      <alignment horizontal="right" indent="1"/>
    </xf>
    <xf numFmtId="0" fontId="45" fillId="0" borderId="0" xfId="0" applyFont="1" applyBorder="1"/>
    <xf numFmtId="0" fontId="17" fillId="0" borderId="19" xfId="16860" applyFont="1" applyFill="1" applyBorder="1" applyAlignment="1">
      <alignment horizontal="left" vertical="center" wrapText="1"/>
    </xf>
    <xf numFmtId="0" fontId="18" fillId="0" borderId="31" xfId="16890" applyFont="1" applyFill="1" applyBorder="1" applyAlignment="1">
      <alignment horizontal="left" vertical="center" wrapText="1"/>
    </xf>
    <xf numFmtId="165" fontId="16" fillId="0" borderId="13" xfId="16890" applyNumberFormat="1" applyFont="1" applyFill="1" applyBorder="1" applyAlignment="1">
      <alignment horizontal="left" vertical="center"/>
    </xf>
    <xf numFmtId="165" fontId="16" fillId="0" borderId="13" xfId="16890" applyNumberFormat="1" applyFont="1" applyFill="1" applyBorder="1" applyAlignment="1" applyProtection="1">
      <alignment horizontal="left" vertical="center" wrapText="1"/>
    </xf>
    <xf numFmtId="165" fontId="18" fillId="0" borderId="14" xfId="16890" applyNumberFormat="1" applyFont="1" applyFill="1" applyBorder="1" applyAlignment="1">
      <alignment horizontal="left" vertical="center"/>
    </xf>
    <xf numFmtId="165" fontId="18" fillId="0" borderId="13" xfId="16890" applyNumberFormat="1" applyFont="1" applyFill="1" applyBorder="1" applyAlignment="1">
      <alignment horizontal="left" vertical="center"/>
    </xf>
    <xf numFmtId="165" fontId="18" fillId="0" borderId="0" xfId="16890" applyNumberFormat="1" applyFont="1" applyFill="1" applyBorder="1" applyAlignment="1">
      <alignment horizontal="left" vertical="center"/>
    </xf>
    <xf numFmtId="0" fontId="19" fillId="0" borderId="18" xfId="16890" applyFont="1" applyFill="1" applyBorder="1" applyAlignment="1">
      <alignment horizontal="left" vertical="center"/>
    </xf>
    <xf numFmtId="165" fontId="19" fillId="0" borderId="18" xfId="16890" applyNumberFormat="1" applyFont="1" applyFill="1" applyBorder="1" applyAlignment="1">
      <alignment horizontal="center" vertical="center"/>
    </xf>
    <xf numFmtId="165" fontId="16" fillId="0" borderId="13" xfId="21872" applyNumberFormat="1" applyFont="1" applyFill="1" applyBorder="1" applyAlignment="1">
      <alignment horizontal="right" indent="1"/>
    </xf>
    <xf numFmtId="165" fontId="18" fillId="0" borderId="13" xfId="21872" applyNumberFormat="1" applyFont="1" applyFill="1" applyBorder="1" applyAlignment="1">
      <alignment horizontal="right" indent="1"/>
    </xf>
    <xf numFmtId="0" fontId="45" fillId="0" borderId="0" xfId="0" applyFont="1" applyFill="1"/>
    <xf numFmtId="0" fontId="45" fillId="0" borderId="0" xfId="0" applyFont="1" applyAlignment="1">
      <alignment vertical="center"/>
    </xf>
    <xf numFmtId="165" fontId="18" fillId="0" borderId="13" xfId="16890" applyNumberFormat="1" applyFont="1" applyFill="1" applyBorder="1" applyAlignment="1">
      <alignment horizontal="right" vertical="center"/>
    </xf>
    <xf numFmtId="165" fontId="16" fillId="0" borderId="13" xfId="21872" applyNumberFormat="1" applyFont="1" applyFill="1" applyBorder="1" applyAlignment="1">
      <alignment horizontal="right" vertical="center"/>
    </xf>
    <xf numFmtId="165" fontId="18" fillId="0" borderId="14" xfId="16890" applyNumberFormat="1" applyFont="1" applyFill="1" applyBorder="1" applyAlignment="1">
      <alignment horizontal="right" vertical="center"/>
    </xf>
    <xf numFmtId="165" fontId="18" fillId="0" borderId="13" xfId="21872" applyNumberFormat="1" applyFont="1" applyFill="1" applyBorder="1" applyAlignment="1">
      <alignment horizontal="right" vertical="center"/>
    </xf>
    <xf numFmtId="165" fontId="18" fillId="0" borderId="0" xfId="21872" applyNumberFormat="1" applyFont="1" applyFill="1" applyBorder="1" applyAlignment="1">
      <alignment horizontal="right" vertical="center"/>
    </xf>
    <xf numFmtId="165" fontId="18" fillId="0" borderId="0" xfId="16890" applyNumberFormat="1" applyFont="1" applyFill="1" applyBorder="1" applyAlignment="1">
      <alignment horizontal="right" vertical="center"/>
    </xf>
    <xf numFmtId="0" fontId="19" fillId="0" borderId="0" xfId="16890" applyFont="1" applyFill="1" applyBorder="1" applyAlignment="1">
      <alignment horizontal="left" vertical="center"/>
    </xf>
    <xf numFmtId="165" fontId="19" fillId="0" borderId="0" xfId="16890" applyNumberFormat="1" applyFont="1" applyFill="1" applyBorder="1" applyAlignment="1">
      <alignment horizontal="center" vertical="center"/>
    </xf>
    <xf numFmtId="165" fontId="16" fillId="0" borderId="0" xfId="16890" applyNumberFormat="1" applyFont="1" applyFill="1" applyBorder="1" applyAlignment="1">
      <alignment horizontal="center" vertical="center"/>
    </xf>
    <xf numFmtId="165" fontId="16" fillId="0" borderId="13" xfId="16890" applyNumberFormat="1" applyFont="1" applyFill="1" applyBorder="1" applyAlignment="1">
      <alignment horizontal="left" vertical="center" wrapText="1"/>
    </xf>
    <xf numFmtId="165" fontId="18" fillId="0" borderId="0" xfId="16890" applyNumberFormat="1" applyFont="1" applyFill="1" applyBorder="1" applyAlignment="1">
      <alignment horizontal="center" vertical="center"/>
    </xf>
    <xf numFmtId="0" fontId="16" fillId="0" borderId="13" xfId="16890" applyFont="1" applyFill="1" applyBorder="1" applyAlignment="1">
      <alignment horizontal="left" vertical="center" wrapText="1"/>
    </xf>
    <xf numFmtId="0" fontId="18" fillId="0" borderId="0" xfId="16890" applyFont="1" applyBorder="1" applyAlignment="1">
      <alignment horizontal="left" vertical="center" wrapText="1"/>
    </xf>
    <xf numFmtId="0" fontId="17" fillId="0" borderId="17" xfId="16875" applyFont="1" applyFill="1" applyBorder="1" applyAlignment="1">
      <alignment horizontal="left" vertical="center" wrapText="1"/>
    </xf>
    <xf numFmtId="165" fontId="18" fillId="0" borderId="0" xfId="16890" applyNumberFormat="1" applyFont="1" applyFill="1" applyBorder="1" applyAlignment="1">
      <alignment horizontal="right" vertical="center" indent="1"/>
    </xf>
    <xf numFmtId="0" fontId="19" fillId="0" borderId="0" xfId="16890" applyFont="1" applyBorder="1" applyAlignment="1">
      <alignment horizontal="left" vertical="center" wrapText="1"/>
    </xf>
    <xf numFmtId="165" fontId="19" fillId="0" borderId="0" xfId="16890" applyNumberFormat="1" applyFont="1" applyFill="1" applyBorder="1" applyAlignment="1">
      <alignment horizontal="right" vertical="center"/>
    </xf>
    <xf numFmtId="0" fontId="58" fillId="0" borderId="0" xfId="0" applyFont="1"/>
    <xf numFmtId="165" fontId="58" fillId="0" borderId="0" xfId="0" applyNumberFormat="1" applyFont="1"/>
    <xf numFmtId="165" fontId="42" fillId="0" borderId="18" xfId="16875" applyNumberFormat="1" applyFont="1" applyFill="1" applyBorder="1" applyAlignment="1">
      <alignment horizontal="right"/>
    </xf>
    <xf numFmtId="165" fontId="19" fillId="0" borderId="18" xfId="16875" applyNumberFormat="1" applyFont="1" applyFill="1" applyBorder="1" applyAlignment="1">
      <alignment horizontal="right"/>
    </xf>
    <xf numFmtId="0" fontId="0" fillId="0" borderId="0" xfId="0" applyFill="1"/>
    <xf numFmtId="165" fontId="19" fillId="0" borderId="18" xfId="0" applyNumberFormat="1" applyFont="1" applyBorder="1" applyAlignment="1">
      <alignment horizontal="right" vertical="center"/>
    </xf>
    <xf numFmtId="165" fontId="16" fillId="0" borderId="13" xfId="0" applyNumberFormat="1" applyFont="1" applyBorder="1" applyAlignment="1">
      <alignment horizontal="right" vertical="center" indent="1"/>
    </xf>
    <xf numFmtId="165" fontId="18" fillId="0" borderId="0" xfId="0" applyNumberFormat="1" applyFont="1" applyAlignment="1">
      <alignment horizontal="right" vertical="center" indent="1"/>
    </xf>
    <xf numFmtId="165" fontId="18" fillId="0" borderId="13" xfId="0" applyNumberFormat="1" applyFont="1" applyBorder="1" applyAlignment="1">
      <alignment horizontal="right" vertical="center" indent="1"/>
    </xf>
    <xf numFmtId="165" fontId="16" fillId="0" borderId="13" xfId="0" applyNumberFormat="1" applyFont="1" applyFill="1" applyBorder="1" applyAlignment="1">
      <alignment horizontal="right" vertical="center" indent="1"/>
    </xf>
    <xf numFmtId="14" fontId="33" fillId="0" borderId="17" xfId="0" applyNumberFormat="1" applyFont="1" applyFill="1" applyBorder="1" applyAlignment="1">
      <alignment horizontal="right" wrapText="1"/>
    </xf>
    <xf numFmtId="165" fontId="34" fillId="0" borderId="13" xfId="0" applyNumberFormat="1" applyFont="1" applyFill="1" applyBorder="1" applyAlignment="1">
      <alignment horizontal="right" indent="1"/>
    </xf>
    <xf numFmtId="165" fontId="35" fillId="0" borderId="13" xfId="0" applyNumberFormat="1" applyFont="1" applyFill="1" applyBorder="1" applyAlignment="1">
      <alignment horizontal="right" indent="1"/>
    </xf>
    <xf numFmtId="165" fontId="36" fillId="0" borderId="18" xfId="0" applyNumberFormat="1" applyFont="1" applyFill="1" applyBorder="1" applyAlignment="1">
      <alignment horizontal="right"/>
    </xf>
    <xf numFmtId="165" fontId="18" fillId="0" borderId="13" xfId="0" applyNumberFormat="1" applyFont="1" applyBorder="1" applyAlignment="1">
      <alignment horizontal="right" indent="1"/>
    </xf>
    <xf numFmtId="165" fontId="18" fillId="0" borderId="13" xfId="0" applyNumberFormat="1" applyFont="1" applyFill="1" applyBorder="1" applyAlignment="1">
      <alignment horizontal="right" indent="1"/>
    </xf>
    <xf numFmtId="14" fontId="17" fillId="0" borderId="17" xfId="0" applyNumberFormat="1" applyFont="1" applyFill="1" applyBorder="1" applyAlignment="1">
      <alignment horizontal="right" wrapText="1"/>
    </xf>
    <xf numFmtId="0" fontId="54" fillId="10" borderId="32" xfId="21871" applyFont="1" applyFill="1" applyBorder="1" applyAlignment="1">
      <alignment horizontal="left" vertical="center" wrapText="1"/>
    </xf>
    <xf numFmtId="0" fontId="54" fillId="10" borderId="32" xfId="21871" applyFont="1" applyFill="1" applyBorder="1" applyAlignment="1">
      <alignment horizontal="right" vertical="center" wrapText="1"/>
    </xf>
    <xf numFmtId="0" fontId="54" fillId="10" borderId="33" xfId="21871" applyFont="1" applyFill="1" applyBorder="1" applyAlignment="1">
      <alignment horizontal="left" vertical="center" wrapText="1"/>
    </xf>
    <xf numFmtId="0" fontId="54" fillId="10" borderId="33" xfId="21871" applyFont="1" applyFill="1" applyBorder="1" applyAlignment="1">
      <alignment horizontal="right" vertical="center" wrapText="1"/>
    </xf>
    <xf numFmtId="0" fontId="54" fillId="10" borderId="34" xfId="21871" applyFont="1" applyFill="1" applyBorder="1" applyAlignment="1">
      <alignment horizontal="left" vertical="center" wrapText="1"/>
    </xf>
    <xf numFmtId="44" fontId="54" fillId="10" borderId="34" xfId="21875" applyFont="1" applyFill="1" applyBorder="1" applyAlignment="1">
      <alignment horizontal="left" vertical="center" wrapText="1"/>
    </xf>
    <xf numFmtId="0" fontId="54" fillId="10" borderId="34" xfId="21871" applyFont="1" applyFill="1" applyBorder="1" applyAlignment="1">
      <alignment horizontal="right" vertical="center" wrapText="1"/>
    </xf>
    <xf numFmtId="44" fontId="54" fillId="10" borderId="34" xfId="21875" applyFont="1" applyFill="1" applyBorder="1" applyAlignment="1">
      <alignment horizontal="right" vertical="center" wrapText="1"/>
    </xf>
    <xf numFmtId="3" fontId="55" fillId="0" borderId="32" xfId="21871" applyNumberFormat="1" applyFont="1" applyFill="1" applyBorder="1" applyAlignment="1">
      <alignment horizontal="right" vertical="center" wrapText="1"/>
    </xf>
    <xf numFmtId="3" fontId="55" fillId="0" borderId="33" xfId="21871" applyNumberFormat="1" applyFont="1" applyFill="1" applyBorder="1" applyAlignment="1">
      <alignment horizontal="right" vertical="center" wrapText="1"/>
    </xf>
    <xf numFmtId="3" fontId="55" fillId="0" borderId="34" xfId="21871" applyNumberFormat="1" applyFont="1" applyFill="1" applyBorder="1" applyAlignment="1">
      <alignment horizontal="right" vertical="center" wrapText="1"/>
    </xf>
    <xf numFmtId="0" fontId="53" fillId="0" borderId="19" xfId="21871" applyFont="1" applyFill="1" applyBorder="1" applyAlignment="1">
      <alignment horizontal="right" vertical="center" wrapText="1"/>
    </xf>
    <xf numFmtId="0" fontId="52" fillId="0" borderId="0" xfId="21871" applyFont="1" applyFill="1"/>
    <xf numFmtId="3" fontId="57" fillId="0" borderId="0" xfId="21871" applyNumberFormat="1" applyFont="1" applyFill="1" applyBorder="1" applyAlignment="1">
      <alignment horizontal="right" vertical="center" wrapText="1"/>
    </xf>
    <xf numFmtId="0" fontId="18" fillId="0" borderId="36" xfId="0" applyFont="1" applyBorder="1" applyAlignment="1">
      <alignment horizontal="left"/>
    </xf>
    <xf numFmtId="165" fontId="18" fillId="0" borderId="36" xfId="0" applyNumberFormat="1" applyFont="1" applyFill="1" applyBorder="1" applyAlignment="1">
      <alignment horizontal="right"/>
    </xf>
    <xf numFmtId="0" fontId="16" fillId="0" borderId="14" xfId="0" applyFont="1" applyBorder="1" applyAlignment="1">
      <alignment horizontal="left"/>
    </xf>
    <xf numFmtId="165" fontId="16" fillId="0" borderId="14" xfId="0" applyNumberFormat="1" applyFont="1" applyFill="1" applyBorder="1" applyAlignment="1">
      <alignment horizontal="right"/>
    </xf>
    <xf numFmtId="0" fontId="16" fillId="0" borderId="16" xfId="0" applyFont="1" applyBorder="1" applyAlignment="1">
      <alignment horizontal="left"/>
    </xf>
    <xf numFmtId="165" fontId="16" fillId="0" borderId="16" xfId="0" applyNumberFormat="1" applyFont="1" applyFill="1" applyBorder="1" applyAlignment="1">
      <alignment horizontal="right"/>
    </xf>
    <xf numFmtId="0" fontId="18" fillId="0" borderId="34" xfId="0" applyFont="1" applyBorder="1" applyAlignment="1">
      <alignment horizontal="left"/>
    </xf>
    <xf numFmtId="165" fontId="18" fillId="0" borderId="34" xfId="0" applyNumberFormat="1" applyFont="1" applyFill="1" applyBorder="1" applyAlignment="1">
      <alignment horizontal="right"/>
    </xf>
    <xf numFmtId="0" fontId="16" fillId="0" borderId="37" xfId="0" applyFont="1" applyBorder="1" applyAlignment="1">
      <alignment horizontal="left"/>
    </xf>
    <xf numFmtId="165" fontId="16" fillId="0" borderId="37" xfId="0" applyNumberFormat="1" applyFont="1" applyFill="1" applyBorder="1" applyAlignment="1">
      <alignment horizontal="right"/>
    </xf>
    <xf numFmtId="0" fontId="18" fillId="0" borderId="38" xfId="0" applyFont="1" applyBorder="1" applyAlignment="1">
      <alignment horizontal="left"/>
    </xf>
    <xf numFmtId="165" fontId="18" fillId="0" borderId="38" xfId="0" applyNumberFormat="1" applyFont="1" applyFill="1" applyBorder="1" applyAlignment="1">
      <alignment horizontal="right"/>
    </xf>
    <xf numFmtId="0" fontId="18" fillId="0" borderId="39" xfId="0" applyFont="1" applyBorder="1" applyAlignment="1">
      <alignment horizontal="left"/>
    </xf>
    <xf numFmtId="0" fontId="18" fillId="0" borderId="40" xfId="0" applyFont="1" applyBorder="1" applyAlignment="1">
      <alignment horizontal="left"/>
    </xf>
    <xf numFmtId="165" fontId="18" fillId="0" borderId="39" xfId="0" applyNumberFormat="1" applyFont="1" applyFill="1" applyBorder="1" applyAlignment="1">
      <alignment horizontal="right"/>
    </xf>
    <xf numFmtId="0" fontId="46" fillId="0" borderId="41" xfId="0" applyFont="1" applyBorder="1" applyAlignment="1">
      <alignment horizontal="left"/>
    </xf>
    <xf numFmtId="0" fontId="17" fillId="0" borderId="19" xfId="0" applyFont="1" applyBorder="1" applyAlignment="1">
      <alignment horizontal="left" wrapText="1"/>
    </xf>
    <xf numFmtId="165" fontId="19" fillId="0" borderId="41" xfId="0" applyNumberFormat="1" applyFont="1" applyFill="1" applyBorder="1" applyAlignment="1">
      <alignment horizontal="right"/>
    </xf>
    <xf numFmtId="0" fontId="56" fillId="10" borderId="0" xfId="21871" applyFont="1" applyFill="1" applyBorder="1" applyAlignment="1">
      <alignment horizontal="left" vertical="center" wrapText="1"/>
    </xf>
    <xf numFmtId="0" fontId="52" fillId="0" borderId="0" xfId="21871" applyFont="1" applyAlignment="1">
      <alignment horizontal="right"/>
    </xf>
    <xf numFmtId="0" fontId="51" fillId="0" borderId="0" xfId="0" applyFont="1" applyAlignment="1">
      <alignment horizontal="left" vertical="center"/>
    </xf>
    <xf numFmtId="0" fontId="51" fillId="0" borderId="0" xfId="0" applyFont="1" applyAlignment="1">
      <alignment horizontal="left" vertical="center" wrapText="1" shrinkToFit="1"/>
    </xf>
    <xf numFmtId="0" fontId="51" fillId="0" borderId="0" xfId="0" applyFont="1" applyAlignment="1">
      <alignment horizontal="justify" vertical="top" wrapText="1"/>
    </xf>
    <xf numFmtId="0" fontId="60" fillId="0" borderId="0" xfId="0" applyFont="1" applyAlignment="1">
      <alignment wrapText="1"/>
    </xf>
    <xf numFmtId="0" fontId="60" fillId="0" borderId="0" xfId="0" applyFont="1"/>
    <xf numFmtId="165" fontId="58" fillId="0" borderId="0" xfId="0" applyNumberFormat="1" applyFont="1" applyAlignment="1">
      <alignment wrapText="1"/>
    </xf>
    <xf numFmtId="0" fontId="26" fillId="0" borderId="1" xfId="0" applyFont="1" applyBorder="1" applyAlignment="1">
      <alignment horizontal="left"/>
    </xf>
    <xf numFmtId="0" fontId="51" fillId="0" borderId="0" xfId="0" applyFont="1" applyAlignment="1">
      <alignment horizontal="left" vertical="center" wrapText="1" indent="1" shrinkToFit="1"/>
    </xf>
    <xf numFmtId="0" fontId="51" fillId="0" borderId="0" xfId="0" applyFont="1" applyAlignment="1">
      <alignment horizontal="left" vertical="top" wrapText="1" indent="1"/>
    </xf>
    <xf numFmtId="14" fontId="61" fillId="0" borderId="17" xfId="0" applyNumberFormat="1" applyFont="1" applyBorder="1" applyAlignment="1">
      <alignment horizontal="right" vertical="center"/>
    </xf>
    <xf numFmtId="165" fontId="62" fillId="0" borderId="13" xfId="0" applyNumberFormat="1" applyFont="1" applyBorder="1" applyAlignment="1">
      <alignment horizontal="right" vertical="center" indent="1"/>
    </xf>
    <xf numFmtId="165" fontId="63" fillId="0" borderId="13" xfId="0" applyNumberFormat="1" applyFont="1" applyBorder="1" applyAlignment="1">
      <alignment horizontal="right" vertical="center" indent="1"/>
    </xf>
    <xf numFmtId="165" fontId="64" fillId="0" borderId="18" xfId="0" applyNumberFormat="1" applyFont="1" applyBorder="1" applyAlignment="1">
      <alignment horizontal="right" vertical="center"/>
    </xf>
    <xf numFmtId="14" fontId="61" fillId="0" borderId="19" xfId="0" applyNumberFormat="1" applyFont="1" applyBorder="1" applyAlignment="1">
      <alignment horizontal="right" vertical="center" wrapText="1"/>
    </xf>
    <xf numFmtId="165" fontId="63" fillId="0" borderId="0" xfId="0" applyNumberFormat="1" applyFont="1" applyAlignment="1">
      <alignment horizontal="right" vertical="center" wrapText="1"/>
    </xf>
    <xf numFmtId="0" fontId="63" fillId="0" borderId="13" xfId="0" applyFont="1" applyBorder="1" applyAlignment="1">
      <alignment horizontal="left" vertical="center" wrapText="1"/>
    </xf>
    <xf numFmtId="0" fontId="23" fillId="0" borderId="17" xfId="0" applyFont="1" applyBorder="1" applyAlignment="1">
      <alignment horizontal="right" wrapText="1"/>
    </xf>
    <xf numFmtId="14" fontId="23" fillId="0" borderId="17" xfId="0" applyNumberFormat="1" applyFont="1" applyBorder="1" applyAlignment="1">
      <alignment horizontal="right" wrapText="1"/>
    </xf>
    <xf numFmtId="0" fontId="30" fillId="0" borderId="18" xfId="0" applyFont="1" applyBorder="1" applyAlignment="1">
      <alignment wrapText="1"/>
    </xf>
    <xf numFmtId="165" fontId="30" fillId="0" borderId="18" xfId="0" applyNumberFormat="1" applyFont="1" applyBorder="1" applyAlignment="1">
      <alignment horizontal="right"/>
    </xf>
    <xf numFmtId="165" fontId="26" fillId="0" borderId="1" xfId="0" applyNumberFormat="1" applyFont="1" applyBorder="1" applyAlignment="1">
      <alignment horizontal="left" indent="1"/>
    </xf>
    <xf numFmtId="165" fontId="26" fillId="0" borderId="13" xfId="0" applyNumberFormat="1" applyFont="1" applyFill="1" applyBorder="1" applyAlignment="1">
      <alignment horizontal="right" indent="1"/>
    </xf>
    <xf numFmtId="0" fontId="44" fillId="0" borderId="0" xfId="0" applyFont="1" applyFill="1"/>
    <xf numFmtId="165" fontId="30" fillId="0" borderId="18" xfId="0" applyNumberFormat="1" applyFont="1" applyFill="1" applyBorder="1" applyAlignment="1">
      <alignment horizontal="right"/>
    </xf>
    <xf numFmtId="165" fontId="26" fillId="0" borderId="0" xfId="0" applyNumberFormat="1" applyFont="1" applyFill="1" applyBorder="1" applyAlignment="1">
      <alignment horizontal="right" indent="1"/>
    </xf>
    <xf numFmtId="165" fontId="16" fillId="0" borderId="16" xfId="16890" applyNumberFormat="1" applyFont="1" applyFill="1" applyBorder="1" applyAlignment="1">
      <alignment horizontal="right" vertical="center" indent="1"/>
    </xf>
    <xf numFmtId="165" fontId="16" fillId="0" borderId="16" xfId="16890" applyNumberFormat="1" applyFont="1" applyFill="1" applyBorder="1" applyAlignment="1">
      <alignment horizontal="right" vertical="center"/>
    </xf>
    <xf numFmtId="0" fontId="26" fillId="0" borderId="0" xfId="0" applyFont="1" applyBorder="1" applyAlignment="1">
      <alignment horizontal="left" wrapText="1"/>
    </xf>
    <xf numFmtId="0" fontId="41" fillId="0" borderId="0" xfId="0" applyFont="1" applyBorder="1" applyAlignment="1">
      <alignment horizontal="left"/>
    </xf>
    <xf numFmtId="165" fontId="41" fillId="0" borderId="0" xfId="0" applyNumberFormat="1" applyFont="1" applyBorder="1" applyAlignment="1">
      <alignment horizontal="right" indent="1"/>
    </xf>
    <xf numFmtId="0" fontId="65" fillId="0" borderId="12" xfId="0" applyFont="1" applyBorder="1" applyAlignment="1">
      <alignment horizontal="left"/>
    </xf>
    <xf numFmtId="0" fontId="44" fillId="0" borderId="0" xfId="0" applyNumberFormat="1" applyFont="1" applyFill="1"/>
    <xf numFmtId="165" fontId="29" fillId="0" borderId="0" xfId="0" applyNumberFormat="1" applyFont="1" applyFill="1"/>
    <xf numFmtId="165" fontId="29" fillId="0" borderId="0" xfId="0" applyNumberFormat="1" applyFont="1"/>
    <xf numFmtId="165" fontId="60" fillId="0" borderId="0" xfId="0" applyNumberFormat="1" applyFont="1"/>
    <xf numFmtId="3" fontId="66" fillId="0" borderId="0" xfId="0" applyNumberFormat="1" applyFont="1"/>
    <xf numFmtId="3" fontId="45" fillId="0" borderId="0" xfId="0" applyNumberFormat="1" applyFont="1"/>
    <xf numFmtId="165" fontId="0" fillId="0" borderId="0" xfId="0" applyNumberFormat="1"/>
    <xf numFmtId="3" fontId="45" fillId="0" borderId="0" xfId="0" applyNumberFormat="1" applyFont="1" applyAlignment="1">
      <alignment horizontal="right"/>
    </xf>
    <xf numFmtId="14" fontId="23" fillId="0" borderId="17" xfId="0" applyNumberFormat="1" applyFont="1" applyFill="1" applyBorder="1" applyAlignment="1">
      <alignment horizontal="right" wrapText="1"/>
    </xf>
    <xf numFmtId="165" fontId="26" fillId="0" borderId="13" xfId="0" applyNumberFormat="1" applyFont="1" applyFill="1" applyBorder="1" applyAlignment="1" applyProtection="1">
      <alignment horizontal="right" indent="1"/>
      <protection locked="0" hidden="1"/>
    </xf>
    <xf numFmtId="165" fontId="16" fillId="0" borderId="13" xfId="0" applyNumberFormat="1" applyFont="1" applyFill="1" applyBorder="1" applyAlignment="1">
      <alignment horizontal="right" indent="1"/>
    </xf>
    <xf numFmtId="165" fontId="16" fillId="0" borderId="23" xfId="0" applyNumberFormat="1" applyFont="1" applyFill="1" applyBorder="1" applyAlignment="1">
      <alignment horizontal="right" indent="1"/>
    </xf>
    <xf numFmtId="14" fontId="46" fillId="0" borderId="22" xfId="0" applyNumberFormat="1" applyFont="1" applyFill="1" applyBorder="1" applyAlignment="1">
      <alignment horizontal="right"/>
    </xf>
    <xf numFmtId="0" fontId="67" fillId="0" borderId="0" xfId="0" applyFont="1" applyFill="1"/>
    <xf numFmtId="0" fontId="67" fillId="0" borderId="0" xfId="0" applyFont="1"/>
    <xf numFmtId="3" fontId="55" fillId="0" borderId="35" xfId="21871" applyNumberFormat="1" applyFont="1" applyFill="1" applyBorder="1" applyAlignment="1">
      <alignment horizontal="right" vertical="center" wrapText="1"/>
    </xf>
    <xf numFmtId="4" fontId="16" fillId="0" borderId="19" xfId="21870" applyNumberFormat="1" applyFont="1" applyFill="1" applyBorder="1" applyAlignment="1">
      <alignment vertical="center" wrapText="1"/>
    </xf>
    <xf numFmtId="165" fontId="67" fillId="0" borderId="0" xfId="0" applyNumberFormat="1" applyFont="1"/>
    <xf numFmtId="0" fontId="68" fillId="0" borderId="0" xfId="0" applyFont="1"/>
    <xf numFmtId="166" fontId="66" fillId="0" borderId="0" xfId="0" applyNumberFormat="1" applyFont="1"/>
    <xf numFmtId="168" fontId="0" fillId="0" borderId="0" xfId="0" applyNumberFormat="1"/>
    <xf numFmtId="3" fontId="0" fillId="0" borderId="0" xfId="0" applyNumberFormat="1"/>
    <xf numFmtId="0" fontId="66" fillId="0" borderId="0" xfId="0" applyFont="1"/>
    <xf numFmtId="0" fontId="32" fillId="0" borderId="0" xfId="0" applyFont="1" applyFill="1"/>
    <xf numFmtId="0" fontId="26" fillId="0" borderId="0" xfId="0" applyFont="1"/>
    <xf numFmtId="165" fontId="32" fillId="0" borderId="0" xfId="16890" applyNumberFormat="1" applyFont="1" applyFill="1" applyBorder="1" applyAlignment="1">
      <alignment horizontal="right" indent="1"/>
    </xf>
    <xf numFmtId="165" fontId="26" fillId="0" borderId="0" xfId="0" applyNumberFormat="1" applyFont="1"/>
    <xf numFmtId="14" fontId="69" fillId="0" borderId="19" xfId="0" applyNumberFormat="1" applyFont="1" applyBorder="1" applyAlignment="1">
      <alignment horizontal="right" vertical="center" wrapText="1"/>
    </xf>
    <xf numFmtId="165" fontId="70" fillId="0" borderId="0" xfId="0" applyNumberFormat="1" applyFont="1" applyAlignment="1">
      <alignment horizontal="right" vertical="center" wrapText="1"/>
    </xf>
    <xf numFmtId="0" fontId="70" fillId="0" borderId="13" xfId="0" applyFont="1" applyBorder="1" applyAlignment="1">
      <alignment horizontal="left" vertical="center" wrapText="1"/>
    </xf>
    <xf numFmtId="165" fontId="71" fillId="0" borderId="13" xfId="0" applyNumberFormat="1" applyFont="1" applyBorder="1" applyAlignment="1">
      <alignment horizontal="right" vertical="center" indent="1"/>
    </xf>
    <xf numFmtId="165" fontId="70" fillId="0" borderId="13" xfId="0" applyNumberFormat="1" applyFont="1" applyBorder="1" applyAlignment="1">
      <alignment horizontal="right" vertical="center" indent="1"/>
    </xf>
    <xf numFmtId="165" fontId="18" fillId="0" borderId="13" xfId="0" applyNumberFormat="1" applyFont="1" applyBorder="1" applyAlignment="1">
      <alignment horizontal="right" vertical="center"/>
    </xf>
    <xf numFmtId="165" fontId="16" fillId="0" borderId="13" xfId="0" applyNumberFormat="1" applyFont="1" applyBorder="1" applyAlignment="1">
      <alignment horizontal="right" vertical="center"/>
    </xf>
    <xf numFmtId="165" fontId="16" fillId="0" borderId="13" xfId="0" applyNumberFormat="1" applyFont="1" applyFill="1" applyBorder="1" applyAlignment="1">
      <alignment horizontal="right" vertical="center"/>
    </xf>
    <xf numFmtId="165" fontId="19" fillId="0" borderId="18" xfId="0" applyNumberFormat="1" applyFont="1" applyBorder="1" applyAlignment="1">
      <alignment horizontal="center" vertical="center"/>
    </xf>
    <xf numFmtId="165" fontId="16" fillId="0" borderId="0" xfId="0" applyNumberFormat="1" applyFont="1" applyAlignment="1">
      <alignment horizontal="center" vertical="center"/>
    </xf>
    <xf numFmtId="165" fontId="18" fillId="0" borderId="13" xfId="0" applyNumberFormat="1" applyFont="1" applyFill="1" applyBorder="1" applyAlignment="1">
      <alignment horizontal="right" vertical="center"/>
    </xf>
    <xf numFmtId="165" fontId="18" fillId="0" borderId="0" xfId="0" applyNumberFormat="1" applyFont="1" applyAlignment="1">
      <alignment horizontal="right" vertical="center"/>
    </xf>
    <xf numFmtId="165" fontId="19" fillId="0" borderId="18" xfId="0" applyNumberFormat="1" applyFont="1" applyFill="1" applyBorder="1" applyAlignment="1">
      <alignment horizontal="center" vertical="center"/>
    </xf>
    <xf numFmtId="3" fontId="45" fillId="0" borderId="0" xfId="0" applyNumberFormat="1" applyFont="1" applyFill="1"/>
    <xf numFmtId="165" fontId="0" fillId="0" borderId="0" xfId="0" applyNumberFormat="1" applyFill="1"/>
    <xf numFmtId="169" fontId="60" fillId="0" borderId="0" xfId="0" applyNumberFormat="1" applyFont="1" applyFill="1"/>
    <xf numFmtId="169" fontId="67" fillId="0" borderId="0" xfId="0" applyNumberFormat="1" applyFont="1" applyFill="1"/>
    <xf numFmtId="0" fontId="60" fillId="0" borderId="0" xfId="0" applyFont="1" applyFill="1" applyAlignment="1">
      <alignment wrapText="1"/>
    </xf>
    <xf numFmtId="0" fontId="60" fillId="0" borderId="0" xfId="0" applyFont="1" applyFill="1"/>
    <xf numFmtId="0" fontId="29" fillId="0" borderId="0" xfId="0" applyFont="1" applyFill="1" applyAlignment="1">
      <alignment wrapText="1"/>
    </xf>
    <xf numFmtId="0" fontId="72" fillId="0" borderId="0" xfId="0" applyFont="1"/>
    <xf numFmtId="165" fontId="16" fillId="0" borderId="0" xfId="0" applyNumberFormat="1" applyFont="1" applyFill="1"/>
    <xf numFmtId="0" fontId="17" fillId="0" borderId="19" xfId="16875" applyFont="1" applyFill="1" applyBorder="1" applyAlignment="1">
      <alignment horizontal="left" wrapText="1"/>
    </xf>
    <xf numFmtId="169" fontId="16" fillId="0" borderId="0" xfId="21876" applyNumberFormat="1" applyFont="1"/>
    <xf numFmtId="0" fontId="24" fillId="0" borderId="0" xfId="0" applyFont="1" applyFill="1"/>
    <xf numFmtId="14" fontId="23" fillId="0" borderId="17" xfId="0" applyNumberFormat="1" applyFont="1" applyBorder="1" applyAlignment="1">
      <alignment horizontal="right" wrapText="1"/>
    </xf>
    <xf numFmtId="0" fontId="20" fillId="0" borderId="13" xfId="0" applyFont="1" applyBorder="1" applyAlignment="1">
      <alignment horizontal="left" indent="3"/>
    </xf>
    <xf numFmtId="165" fontId="73" fillId="0" borderId="0" xfId="0" applyNumberFormat="1" applyFont="1" applyFill="1"/>
    <xf numFmtId="0" fontId="66" fillId="0" borderId="0" xfId="0" applyFont="1" applyFill="1" applyAlignment="1">
      <alignment horizontal="right"/>
    </xf>
    <xf numFmtId="165" fontId="66" fillId="0" borderId="0" xfId="0" applyNumberFormat="1" applyFont="1" applyFill="1"/>
    <xf numFmtId="164" fontId="58" fillId="0" borderId="0" xfId="0" applyNumberFormat="1" applyFont="1"/>
    <xf numFmtId="4" fontId="66" fillId="0" borderId="0" xfId="0" applyNumberFormat="1" applyFont="1" applyFill="1" applyAlignment="1">
      <alignment horizontal="right"/>
    </xf>
    <xf numFmtId="4" fontId="66" fillId="0" borderId="0" xfId="0" applyNumberFormat="1" applyFont="1" applyFill="1"/>
    <xf numFmtId="0" fontId="26" fillId="0" borderId="0" xfId="0" applyFont="1" applyFill="1"/>
    <xf numFmtId="0" fontId="58" fillId="0" borderId="0" xfId="0" applyFont="1" applyBorder="1"/>
    <xf numFmtId="165" fontId="18" fillId="0" borderId="13" xfId="0" applyNumberFormat="1" applyFont="1" applyFill="1" applyBorder="1" applyAlignment="1">
      <alignment horizontal="right" vertical="center" indent="1"/>
    </xf>
    <xf numFmtId="165" fontId="63" fillId="0" borderId="13" xfId="0" applyNumberFormat="1" applyFont="1" applyFill="1" applyBorder="1" applyAlignment="1">
      <alignment horizontal="right" vertical="center" indent="1"/>
    </xf>
    <xf numFmtId="165" fontId="58" fillId="0" borderId="0" xfId="0" applyNumberFormat="1" applyFont="1" applyFill="1" applyAlignment="1">
      <alignment wrapText="1"/>
    </xf>
    <xf numFmtId="4" fontId="16" fillId="0" borderId="0" xfId="0" applyNumberFormat="1" applyFont="1" applyFill="1"/>
    <xf numFmtId="4" fontId="26" fillId="0" borderId="0" xfId="16890" applyNumberFormat="1" applyFont="1" applyFill="1" applyBorder="1" applyAlignment="1">
      <alignment horizontal="right" indent="1"/>
    </xf>
    <xf numFmtId="0" fontId="16" fillId="0" borderId="0" xfId="0" applyFont="1"/>
    <xf numFmtId="4" fontId="26" fillId="0" borderId="0" xfId="16890" applyNumberFormat="1" applyFont="1" applyFill="1" applyBorder="1" applyAlignment="1">
      <alignment horizontal="left" wrapText="1"/>
    </xf>
    <xf numFmtId="0" fontId="16" fillId="0" borderId="0" xfId="0" applyFont="1" applyBorder="1"/>
    <xf numFmtId="0" fontId="16" fillId="0" borderId="0" xfId="0" applyFont="1" applyFill="1"/>
    <xf numFmtId="165" fontId="74" fillId="0" borderId="0" xfId="16890" applyNumberFormat="1" applyFont="1" applyFill="1" applyBorder="1" applyAlignment="1">
      <alignment horizontal="center" vertical="center"/>
    </xf>
    <xf numFmtId="165" fontId="22" fillId="0" borderId="11" xfId="16890" applyNumberFormat="1" applyFont="1" applyFill="1" applyBorder="1" applyAlignment="1">
      <alignment horizontal="center" vertical="center"/>
    </xf>
    <xf numFmtId="165" fontId="26" fillId="0" borderId="1" xfId="16890" applyNumberFormat="1" applyFont="1" applyFill="1" applyBorder="1" applyAlignment="1">
      <alignment horizontal="center" vertical="center"/>
    </xf>
    <xf numFmtId="165" fontId="22" fillId="0" borderId="1" xfId="16890" applyNumberFormat="1" applyFont="1" applyFill="1" applyBorder="1" applyAlignment="1">
      <alignment horizontal="center" vertical="center"/>
    </xf>
    <xf numFmtId="165" fontId="28" fillId="0" borderId="1" xfId="16890" applyNumberFormat="1" applyFont="1" applyFill="1" applyBorder="1" applyAlignment="1">
      <alignment horizontal="center" vertical="center"/>
    </xf>
    <xf numFmtId="165" fontId="26" fillId="0" borderId="11" xfId="16890" applyNumberFormat="1" applyFont="1" applyFill="1" applyBorder="1" applyAlignment="1">
      <alignment horizontal="center" vertical="center"/>
    </xf>
    <xf numFmtId="167" fontId="26" fillId="0" borderId="3" xfId="16890" applyNumberFormat="1" applyFont="1" applyFill="1" applyBorder="1" applyAlignment="1">
      <alignment horizontal="center" vertical="center"/>
    </xf>
    <xf numFmtId="0" fontId="25" fillId="0" borderId="15" xfId="0" applyFont="1" applyBorder="1" applyAlignment="1">
      <alignment vertical="center" wrapText="1"/>
    </xf>
    <xf numFmtId="0" fontId="26" fillId="0" borderId="1" xfId="16890" applyFont="1" applyFill="1" applyBorder="1" applyAlignment="1">
      <alignment horizontal="left" vertical="center" wrapText="1"/>
    </xf>
    <xf numFmtId="0" fontId="24" fillId="0" borderId="12" xfId="0" applyFont="1" applyBorder="1" applyAlignment="1">
      <alignment vertical="center" wrapText="1"/>
    </xf>
    <xf numFmtId="0" fontId="25" fillId="0" borderId="12" xfId="0" applyFont="1" applyBorder="1" applyAlignment="1">
      <alignment vertical="center" wrapText="1"/>
    </xf>
    <xf numFmtId="0" fontId="27" fillId="0" borderId="12" xfId="0" applyFont="1" applyBorder="1" applyAlignment="1">
      <alignment horizontal="left" vertical="center" wrapText="1"/>
    </xf>
    <xf numFmtId="0" fontId="24" fillId="0" borderId="0" xfId="0" applyFont="1" applyAlignment="1">
      <alignment vertical="center" wrapText="1"/>
    </xf>
    <xf numFmtId="0" fontId="24" fillId="0" borderId="15" xfId="0" applyFont="1" applyBorder="1" applyAlignment="1">
      <alignment vertical="center" wrapText="1"/>
    </xf>
    <xf numFmtId="0" fontId="26" fillId="0" borderId="3" xfId="16890" applyFont="1" applyFill="1" applyBorder="1" applyAlignment="1">
      <alignment horizontal="left" vertical="center"/>
    </xf>
    <xf numFmtId="0" fontId="38" fillId="0" borderId="0" xfId="0" applyFont="1" applyFill="1" applyBorder="1" applyAlignment="1">
      <alignment vertical="top" wrapText="1"/>
    </xf>
    <xf numFmtId="0" fontId="38" fillId="0" borderId="0" xfId="0" applyFont="1" applyFill="1" applyBorder="1" applyAlignment="1">
      <alignment wrapText="1"/>
    </xf>
    <xf numFmtId="165" fontId="41" fillId="0" borderId="1" xfId="0" applyNumberFormat="1" applyFont="1" applyBorder="1" applyAlignment="1">
      <alignment horizontal="right" vertical="center" indent="1"/>
    </xf>
    <xf numFmtId="165" fontId="26" fillId="0" borderId="13" xfId="0" applyNumberFormat="1" applyFont="1" applyFill="1" applyBorder="1" applyAlignment="1">
      <alignment horizontal="right" vertical="center" indent="1"/>
    </xf>
    <xf numFmtId="165" fontId="19" fillId="0" borderId="18" xfId="0" applyNumberFormat="1" applyFont="1" applyFill="1" applyBorder="1" applyAlignment="1">
      <alignment horizontal="right" vertical="center"/>
    </xf>
    <xf numFmtId="0" fontId="26" fillId="0" borderId="1" xfId="0" applyFont="1" applyBorder="1" applyAlignment="1">
      <alignment horizontal="left" vertical="center" wrapText="1"/>
    </xf>
    <xf numFmtId="165" fontId="18" fillId="0" borderId="5" xfId="16890" applyNumberFormat="1" applyFont="1" applyFill="1" applyBorder="1" applyAlignment="1">
      <alignment horizontal="center" vertical="center"/>
    </xf>
    <xf numFmtId="165" fontId="16" fillId="0" borderId="5" xfId="16890" applyNumberFormat="1" applyFont="1" applyFill="1" applyBorder="1" applyAlignment="1">
      <alignment horizontal="center" vertical="center"/>
    </xf>
    <xf numFmtId="165" fontId="16" fillId="0" borderId="8" xfId="16890" applyNumberFormat="1" applyFont="1" applyFill="1" applyBorder="1" applyAlignment="1">
      <alignment horizontal="center" vertical="center"/>
    </xf>
    <xf numFmtId="166" fontId="42" fillId="0" borderId="9" xfId="16890" applyNumberFormat="1" applyFont="1" applyFill="1" applyBorder="1" applyAlignment="1">
      <alignment horizontal="center" vertical="center"/>
    </xf>
    <xf numFmtId="0" fontId="45" fillId="0" borderId="4" xfId="0" applyFont="1" applyBorder="1" applyAlignment="1">
      <alignment horizontal="left" vertical="center"/>
    </xf>
    <xf numFmtId="0" fontId="45" fillId="0" borderId="7" xfId="0" applyFont="1" applyBorder="1" applyAlignment="1">
      <alignment horizontal="left" vertical="center"/>
    </xf>
    <xf numFmtId="2" fontId="42" fillId="0" borderId="10" xfId="16890" applyNumberFormat="1" applyFont="1" applyFill="1" applyBorder="1" applyAlignment="1">
      <alignment horizontal="left" vertical="center"/>
    </xf>
    <xf numFmtId="0" fontId="15" fillId="0" borderId="4" xfId="0" applyFont="1" applyBorder="1" applyAlignment="1">
      <alignment horizontal="left" vertical="center"/>
    </xf>
    <xf numFmtId="0" fontId="15" fillId="0" borderId="4" xfId="0" applyFont="1" applyBorder="1" applyAlignment="1">
      <alignment horizontal="left" vertical="center" wrapText="1"/>
    </xf>
    <xf numFmtId="165" fontId="16" fillId="0" borderId="25" xfId="0" applyNumberFormat="1" applyFont="1" applyFill="1" applyBorder="1" applyAlignment="1">
      <alignment horizontal="right" indent="1"/>
    </xf>
    <xf numFmtId="0" fontId="23" fillId="0" borderId="42" xfId="16875" applyFont="1" applyFill="1" applyBorder="1" applyAlignment="1">
      <alignment horizontal="left" wrapText="1"/>
    </xf>
    <xf numFmtId="0" fontId="23" fillId="0" borderId="21" xfId="16890" applyFont="1" applyFill="1" applyBorder="1" applyAlignment="1">
      <alignment horizontal="right" wrapText="1"/>
    </xf>
    <xf numFmtId="0" fontId="24" fillId="0" borderId="20" xfId="0" applyFont="1" applyBorder="1"/>
    <xf numFmtId="3" fontId="25" fillId="0" borderId="0" xfId="0" applyNumberFormat="1" applyFont="1"/>
    <xf numFmtId="165" fontId="24" fillId="0" borderId="1" xfId="0" applyNumberFormat="1" applyFont="1" applyBorder="1" applyAlignment="1">
      <alignment horizontal="right" indent="1"/>
    </xf>
    <xf numFmtId="165" fontId="28" fillId="0" borderId="1" xfId="0" applyNumberFormat="1" applyFont="1" applyBorder="1" applyAlignment="1">
      <alignment horizontal="right" indent="1"/>
    </xf>
    <xf numFmtId="0" fontId="27" fillId="0" borderId="0" xfId="0" applyFont="1" applyFill="1"/>
    <xf numFmtId="0" fontId="25" fillId="0" borderId="0" xfId="0" applyFont="1" applyFill="1"/>
    <xf numFmtId="0" fontId="22" fillId="0" borderId="1" xfId="16890" applyFont="1" applyFill="1" applyBorder="1" applyAlignment="1">
      <alignment horizontal="left" vertical="center" wrapText="1"/>
    </xf>
    <xf numFmtId="0" fontId="24" fillId="0" borderId="1" xfId="16890" applyFont="1" applyFill="1" applyBorder="1" applyAlignment="1">
      <alignment horizontal="left" vertical="center" wrapText="1"/>
    </xf>
    <xf numFmtId="0" fontId="28" fillId="0" borderId="1" xfId="16890" applyFont="1" applyFill="1" applyBorder="1" applyAlignment="1">
      <alignment horizontal="left" vertical="center" wrapText="1"/>
    </xf>
    <xf numFmtId="0" fontId="26" fillId="0" borderId="1" xfId="16890" applyNumberFormat="1" applyFont="1" applyFill="1" applyBorder="1" applyAlignment="1" applyProtection="1">
      <alignment horizontal="left" vertical="center" wrapText="1"/>
    </xf>
    <xf numFmtId="0" fontId="30" fillId="0" borderId="18" xfId="0" applyFont="1" applyBorder="1" applyAlignment="1">
      <alignment vertical="center" wrapText="1"/>
    </xf>
    <xf numFmtId="14" fontId="23" fillId="0" borderId="17" xfId="16890" applyNumberFormat="1" applyFont="1" applyFill="1" applyBorder="1" applyAlignment="1">
      <alignment horizontal="right" vertical="center" wrapText="1"/>
    </xf>
    <xf numFmtId="0" fontId="26" fillId="0" borderId="13" xfId="16890" applyFont="1" applyBorder="1" applyAlignment="1">
      <alignment horizontal="left" wrapText="1"/>
    </xf>
    <xf numFmtId="165" fontId="26" fillId="0" borderId="13" xfId="16890" applyNumberFormat="1" applyFont="1" applyFill="1" applyBorder="1" applyAlignment="1">
      <alignment horizontal="right" indent="1"/>
    </xf>
    <xf numFmtId="0" fontId="26" fillId="0" borderId="13" xfId="16890" applyFont="1" applyFill="1" applyBorder="1" applyAlignment="1">
      <alignment horizontal="left" wrapText="1"/>
    </xf>
    <xf numFmtId="0" fontId="30" fillId="0" borderId="18" xfId="16890" applyFont="1" applyFill="1" applyBorder="1" applyAlignment="1">
      <alignment horizontal="left" vertical="center" wrapText="1"/>
    </xf>
    <xf numFmtId="165" fontId="30" fillId="0" borderId="18" xfId="16890" applyNumberFormat="1" applyFont="1" applyFill="1" applyBorder="1" applyAlignment="1">
      <alignment horizontal="right"/>
    </xf>
    <xf numFmtId="0" fontId="23" fillId="0" borderId="17" xfId="16875" applyFont="1" applyFill="1" applyBorder="1" applyAlignment="1">
      <alignment horizontal="left" wrapText="1"/>
    </xf>
    <xf numFmtId="4" fontId="75" fillId="0" borderId="17" xfId="16890" applyNumberFormat="1" applyFont="1" applyFill="1" applyBorder="1" applyAlignment="1">
      <alignment horizontal="right" vertical="center" wrapText="1"/>
    </xf>
    <xf numFmtId="14" fontId="23" fillId="0" borderId="31" xfId="16890" applyNumberFormat="1" applyFont="1" applyFill="1" applyBorder="1" applyAlignment="1">
      <alignment horizontal="right" vertical="center" wrapText="1"/>
    </xf>
    <xf numFmtId="14" fontId="23" fillId="0" borderId="42" xfId="16890" applyNumberFormat="1" applyFont="1" applyFill="1" applyBorder="1" applyAlignment="1">
      <alignment horizontal="right" vertical="center" wrapText="1"/>
    </xf>
    <xf numFmtId="0" fontId="30" fillId="0" borderId="0" xfId="16890" applyFont="1" applyFill="1" applyBorder="1" applyAlignment="1">
      <alignment horizontal="left" vertical="center" wrapText="1"/>
    </xf>
    <xf numFmtId="0" fontId="26" fillId="0" borderId="14" xfId="16890" applyFont="1" applyBorder="1" applyAlignment="1">
      <alignment horizontal="left" wrapText="1"/>
    </xf>
    <xf numFmtId="165" fontId="26" fillId="0" borderId="14" xfId="16890" applyNumberFormat="1" applyFont="1" applyFill="1" applyBorder="1" applyAlignment="1">
      <alignment horizontal="right" indent="1"/>
    </xf>
    <xf numFmtId="1" fontId="32" fillId="0" borderId="0" xfId="0" applyNumberFormat="1" applyFont="1"/>
    <xf numFmtId="0" fontId="51" fillId="0" borderId="0" xfId="0" applyFont="1" applyAlignment="1">
      <alignment horizontal="justify" vertical="center"/>
    </xf>
    <xf numFmtId="0" fontId="22" fillId="0" borderId="3" xfId="16890" applyFont="1" applyFill="1" applyBorder="1" applyAlignment="1">
      <alignment horizontal="left"/>
    </xf>
    <xf numFmtId="3" fontId="22" fillId="0" borderId="3" xfId="16890" applyNumberFormat="1" applyFont="1" applyFill="1" applyBorder="1" applyAlignment="1">
      <alignment horizontal="right"/>
    </xf>
    <xf numFmtId="165" fontId="16" fillId="0" borderId="13" xfId="21872" applyNumberFormat="1" applyFont="1" applyFill="1" applyBorder="1" applyAlignment="1">
      <alignment horizontal="right" vertical="center" indent="1"/>
    </xf>
    <xf numFmtId="165" fontId="16" fillId="0" borderId="13" xfId="21872" applyNumberFormat="1" applyFont="1" applyFill="1" applyBorder="1" applyAlignment="1">
      <alignment horizontal="center" vertical="center"/>
    </xf>
    <xf numFmtId="167" fontId="26" fillId="0" borderId="3" xfId="16890" applyNumberFormat="1" applyFont="1" applyFill="1" applyBorder="1" applyAlignment="1">
      <alignment horizontal="right" vertical="center" indent="1"/>
    </xf>
    <xf numFmtId="0" fontId="76" fillId="0" borderId="0" xfId="0" applyFont="1"/>
    <xf numFmtId="0" fontId="77" fillId="0" borderId="22" xfId="0" applyFont="1" applyBorder="1" applyAlignment="1">
      <alignment horizontal="right" vertical="top"/>
    </xf>
    <xf numFmtId="165" fontId="78" fillId="0" borderId="13" xfId="0" applyNumberFormat="1" applyFont="1" applyBorder="1" applyAlignment="1">
      <alignment horizontal="right" vertical="center" indent="1"/>
    </xf>
    <xf numFmtId="165" fontId="79" fillId="0" borderId="18" xfId="0" applyNumberFormat="1" applyFont="1" applyBorder="1" applyAlignment="1">
      <alignment horizontal="right" vertical="center"/>
    </xf>
    <xf numFmtId="165" fontId="78" fillId="0" borderId="13" xfId="0" applyNumberFormat="1" applyFont="1" applyBorder="1" applyAlignment="1">
      <alignment horizontal="right" vertical="top" indent="1"/>
    </xf>
    <xf numFmtId="165" fontId="78" fillId="0" borderId="0" xfId="0" applyNumberFormat="1" applyFont="1" applyAlignment="1">
      <alignment horizontal="right" vertical="top" indent="1"/>
    </xf>
    <xf numFmtId="165" fontId="80" fillId="0" borderId="18" xfId="0" applyNumberFormat="1" applyFont="1" applyBorder="1" applyAlignment="1">
      <alignment horizontal="right" vertical="top"/>
    </xf>
    <xf numFmtId="165" fontId="78" fillId="0" borderId="13" xfId="0" applyNumberFormat="1" applyFont="1" applyBorder="1" applyAlignment="1">
      <alignment horizontal="right" indent="1"/>
    </xf>
    <xf numFmtId="165" fontId="38" fillId="0" borderId="0" xfId="0" applyNumberFormat="1" applyFont="1"/>
    <xf numFmtId="165" fontId="78" fillId="0" borderId="13" xfId="0" applyNumberFormat="1" applyFont="1" applyBorder="1" applyAlignment="1" applyProtection="1">
      <alignment horizontal="right" indent="1"/>
      <protection locked="0" hidden="1"/>
    </xf>
    <xf numFmtId="165" fontId="44" fillId="0" borderId="0" xfId="0" applyNumberFormat="1" applyFont="1"/>
    <xf numFmtId="14" fontId="53" fillId="10" borderId="19" xfId="21871" applyNumberFormat="1" applyFont="1" applyFill="1" applyBorder="1" applyAlignment="1">
      <alignment horizontal="right" vertical="center" wrapText="1"/>
    </xf>
    <xf numFmtId="14" fontId="53" fillId="0" borderId="19" xfId="21871" applyNumberFormat="1" applyFont="1" applyFill="1" applyBorder="1" applyAlignment="1">
      <alignment horizontal="right" vertical="center" wrapText="1"/>
    </xf>
    <xf numFmtId="0" fontId="39" fillId="0" borderId="22" xfId="0" applyFont="1" applyBorder="1" applyAlignment="1">
      <alignment horizontal="right" vertical="top"/>
    </xf>
    <xf numFmtId="165" fontId="16" fillId="0" borderId="0" xfId="0" applyNumberFormat="1" applyFont="1" applyFill="1" applyAlignment="1">
      <alignment horizontal="center" vertical="center"/>
    </xf>
    <xf numFmtId="165" fontId="18" fillId="0" borderId="0" xfId="0" applyNumberFormat="1" applyFont="1" applyFill="1" applyAlignment="1">
      <alignment horizontal="right" vertical="center"/>
    </xf>
    <xf numFmtId="0" fontId="26" fillId="0" borderId="43" xfId="16890" applyFont="1" applyFill="1" applyBorder="1" applyAlignment="1">
      <alignment horizontal="left" wrapText="1"/>
    </xf>
    <xf numFmtId="3" fontId="24" fillId="0" borderId="0" xfId="0" applyNumberFormat="1" applyFont="1"/>
    <xf numFmtId="0" fontId="16" fillId="0" borderId="43" xfId="16890" applyFont="1" applyFill="1" applyBorder="1" applyAlignment="1">
      <alignment horizontal="left" vertical="center" wrapText="1"/>
    </xf>
    <xf numFmtId="165" fontId="24" fillId="0" borderId="1" xfId="0" applyNumberFormat="1" applyFont="1" applyBorder="1" applyAlignment="1">
      <alignment horizontal="right" vertical="top" indent="1"/>
    </xf>
    <xf numFmtId="165" fontId="81" fillId="0" borderId="1" xfId="0" applyNumberFormat="1" applyFont="1" applyBorder="1" applyAlignment="1">
      <alignment horizontal="right" vertical="top" indent="1"/>
    </xf>
    <xf numFmtId="165" fontId="82" fillId="0" borderId="1" xfId="0" applyNumberFormat="1" applyFont="1" applyBorder="1" applyAlignment="1">
      <alignment horizontal="right" indent="1"/>
    </xf>
    <xf numFmtId="165" fontId="82" fillId="0" borderId="1" xfId="0" applyNumberFormat="1" applyFont="1" applyFill="1" applyBorder="1" applyAlignment="1">
      <alignment horizontal="right" indent="1"/>
    </xf>
    <xf numFmtId="165" fontId="83" fillId="0" borderId="1" xfId="0" applyNumberFormat="1" applyFont="1" applyFill="1" applyBorder="1" applyAlignment="1">
      <alignment horizontal="right" indent="1"/>
    </xf>
    <xf numFmtId="165" fontId="83" fillId="0" borderId="1" xfId="0" applyNumberFormat="1" applyFont="1" applyBorder="1" applyAlignment="1">
      <alignment horizontal="right" indent="1"/>
    </xf>
    <xf numFmtId="165" fontId="84" fillId="0" borderId="18" xfId="0" applyNumberFormat="1" applyFont="1" applyBorder="1" applyAlignment="1">
      <alignment horizontal="right" vertical="top"/>
    </xf>
    <xf numFmtId="165" fontId="24" fillId="0" borderId="0" xfId="0" applyNumberFormat="1" applyFont="1"/>
    <xf numFmtId="14" fontId="85" fillId="0" borderId="22" xfId="0" applyNumberFormat="1" applyFont="1" applyBorder="1" applyAlignment="1">
      <alignment horizontal="right" vertical="top"/>
    </xf>
    <xf numFmtId="165" fontId="86" fillId="0" borderId="13" xfId="0" applyNumberFormat="1" applyFont="1" applyBorder="1" applyAlignment="1">
      <alignment horizontal="right" vertical="top" indent="1"/>
    </xf>
    <xf numFmtId="165" fontId="87" fillId="0" borderId="13" xfId="0" applyNumberFormat="1" applyFont="1" applyBorder="1" applyAlignment="1">
      <alignment horizontal="right" vertical="top" indent="1"/>
    </xf>
    <xf numFmtId="165" fontId="88" fillId="0" borderId="18" xfId="0" applyNumberFormat="1" applyFont="1" applyBorder="1" applyAlignment="1">
      <alignment horizontal="right" vertical="top"/>
    </xf>
    <xf numFmtId="165" fontId="86" fillId="0" borderId="25" xfId="0" applyNumberFormat="1" applyFont="1" applyBorder="1" applyAlignment="1">
      <alignment horizontal="right" vertical="top" indent="1"/>
    </xf>
    <xf numFmtId="0" fontId="89" fillId="0" borderId="22" xfId="0" applyFont="1" applyBorder="1" applyAlignment="1">
      <alignment horizontal="right" vertical="top"/>
    </xf>
    <xf numFmtId="165" fontId="82" fillId="0" borderId="13" xfId="0" applyNumberFormat="1" applyFont="1" applyBorder="1" applyAlignment="1">
      <alignment horizontal="right" vertical="center" indent="1"/>
    </xf>
    <xf numFmtId="165" fontId="88" fillId="0" borderId="18" xfId="0" applyNumberFormat="1" applyFont="1" applyBorder="1" applyAlignment="1">
      <alignment horizontal="right" vertical="center"/>
    </xf>
    <xf numFmtId="165" fontId="82" fillId="0" borderId="13" xfId="0" applyNumberFormat="1" applyFont="1" applyBorder="1" applyAlignment="1">
      <alignment horizontal="right" vertical="top" indent="1"/>
    </xf>
    <xf numFmtId="165" fontId="82" fillId="0" borderId="0" xfId="0" applyNumberFormat="1" applyFont="1" applyAlignment="1">
      <alignment horizontal="right" vertical="top" indent="1"/>
    </xf>
    <xf numFmtId="165" fontId="82" fillId="0" borderId="13" xfId="0" applyNumberFormat="1" applyFont="1" applyBorder="1" applyAlignment="1" applyProtection="1">
      <alignment horizontal="right" vertical="top" indent="1"/>
      <protection locked="0" hidden="1"/>
    </xf>
    <xf numFmtId="0" fontId="81" fillId="0" borderId="0" xfId="0" applyFont="1"/>
    <xf numFmtId="0" fontId="0" fillId="0" borderId="0" xfId="0" applyFont="1"/>
    <xf numFmtId="165" fontId="73" fillId="0" borderId="13" xfId="16890" applyNumberFormat="1" applyFont="1" applyFill="1" applyBorder="1" applyAlignment="1">
      <alignment horizontal="right" vertical="center" indent="1"/>
    </xf>
    <xf numFmtId="165" fontId="15" fillId="0" borderId="0" xfId="16890" applyNumberFormat="1" applyFont="1" applyFill="1" applyBorder="1" applyAlignment="1">
      <alignment horizontal="center" vertical="center"/>
    </xf>
    <xf numFmtId="0" fontId="82" fillId="0" borderId="0" xfId="0" applyFont="1" applyFill="1"/>
    <xf numFmtId="0" fontId="81" fillId="0" borderId="0" xfId="0" applyNumberFormat="1" applyFont="1" applyAlignment="1"/>
    <xf numFmtId="0" fontId="82" fillId="0" borderId="0" xfId="0" applyNumberFormat="1" applyFont="1" applyFill="1" applyBorder="1" applyAlignment="1"/>
    <xf numFmtId="0" fontId="82" fillId="0" borderId="0" xfId="0" applyFont="1"/>
    <xf numFmtId="3" fontId="55" fillId="11" borderId="0" xfId="21871" applyNumberFormat="1" applyFont="1" applyFill="1" applyBorder="1" applyAlignment="1">
      <alignment horizontal="right" vertical="center" wrapText="1"/>
    </xf>
    <xf numFmtId="0" fontId="90" fillId="0" borderId="0" xfId="0" applyFont="1"/>
    <xf numFmtId="43" fontId="90" fillId="0" borderId="0" xfId="0" applyNumberFormat="1" applyFont="1"/>
    <xf numFmtId="14" fontId="17" fillId="0" borderId="17" xfId="0" applyNumberFormat="1" applyFont="1" applyBorder="1" applyAlignment="1">
      <alignment horizontal="right" vertical="center"/>
    </xf>
    <xf numFmtId="165" fontId="19" fillId="0" borderId="18" xfId="0" applyNumberFormat="1" applyFont="1" applyBorder="1" applyAlignment="1">
      <alignment horizontal="right" vertical="center" wrapText="1"/>
    </xf>
    <xf numFmtId="165" fontId="45" fillId="0" borderId="0" xfId="0" applyNumberFormat="1" applyFont="1" applyBorder="1"/>
    <xf numFmtId="165" fontId="67" fillId="0" borderId="0" xfId="0" applyNumberFormat="1" applyFont="1" applyFill="1"/>
    <xf numFmtId="165" fontId="58" fillId="0" borderId="0" xfId="0" applyNumberFormat="1" applyFont="1" applyFill="1"/>
    <xf numFmtId="165" fontId="62" fillId="0" borderId="13" xfId="0" applyNumberFormat="1" applyFont="1" applyFill="1" applyBorder="1" applyAlignment="1">
      <alignment horizontal="right" vertical="center" indent="1"/>
    </xf>
    <xf numFmtId="165" fontId="92" fillId="0" borderId="13" xfId="0" applyNumberFormat="1" applyFont="1" applyBorder="1" applyAlignment="1">
      <alignment horizontal="right" vertical="center"/>
    </xf>
    <xf numFmtId="165" fontId="93" fillId="0" borderId="13" xfId="0" applyNumberFormat="1" applyFont="1" applyBorder="1" applyAlignment="1">
      <alignment horizontal="right" vertical="center"/>
    </xf>
    <xf numFmtId="165" fontId="93" fillId="0" borderId="13" xfId="0" applyNumberFormat="1" applyFont="1" applyFill="1" applyBorder="1" applyAlignment="1">
      <alignment horizontal="right" vertical="center"/>
    </xf>
    <xf numFmtId="165" fontId="94" fillId="0" borderId="18" xfId="0" applyNumberFormat="1" applyFont="1" applyBorder="1" applyAlignment="1">
      <alignment horizontal="center" vertical="center"/>
    </xf>
    <xf numFmtId="165" fontId="95" fillId="0" borderId="0" xfId="0" applyNumberFormat="1" applyFont="1" applyAlignment="1">
      <alignment horizontal="center" vertical="center"/>
    </xf>
    <xf numFmtId="165" fontId="93" fillId="0" borderId="0" xfId="0" applyNumberFormat="1" applyFont="1" applyAlignment="1">
      <alignment horizontal="center" vertical="center"/>
    </xf>
    <xf numFmtId="165" fontId="96" fillId="0" borderId="0" xfId="0" applyNumberFormat="1" applyFont="1"/>
    <xf numFmtId="165" fontId="93" fillId="0" borderId="0" xfId="0" applyNumberFormat="1" applyFont="1"/>
    <xf numFmtId="165" fontId="92" fillId="0" borderId="0" xfId="0" applyNumberFormat="1" applyFont="1" applyAlignment="1">
      <alignment horizontal="right" vertical="center"/>
    </xf>
    <xf numFmtId="165" fontId="97" fillId="0" borderId="0" xfId="0" applyNumberFormat="1" applyFont="1"/>
    <xf numFmtId="165" fontId="66" fillId="0" borderId="0" xfId="16890" applyNumberFormat="1" applyFont="1" applyFill="1" applyBorder="1" applyAlignment="1">
      <alignment horizontal="center" vertical="center"/>
    </xf>
    <xf numFmtId="165" fontId="97" fillId="0" borderId="0" xfId="0" applyNumberFormat="1" applyFont="1" applyAlignment="1">
      <alignment horizontal="center" vertical="center"/>
    </xf>
    <xf numFmtId="0" fontId="26" fillId="0" borderId="0" xfId="16890" applyFont="1" applyFill="1" applyBorder="1" applyAlignment="1">
      <alignment horizontal="left" vertical="center" wrapText="1"/>
    </xf>
    <xf numFmtId="165" fontId="82" fillId="0" borderId="0" xfId="0" applyNumberFormat="1" applyFont="1" applyBorder="1" applyAlignment="1">
      <alignment horizontal="right" indent="1"/>
    </xf>
    <xf numFmtId="0" fontId="23" fillId="0" borderId="0" xfId="16890" applyFont="1" applyFill="1" applyBorder="1" applyAlignment="1">
      <alignment horizontal="right" wrapText="1"/>
    </xf>
    <xf numFmtId="168" fontId="82" fillId="0" borderId="1" xfId="0" applyNumberFormat="1" applyFont="1" applyBorder="1" applyAlignment="1">
      <alignment horizontal="right" indent="1"/>
    </xf>
    <xf numFmtId="168" fontId="83" fillId="0" borderId="1" xfId="0" applyNumberFormat="1" applyFont="1" applyBorder="1" applyAlignment="1">
      <alignment horizontal="right" indent="1"/>
    </xf>
    <xf numFmtId="165" fontId="23" fillId="0" borderId="17" xfId="16890" applyNumberFormat="1" applyFont="1" applyFill="1" applyBorder="1" applyAlignment="1">
      <alignment horizontal="right" vertical="center" wrapText="1"/>
    </xf>
    <xf numFmtId="0" fontId="35" fillId="0" borderId="13" xfId="0" quotePrefix="1" applyFont="1" applyBorder="1" applyAlignment="1">
      <alignment horizontal="left"/>
    </xf>
    <xf numFmtId="14" fontId="91" fillId="0" borderId="22" xfId="0" applyNumberFormat="1" applyFont="1" applyBorder="1" applyAlignment="1">
      <alignment horizontal="right"/>
    </xf>
    <xf numFmtId="165" fontId="66" fillId="0" borderId="0" xfId="0" applyNumberFormat="1" applyFont="1" applyAlignment="1">
      <alignment horizontal="center" vertical="center"/>
    </xf>
    <xf numFmtId="165" fontId="66" fillId="0" borderId="0" xfId="0" applyNumberFormat="1" applyFont="1"/>
    <xf numFmtId="0" fontId="24" fillId="12" borderId="0" xfId="0" applyFont="1" applyFill="1"/>
    <xf numFmtId="165" fontId="19" fillId="0" borderId="18" xfId="0" applyNumberFormat="1" applyFont="1" applyFill="1" applyBorder="1" applyAlignment="1">
      <alignment horizontal="right" vertical="center" wrapText="1"/>
    </xf>
    <xf numFmtId="165" fontId="24" fillId="0" borderId="1" xfId="0" applyNumberFormat="1" applyFont="1" applyFill="1" applyBorder="1" applyAlignment="1">
      <alignment horizontal="right" indent="1"/>
    </xf>
    <xf numFmtId="165" fontId="24" fillId="0" borderId="1" xfId="0" applyNumberFormat="1" applyFont="1" applyFill="1" applyBorder="1" applyAlignment="1">
      <alignment horizontal="right" vertical="top" indent="1"/>
    </xf>
    <xf numFmtId="165" fontId="82" fillId="0" borderId="13" xfId="0" applyNumberFormat="1" applyFont="1" applyBorder="1" applyAlignment="1">
      <alignment horizontal="right" indent="1"/>
    </xf>
    <xf numFmtId="0" fontId="42" fillId="0" borderId="13" xfId="0" applyFont="1" applyBorder="1" applyAlignment="1">
      <alignment horizontal="left" vertical="center" wrapText="1"/>
    </xf>
    <xf numFmtId="165" fontId="92" fillId="0" borderId="13" xfId="0" applyNumberFormat="1" applyFont="1" applyFill="1" applyBorder="1" applyAlignment="1">
      <alignment horizontal="right" vertical="center"/>
    </xf>
    <xf numFmtId="165" fontId="94" fillId="0" borderId="18" xfId="0" applyNumberFormat="1" applyFont="1" applyFill="1" applyBorder="1" applyAlignment="1">
      <alignment horizontal="center" vertical="center"/>
    </xf>
    <xf numFmtId="14" fontId="91" fillId="0" borderId="22" xfId="0" applyNumberFormat="1" applyFont="1" applyFill="1" applyBorder="1" applyAlignment="1">
      <alignment horizontal="right"/>
    </xf>
    <xf numFmtId="165" fontId="93" fillId="0" borderId="0" xfId="0" applyNumberFormat="1" applyFont="1" applyFill="1" applyAlignment="1">
      <alignment horizontal="center" vertical="center"/>
    </xf>
    <xf numFmtId="165" fontId="66" fillId="0" borderId="0" xfId="0" applyNumberFormat="1" applyFont="1" applyFill="1" applyAlignment="1">
      <alignment horizontal="center" vertical="center"/>
    </xf>
    <xf numFmtId="165" fontId="96" fillId="0" borderId="0" xfId="0" applyNumberFormat="1" applyFont="1" applyFill="1"/>
    <xf numFmtId="165" fontId="93" fillId="0" borderId="0" xfId="0" applyNumberFormat="1" applyFont="1" applyFill="1"/>
    <xf numFmtId="165" fontId="92" fillId="0" borderId="0" xfId="0" applyNumberFormat="1" applyFont="1" applyFill="1" applyAlignment="1">
      <alignment horizontal="right" vertical="center"/>
    </xf>
    <xf numFmtId="165" fontId="18" fillId="0" borderId="0" xfId="0" applyNumberFormat="1" applyFont="1" applyFill="1" applyAlignment="1">
      <alignment horizontal="center" vertical="center"/>
    </xf>
    <xf numFmtId="14" fontId="23" fillId="0" borderId="17" xfId="0" applyNumberFormat="1" applyFont="1" applyBorder="1" applyAlignment="1">
      <alignment horizontal="right" vertical="center" wrapText="1"/>
    </xf>
    <xf numFmtId="165" fontId="26" fillId="0" borderId="13" xfId="0" applyNumberFormat="1" applyFont="1" applyBorder="1" applyAlignment="1">
      <alignment horizontal="right" indent="1"/>
    </xf>
    <xf numFmtId="4" fontId="75" fillId="0" borderId="17" xfId="0" applyNumberFormat="1" applyFont="1" applyBorder="1" applyAlignment="1">
      <alignment horizontal="right" vertical="center" wrapText="1"/>
    </xf>
    <xf numFmtId="14" fontId="23" fillId="0" borderId="42" xfId="0" applyNumberFormat="1" applyFont="1" applyBorder="1" applyAlignment="1">
      <alignment horizontal="right" vertical="center" wrapText="1"/>
    </xf>
    <xf numFmtId="165" fontId="0" fillId="0" borderId="13" xfId="0" applyNumberFormat="1" applyBorder="1" applyAlignment="1">
      <alignment horizontal="right" indent="1"/>
    </xf>
    <xf numFmtId="165" fontId="26" fillId="0" borderId="14" xfId="0" applyNumberFormat="1" applyFont="1" applyBorder="1" applyAlignment="1">
      <alignment horizontal="right" indent="1"/>
    </xf>
    <xf numFmtId="43" fontId="90" fillId="0" borderId="0" xfId="0" applyNumberFormat="1" applyFont="1" applyFill="1"/>
    <xf numFmtId="165" fontId="99" fillId="0" borderId="13" xfId="0" applyNumberFormat="1" applyFont="1" applyBorder="1" applyAlignment="1">
      <alignment horizontal="right" vertical="center" indent="1"/>
    </xf>
    <xf numFmtId="165" fontId="21" fillId="0" borderId="0" xfId="0" applyNumberFormat="1" applyFont="1"/>
    <xf numFmtId="165" fontId="98" fillId="0" borderId="0" xfId="0" applyNumberFormat="1" applyFont="1"/>
    <xf numFmtId="165" fontId="16" fillId="0" borderId="13" xfId="0" applyNumberFormat="1" applyFont="1" applyBorder="1" applyAlignment="1">
      <alignment horizontal="right" indent="1"/>
    </xf>
    <xf numFmtId="165" fontId="60" fillId="0" borderId="0" xfId="0" applyNumberFormat="1" applyFont="1" applyFill="1"/>
    <xf numFmtId="1" fontId="24" fillId="0" borderId="0" xfId="0" applyNumberFormat="1" applyFont="1"/>
    <xf numFmtId="1" fontId="24" fillId="0" borderId="0" xfId="0" applyNumberFormat="1" applyFont="1" applyFill="1"/>
    <xf numFmtId="165" fontId="22" fillId="0" borderId="43" xfId="16890" applyNumberFormat="1" applyFont="1" applyFill="1" applyBorder="1" applyAlignment="1">
      <alignment horizontal="right" indent="1"/>
    </xf>
    <xf numFmtId="165" fontId="82" fillId="0" borderId="43" xfId="0" applyNumberFormat="1" applyFont="1" applyFill="1" applyBorder="1" applyAlignment="1">
      <alignment horizontal="right" indent="1"/>
    </xf>
    <xf numFmtId="165" fontId="82" fillId="0" borderId="43" xfId="0" applyNumberFormat="1" applyFont="1" applyBorder="1" applyAlignment="1">
      <alignment horizontal="right" indent="1"/>
    </xf>
    <xf numFmtId="165" fontId="83" fillId="0" borderId="43" xfId="0" applyNumberFormat="1" applyFont="1" applyBorder="1" applyAlignment="1">
      <alignment horizontal="right" indent="1"/>
    </xf>
    <xf numFmtId="3" fontId="26" fillId="0" borderId="0" xfId="0" applyNumberFormat="1" applyFont="1"/>
    <xf numFmtId="165" fontId="32" fillId="0" borderId="0" xfId="0" applyNumberFormat="1" applyFont="1"/>
    <xf numFmtId="165" fontId="45" fillId="0" borderId="0" xfId="0" applyNumberFormat="1" applyFont="1"/>
    <xf numFmtId="0" fontId="100" fillId="0" borderId="0" xfId="0" applyFont="1"/>
    <xf numFmtId="165" fontId="72" fillId="0" borderId="0" xfId="0" applyNumberFormat="1" applyFont="1"/>
    <xf numFmtId="165" fontId="90" fillId="0" borderId="0" xfId="0" applyNumberFormat="1" applyFont="1"/>
    <xf numFmtId="0" fontId="102" fillId="0" borderId="0" xfId="0" applyFont="1"/>
    <xf numFmtId="0" fontId="90" fillId="0" borderId="0" xfId="0" applyFont="1" applyFill="1"/>
    <xf numFmtId="0" fontId="90" fillId="0" borderId="0" xfId="0" applyFont="1" applyAlignment="1"/>
    <xf numFmtId="3" fontId="73" fillId="0" borderId="0" xfId="0" applyNumberFormat="1" applyFont="1"/>
    <xf numFmtId="0" fontId="90" fillId="0" borderId="0" xfId="0" applyNumberFormat="1" applyFont="1" applyFill="1"/>
    <xf numFmtId="0" fontId="90" fillId="0" borderId="0" xfId="0" applyNumberFormat="1" applyFont="1" applyBorder="1" applyAlignment="1"/>
    <xf numFmtId="0" fontId="90" fillId="0" borderId="20" xfId="0" applyFont="1" applyBorder="1"/>
    <xf numFmtId="0" fontId="101" fillId="0" borderId="0" xfId="0" applyFont="1"/>
    <xf numFmtId="170" fontId="103" fillId="0" borderId="0" xfId="16875" applyNumberFormat="1" applyFont="1" applyFill="1" applyBorder="1" applyAlignment="1">
      <alignment horizontal="right" vertical="center"/>
    </xf>
    <xf numFmtId="165" fontId="104" fillId="0" borderId="0" xfId="0" applyNumberFormat="1" applyFont="1" applyFill="1" applyBorder="1" applyAlignment="1">
      <alignment horizontal="right"/>
    </xf>
    <xf numFmtId="165" fontId="104" fillId="0" borderId="0" xfId="16890" applyNumberFormat="1" applyFont="1" applyFill="1" applyBorder="1" applyAlignment="1">
      <alignment horizontal="right"/>
    </xf>
    <xf numFmtId="170" fontId="104" fillId="0" borderId="0" xfId="0" applyNumberFormat="1" applyFont="1" applyFill="1" applyBorder="1" applyAlignment="1">
      <alignment horizontal="right"/>
    </xf>
    <xf numFmtId="170" fontId="103" fillId="0" borderId="0" xfId="0" applyNumberFormat="1" applyFont="1" applyFill="1" applyBorder="1" applyAlignment="1">
      <alignment horizontal="right" vertical="center"/>
    </xf>
    <xf numFmtId="0" fontId="101" fillId="0" borderId="0" xfId="0" applyFont="1" applyFill="1" applyBorder="1"/>
    <xf numFmtId="0" fontId="90" fillId="0" borderId="0" xfId="0" applyFont="1" applyFill="1" applyBorder="1"/>
    <xf numFmtId="0" fontId="51" fillId="0" borderId="0" xfId="0" applyFont="1" applyAlignment="1">
      <alignment vertical="top"/>
    </xf>
    <xf numFmtId="0" fontId="51" fillId="0" borderId="0" xfId="0" applyFont="1" applyAlignment="1">
      <alignment horizontal="justify" vertical="top" wrapText="1" shrinkToFit="1"/>
    </xf>
  </cellXfs>
  <cellStyles count="21877">
    <cellStyle name=" Writer Import]_x000d__x000a_Display Dialog=No_x000d__x000a__x000d__x000a_[Horizontal Arrange]_x000d__x000a_Dimensions Interlocking=Yes_x000d__x000a_Sum Hierarchy=Yes_x000d__x000a_Generate" xfId="1"/>
    <cellStyle name="_a_MIS_01_2006_NOWY" xfId="2"/>
    <cellStyle name="_IG_01_06 rap" xfId="3"/>
    <cellStyle name="_inf.przysp." xfId="4"/>
    <cellStyle name="_inf.przysp._a_MIS_01_2006_NOWY" xfId="5"/>
    <cellStyle name="_inf.przysp._IG_01_06 rap" xfId="6"/>
    <cellStyle name="_inf.przysp._Property 30.06.2006" xfId="7"/>
    <cellStyle name="_inf.przysp._Property 30.06.2007" xfId="8"/>
    <cellStyle name="_PERSONAL" xfId="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roperty 30.06.2006" xfId="47"/>
    <cellStyle name="_PERSONAL_Property 30.06.2007" xfId="48"/>
    <cellStyle name="_Property 30.06.2006" xfId="49"/>
    <cellStyle name="_Property 30.06.2007" xfId="50"/>
    <cellStyle name="˙˙˙" xfId="51"/>
    <cellStyle name="˙˙˙ 2" xfId="52"/>
    <cellStyle name="˙˙˙ 2 2" xfId="53"/>
    <cellStyle name="=D:\WINNT\SYSTEM32\COMMAND.COM" xfId="54"/>
    <cellStyle name="=D:\WINNT\SYSTEM32\COMMAND.COM 2" xfId="55"/>
    <cellStyle name="=D:\WINNT\SYSTEM32\COMMAND.COM 2 2" xfId="56"/>
    <cellStyle name="=D:\WINNT\SYSTEM32\COMMAND.COM 3" xfId="57"/>
    <cellStyle name="1 000 Kč_laroux" xfId="58"/>
    <cellStyle name="20% - akcent 1 2" xfId="59"/>
    <cellStyle name="20% - akcent 1 2 2" xfId="60"/>
    <cellStyle name="20% - akcent 1 2 3" xfId="61"/>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40% - akcent 1 2" xfId="9827"/>
    <cellStyle name="40% - akcent 1 2 2" xfId="9828"/>
    <cellStyle name="40% - akcent 1 2 3" xfId="9829"/>
    <cellStyle name="40% - akcent 1 2 4" xfId="983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60% - akcent 1 2" xfId="15605"/>
    <cellStyle name="60% - akcent 1 2 2" xfId="15606"/>
    <cellStyle name="60% - akcent 1 2 3" xfId="15607"/>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3" xfId="15643"/>
    <cellStyle name="60% - akcent 6 4" xfId="15644"/>
    <cellStyle name="60% - akcent 6 5" xfId="15645"/>
    <cellStyle name="60% - akcent 6 6" xfId="15646"/>
    <cellStyle name="A modif Blanc" xfId="15647"/>
    <cellStyle name="A modifier" xfId="15648"/>
    <cellStyle name="Akcent 1 2" xfId="15649"/>
    <cellStyle name="Akcent 1 2 2" xfId="15650"/>
    <cellStyle name="Akcent 1 2 3" xfId="15651"/>
    <cellStyle name="Akcent 1 3" xfId="15652"/>
    <cellStyle name="Akcent 1 4" xfId="15653"/>
    <cellStyle name="Akcent 1 5" xfId="15654"/>
    <cellStyle name="Akcent 1 6" xfId="15655"/>
    <cellStyle name="Akcent 2 2" xfId="15656"/>
    <cellStyle name="Akcent 2 2 2" xfId="15657"/>
    <cellStyle name="Akcent 2 2 3" xfId="15658"/>
    <cellStyle name="Akcent 2 3" xfId="15659"/>
    <cellStyle name="Akcent 2 4" xfId="15660"/>
    <cellStyle name="Akcent 2 5" xfId="15661"/>
    <cellStyle name="Akcent 2 6" xfId="15662"/>
    <cellStyle name="Akcent 3 2" xfId="15663"/>
    <cellStyle name="Akcent 3 2 2" xfId="15664"/>
    <cellStyle name="Akcent 3 2 3" xfId="15665"/>
    <cellStyle name="Akcent 3 3" xfId="15666"/>
    <cellStyle name="Akcent 3 4" xfId="15667"/>
    <cellStyle name="Akcent 3 5" xfId="15668"/>
    <cellStyle name="Akcent 3 6" xfId="15669"/>
    <cellStyle name="Akcent 4 2" xfId="15670"/>
    <cellStyle name="Akcent 4 2 2" xfId="15671"/>
    <cellStyle name="Akcent 4 2 3" xfId="15672"/>
    <cellStyle name="Akcent 4 3" xfId="15673"/>
    <cellStyle name="Akcent 4 4" xfId="15674"/>
    <cellStyle name="Akcent 4 5" xfId="15675"/>
    <cellStyle name="Akcent 4 6" xfId="15676"/>
    <cellStyle name="Akcent 5 2" xfId="15677"/>
    <cellStyle name="Akcent 5 2 2" xfId="15678"/>
    <cellStyle name="Akcent 5 2 3" xfId="15679"/>
    <cellStyle name="Akcent 5 3" xfId="15680"/>
    <cellStyle name="Akcent 5 4" xfId="15681"/>
    <cellStyle name="Akcent 5 5" xfId="15682"/>
    <cellStyle name="Akcent 5 6" xfId="15683"/>
    <cellStyle name="Akcent 6 2" xfId="15684"/>
    <cellStyle name="Akcent 6 2 2" xfId="15685"/>
    <cellStyle name="Akcent 6 2 3" xfId="15686"/>
    <cellStyle name="Akcent 6 3" xfId="15687"/>
    <cellStyle name="Akcent 6 4" xfId="15688"/>
    <cellStyle name="Akcent 6 5" xfId="15689"/>
    <cellStyle name="Akcent 6 6" xfId="15690"/>
    <cellStyle name="Calc Currency (0)" xfId="15691"/>
    <cellStyle name="čárky [0]_laroux" xfId="15692"/>
    <cellStyle name="čárky_laroux" xfId="15693"/>
    <cellStyle name="Check Cell 2" xfId="15694"/>
    <cellStyle name="Check Cell 2 2" xfId="15695"/>
    <cellStyle name="Check Cell 3" xfId="15696"/>
    <cellStyle name="Comma [0]" xfId="15697"/>
    <cellStyle name="Comma [0] 2" xfId="15698"/>
    <cellStyle name="Comma [0] 3" xfId="15699"/>
    <cellStyle name="Comma [0] 4" xfId="1570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urrency [0]" xfId="15756"/>
    <cellStyle name="Currency [0] 2" xfId="15757"/>
    <cellStyle name="Currency [0] 3" xfId="15758"/>
    <cellStyle name="Currency [0] 4" xfId="157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3" xfId="1581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3" xfId="15823"/>
    <cellStyle name="Dane wyjściowe 3" xfId="15824"/>
    <cellStyle name="Dane wyjściowe 4" xfId="15825"/>
    <cellStyle name="Dane wyjściowe 5" xfId="15826"/>
    <cellStyle name="Dane wyjściowe 6" xfId="15827"/>
    <cellStyle name="Dobre 2" xfId="15828"/>
    <cellStyle name="Dobre 2 2" xfId="15829"/>
    <cellStyle name="Dobre 2 3" xfId="15830"/>
    <cellStyle name="Dobre 3" xfId="15831"/>
    <cellStyle name="Dobre 4" xfId="15832"/>
    <cellStyle name="Dobre 5" xfId="15833"/>
    <cellStyle name="Dobre 6" xfId="15834"/>
    <cellStyle name="Dziesiętny" xfId="21876" builtinId="3"/>
    <cellStyle name="Dziesiętny 10" xfId="15835"/>
    <cellStyle name="Dziesiętny 10 3" xfId="15836"/>
    <cellStyle name="Dziesiętny 2" xfId="15837"/>
    <cellStyle name="Dziesiętny 2 10" xfId="15838"/>
    <cellStyle name="Dziesiętny 2 2" xfId="15839"/>
    <cellStyle name="Dziesiętny 2 3" xfId="15840"/>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2" xfId="15849"/>
    <cellStyle name="Dziesiętny 3 2 2" xfId="15850"/>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4" xfId="15859"/>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3" xfId="15874"/>
    <cellStyle name="Dziesiętny 4 3 2" xfId="15875"/>
    <cellStyle name="Dziesiętny 4 4" xfId="15876"/>
    <cellStyle name="Dziesiętny 4 5" xfId="1587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2" xfId="15938"/>
    <cellStyle name="Dziesiętny 5 2 10" xfId="15939"/>
    <cellStyle name="Dziesiętny 5 2 11" xfId="15940"/>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7" xfId="16749"/>
    <cellStyle name="Dziesiętny 8" xfId="16750"/>
    <cellStyle name="Dziesiętny 9" xfId="16751"/>
    <cellStyle name="Euro" xfId="16752"/>
    <cellStyle name="Euro 2" xfId="16753"/>
    <cellStyle name="Euro 3" xfId="16754"/>
    <cellStyle name="F2" xfId="16755"/>
    <cellStyle name="F2 2" xfId="16756"/>
    <cellStyle name="F2 3" xfId="16757"/>
    <cellStyle name="F2 4" xfId="16758"/>
    <cellStyle name="F3" xfId="16759"/>
    <cellStyle name="F3 2" xfId="16760"/>
    <cellStyle name="F3 3" xfId="16761"/>
    <cellStyle name="F3 4" xfId="16762"/>
    <cellStyle name="F4" xfId="16763"/>
    <cellStyle name="F4 2" xfId="16764"/>
    <cellStyle name="F4 3" xfId="16765"/>
    <cellStyle name="F4 4" xfId="16766"/>
    <cellStyle name="F5" xfId="16767"/>
    <cellStyle name="F5 2" xfId="16768"/>
    <cellStyle name="F5 3" xfId="16769"/>
    <cellStyle name="F5 4" xfId="16770"/>
    <cellStyle name="F6" xfId="16771"/>
    <cellStyle name="F6 2" xfId="16772"/>
    <cellStyle name="F6 3" xfId="16773"/>
    <cellStyle name="F6 4" xfId="16774"/>
    <cellStyle name="F7" xfId="16775"/>
    <cellStyle name="F7 2" xfId="16776"/>
    <cellStyle name="F7 3" xfId="16777"/>
    <cellStyle name="F7 4" xfId="16778"/>
    <cellStyle name="F8" xfId="16779"/>
    <cellStyle name="F8 2" xfId="16780"/>
    <cellStyle name="F8 3" xfId="16781"/>
    <cellStyle name="F8 4" xfId="16782"/>
    <cellStyle name="Header1" xfId="16783"/>
    <cellStyle name="Header2" xfId="16784"/>
    <cellStyle name="Hiperłącze 2" xfId="16785"/>
    <cellStyle name="Hiperłącze 2 2" xfId="16786"/>
    <cellStyle name="Hiperłącze 3" xfId="16787"/>
    <cellStyle name="Hyperlink_Plan finansowy-DRK" xfId="16788"/>
    <cellStyle name="Komórka połączona 2" xfId="16789"/>
    <cellStyle name="Komórka połączona 2 2" xfId="16790"/>
    <cellStyle name="Komórka połączona 2 3" xfId="16791"/>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3" xfId="16799"/>
    <cellStyle name="Komórka zaznaczona 2 4" xfId="16800"/>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icence" xfId="16810"/>
    <cellStyle name="měny_laroux" xfId="16811"/>
    <cellStyle name="Milliers [0]_laroux" xfId="16812"/>
    <cellStyle name="Milliers_laroux" xfId="16813"/>
    <cellStyle name="Nagłówek" xfId="16814"/>
    <cellStyle name="Nagłówek 1 2" xfId="16815"/>
    <cellStyle name="Nagłówek 1 2 2" xfId="16816"/>
    <cellStyle name="Nagłówek 1 2 3" xfId="16817"/>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3" xfId="16825"/>
    <cellStyle name="Nagłówek 2 4" xfId="16826"/>
    <cellStyle name="Nagłówek 2 5" xfId="16827"/>
    <cellStyle name="Nagłówek 2 6" xfId="16828"/>
    <cellStyle name="Nagłówek 3 2" xfId="16829"/>
    <cellStyle name="Nagłówek 3 2 2" xfId="16830"/>
    <cellStyle name="Nagłówek 3 2 3" xfId="16831"/>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3" xfId="16839"/>
    <cellStyle name="Nagłówek 4 4" xfId="16840"/>
    <cellStyle name="Nagłówek 4 5" xfId="16841"/>
    <cellStyle name="Nagłówek 4 6" xfId="16842"/>
    <cellStyle name="Neutralne 2" xfId="16843"/>
    <cellStyle name="Neutralne 2 2" xfId="16844"/>
    <cellStyle name="Neutralne 2 3" xfId="16845"/>
    <cellStyle name="Neutralne 3" xfId="16846"/>
    <cellStyle name="Neutralne 4" xfId="16847"/>
    <cellStyle name="Neutralne 5" xfId="16848"/>
    <cellStyle name="Neutralne 6" xfId="16849"/>
    <cellStyle name="Normal - Style1" xfId="16850"/>
    <cellStyle name="Normal 2" xfId="16851"/>
    <cellStyle name="Normal 2 2" xfId="16852"/>
    <cellStyle name="Normal 3" xfId="16853"/>
    <cellStyle name="Normal 4" xfId="16854"/>
    <cellStyle name="Normal 5" xfId="16855"/>
    <cellStyle name="Normal 6" xfId="16856"/>
    <cellStyle name="Normal_#10-Headcount" xfId="16857"/>
    <cellStyle name="normální_laroux" xfId="16858"/>
    <cellStyle name="Normalny" xfId="0" builtinId="0"/>
    <cellStyle name="Normalny (2)" xfId="16859"/>
    <cellStyle name="Normalny 10" xfId="16860"/>
    <cellStyle name="Normalny 10 2" xfId="16861"/>
    <cellStyle name="Normalny 10 2 2" xfId="16862"/>
    <cellStyle name="Normalny 10 3" xfId="16863"/>
    <cellStyle name="Normalny 10 4" xfId="16864"/>
    <cellStyle name="Normalny 10 5" xfId="16865"/>
    <cellStyle name="Normalny 10 6" xfId="16866"/>
    <cellStyle name="Normalny 11" xfId="16867"/>
    <cellStyle name="Normalny 12" xfId="16868"/>
    <cellStyle name="Normalny 13" xfId="16869"/>
    <cellStyle name="Normalny 14" xfId="16870"/>
    <cellStyle name="Normalny 15" xfId="16871"/>
    <cellStyle name="Normalny 15 3" xfId="16872"/>
    <cellStyle name="Normalny 16" xfId="16873"/>
    <cellStyle name="Normalny 17" xfId="16874"/>
    <cellStyle name="Normalny 18" xfId="21871"/>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2"/>
    <cellStyle name="Normalny 2 2" xfId="16890"/>
    <cellStyle name="Normalny 2 2 2" xfId="16891"/>
    <cellStyle name="Normalny 2 2 2 2" xfId="16892"/>
    <cellStyle name="Normalny 2 2 3" xfId="16893"/>
    <cellStyle name="Normalny 2 2 4" xfId="16894"/>
    <cellStyle name="Normalny 2 2 5" xfId="16895"/>
    <cellStyle name="Normalny 2 2 6" xfId="16896"/>
    <cellStyle name="Normalny 2 3" xfId="16897"/>
    <cellStyle name="Normalny 2 3 2" xfId="16898"/>
    <cellStyle name="Normalny 2 3 2 2" xfId="16899"/>
    <cellStyle name="Normalny 2 3 2 3" xfId="16900"/>
    <cellStyle name="Normalny 2 3 2 4" xfId="1690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4" xfId="16914"/>
    <cellStyle name="Normalny 2 4 2" xfId="16915"/>
    <cellStyle name="Normalny 2 4 3" xfId="16916"/>
    <cellStyle name="Normalny 2 4 4" xfId="16917"/>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6" xfId="16934"/>
    <cellStyle name="Normalny 2 6 2" xfId="16935"/>
    <cellStyle name="Normalny 2 6 3" xfId="16936"/>
    <cellStyle name="Normalny 2 6 4" xfId="16937"/>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3"/>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4" xfId="20799"/>
    <cellStyle name="Normalny 4 2" xfId="20800"/>
    <cellStyle name="Normalny 4 2 2" xfId="20801"/>
    <cellStyle name="Normalny 4 3" xfId="20802"/>
    <cellStyle name="Normalny 4 4" xfId="20803"/>
    <cellStyle name="Normalny 4 4 2" xfId="20804"/>
    <cellStyle name="Normalny 4 5" xfId="20805"/>
    <cellStyle name="Normalny 4 6" xfId="20806"/>
    <cellStyle name="Normalny 4 7" xfId="20807"/>
    <cellStyle name="Normalny 5" xfId="20808"/>
    <cellStyle name="Normalny 5 2" xfId="20809"/>
    <cellStyle name="Normalny 5 2 2" xfId="20810"/>
    <cellStyle name="Normalny 5 3" xfId="20811"/>
    <cellStyle name="Normalny 5 4" xfId="20812"/>
    <cellStyle name="Normalny 5 5" xfId="20813"/>
    <cellStyle name="Normalny 6" xfId="20814"/>
    <cellStyle name="Normalny 6 2" xfId="20815"/>
    <cellStyle name="Normalny 6 2 2" xfId="20816"/>
    <cellStyle name="Normalny 6 3" xfId="20817"/>
    <cellStyle name="Normalny 6 4" xfId="20818"/>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2" xfId="20876"/>
    <cellStyle name="Normalny 7 2 2 10" xfId="20877"/>
    <cellStyle name="Normalny 7 2 2 11" xfId="2087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3" xfId="21262"/>
    <cellStyle name="Normalny 7 3 10" xfId="21263"/>
    <cellStyle name="Normalny 7 3 11" xfId="21264"/>
    <cellStyle name="Normalny 7 3 2" xfId="21265"/>
    <cellStyle name="Normalny 7 3 2 10" xfId="21266"/>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8" xfId="21778"/>
    <cellStyle name="Normalny 8 2" xfId="21779"/>
    <cellStyle name="Normalny 8 3" xfId="21780"/>
    <cellStyle name="Normalny 8 4" xfId="21781"/>
    <cellStyle name="Normalny 9" xfId="21782"/>
    <cellStyle name="Normalny 9 2" xfId="21783"/>
    <cellStyle name="Normalny 9 3" xfId="21784"/>
    <cellStyle name="Normalny 9 4" xfId="21785"/>
    <cellStyle name="Normalny_Sprawozdanie tabele dodatkowe" xfId="21870"/>
    <cellStyle name="Obliczenia 2" xfId="21786"/>
    <cellStyle name="Obliczenia 2 2" xfId="21787"/>
    <cellStyle name="Obliczenia 2 3" xfId="21788"/>
    <cellStyle name="Obliczenia 3" xfId="21789"/>
    <cellStyle name="Obliczenia 4" xfId="21790"/>
    <cellStyle name="Obliczenia 5" xfId="21791"/>
    <cellStyle name="Obliczenia 6" xfId="21792"/>
    <cellStyle name="Percent 2" xfId="21793"/>
    <cellStyle name="Percent 3" xfId="21794"/>
    <cellStyle name="Percent 4" xfId="21795"/>
    <cellStyle name="Percent 5" xfId="21796"/>
    <cellStyle name="Percent 6" xfId="21797"/>
    <cellStyle name="Procentowy (2)" xfId="21798"/>
    <cellStyle name="Procentowy 10" xfId="21799"/>
    <cellStyle name="Procentowy 2" xfId="21800"/>
    <cellStyle name="Procentowy 2 2" xfId="21801"/>
    <cellStyle name="Procentowy 2 2 2" xfId="21802"/>
    <cellStyle name="Procentowy 2 3" xfId="21803"/>
    <cellStyle name="Procentowy 2 4" xfId="21804"/>
    <cellStyle name="Procentowy 2 5" xfId="21805"/>
    <cellStyle name="Procentowy 3" xfId="21806"/>
    <cellStyle name="Procentowy 3 2" xfId="21807"/>
    <cellStyle name="Procentowy 3 3" xfId="21808"/>
    <cellStyle name="Procentowy 4" xfId="21809"/>
    <cellStyle name="Procentowy 4 2" xfId="21810"/>
    <cellStyle name="Procentowy 5" xfId="21811"/>
    <cellStyle name="Procentowy 6" xfId="21874"/>
    <cellStyle name="RowLevel_1_OUTPUT2" xfId="21812"/>
    <cellStyle name="Standard" xfId="21813"/>
    <cellStyle name="Styl 1" xfId="21814"/>
    <cellStyle name="Styl 1 2" xfId="21815"/>
    <cellStyle name="Style 30" xfId="21816"/>
    <cellStyle name="Style 31" xfId="21817"/>
    <cellStyle name="Suma 2" xfId="21818"/>
    <cellStyle name="Suma 2 2" xfId="21819"/>
    <cellStyle name="Suma 2 3" xfId="21820"/>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3" xfId="21836"/>
    <cellStyle name="Tekst ostrzeżenia 4" xfId="21837"/>
    <cellStyle name="Tekst ostrzeżenia 5" xfId="21838"/>
    <cellStyle name="Tekst ostrzeżenia 6" xfId="21839"/>
    <cellStyle name="Tytuł 2" xfId="21840"/>
    <cellStyle name="Tytuł 2 2" xfId="21841"/>
    <cellStyle name="Tytuł 2 3" xfId="21842"/>
    <cellStyle name="Tytuł 3" xfId="21843"/>
    <cellStyle name="Tytuł 4" xfId="21844"/>
    <cellStyle name="Tytuł 5" xfId="21845"/>
    <cellStyle name="Uwaga 2" xfId="21846"/>
    <cellStyle name="Uwaga 2 2" xfId="21847"/>
    <cellStyle name="Uwaga 2 3" xfId="21848"/>
    <cellStyle name="Uwaga 2 4" xfId="21849"/>
    <cellStyle name="Uwaga 3" xfId="21850"/>
    <cellStyle name="Uwaga 4" xfId="21851"/>
    <cellStyle name="Uwaga 4 2" xfId="21852"/>
    <cellStyle name="Uwaga 4 3" xfId="21853"/>
    <cellStyle name="Uwaga 5" xfId="21854"/>
    <cellStyle name="Uwaga 6" xfId="21855"/>
    <cellStyle name="Uwaga 7" xfId="21856"/>
    <cellStyle name="Uwaga 8" xfId="21857"/>
    <cellStyle name="Walutowy 2" xfId="21858"/>
    <cellStyle name="Walutowy 3" xfId="21875"/>
    <cellStyle name="WalutowyPLN" xfId="21859"/>
    <cellStyle name="Złe 2" xfId="21860"/>
    <cellStyle name="Złe 2 2" xfId="21861"/>
    <cellStyle name="Złe 2 3" xfId="21862"/>
    <cellStyle name="Złe 3" xfId="21863"/>
    <cellStyle name="Złe 4" xfId="21864"/>
    <cellStyle name="Złe 5" xfId="21865"/>
    <cellStyle name="Złe 6" xfId="21866"/>
    <cellStyle name="Zwykły" xfId="21867"/>
    <cellStyle name="Zwykły %" xfId="21868"/>
    <cellStyle name="Zwykły_50Creditors_01_2004" xfId="218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117" Type="http://schemas.openxmlformats.org/officeDocument/2006/relationships/usernames" Target="revisions/userNames1.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84.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66" Type="http://schemas.openxmlformats.org/officeDocument/2006/relationships/externalLink" Target="externalLinks/externalLink43.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87" Type="http://schemas.openxmlformats.org/officeDocument/2006/relationships/externalLink" Target="externalLinks/externalLink64.xml"/><Relationship Id="rId102" Type="http://schemas.openxmlformats.org/officeDocument/2006/relationships/externalLink" Target="externalLinks/externalLink79.xml"/><Relationship Id="rId110" Type="http://schemas.openxmlformats.org/officeDocument/2006/relationships/externalLink" Target="externalLinks/externalLink87.xml"/><Relationship Id="rId115" Type="http://schemas.openxmlformats.org/officeDocument/2006/relationships/revisionHeaders" Target="revisions/revisionHeaders.xml"/><Relationship Id="rId5" Type="http://schemas.openxmlformats.org/officeDocument/2006/relationships/worksheet" Target="worksheets/sheet5.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113"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externalLink" Target="externalLinks/externalLink44.xml"/><Relationship Id="rId103" Type="http://schemas.openxmlformats.org/officeDocument/2006/relationships/externalLink" Target="externalLinks/externalLink80.xml"/><Relationship Id="rId108" Type="http://schemas.openxmlformats.org/officeDocument/2006/relationships/externalLink" Target="externalLinks/externalLink85.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 val="Lista"/>
      <sheetName val="2 Balance she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5"/>
      <sheetName val="11 kapitały Skons 31.12.2004"/>
      <sheetName val="Noty rachunek"/>
      <sheetName val="Noty bilans"/>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v>1</v>
          </cell>
        </row>
      </sheetData>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revisions/_rels/revisionHeaders.xml.rels><?xml version="1.0" encoding="UTF-8" standalone="yes"?>
<Relationships xmlns="http://schemas.openxmlformats.org/package/2006/relationships"><Relationship Id="rId51" Type="http://schemas.openxmlformats.org/officeDocument/2006/relationships/revisionLog" Target="revisionLog46.xml"/><Relationship Id="rId55" Type="http://schemas.openxmlformats.org/officeDocument/2006/relationships/revisionLog" Target="revisionLog50.xml"/><Relationship Id="rId63" Type="http://schemas.openxmlformats.org/officeDocument/2006/relationships/revisionLog" Target="revisionLog1.xml"/><Relationship Id="rId59" Type="http://schemas.openxmlformats.org/officeDocument/2006/relationships/revisionLog" Target="revisionLog54.xml"/><Relationship Id="rId62" Type="http://schemas.openxmlformats.org/officeDocument/2006/relationships/revisionLog" Target="revisionLog57.xml"/><Relationship Id="rId54" Type="http://schemas.openxmlformats.org/officeDocument/2006/relationships/revisionLog" Target="revisionLog49.xml"/><Relationship Id="rId53" Type="http://schemas.openxmlformats.org/officeDocument/2006/relationships/revisionLog" Target="revisionLog48.xml"/><Relationship Id="rId58" Type="http://schemas.openxmlformats.org/officeDocument/2006/relationships/revisionLog" Target="revisionLog53.xml"/><Relationship Id="rId66" Type="http://schemas.openxmlformats.org/officeDocument/2006/relationships/revisionLog" Target="revisionLog4.xml"/><Relationship Id="rId61" Type="http://schemas.openxmlformats.org/officeDocument/2006/relationships/revisionLog" Target="revisionLog56.xml"/><Relationship Id="rId57" Type="http://schemas.openxmlformats.org/officeDocument/2006/relationships/revisionLog" Target="revisionLog52.xml"/><Relationship Id="rId60" Type="http://schemas.openxmlformats.org/officeDocument/2006/relationships/revisionLog" Target="revisionLog55.xml"/><Relationship Id="rId52" Type="http://schemas.openxmlformats.org/officeDocument/2006/relationships/revisionLog" Target="revisionLog47.xml"/><Relationship Id="rId65" Type="http://schemas.openxmlformats.org/officeDocument/2006/relationships/revisionLog" Target="revisionLog3.xml"/><Relationship Id="rId56" Type="http://schemas.openxmlformats.org/officeDocument/2006/relationships/revisionLog" Target="revisionLog51.xml"/><Relationship Id="rId64" Type="http://schemas.openxmlformats.org/officeDocument/2006/relationships/revisionLog" Target="revisionLog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675AE72-AF09-4959-B8B0-DF2E8E101D0A}" diskRevisions="1" revisionId="4700" version="9">
  <header guid="{5CF41E21-E819-4E46-9FDD-EC56DDC28EF1}" dateTime="2022-02-02T10:44:50" maxSheetId="23" userName="Stadler Dorota" r:id="rId51" minRId="150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140FFEA6-44B5-4422-934D-25CC75990E85}" dateTime="2022-02-17T13:30:24" maxSheetId="23" userName="Kozłowska Agnieszka B" r:id="rId52" minRId="1508" maxRId="152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2D814479-3C61-439D-8C8F-70F4825361E5}" dateTime="2022-02-17T15:04:31" maxSheetId="23" userName="Kozłowska Agnieszka B" r:id="rId53" minRId="1541" maxRId="154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7B7CFF4E-6A5A-4872-98A8-69EFB23F2194}" dateTime="2022-02-17T15:57:53" maxSheetId="23" userName="Kosowska Bożena" r:id="rId54" minRId="1556" maxRId="157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1042C8E9-7993-43AD-BD14-C9893776227B}" dateTime="2022-02-17T16:13:01" maxSheetId="23" userName="Kosowska Bożena" r:id="rId55" minRId="1576" maxRId="157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0B8FA561-A2D6-4FBE-B815-02AD43358DCE}" dateTime="2022-02-17T16:18:54" maxSheetId="23" userName="Kozłowska Agnieszka B" r:id="rId56" minRId="1579" maxRId="158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B77DAA2C-C0F3-467E-B009-9954B0330A69}" dateTime="2022-02-17T16:25:51" maxSheetId="23" userName="Stadler Dorota" r:id="rId5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1D426313-457A-467C-8F29-B4C0EE9221D4}" dateTime="2022-02-17T16:26:50" maxSheetId="23" userName="Stadler Dorota" r:id="rId58" minRId="1605" maxRId="161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1891E562-8AC0-4106-9A54-DCC9A9DFD944}" dateTime="2022-02-18T08:20:53" maxSheetId="23" userName="Dowżycka Agnieszka" r:id="rId59" minRId="1628" maxRId="177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3F8E7634-D4BA-401F-B250-AD43246C01CB}" dateTime="2022-02-18T08:22:14" maxSheetId="23" userName="Dowżycka Agnieszka" r:id="rId60" minRId="1787" maxRId="213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4E03C93B-92FD-4A90-9CE9-3D90CFF8DB73}" dateTime="2022-02-18T08:23:55" maxSheetId="23" userName="Dowżycka Agnieszka" r:id="rId61" minRId="2133" maxRId="310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96DC1981-48A8-4B1E-940D-0643D6DCB333}" dateTime="2022-02-18T08:26:30" maxSheetId="23" userName="Dowżycka Agnieszka" r:id="rId62" minRId="3119" maxRId="373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9604E10A-B633-42B4-9A17-AEBEC0B35861}" dateTime="2022-02-23T11:14:25" maxSheetId="24" userName="Dowżycka Agnieszka" r:id="rId63" minRId="3744" maxRId="4676">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 val="23"/>
    </sheetIdMap>
  </header>
  <header guid="{2DD8C1E7-20A6-49A3-B202-4831B53C6865}" dateTime="2022-02-23T11:14:50" maxSheetId="24" userName="Dowżycka Agnieszka" r:id="rId64">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 val="23"/>
    </sheetIdMap>
  </header>
  <header guid="{05C8D719-8613-42FA-89A6-F88EDC37D9E4}" dateTime="2022-02-23T11:15:57" maxSheetId="24" userName="Dowżycka Agnieszka" r:id="rId65" minRId="4688" maxRId="4689">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 val="23"/>
    </sheetIdMap>
  </header>
  <header guid="{A675AE72-AF09-4959-B8B0-DF2E8E101D0A}" dateTime="2022-02-23T11:18:59" maxSheetId="24" userName="Dowżycka Agnieszka" r:id="rId66">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 val="23"/>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3744" sheetId="23" name="[SBP Quarterly Financial_4Q 2021 2021-02-23.xlsx]Jakość należności od klientów" sheetPosition="22"/>
  <rcc rId="3745" sId="23" odxf="1" dxf="1">
    <nc r="A2" t="inlineStr">
      <is>
        <t xml:space="preserve">Należności od klientów wyceniane w zamortyzowanym koszcie </t>
      </is>
    </nc>
    <odxf>
      <font>
        <b val="0"/>
        <sz val="11"/>
        <color theme="1"/>
        <name val="Calibri"/>
        <scheme val="minor"/>
      </font>
      <alignment horizontal="general" vertical="bottom" wrapText="0" readingOrder="0"/>
      <border outline="0">
        <top/>
        <bottom/>
      </border>
    </odxf>
    <ndxf>
      <font>
        <b/>
        <sz val="8"/>
        <color rgb="FFCC0000"/>
        <name val="Open Sans"/>
        <scheme val="none"/>
      </font>
      <alignment horizontal="left" vertical="top" wrapText="1" readingOrder="0"/>
      <border outline="0">
        <top style="thin">
          <color indexed="9"/>
        </top>
        <bottom style="medium">
          <color rgb="FFCC0000"/>
        </bottom>
      </border>
    </ndxf>
  </rcc>
  <rcc rId="3746" sId="23" odxf="1" dxf="1">
    <nc r="B2" t="inlineStr">
      <is>
        <t xml:space="preserve">Loans and advances to customers measured at amortised costs </t>
      </is>
    </nc>
    <odxf>
      <font>
        <b val="0"/>
        <sz val="11"/>
        <color theme="1"/>
        <name val="Calibri"/>
        <scheme val="minor"/>
      </font>
      <alignment horizontal="general" vertical="bottom" wrapText="0" readingOrder="0"/>
      <border outline="0">
        <top/>
        <bottom/>
      </border>
    </odxf>
    <ndxf>
      <font>
        <b/>
        <sz val="8"/>
        <color rgb="FFCC0000"/>
        <name val="Open Sans"/>
        <scheme val="none"/>
      </font>
      <alignment horizontal="left" vertical="top" wrapText="1" readingOrder="0"/>
      <border outline="0">
        <top style="thin">
          <color indexed="9"/>
        </top>
        <bottom style="medium">
          <color rgb="FFCC0000"/>
        </bottom>
      </border>
    </ndxf>
  </rcc>
  <rcc rId="3747" sId="23" odxf="1" dxf="1">
    <nc r="C2" t="inlineStr">
      <is>
        <t>31.12.2018</t>
      </is>
    </nc>
    <odxf>
      <font>
        <b val="0"/>
        <sz val="11"/>
        <color theme="1"/>
        <name val="Calibri"/>
        <scheme val="minor"/>
      </font>
      <alignment horizontal="general" vertical="bottom" wrapText="0" readingOrder="0"/>
      <border outline="0">
        <top/>
        <bottom/>
      </border>
    </odxf>
    <ndxf>
      <font>
        <b/>
        <sz val="8"/>
        <color rgb="FFCC0000"/>
        <name val="Open Sans"/>
        <scheme val="none"/>
      </font>
      <alignment horizontal="right" vertical="top" wrapText="1" readingOrder="0"/>
      <border outline="0">
        <top style="thin">
          <color indexed="9"/>
        </top>
        <bottom style="medium">
          <color rgb="FFCC0000"/>
        </bottom>
      </border>
    </ndxf>
  </rcc>
  <rcc rId="3748" sId="23" odxf="1" dxf="1">
    <nc r="D2" t="inlineStr">
      <is>
        <t>31.03.2019</t>
      </is>
    </nc>
    <odxf>
      <font>
        <b val="0"/>
        <sz val="11"/>
        <color theme="1"/>
        <name val="Calibri"/>
        <scheme val="minor"/>
      </font>
      <alignment horizontal="general" vertical="bottom" wrapText="0" readingOrder="0"/>
      <border outline="0">
        <top/>
        <bottom/>
      </border>
    </odxf>
    <ndxf>
      <font>
        <b/>
        <sz val="8"/>
        <color rgb="FFCC0000"/>
        <name val="Open Sans"/>
        <scheme val="none"/>
      </font>
      <alignment horizontal="right" vertical="top" wrapText="1" readingOrder="0"/>
      <border outline="0">
        <top style="thin">
          <color indexed="9"/>
        </top>
        <bottom style="medium">
          <color rgb="FFCC0000"/>
        </bottom>
      </border>
    </ndxf>
  </rcc>
  <rcc rId="3749" sId="23" odxf="1" dxf="1">
    <nc r="E2" t="inlineStr">
      <is>
        <t>30.06.2019</t>
      </is>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3750" sId="23" odxf="1" dxf="1">
    <nc r="F2" t="inlineStr">
      <is>
        <t>30.09.2019</t>
      </is>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3751" sId="23" odxf="1" dxf="1">
    <nc r="G2" t="inlineStr">
      <is>
        <t>31.12.2019</t>
      </is>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3752" sId="23" odxf="1" dxf="1" numFmtId="19">
    <nc r="H2">
      <v>43921</v>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3753" sId="23" odxf="1" dxf="1" numFmtId="19">
    <nc r="I2">
      <v>44012</v>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3754" sId="23" odxf="1" dxf="1" numFmtId="19">
    <nc r="J2">
      <v>44104</v>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3755" sId="23" odxf="1" dxf="1" numFmtId="19">
    <nc r="K2">
      <v>44196</v>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3756" sId="23" odxf="1" dxf="1" numFmtId="19">
    <nc r="L2">
      <v>44286</v>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3757" sId="23" odxf="1" dxf="1" numFmtId="19">
    <nc r="M2">
      <v>44377</v>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3758" sId="23" odxf="1" dxf="1" numFmtId="19">
    <nc r="N2">
      <v>44469</v>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3759" sId="23" odxf="1" dxf="1" numFmtId="19">
    <nc r="O2">
      <v>44561</v>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fmt sheetId="23" sqref="A2:XFD2" start="0" length="0">
    <dxf>
      <font>
        <sz val="10"/>
        <color theme="1"/>
        <name val="Open Sans"/>
        <scheme val="none"/>
      </font>
    </dxf>
  </rfmt>
  <rcc rId="3760" sId="23" odxf="1" dxf="1">
    <nc r="A3" t="inlineStr">
      <is>
        <t xml:space="preserve">Koszyk 1 </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medium">
          <color rgb="FFCC0000"/>
        </top>
        <bottom style="thin">
          <color rgb="FFC00000"/>
        </bottom>
      </border>
    </ndxf>
  </rcc>
  <rcc rId="3761" sId="23" odxf="1" dxf="1">
    <nc r="B3" t="inlineStr">
      <is>
        <t xml:space="preserve">Stage 1 </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medium">
          <color rgb="FFCC0000"/>
        </top>
        <bottom style="thin">
          <color rgb="FFC00000"/>
        </bottom>
      </border>
    </ndxf>
  </rcc>
  <rfmt sheetId="23" sqref="C3" start="0" length="0">
    <dxf>
      <font>
        <b/>
        <sz val="8"/>
        <color auto="1"/>
        <name val="Open Sans"/>
        <scheme val="none"/>
      </font>
      <numFmt numFmtId="165" formatCode="_(* #\ ###\ ##0_);_(* \(#\ ###\ ##0\);_(* &quot;-&quot;_);_(@_)"/>
      <alignment horizontal="right" vertical="top" readingOrder="0"/>
      <border outline="0">
        <top style="medium">
          <color rgb="FFCC0000"/>
        </top>
        <bottom style="thin">
          <color rgb="FFC00000"/>
        </bottom>
      </border>
    </dxf>
  </rfmt>
  <rfmt sheetId="23" sqref="D3" start="0" length="0">
    <dxf>
      <font>
        <b/>
        <sz val="8"/>
        <color auto="1"/>
        <name val="Open Sans"/>
        <scheme val="none"/>
      </font>
      <numFmt numFmtId="165" formatCode="_(* #\ ###\ ##0_);_(* \(#\ ###\ ##0\);_(* &quot;-&quot;_);_(@_)"/>
      <alignment horizontal="right" vertical="top" readingOrder="0"/>
      <border outline="0">
        <top style="medium">
          <color rgb="FFCC0000"/>
        </top>
        <bottom style="thin">
          <color rgb="FFC00000"/>
        </bottom>
      </border>
    </dxf>
  </rfmt>
  <rfmt sheetId="23" sqref="E3" start="0" length="0">
    <dxf>
      <font>
        <b/>
        <sz val="8"/>
        <color auto="1"/>
        <name val="Open Sans"/>
        <scheme val="none"/>
      </font>
      <numFmt numFmtId="165" formatCode="_(* #\ ###\ ##0_);_(* \(#\ ###\ ##0\);_(* &quot;-&quot;_);_(@_)"/>
      <alignment horizontal="right" vertical="top" readingOrder="0"/>
      <border outline="0">
        <top style="medium">
          <color rgb="FFCC0000"/>
        </top>
        <bottom style="thin">
          <color rgb="FFC00000"/>
        </bottom>
      </border>
    </dxf>
  </rfmt>
  <rfmt sheetId="23" sqref="F3" start="0" length="0">
    <dxf>
      <font>
        <b/>
        <sz val="8"/>
        <color auto="1"/>
        <name val="Open Sans"/>
        <scheme val="none"/>
      </font>
      <numFmt numFmtId="165" formatCode="_(* #\ ###\ ##0_);_(* \(#\ ###\ ##0\);_(* &quot;-&quot;_);_(@_)"/>
      <alignment horizontal="right" vertical="top" readingOrder="0"/>
      <border outline="0">
        <top style="medium">
          <color rgb="FFCC0000"/>
        </top>
        <bottom style="thin">
          <color rgb="FFC00000"/>
        </bottom>
      </border>
    </dxf>
  </rfmt>
  <rfmt sheetId="23" sqref="G3" start="0" length="0">
    <dxf>
      <font>
        <b/>
        <sz val="8"/>
        <color auto="1"/>
        <name val="Open Sans"/>
        <scheme val="none"/>
      </font>
      <numFmt numFmtId="165" formatCode="_(* #\ ###\ ##0_);_(* \(#\ ###\ ##0\);_(* &quot;-&quot;_);_(@_)"/>
      <alignment horizontal="right" vertical="top" readingOrder="0"/>
      <border outline="0">
        <top style="medium">
          <color rgb="FFCC0000"/>
        </top>
        <bottom style="thin">
          <color rgb="FFC00000"/>
        </bottom>
      </border>
    </dxf>
  </rfmt>
  <rfmt sheetId="23" sqref="H3" start="0" length="0">
    <dxf>
      <font>
        <b/>
        <sz val="8"/>
        <color auto="1"/>
        <name val="Open Sans"/>
        <scheme val="none"/>
      </font>
      <numFmt numFmtId="165" formatCode="_(* #\ ###\ ##0_);_(* \(#\ ###\ ##0\);_(* &quot;-&quot;_);_(@_)"/>
      <alignment horizontal="right" vertical="top" readingOrder="0"/>
      <border outline="0">
        <top style="medium">
          <color rgb="FFCC0000"/>
        </top>
        <bottom style="thin">
          <color rgb="FFC00000"/>
        </bottom>
      </border>
    </dxf>
  </rfmt>
  <rfmt sheetId="23" sqref="I3" start="0" length="0">
    <dxf>
      <font>
        <b/>
        <sz val="8"/>
        <color auto="1"/>
        <name val="Open Sans"/>
        <scheme val="none"/>
      </font>
      <numFmt numFmtId="165" formatCode="_(* #\ ###\ ##0_);_(* \(#\ ###\ ##0\);_(* &quot;-&quot;_);_(@_)"/>
      <alignment horizontal="right" vertical="top" readingOrder="0"/>
      <border outline="0">
        <top style="medium">
          <color rgb="FFCC0000"/>
        </top>
        <bottom style="thin">
          <color rgb="FFC00000"/>
        </bottom>
      </border>
    </dxf>
  </rfmt>
  <rfmt sheetId="23" sqref="J3" start="0" length="0">
    <dxf>
      <font>
        <b/>
        <sz val="8"/>
        <color auto="1"/>
        <name val="Open Sans"/>
        <scheme val="none"/>
      </font>
      <numFmt numFmtId="165" formatCode="_(* #\ ###\ ##0_);_(* \(#\ ###\ ##0\);_(* &quot;-&quot;_);_(@_)"/>
      <alignment horizontal="right" vertical="top" readingOrder="0"/>
      <border outline="0">
        <top style="medium">
          <color rgb="FFCC0000"/>
        </top>
        <bottom style="thin">
          <color rgb="FFC00000"/>
        </bottom>
      </border>
    </dxf>
  </rfmt>
  <rfmt sheetId="23" sqref="K3" start="0" length="0">
    <dxf>
      <font>
        <b/>
        <sz val="8"/>
        <color auto="1"/>
        <name val="Open Sans"/>
        <scheme val="none"/>
      </font>
      <numFmt numFmtId="165" formatCode="_(* #\ ###\ ##0_);_(* \(#\ ###\ ##0\);_(* &quot;-&quot;_);_(@_)"/>
      <alignment horizontal="right" vertical="top" readingOrder="0"/>
      <border outline="0">
        <top style="medium">
          <color rgb="FFCC0000"/>
        </top>
        <bottom style="thin">
          <color rgb="FFC00000"/>
        </bottom>
      </border>
    </dxf>
  </rfmt>
  <rfmt sheetId="23" sqref="L3" start="0" length="0">
    <dxf>
      <font>
        <b/>
        <sz val="8"/>
        <color auto="1"/>
        <name val="Open Sans"/>
        <scheme val="none"/>
      </font>
      <numFmt numFmtId="165" formatCode="_(* #\ ###\ ##0_);_(* \(#\ ###\ ##0\);_(* &quot;-&quot;_);_(@_)"/>
      <alignment horizontal="right" vertical="top" readingOrder="0"/>
      <border outline="0">
        <top style="medium">
          <color rgb="FFCC0000"/>
        </top>
        <bottom style="thin">
          <color rgb="FFC00000"/>
        </bottom>
      </border>
    </dxf>
  </rfmt>
  <rfmt sheetId="23" sqref="M3" start="0" length="0">
    <dxf>
      <font>
        <b/>
        <sz val="8"/>
        <color auto="1"/>
        <name val="Open Sans"/>
        <scheme val="none"/>
      </font>
      <numFmt numFmtId="165" formatCode="_(* #\ ###\ ##0_);_(* \(#\ ###\ ##0\);_(* &quot;-&quot;_);_(@_)"/>
      <alignment horizontal="right" vertical="top" readingOrder="0"/>
      <border outline="0">
        <top style="medium">
          <color rgb="FFCC0000"/>
        </top>
        <bottom style="thin">
          <color rgb="FFC00000"/>
        </bottom>
      </border>
    </dxf>
  </rfmt>
  <rfmt sheetId="23" sqref="N3" start="0" length="0">
    <dxf>
      <font>
        <b/>
        <sz val="8"/>
        <color auto="1"/>
        <name val="Open Sans"/>
        <scheme val="none"/>
      </font>
      <numFmt numFmtId="165" formatCode="_(* #\ ###\ ##0_);_(* \(#\ ###\ ##0\);_(* &quot;-&quot;_);_(@_)"/>
      <alignment horizontal="right" vertical="top" readingOrder="0"/>
      <border outline="0">
        <top style="medium">
          <color rgb="FFCC0000"/>
        </top>
        <bottom style="thin">
          <color rgb="FFC00000"/>
        </bottom>
      </border>
    </dxf>
  </rfmt>
  <rfmt sheetId="23" sqref="O3" start="0" length="0">
    <dxf>
      <font>
        <b/>
        <sz val="8"/>
        <color auto="1"/>
        <name val="Open Sans"/>
        <scheme val="none"/>
      </font>
      <numFmt numFmtId="165" formatCode="_(* #\ ###\ ##0_);_(* \(#\ ###\ ##0\);_(* &quot;-&quot;_);_(@_)"/>
      <alignment horizontal="right" vertical="top" readingOrder="0"/>
      <border outline="0">
        <top style="medium">
          <color rgb="FFCC0000"/>
        </top>
        <bottom style="thin">
          <color rgb="FFC00000"/>
        </bottom>
      </border>
    </dxf>
  </rfmt>
  <rfmt sheetId="23" sqref="A3:XFD3" start="0" length="0">
    <dxf>
      <font>
        <sz val="10"/>
        <color theme="1"/>
        <name val="Open Sans"/>
        <scheme val="none"/>
      </font>
    </dxf>
  </rfmt>
  <rcc rId="3762" sId="23" odxf="1" dxf="1">
    <nc r="A4" t="inlineStr">
      <is>
        <t xml:space="preserve">Wartość brutto </t>
      </is>
    </nc>
    <odxf>
      <font>
        <sz val="11"/>
        <color theme="1"/>
        <name val="Calibri"/>
        <scheme val="minor"/>
      </font>
      <alignment horizontal="general" vertical="bottom" readingOrder="0"/>
      <border outline="0">
        <bottom/>
      </border>
    </odxf>
    <ndxf>
      <font>
        <sz val="8"/>
        <color auto="1"/>
        <name val="Open Sans"/>
        <scheme val="none"/>
      </font>
      <alignment horizontal="left" vertical="top" readingOrder="0"/>
      <border outline="0">
        <bottom style="dotted">
          <color rgb="FF6F7779"/>
        </bottom>
      </border>
    </ndxf>
  </rcc>
  <rcc rId="3763" sId="23" odxf="1" dxf="1">
    <nc r="B4" t="inlineStr">
      <is>
        <t>Gross receivables</t>
      </is>
    </nc>
    <odxf>
      <font>
        <sz val="11"/>
        <color theme="1"/>
        <name val="Calibri"/>
        <scheme val="minor"/>
      </font>
      <alignment horizontal="general" vertical="bottom" readingOrder="0"/>
      <border outline="0">
        <bottom/>
      </border>
    </odxf>
    <ndxf>
      <font>
        <sz val="8"/>
        <color auto="1"/>
        <name val="Open Sans"/>
        <scheme val="none"/>
      </font>
      <alignment horizontal="left" vertical="top" readingOrder="0"/>
      <border outline="0">
        <bottom style="dotted">
          <color rgb="FF6F7779"/>
        </bottom>
      </border>
    </ndxf>
  </rcc>
  <rcc rId="3764" sId="23" odxf="1" dxf="1" numFmtId="34">
    <nc r="C4">
      <v>127863304</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765" sId="23" odxf="1" dxf="1" numFmtId="34">
    <nc r="D4">
      <v>128673847</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766" sId="23" odxf="1" dxf="1" numFmtId="34">
    <nc r="E4">
      <v>130272454</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767" sId="23" odxf="1" dxf="1" numFmtId="34">
    <nc r="F4">
      <v>132561589</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768" sId="23" odxf="1" dxf="1" numFmtId="34">
    <nc r="G4">
      <v>132377036</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769" sId="23" odxf="1" dxf="1" numFmtId="34">
    <nc r="H4">
      <v>136527701</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770" sId="23" odxf="1" dxf="1" numFmtId="34">
    <nc r="I4">
      <v>130427157</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771" sId="23" odxf="1" dxf="1" numFmtId="34">
    <nc r="J4">
      <v>129855264</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772" sId="23" odxf="1" dxf="1" numFmtId="34">
    <nc r="K4">
      <v>128731412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773" sId="23" odxf="1" dxf="1" numFmtId="34">
    <nc r="L4">
      <v>129415833</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774" sId="23" odxf="1" dxf="1" numFmtId="34">
    <nc r="M4">
      <v>129253163</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775" sId="23" odxf="1" dxf="1" numFmtId="34">
    <nc r="N4">
      <v>133491982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776" sId="23" odxf="1" dxf="1" numFmtId="34">
    <nc r="O4">
      <v>136842887</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fmt sheetId="23" sqref="A4:XFD4" start="0" length="0">
    <dxf>
      <font>
        <sz val="10"/>
        <color theme="1"/>
        <name val="Open Sans"/>
        <scheme val="none"/>
      </font>
    </dxf>
  </rfmt>
  <rcc rId="3777" sId="23" odxf="1" dxf="1">
    <nc r="A5" t="inlineStr">
      <is>
        <t xml:space="preserve">Odpis na oczekiwane straty kredytowe </t>
      </is>
    </nc>
    <odxf>
      <font>
        <sz val="11"/>
        <color theme="1"/>
        <name val="Calibri"/>
        <scheme val="minor"/>
      </font>
      <alignment horizontal="general" vertical="bottom" readingOrder="0"/>
      <border outline="0">
        <top/>
      </border>
    </odxf>
    <ndxf>
      <font>
        <sz val="8"/>
        <color auto="1"/>
        <name val="Open Sans"/>
        <scheme val="none"/>
      </font>
      <alignment horizontal="left" vertical="top" readingOrder="0"/>
      <border outline="0">
        <top style="dotted">
          <color rgb="FF6F7779"/>
        </top>
      </border>
    </ndxf>
  </rcc>
  <rcc rId="3778" sId="23" odxf="1" dxf="1">
    <nc r="B5" t="inlineStr">
      <is>
        <t xml:space="preserve">Impairment allowance for expected credit losses </t>
      </is>
    </nc>
    <odxf>
      <font>
        <sz val="11"/>
        <color theme="1"/>
        <name val="Calibri"/>
        <scheme val="minor"/>
      </font>
      <alignment horizontal="general" vertical="bottom" readingOrder="0"/>
      <border outline="0">
        <top/>
      </border>
    </odxf>
    <ndxf>
      <font>
        <sz val="8"/>
        <color auto="1"/>
        <name val="Open Sans"/>
        <scheme val="none"/>
      </font>
      <alignment horizontal="left" vertical="top" readingOrder="0"/>
      <border outline="0">
        <top style="dotted">
          <color rgb="FF6F7779"/>
        </top>
      </border>
    </ndxf>
  </rcc>
  <rcc rId="3779" sId="23" odxf="1" dxf="1" numFmtId="34">
    <nc r="C5">
      <v>-564638</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780" sId="23" odxf="1" dxf="1" numFmtId="34">
    <nc r="D5">
      <v>-557472</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781" sId="23" odxf="1" dxf="1" numFmtId="34">
    <nc r="E5">
      <v>-552330</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782" sId="23" odxf="1" dxf="1" numFmtId="34">
    <nc r="F5">
      <v>-574167</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783" sId="23" odxf="1" dxf="1" numFmtId="34">
    <nc r="G5">
      <v>-571396</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784" sId="23" odxf="1" dxf="1" numFmtId="34">
    <nc r="H5">
      <v>-561675</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785" sId="23" odxf="1" dxf="1" numFmtId="34">
    <nc r="I5">
      <v>-564395</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786" sId="23" odxf="1" dxf="1" numFmtId="34">
    <nc r="J5">
      <v>-559747</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787" sId="23" odxf="1" dxf="1" numFmtId="34">
    <nc r="K5">
      <v>-586945</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788" sId="23" odxf="1" dxf="1" numFmtId="34">
    <nc r="L5">
      <v>-635468</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789" sId="23" odxf="1" dxf="1" numFmtId="34">
    <nc r="M5">
      <v>-655172</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790" sId="23" odxf="1" dxf="1" numFmtId="34">
    <nc r="N5">
      <v>-684202</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791" sId="23" odxf="1" dxf="1" numFmtId="34">
    <nc r="O5">
      <v>-694132</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fmt sheetId="23" sqref="A5:XFD5" start="0" length="0">
    <dxf>
      <font>
        <sz val="10"/>
        <color theme="1"/>
        <name val="Open Sans"/>
        <scheme val="none"/>
      </font>
    </dxf>
  </rfmt>
  <rcc rId="3792" sId="23" odxf="1" dxf="1">
    <nc r="A6" t="inlineStr">
      <is>
        <t>Koszyk 2</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thin">
          <color rgb="FFC00000"/>
        </top>
        <bottom style="thin">
          <color rgb="FFC00000"/>
        </bottom>
      </border>
    </ndxf>
  </rcc>
  <rcc rId="3793" sId="23" odxf="1" dxf="1">
    <nc r="B6" t="inlineStr">
      <is>
        <t>Stage 2</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thin">
          <color rgb="FFC00000"/>
        </top>
        <bottom style="thin">
          <color rgb="FFC00000"/>
        </bottom>
      </border>
    </ndxf>
  </rcc>
  <rfmt sheetId="23" sqref="C6"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D6"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E6"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F6"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G6"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H6"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I6"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J6"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K6"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L6"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M6"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N6"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O6"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A6:XFD6" start="0" length="0">
    <dxf>
      <font>
        <sz val="10"/>
        <color theme="1"/>
        <name val="Open Sans"/>
        <scheme val="none"/>
      </font>
    </dxf>
  </rfmt>
  <rcc rId="3794" sId="23" odxf="1" dxf="1">
    <nc r="A7" t="inlineStr">
      <is>
        <t xml:space="preserve">Wartość brutto </t>
      </is>
    </nc>
    <odxf>
      <font>
        <sz val="11"/>
        <color theme="1"/>
        <name val="Calibri"/>
        <scheme val="minor"/>
      </font>
      <alignment horizontal="general" vertical="bottom" readingOrder="0"/>
      <border outline="0">
        <bottom/>
      </border>
    </odxf>
    <ndxf>
      <font>
        <sz val="8"/>
        <color auto="1"/>
        <name val="Open Sans"/>
        <scheme val="none"/>
      </font>
      <alignment horizontal="left" vertical="top" readingOrder="0"/>
      <border outline="0">
        <bottom style="dotted">
          <color rgb="FF6F7779"/>
        </bottom>
      </border>
    </ndxf>
  </rcc>
  <rcc rId="3795" sId="23" odxf="1" dxf="1">
    <nc r="B7" t="inlineStr">
      <is>
        <t>Gross receivables</t>
      </is>
    </nc>
    <odxf>
      <font>
        <sz val="11"/>
        <color theme="1"/>
        <name val="Calibri"/>
        <scheme val="minor"/>
      </font>
      <alignment horizontal="general" vertical="bottom" readingOrder="0"/>
      <border outline="0">
        <bottom/>
      </border>
    </odxf>
    <ndxf>
      <font>
        <sz val="8"/>
        <color auto="1"/>
        <name val="Open Sans"/>
        <scheme val="none"/>
      </font>
      <alignment horizontal="left" vertical="top" readingOrder="0"/>
      <border outline="0">
        <bottom style="dotted">
          <color rgb="FF6F7779"/>
        </bottom>
      </border>
    </ndxf>
  </rcc>
  <rcc rId="3796" sId="23" odxf="1" dxf="1" numFmtId="34">
    <nc r="C7">
      <v>5696092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797" sId="23" odxf="1" dxf="1" numFmtId="34">
    <nc r="D7">
      <v>6093723</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798" sId="23" odxf="1" dxf="1" numFmtId="34">
    <nc r="E7">
      <v>6783875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799" sId="23" odxf="1" dxf="1" numFmtId="34">
    <nc r="F7">
      <v>6863173</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00" sId="23" odxf="1" dxf="1" numFmtId="34">
    <nc r="G7">
      <v>6546106</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01" sId="23" odxf="1" dxf="1" numFmtId="34">
    <nc r="H7">
      <v>6762337</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02" sId="23" odxf="1" dxf="1" numFmtId="34">
    <nc r="I7">
      <v>7674190</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03" sId="23" odxf="1" dxf="1" numFmtId="34">
    <nc r="J7">
      <v>7784160</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04" sId="23" odxf="1" dxf="1" numFmtId="34">
    <nc r="K7">
      <v>8657703</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05" sId="23" odxf="1" dxf="1" numFmtId="34">
    <nc r="L7">
      <v>7616780</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06" sId="23" odxf="1" dxf="1" numFmtId="34">
    <nc r="M7">
      <v>7829342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07" sId="23" odxf="1" dxf="1" numFmtId="34">
    <nc r="N7">
      <v>7441833</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08" sId="23" odxf="1" dxf="1" numFmtId="34">
    <nc r="O7">
      <v>7418365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fmt sheetId="23" sqref="A7:XFD7" start="0" length="0">
    <dxf>
      <font>
        <sz val="10"/>
        <color theme="1"/>
        <name val="Open Sans"/>
        <scheme val="none"/>
      </font>
    </dxf>
  </rfmt>
  <rcc rId="3809" sId="23" odxf="1" dxf="1">
    <nc r="A8" t="inlineStr">
      <is>
        <t xml:space="preserve">Odpis na oczekiwane straty kredytowe </t>
      </is>
    </nc>
    <odxf>
      <font>
        <sz val="11"/>
        <color theme="1"/>
        <name val="Calibri"/>
        <scheme val="minor"/>
      </font>
      <alignment horizontal="general" vertical="bottom" readingOrder="0"/>
      <border outline="0">
        <top/>
      </border>
    </odxf>
    <ndxf>
      <font>
        <sz val="8"/>
        <color auto="1"/>
        <name val="Open Sans"/>
        <scheme val="none"/>
      </font>
      <alignment horizontal="left" vertical="top" readingOrder="0"/>
      <border outline="0">
        <top style="dotted">
          <color rgb="FF6F7779"/>
        </top>
      </border>
    </ndxf>
  </rcc>
  <rcc rId="3810" sId="23" odxf="1" dxf="1">
    <nc r="B8" t="inlineStr">
      <is>
        <t xml:space="preserve">Impairment allowance for expected credit losses </t>
      </is>
    </nc>
    <odxf>
      <font>
        <sz val="11"/>
        <color theme="1"/>
        <name val="Calibri"/>
        <scheme val="minor"/>
      </font>
      <alignment horizontal="general" vertical="bottom" readingOrder="0"/>
      <border outline="0">
        <top/>
      </border>
    </odxf>
    <ndxf>
      <font>
        <sz val="8"/>
        <color auto="1"/>
        <name val="Open Sans"/>
        <scheme val="none"/>
      </font>
      <alignment horizontal="left" vertical="top" readingOrder="0"/>
      <border outline="0">
        <top style="dotted">
          <color rgb="FF6F7779"/>
        </top>
      </border>
    </ndxf>
  </rcc>
  <rcc rId="3811" sId="23" odxf="1" dxf="1" numFmtId="34">
    <nc r="C8">
      <v>-530276</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12" sId="23" odxf="1" dxf="1" numFmtId="34">
    <nc r="D8">
      <v>-552727</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13" sId="23" odxf="1" dxf="1" numFmtId="34">
    <nc r="E8">
      <v>-615669</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14" sId="23" odxf="1" dxf="1" numFmtId="34">
    <nc r="F8">
      <v>-639951</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15" sId="23" odxf="1" dxf="1" numFmtId="34">
    <nc r="G8">
      <v>-582541</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16" sId="23" odxf="1" dxf="1" numFmtId="34">
    <nc r="H8">
      <v>-741693</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17" sId="23" odxf="1" dxf="1" numFmtId="34">
    <nc r="I8">
      <v>-817540</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18" sId="23" odxf="1" dxf="1" numFmtId="34">
    <nc r="J8">
      <v>-819377</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19" sId="23" odxf="1" dxf="1" numFmtId="34">
    <nc r="K8">
      <v>-801265</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20" sId="23" odxf="1" dxf="1" numFmtId="34">
    <nc r="L8">
      <v>-691011</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21" sId="23" odxf="1" dxf="1" numFmtId="34">
    <nc r="M8">
      <v>-597941</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22" sId="23" odxf="1" dxf="1" numFmtId="34">
    <nc r="N8">
      <v>-566375</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23" sId="23" odxf="1" dxf="1" numFmtId="34">
    <nc r="O8">
      <v>-594211</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fmt sheetId="23" sqref="A8:XFD8" start="0" length="0">
    <dxf>
      <font>
        <sz val="10"/>
        <color theme="1"/>
        <name val="Open Sans"/>
        <scheme val="none"/>
      </font>
    </dxf>
  </rfmt>
  <rcc rId="3824" sId="23" odxf="1" dxf="1">
    <nc r="A9" t="inlineStr">
      <is>
        <t>Koszyk 3</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thin">
          <color rgb="FFC00000"/>
        </top>
        <bottom style="thin">
          <color rgb="FFC00000"/>
        </bottom>
      </border>
    </ndxf>
  </rcc>
  <rcc rId="3825" sId="23" odxf="1" dxf="1">
    <nc r="B9" t="inlineStr">
      <is>
        <t>Stage 3</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thin">
          <color rgb="FFC00000"/>
        </top>
        <bottom style="thin">
          <color rgb="FFC00000"/>
        </bottom>
      </border>
    </ndxf>
  </rcc>
  <rfmt sheetId="23" sqref="C9"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D9"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E9"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F9"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G9"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H9"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I9"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J9"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K9"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L9"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M9"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N9"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O9"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A9:XFD9" start="0" length="0">
    <dxf>
      <font>
        <sz val="10"/>
        <color theme="1"/>
        <name val="Open Sans"/>
        <scheme val="none"/>
      </font>
    </dxf>
  </rfmt>
  <rcc rId="3826" sId="23" odxf="1" dxf="1">
    <nc r="A10" t="inlineStr">
      <is>
        <t xml:space="preserve">Wartość brutto </t>
      </is>
    </nc>
    <odxf>
      <font>
        <sz val="11"/>
        <color theme="1"/>
        <name val="Calibri"/>
        <scheme val="minor"/>
      </font>
      <alignment horizontal="general" vertical="bottom" readingOrder="0"/>
      <border outline="0">
        <bottom/>
      </border>
    </odxf>
    <ndxf>
      <font>
        <sz val="8"/>
        <color auto="1"/>
        <name val="Open Sans"/>
        <scheme val="none"/>
      </font>
      <alignment horizontal="left" vertical="top" readingOrder="0"/>
      <border outline="0">
        <bottom style="dotted">
          <color rgb="FF6F7779"/>
        </bottom>
      </border>
    </ndxf>
  </rcc>
  <rcc rId="3827" sId="23" odxf="1" dxf="1">
    <nc r="B10" t="inlineStr">
      <is>
        <t>Gross receivables</t>
      </is>
    </nc>
    <odxf>
      <font>
        <sz val="11"/>
        <color theme="1"/>
        <name val="Calibri"/>
        <scheme val="minor"/>
      </font>
      <alignment horizontal="general" vertical="bottom" readingOrder="0"/>
      <border outline="0">
        <bottom/>
      </border>
    </odxf>
    <ndxf>
      <font>
        <sz val="8"/>
        <color auto="1"/>
        <name val="Open Sans"/>
        <scheme val="none"/>
      </font>
      <alignment horizontal="left" vertical="top" readingOrder="0"/>
      <border outline="0">
        <bottom style="dotted">
          <color rgb="FF6F7779"/>
        </bottom>
      </border>
    </ndxf>
  </rcc>
  <rcc rId="3828" sId="23" odxf="1" dxf="1" numFmtId="34">
    <nc r="C10">
      <v>5703661</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29" sId="23" odxf="1" dxf="1" numFmtId="34">
    <nc r="D10">
      <v>6091077</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30" sId="23" odxf="1" dxf="1" numFmtId="34">
    <nc r="E10">
      <v>6095285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31" sId="23" odxf="1" dxf="1" numFmtId="34">
    <nc r="F10">
      <v>6539299</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32" sId="23" odxf="1" dxf="1" numFmtId="34">
    <nc r="G10">
      <v>6834385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33" sId="23" odxf="1" dxf="1" numFmtId="34">
    <nc r="H10">
      <v>7142136</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34" sId="23" odxf="1" dxf="1" numFmtId="34">
    <nc r="I10">
      <v>7506574</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35" sId="23" odxf="1" dxf="1" numFmtId="34">
    <nc r="J10">
      <v>7629025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36" sId="23" odxf="1" dxf="1" numFmtId="34">
    <nc r="K10">
      <v>7710686</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37" sId="23" odxf="1" dxf="1" numFmtId="34">
    <nc r="L10">
      <v>8049896</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38" sId="23" odxf="1" dxf="1" numFmtId="34">
    <nc r="M10">
      <v>7681315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39" sId="23" odxf="1" dxf="1" numFmtId="34">
    <nc r="N10">
      <v>7428657</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40" sId="23" odxf="1" dxf="1" numFmtId="34">
    <nc r="O10">
      <v>6927582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fmt sheetId="23" sqref="A10:XFD10" start="0" length="0">
    <dxf>
      <font>
        <sz val="10"/>
        <color theme="1"/>
        <name val="Open Sans"/>
        <scheme val="none"/>
      </font>
    </dxf>
  </rfmt>
  <rcc rId="3841" sId="23" odxf="1" dxf="1">
    <nc r="A11" t="inlineStr">
      <is>
        <t xml:space="preserve">Odpis na oczekiwane straty kredytowe </t>
      </is>
    </nc>
    <odxf>
      <font>
        <sz val="11"/>
        <color theme="1"/>
        <name val="Calibri"/>
        <scheme val="minor"/>
      </font>
      <alignment horizontal="general" vertical="bottom" readingOrder="0"/>
      <border outline="0">
        <top/>
      </border>
    </odxf>
    <ndxf>
      <font>
        <sz val="8"/>
        <color auto="1"/>
        <name val="Open Sans"/>
        <scheme val="none"/>
      </font>
      <alignment horizontal="left" vertical="top" readingOrder="0"/>
      <border outline="0">
        <top style="dotted">
          <color rgb="FF6F7779"/>
        </top>
      </border>
    </ndxf>
  </rcc>
  <rcc rId="3842" sId="23" odxf="1" dxf="1">
    <nc r="B11" t="inlineStr">
      <is>
        <t xml:space="preserve">Impairment allowance for expected credit losses </t>
      </is>
    </nc>
    <odxf>
      <font>
        <sz val="11"/>
        <color theme="1"/>
        <name val="Calibri"/>
        <scheme val="minor"/>
      </font>
      <alignment horizontal="general" vertical="bottom" readingOrder="0"/>
      <border outline="0">
        <top/>
      </border>
    </odxf>
    <ndxf>
      <font>
        <sz val="8"/>
        <color auto="1"/>
        <name val="Open Sans"/>
        <scheme val="none"/>
      </font>
      <alignment horizontal="left" vertical="top" readingOrder="0"/>
      <border outline="0">
        <top style="dotted">
          <color rgb="FF6F7779"/>
        </top>
      </border>
    </ndxf>
  </rcc>
  <rcc rId="3843" sId="23" odxf="1" dxf="1" numFmtId="34">
    <nc r="C11">
      <v>-3236293</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44" sId="23" odxf="1" dxf="1" numFmtId="34">
    <nc r="D11">
      <v>-3480014</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45" sId="23" odxf="1" dxf="1" numFmtId="34">
    <nc r="E11">
      <v>-3562717</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46" sId="23" odxf="1" dxf="1" numFmtId="34">
    <nc r="F11">
      <v>-3751732</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47" sId="23" odxf="1" dxf="1" numFmtId="34">
    <nc r="G11">
      <v>-3886229</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48" sId="23" odxf="1" dxf="1" numFmtId="34">
    <nc r="H11">
      <v>-4043474</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49" sId="23" odxf="1" dxf="1" numFmtId="34">
    <nc r="I11">
      <v>-4288048</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50" sId="23" odxf="1" dxf="1" numFmtId="34">
    <nc r="J11">
      <v>-4530127</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51" sId="23" odxf="1" dxf="1" numFmtId="34">
    <nc r="K11">
      <v>-4666098</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52" sId="23" odxf="1" dxf="1" numFmtId="34">
    <nc r="L11">
      <v>-4778336</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53" sId="23" odxf="1" dxf="1" numFmtId="34">
    <nc r="M11">
      <v>-4731311</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54" sId="23" odxf="1" dxf="1" numFmtId="34">
    <nc r="N11">
      <v>-4660193</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cc rId="3855" sId="23" odxf="1" dxf="1" numFmtId="34">
    <nc r="O11">
      <v>-4356658</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fmt sheetId="23" sqref="A11:XFD11" start="0" length="0">
    <dxf>
      <font>
        <sz val="10"/>
        <color theme="1"/>
        <name val="Open Sans"/>
        <scheme val="none"/>
      </font>
    </dxf>
  </rfmt>
  <rcc rId="3856" sId="23" odxf="1" dxf="1">
    <nc r="A12" t="inlineStr">
      <is>
        <t xml:space="preserve">POCI </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thin">
          <color rgb="FFC00000"/>
        </top>
        <bottom style="thin">
          <color rgb="FFC00000"/>
        </bottom>
      </border>
    </ndxf>
  </rcc>
  <rcc rId="3857" sId="23" odxf="1" dxf="1">
    <nc r="B12" t="inlineStr">
      <is>
        <t xml:space="preserve">POCI </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thin">
          <color rgb="FFC00000"/>
        </top>
        <bottom style="thin">
          <color rgb="FFC00000"/>
        </bottom>
      </border>
    </ndxf>
  </rcc>
  <rfmt sheetId="23" sqref="C12"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D12"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E12"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F12"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G12"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H12"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I12"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J12"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K12"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L12"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M12"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N12"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O12"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23" sqref="A12:XFD12" start="0" length="0">
    <dxf>
      <font>
        <sz val="10"/>
        <color theme="1"/>
        <name val="Open Sans"/>
        <scheme val="none"/>
      </font>
    </dxf>
  </rfmt>
  <rcc rId="3858" sId="23" odxf="1" dxf="1">
    <nc r="A13" t="inlineStr">
      <is>
        <t xml:space="preserve">Wartość brutto </t>
      </is>
    </nc>
    <odxf>
      <font>
        <sz val="11"/>
        <color theme="1"/>
        <name val="Calibri"/>
        <scheme val="minor"/>
      </font>
      <alignment horizontal="general" vertical="bottom" readingOrder="0"/>
      <border outline="0">
        <bottom/>
      </border>
    </odxf>
    <ndxf>
      <font>
        <sz val="8"/>
        <color auto="1"/>
        <name val="Open Sans"/>
        <scheme val="none"/>
      </font>
      <alignment horizontal="left" vertical="top" readingOrder="0"/>
      <border outline="0">
        <bottom style="dotted">
          <color rgb="FF6F7779"/>
        </bottom>
      </border>
    </ndxf>
  </rcc>
  <rcc rId="3859" sId="23" odxf="1" dxf="1">
    <nc r="B13" t="inlineStr">
      <is>
        <t>Gross receivables</t>
      </is>
    </nc>
    <odxf>
      <font>
        <sz val="11"/>
        <color theme="1"/>
        <name val="Calibri"/>
        <scheme val="minor"/>
      </font>
      <alignment horizontal="general" vertical="bottom" readingOrder="0"/>
      <border outline="0">
        <bottom/>
      </border>
    </odxf>
    <ndxf>
      <font>
        <sz val="8"/>
        <color auto="1"/>
        <name val="Open Sans"/>
        <scheme val="none"/>
      </font>
      <alignment horizontal="left" vertical="top" readingOrder="0"/>
      <border outline="0">
        <bottom style="dotted">
          <color rgb="FF6F7779"/>
        </bottom>
      </border>
    </ndxf>
  </rcc>
  <rcc rId="3860" sId="23" odxf="1" dxf="1" numFmtId="34">
    <nc r="C13">
      <v>764562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61" sId="23" odxf="1" dxf="1" numFmtId="34">
    <nc r="D13">
      <v>738455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62" sId="23" odxf="1" dxf="1" numFmtId="34">
    <nc r="E13">
      <v>720352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63" sId="23" odxf="1" dxf="1" numFmtId="34">
    <nc r="F13">
      <v>768655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64" sId="23" odxf="1" dxf="1" numFmtId="34">
    <nc r="G13">
      <v>769208</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65" sId="23" odxf="1" dxf="1" numFmtId="34">
    <nc r="H13">
      <v>756701</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66" sId="23" odxf="1" dxf="1" numFmtId="34">
    <nc r="I13">
      <v>723074</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67" sId="23" odxf="1" dxf="1" numFmtId="34">
    <nc r="J13">
      <v>718820</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68" sId="23" odxf="1" dxf="1" numFmtId="34">
    <nc r="K13">
      <v>725705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69" sId="23" odxf="1" dxf="1" numFmtId="34">
    <nc r="L13">
      <v>697068</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70" sId="23" odxf="1" dxf="1" numFmtId="34">
    <nc r="M13">
      <v>685701</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71" sId="23" odxf="1" dxf="1" numFmtId="34">
    <nc r="N13">
      <v>664552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3872" sId="23" odxf="1" dxf="1" numFmtId="34">
    <nc r="O13">
      <v>635202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fmt sheetId="23" sqref="A13:XFD13" start="0" length="0">
    <dxf>
      <font>
        <sz val="10"/>
        <color theme="1"/>
        <name val="Open Sans"/>
        <scheme val="none"/>
      </font>
    </dxf>
  </rfmt>
  <rcc rId="3873" sId="23" odxf="1" dxf="1">
    <nc r="A14" t="inlineStr">
      <is>
        <t xml:space="preserve">Odpis na oczekiwane straty kredytowe </t>
      </is>
    </nc>
    <odxf>
      <font>
        <sz val="11"/>
        <color theme="1"/>
        <name val="Calibri"/>
        <scheme val="minor"/>
      </font>
      <alignment horizontal="general" vertical="bottom" readingOrder="0"/>
      <border outline="0">
        <top/>
        <bottom/>
      </border>
    </odxf>
    <ndxf>
      <font>
        <sz val="8"/>
        <color auto="1"/>
        <name val="Open Sans"/>
        <scheme val="none"/>
      </font>
      <alignment horizontal="left" vertical="top" readingOrder="0"/>
      <border outline="0">
        <top style="dotted">
          <color rgb="FF6F7779"/>
        </top>
        <bottom style="medium">
          <color rgb="FFC00000"/>
        </bottom>
      </border>
    </ndxf>
  </rcc>
  <rcc rId="3874" sId="23" odxf="1" dxf="1">
    <nc r="B14" t="inlineStr">
      <is>
        <t xml:space="preserve">Impairment allowance for expected credit losses </t>
      </is>
    </nc>
    <odxf>
      <font>
        <sz val="11"/>
        <color theme="1"/>
        <name val="Calibri"/>
        <scheme val="minor"/>
      </font>
      <alignment horizontal="general" vertical="bottom" readingOrder="0"/>
      <border outline="0">
        <top/>
        <bottom/>
      </border>
    </odxf>
    <ndxf>
      <font>
        <sz val="8"/>
        <color auto="1"/>
        <name val="Open Sans"/>
        <scheme val="none"/>
      </font>
      <alignment horizontal="left" vertical="top" readingOrder="0"/>
      <border outline="0">
        <top style="dotted">
          <color rgb="FF6F7779"/>
        </top>
        <bottom style="medium">
          <color rgb="FFC00000"/>
        </bottom>
      </border>
    </ndxf>
  </rcc>
  <rcc rId="3875" sId="23" odxf="1" dxf="1" numFmtId="34">
    <nc r="C14">
      <v>-53115</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top" readingOrder="0"/>
      <border outline="0">
        <top style="dotted">
          <color rgb="FF6F7779"/>
        </top>
        <bottom style="medium">
          <color rgb="FFC00000"/>
        </bottom>
      </border>
    </ndxf>
  </rcc>
  <rcc rId="3876" sId="23" odxf="1" dxf="1" numFmtId="34">
    <nc r="D14">
      <v>-74297</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top" readingOrder="0"/>
      <border outline="0">
        <top style="dotted">
          <color rgb="FF6F7779"/>
        </top>
        <bottom style="medium">
          <color rgb="FFC00000"/>
        </bottom>
      </border>
    </ndxf>
  </rcc>
  <rcc rId="3877" sId="23" odxf="1" dxf="1" numFmtId="34">
    <nc r="E14">
      <v>-89355</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top" readingOrder="0"/>
      <border outline="0">
        <top style="dotted">
          <color rgb="FF6F7779"/>
        </top>
        <bottom style="medium">
          <color rgb="FFC00000"/>
        </bottom>
      </border>
    </ndxf>
  </rcc>
  <rcc rId="3878" sId="23" odxf="1" dxf="1" numFmtId="34">
    <nc r="F14">
      <v>-151498</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top" readingOrder="0"/>
      <border outline="0">
        <top style="dotted">
          <color rgb="FF6F7779"/>
        </top>
        <bottom style="medium">
          <color rgb="FFC00000"/>
        </bottom>
      </border>
    </ndxf>
  </rcc>
  <rcc rId="3879" sId="23" odxf="1" dxf="1" numFmtId="34">
    <nc r="G14">
      <v>-204198</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top" readingOrder="0"/>
      <border outline="0">
        <top style="dotted">
          <color rgb="FF6F7779"/>
        </top>
        <bottom style="medium">
          <color rgb="FFC00000"/>
        </bottom>
      </border>
    </ndxf>
  </rcc>
  <rcc rId="3880" sId="23" odxf="1" dxf="1" numFmtId="34">
    <nc r="H14">
      <v>-216716</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top" readingOrder="0"/>
      <border outline="0">
        <top style="dotted">
          <color rgb="FF6F7779"/>
        </top>
        <bottom style="medium">
          <color rgb="FFC00000"/>
        </bottom>
      </border>
    </ndxf>
  </rcc>
  <rcc rId="3881" sId="23" odxf="1" dxf="1" numFmtId="34">
    <nc r="I14">
      <v>-224036</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top" readingOrder="0"/>
      <border outline="0">
        <top style="dotted">
          <color rgb="FF6F7779"/>
        </top>
        <bottom style="medium">
          <color rgb="FFC00000"/>
        </bottom>
      </border>
    </ndxf>
  </rcc>
  <rcc rId="3882" sId="23" odxf="1" dxf="1" numFmtId="34">
    <nc r="J14">
      <v>-222906</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top" readingOrder="0"/>
      <border outline="0">
        <top style="dotted">
          <color rgb="FF6F7779"/>
        </top>
        <bottom style="medium">
          <color rgb="FFC00000"/>
        </bottom>
      </border>
    </ndxf>
  </rcc>
  <rcc rId="3883" sId="23" odxf="1" dxf="1" numFmtId="34">
    <nc r="K14">
      <v>-221470</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top" readingOrder="0"/>
      <border outline="0">
        <top style="dotted">
          <color rgb="FF6F7779"/>
        </top>
        <bottom style="medium">
          <color rgb="FFC00000"/>
        </bottom>
      </border>
    </ndxf>
  </rcc>
  <rcc rId="3884" sId="23" odxf="1" dxf="1" numFmtId="34">
    <nc r="L14">
      <v>-223129</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top" readingOrder="0"/>
      <border outline="0">
        <top style="dotted">
          <color rgb="FF6F7779"/>
        </top>
        <bottom style="medium">
          <color rgb="FFC00000"/>
        </bottom>
      </border>
    </ndxf>
  </rcc>
  <rcc rId="3885" sId="23" odxf="1" dxf="1" numFmtId="34">
    <nc r="M14">
      <v>-234837</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top" readingOrder="0"/>
      <border outline="0">
        <top style="dotted">
          <color rgb="FF6F7779"/>
        </top>
        <bottom style="medium">
          <color rgb="FFC00000"/>
        </bottom>
      </border>
    </ndxf>
  </rcc>
  <rcc rId="3886" sId="23" odxf="1" dxf="1" numFmtId="34">
    <nc r="N14">
      <v>-222211</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top" readingOrder="0"/>
      <border outline="0">
        <top style="dotted">
          <color rgb="FF6F7779"/>
        </top>
        <bottom style="medium">
          <color rgb="FFC00000"/>
        </bottom>
      </border>
    </ndxf>
  </rcc>
  <rcc rId="3887" sId="23" odxf="1" dxf="1" numFmtId="34">
    <nc r="O14">
      <v>-212291</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top" readingOrder="0"/>
      <border outline="0">
        <top style="dotted">
          <color rgb="FF6F7779"/>
        </top>
        <bottom style="medium">
          <color rgb="FFC00000"/>
        </bottom>
      </border>
    </ndxf>
  </rcc>
  <rfmt sheetId="23" sqref="A14:XFD14" start="0" length="0">
    <dxf>
      <font>
        <sz val="10"/>
        <color theme="1"/>
        <name val="Open Sans"/>
        <scheme val="none"/>
      </font>
    </dxf>
  </rfmt>
  <rcc rId="3888" sId="23" odxf="1" dxf="1">
    <nc r="A15" t="inlineStr">
      <is>
        <t>Należności brutto razem</t>
      </is>
    </nc>
    <odxf>
      <font>
        <b val="0"/>
        <sz val="11"/>
        <color theme="1"/>
        <name val="Calibri"/>
        <scheme val="minor"/>
      </font>
      <alignment horizontal="general" vertical="bottom" readingOrder="0"/>
      <border outline="0">
        <bottom/>
      </border>
    </odxf>
    <ndxf>
      <font>
        <b/>
        <sz val="8"/>
        <color auto="1"/>
        <name val="Open Sans"/>
        <scheme val="none"/>
      </font>
      <alignment horizontal="left" vertical="top" readingOrder="0"/>
      <border outline="0">
        <bottom style="dotted">
          <color theme="0" tint="-0.499984740745262"/>
        </bottom>
      </border>
    </ndxf>
  </rcc>
  <rcc rId="3889" sId="23" odxf="1" dxf="1">
    <nc r="B15" t="inlineStr">
      <is>
        <t>Total gross receivables</t>
      </is>
    </nc>
    <odxf>
      <font>
        <b val="0"/>
        <sz val="11"/>
        <color theme="1"/>
        <name val="Calibri"/>
        <scheme val="minor"/>
      </font>
      <alignment horizontal="general" vertical="bottom" readingOrder="0"/>
      <border outline="0">
        <bottom/>
      </border>
    </odxf>
    <ndxf>
      <font>
        <b/>
        <sz val="8"/>
        <color auto="1"/>
        <name val="Open Sans"/>
        <scheme val="none"/>
      </font>
      <alignment horizontal="left" vertical="top" readingOrder="0"/>
      <border outline="0">
        <bottom style="dotted">
          <color theme="0" tint="-0.499984740745262"/>
        </bottom>
      </border>
    </ndxf>
  </rcc>
  <rcc rId="3890" sId="23" odxf="1" dxf="1" numFmtId="34">
    <nc r="C15">
      <v>140027619</v>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5" formatCode="_(* #\ ###\ ##0_);_(* \(#\ ###\ ##0\);_(* &quot;-&quot;_);_(@_)"/>
      <alignment horizontal="right" vertical="top" readingOrder="0"/>
      <border outline="0">
        <bottom style="dotted">
          <color theme="0" tint="-0.499984740745262"/>
        </bottom>
      </border>
    </ndxf>
  </rcc>
  <rcc rId="3891" sId="23" odxf="1" dxf="1" numFmtId="34">
    <nc r="D15">
      <v>141597102</v>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5" formatCode="_(* #\ ###\ ##0_);_(* \(#\ ###\ ##0\);_(* &quot;-&quot;_);_(@_)"/>
      <alignment horizontal="right" vertical="top" readingOrder="0"/>
      <border outline="0">
        <bottom style="dotted">
          <color theme="0" tint="-0.499984740745262"/>
        </bottom>
      </border>
    </ndxf>
  </rcc>
  <rcc rId="3892" sId="23" odxf="1" dxf="1" numFmtId="34">
    <nc r="E15">
      <v>143871966</v>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5" formatCode="_(* #\ ###\ ##0_);_(* \(#\ ###\ ##0\);_(* &quot;-&quot;_);_(@_)"/>
      <alignment horizontal="right" vertical="top" readingOrder="0"/>
      <border outline="0">
        <bottom style="dotted">
          <color theme="0" tint="-0.499984740745262"/>
        </bottom>
      </border>
    </ndxf>
  </rcc>
  <rcc rId="3893" sId="23" odxf="1" dxf="1">
    <nc r="F15">
      <f>F13+F10+F7+F4</f>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5" formatCode="_(* #\ ###\ ##0_);_(* \(#\ ###\ ##0\);_(* &quot;-&quot;_);_(@_)"/>
      <alignment horizontal="right" vertical="top" readingOrder="0"/>
      <border outline="0">
        <bottom style="dotted">
          <color theme="0" tint="-0.499984740745262"/>
        </bottom>
      </border>
    </ndxf>
  </rcc>
  <rcc rId="3894" sId="23" odxf="1" dxf="1">
    <nc r="G15">
      <f>G13+G10+G7+G4</f>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5" formatCode="_(* #\ ###\ ##0_);_(* \(#\ ###\ ##0\);_(* &quot;-&quot;_);_(@_)"/>
      <alignment horizontal="right" vertical="top" readingOrder="0"/>
      <border outline="0">
        <bottom style="dotted">
          <color theme="0" tint="-0.499984740745262"/>
        </bottom>
      </border>
    </ndxf>
  </rcc>
  <rcc rId="3895" sId="23" odxf="1" dxf="1" numFmtId="34">
    <nc r="H15">
      <v>151188875</v>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5" formatCode="_(* #\ ###\ ##0_);_(* \(#\ ###\ ##0\);_(* &quot;-&quot;_);_(@_)"/>
      <alignment horizontal="right" vertical="top" readingOrder="0"/>
      <border outline="0">
        <bottom style="dotted">
          <color theme="0" tint="-0.499984740745262"/>
        </bottom>
      </border>
    </ndxf>
  </rcc>
  <rcc rId="3896" sId="23" odxf="1" dxf="1" numFmtId="34">
    <nc r="I15">
      <v>146330995</v>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5" formatCode="_(* #\ ###\ ##0_);_(* \(#\ ###\ ##0\);_(* &quot;-&quot;_);_(@_)"/>
      <alignment horizontal="right" vertical="top" readingOrder="0"/>
      <border outline="0">
        <bottom style="dotted">
          <color theme="0" tint="-0.499984740745262"/>
        </bottom>
      </border>
    </ndxf>
  </rcc>
  <rcc rId="3897" sId="23" odxf="1" dxf="1" numFmtId="34">
    <nc r="J15">
      <v>145987269</v>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5" formatCode="_(* #\ ###\ ##0_);_(* \(#\ ###\ ##0\);_(* &quot;-&quot;_);_(@_)"/>
      <alignment horizontal="right" vertical="top" readingOrder="0"/>
      <border outline="0">
        <bottom style="dotted">
          <color theme="0" tint="-0.499984740745262"/>
        </bottom>
      </border>
    </ndxf>
  </rcc>
  <rcc rId="3898" sId="23" odxf="1" dxf="1">
    <nc r="K15">
      <f>K4+K7+K10+K13</f>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5" formatCode="_(* #\ ###\ ##0_);_(* \(#\ ###\ ##0\);_(* &quot;-&quot;_);_(@_)"/>
      <alignment horizontal="right" vertical="top" readingOrder="0"/>
      <border outline="0">
        <bottom style="dotted">
          <color theme="0" tint="-0.499984740745262"/>
        </bottom>
      </border>
    </ndxf>
  </rcc>
  <rcc rId="3899" sId="23" odxf="1" dxf="1">
    <nc r="L15">
      <f>L4+L7+L10+L13</f>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5" formatCode="_(* #\ ###\ ##0_);_(* \(#\ ###\ ##0\);_(* &quot;-&quot;_);_(@_)"/>
      <alignment horizontal="right" vertical="top" readingOrder="0"/>
      <border outline="0">
        <bottom style="dotted">
          <color theme="0" tint="-0.499984740745262"/>
        </bottom>
      </border>
    </ndxf>
  </rcc>
  <rcc rId="3900" sId="23" odxf="1" dxf="1">
    <nc r="M15">
      <f>M4+M7+M10+M13</f>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5" formatCode="_(* #\ ###\ ##0_);_(* \(#\ ###\ ##0\);_(* &quot;-&quot;_);_(@_)"/>
      <alignment horizontal="right" vertical="top" readingOrder="0"/>
      <border outline="0">
        <bottom style="dotted">
          <color theme="0" tint="-0.499984740745262"/>
        </bottom>
      </border>
    </ndxf>
  </rcc>
  <rcc rId="3901" sId="23" odxf="1" dxf="1">
    <nc r="N15">
      <f>N4+N7+N10+N13</f>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5" formatCode="_(* #\ ###\ ##0_);_(* \(#\ ###\ ##0\);_(* &quot;-&quot;_);_(@_)"/>
      <alignment horizontal="right" vertical="top" readingOrder="0"/>
      <border outline="0">
        <bottom style="dotted">
          <color theme="0" tint="-0.499984740745262"/>
        </bottom>
      </border>
    </ndxf>
  </rcc>
  <rcc rId="3902" sId="23" odxf="1" dxf="1">
    <nc r="O15">
      <f>O4+O7+O10+O13</f>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5" formatCode="_(* #\ ###\ ##0_);_(* \(#\ ###\ ##0\);_(* &quot;-&quot;_);_(@_)"/>
      <alignment horizontal="right" vertical="top" readingOrder="0"/>
      <border outline="0">
        <bottom style="dotted">
          <color theme="0" tint="-0.499984740745262"/>
        </bottom>
      </border>
    </ndxf>
  </rcc>
  <rfmt sheetId="23" sqref="A15:XFD15" start="0" length="0">
    <dxf>
      <font>
        <sz val="10"/>
        <color theme="1"/>
        <name val="Open Sans"/>
        <scheme val="none"/>
      </font>
    </dxf>
  </rfmt>
  <rcc rId="3903" sId="23" odxf="1" dxf="1">
    <nc r="A16" t="inlineStr">
      <is>
        <t xml:space="preserve">Odpis na oczekiwane straty kredytowe </t>
      </is>
    </nc>
    <odxf>
      <font>
        <b val="0"/>
        <sz val="11"/>
        <color theme="1"/>
        <name val="Calibri"/>
        <scheme val="minor"/>
      </font>
      <alignment horizontal="general" vertical="bottom" readingOrder="0"/>
      <border outline="0">
        <top/>
      </border>
    </odxf>
    <ndxf>
      <font>
        <b/>
        <sz val="8"/>
        <color auto="1"/>
        <name val="Open Sans"/>
        <scheme val="none"/>
      </font>
      <alignment horizontal="left" vertical="top" readingOrder="0"/>
      <border outline="0">
        <top style="dotted">
          <color theme="0" tint="-0.499984740745262"/>
        </top>
      </border>
    </ndxf>
  </rcc>
  <rcc rId="3904" sId="23" odxf="1" dxf="1">
    <nc r="B16" t="inlineStr">
      <is>
        <t xml:space="preserve">Total impairment allowance for expecetd credit losses </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dotted">
          <color theme="0" tint="-0.499984740745262"/>
        </top>
        <bottom style="thin">
          <color rgb="FFC00000"/>
        </bottom>
      </border>
    </ndxf>
  </rcc>
  <rcc rId="3905" sId="23" odxf="1" dxf="1" numFmtId="34">
    <nc r="C16">
      <v>-4384322</v>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5" formatCode="_(* #\ ###\ ##0_);_(* \(#\ ###\ ##0\);_(* &quot;-&quot;_);_(@_)"/>
      <alignment horizontal="right" vertical="top" readingOrder="0"/>
      <border outline="0">
        <top style="dotted">
          <color theme="0" tint="-0.499984740745262"/>
        </top>
      </border>
    </ndxf>
  </rcc>
  <rcc rId="3906" sId="23" odxf="1" dxf="1" numFmtId="34">
    <nc r="D16">
      <v>-4664510</v>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5" formatCode="_(* #\ ###\ ##0_);_(* \(#\ ###\ ##0\);_(* &quot;-&quot;_);_(@_)"/>
      <alignment horizontal="right" vertical="top" readingOrder="0"/>
      <border outline="0">
        <top style="dotted">
          <color theme="0" tint="-0.499984740745262"/>
        </top>
      </border>
    </ndxf>
  </rcc>
  <rcc rId="3907" sId="23" odxf="1" dxf="1" numFmtId="34">
    <nc r="E16">
      <v>-4820071</v>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5" formatCode="_(* #\ ###\ ##0_);_(* \(#\ ###\ ##0\);_(* &quot;-&quot;_);_(@_)"/>
      <alignment horizontal="right" vertical="top" readingOrder="0"/>
      <border outline="0">
        <top style="dotted">
          <color theme="0" tint="-0.499984740745262"/>
        </top>
      </border>
    </ndxf>
  </rcc>
  <rcc rId="3908" sId="23" odxf="1" dxf="1">
    <nc r="F16">
      <f>F14+F11+F8+F5</f>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5" formatCode="_(* #\ ###\ ##0_);_(* \(#\ ###\ ##0\);_(* &quot;-&quot;_);_(@_)"/>
      <alignment horizontal="right" vertical="top" readingOrder="0"/>
      <border outline="0">
        <top style="dotted">
          <color theme="0" tint="-0.499984740745262"/>
        </top>
      </border>
    </ndxf>
  </rcc>
  <rcc rId="3909" sId="23" odxf="1" dxf="1">
    <nc r="G16">
      <f>G14+G11+G8+G5</f>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5" formatCode="_(* #\ ###\ ##0_);_(* \(#\ ###\ ##0\);_(* &quot;-&quot;_);_(@_)"/>
      <alignment horizontal="right" vertical="top" readingOrder="0"/>
      <border outline="0">
        <top style="dotted">
          <color theme="0" tint="-0.499984740745262"/>
        </top>
      </border>
    </ndxf>
  </rcc>
  <rcc rId="3910" sId="23" odxf="1" dxf="1" numFmtId="34">
    <nc r="H16">
      <v>-5563558</v>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5" formatCode="_(* #\ ###\ ##0_);_(* \(#\ ###\ ##0\);_(* &quot;-&quot;_);_(@_)"/>
      <alignment horizontal="right" vertical="top" readingOrder="0"/>
      <border outline="0">
        <top style="dotted">
          <color theme="0" tint="-0.499984740745262"/>
        </top>
      </border>
    </ndxf>
  </rcc>
  <rcc rId="3911" sId="23" odxf="1" dxf="1" numFmtId="34">
    <nc r="I16">
      <v>-5894019</v>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5" formatCode="_(* #\ ###\ ##0_);_(* \(#\ ###\ ##0\);_(* &quot;-&quot;_);_(@_)"/>
      <alignment horizontal="right" vertical="top" readingOrder="0"/>
      <border outline="0">
        <top style="dotted">
          <color theme="0" tint="-0.499984740745262"/>
        </top>
      </border>
    </ndxf>
  </rcc>
  <rcc rId="3912" sId="23" odxf="1" dxf="1" numFmtId="34">
    <nc r="J16">
      <v>-6132157</v>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5" formatCode="_(* #\ ###\ ##0_);_(* \(#\ ###\ ##0\);_(* &quot;-&quot;_);_(@_)"/>
      <alignment horizontal="right" vertical="top" readingOrder="0"/>
      <border outline="0">
        <top style="dotted">
          <color theme="0" tint="-0.499984740745262"/>
        </top>
      </border>
    </ndxf>
  </rcc>
  <rcc rId="3913" sId="23" odxf="1" dxf="1">
    <nc r="K16">
      <f>K5+K8+K11+K14</f>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5" formatCode="_(* #\ ###\ ##0_);_(* \(#\ ###\ ##0\);_(* &quot;-&quot;_);_(@_)"/>
      <alignment horizontal="right" vertical="top" readingOrder="0"/>
      <border outline="0">
        <top style="dotted">
          <color theme="0" tint="-0.499984740745262"/>
        </top>
      </border>
    </ndxf>
  </rcc>
  <rcc rId="3914" sId="23" odxf="1" dxf="1">
    <nc r="L16">
      <f>L5+L8+L11+L14</f>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5" formatCode="_(* #\ ###\ ##0_);_(* \(#\ ###\ ##0\);_(* &quot;-&quot;_);_(@_)"/>
      <alignment horizontal="right" vertical="top" readingOrder="0"/>
      <border outline="0">
        <top style="dotted">
          <color theme="0" tint="-0.499984740745262"/>
        </top>
      </border>
    </ndxf>
  </rcc>
  <rcc rId="3915" sId="23" odxf="1" dxf="1">
    <nc r="M16">
      <f>M5+M8+M11+M14</f>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5" formatCode="_(* #\ ###\ ##0_);_(* \(#\ ###\ ##0\);_(* &quot;-&quot;_);_(@_)"/>
      <alignment horizontal="right" vertical="top" readingOrder="0"/>
      <border outline="0">
        <top style="dotted">
          <color theme="0" tint="-0.499984740745262"/>
        </top>
      </border>
    </ndxf>
  </rcc>
  <rcc rId="3916" sId="23" odxf="1" dxf="1">
    <nc r="N16">
      <f>N5+N8+N11+N14</f>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5" formatCode="_(* #\ ###\ ##0_);_(* \(#\ ###\ ##0\);_(* &quot;-&quot;_);_(@_)"/>
      <alignment horizontal="right" vertical="top" readingOrder="0"/>
      <border outline="0">
        <top style="dotted">
          <color theme="0" tint="-0.499984740745262"/>
        </top>
      </border>
    </ndxf>
  </rcc>
  <rcc rId="3917" sId="23" odxf="1" dxf="1" numFmtId="34">
    <nc r="O16">
      <v>-5857293</v>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5" formatCode="_(* #\ ###\ ##0_);_(* \(#\ ###\ ##0\);_(* &quot;-&quot;_);_(@_)"/>
      <alignment horizontal="right" vertical="top" readingOrder="0"/>
      <border outline="0">
        <top style="dotted">
          <color theme="0" tint="-0.499984740745262"/>
        </top>
      </border>
    </ndxf>
  </rcc>
  <rfmt sheetId="23" sqref="A16:XFD16" start="0" length="0">
    <dxf>
      <font>
        <sz val="10"/>
        <color theme="1"/>
        <name val="Open Sans"/>
        <scheme val="none"/>
      </font>
    </dxf>
  </rfmt>
  <rcc rId="3918" sId="23" odxf="1" dxf="1">
    <nc r="A17" t="inlineStr">
      <is>
        <t xml:space="preserve">Należności netto od klientów wyceniane w zamortyzowanym koszcie </t>
      </is>
    </nc>
    <odxf>
      <font>
        <b val="0"/>
        <sz val="11"/>
        <color theme="1"/>
        <name val="Calibri"/>
        <scheme val="minor"/>
      </font>
      <alignment horizontal="general" vertical="bottom" readingOrder="0"/>
      <border outline="0">
        <top/>
        <bottom/>
      </border>
    </odxf>
    <ndxf>
      <font>
        <b/>
        <sz val="8"/>
        <color rgb="FFC00000"/>
        <name val="Open Sans"/>
        <scheme val="none"/>
      </font>
      <alignment horizontal="left" vertical="top" readingOrder="0"/>
      <border outline="0">
        <top style="thin">
          <color rgb="FFC00000"/>
        </top>
        <bottom style="medium">
          <color rgb="FFC00000"/>
        </bottom>
      </border>
    </ndxf>
  </rcc>
  <rcc rId="3919" sId="23" odxf="1" dxf="1">
    <nc r="B17" t="inlineStr">
      <is>
        <t xml:space="preserve">Net loans and advances to customers measured at amortised costs </t>
      </is>
    </nc>
    <odxf>
      <font>
        <b val="0"/>
        <sz val="11"/>
        <color theme="1"/>
        <name val="Calibri"/>
        <scheme val="minor"/>
      </font>
      <alignment horizontal="general" vertical="bottom" wrapText="0" readingOrder="0"/>
      <border outline="0">
        <bottom/>
      </border>
    </odxf>
    <ndxf>
      <font>
        <b/>
        <sz val="8"/>
        <color rgb="FFCC0000"/>
        <name val="Open Sans"/>
        <scheme val="none"/>
      </font>
      <alignment horizontal="left" vertical="top" wrapText="1" readingOrder="0"/>
      <border outline="0">
        <bottom style="medium">
          <color rgb="FFCC0000"/>
        </bottom>
      </border>
    </ndxf>
  </rcc>
  <rcc rId="3920" sId="23" odxf="1" dxf="1" numFmtId="34">
    <nc r="C17">
      <v>135643297</v>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C00000"/>
        </top>
        <bottom style="medium">
          <color rgb="FFC00000"/>
        </bottom>
      </border>
    </ndxf>
  </rcc>
  <rcc rId="3921" sId="23" odxf="1" dxf="1" numFmtId="34">
    <nc r="D17">
      <v>136932592</v>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C00000"/>
        </top>
        <bottom style="medium">
          <color rgb="FFC00000"/>
        </bottom>
      </border>
    </ndxf>
  </rcc>
  <rcc rId="3922" sId="23" odxf="1" dxf="1" numFmtId="34">
    <nc r="E17">
      <v>139051895</v>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C00000"/>
        </top>
        <bottom style="medium">
          <color rgb="FFC00000"/>
        </bottom>
      </border>
    </ndxf>
  </rcc>
  <rcc rId="3923" sId="23" odxf="1" dxf="1">
    <nc r="F17">
      <f>SUM(F15:F16)</f>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C00000"/>
        </top>
        <bottom style="medium">
          <color rgb="FFC00000"/>
        </bottom>
      </border>
    </ndxf>
  </rcc>
  <rcc rId="3924" sId="23" odxf="1" dxf="1">
    <nc r="G17">
      <f>SUM(G15:G16)</f>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C00000"/>
        </top>
        <bottom style="medium">
          <color rgb="FFC00000"/>
        </bottom>
      </border>
    </ndxf>
  </rcc>
  <rcc rId="3925" sId="23" odxf="1" dxf="1" numFmtId="34">
    <nc r="H17">
      <v>145625317</v>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C00000"/>
        </top>
        <bottom style="medium">
          <color rgb="FFC00000"/>
        </bottom>
      </border>
    </ndxf>
  </rcc>
  <rcc rId="3926" sId="23" odxf="1" dxf="1" numFmtId="34">
    <nc r="I17">
      <v>140436976</v>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C00000"/>
        </top>
        <bottom style="medium">
          <color rgb="FFC00000"/>
        </bottom>
      </border>
    </ndxf>
  </rcc>
  <rcc rId="3927" sId="23" odxf="1" dxf="1" numFmtId="34">
    <nc r="J17">
      <v>139855112</v>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C00000"/>
        </top>
        <bottom style="medium">
          <color rgb="FFC00000"/>
        </bottom>
      </border>
    </ndxf>
  </rcc>
  <rcc rId="3928" sId="23" odxf="1" dxf="1">
    <nc r="K17">
      <f>SUM(K15:K16)</f>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C00000"/>
        </top>
        <bottom style="medium">
          <color rgb="FFC00000"/>
        </bottom>
      </border>
    </ndxf>
  </rcc>
  <rcc rId="3929" sId="23" odxf="1" dxf="1">
    <nc r="L17">
      <f>SUM(L15:L16)</f>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C00000"/>
        </top>
        <bottom style="medium">
          <color rgb="FFC00000"/>
        </bottom>
      </border>
    </ndxf>
  </rcc>
  <rcc rId="3930" sId="23" odxf="1" dxf="1">
    <nc r="M17">
      <f>SUM(M15:M16)</f>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C00000"/>
        </top>
        <bottom style="medium">
          <color rgb="FFC00000"/>
        </bottom>
      </border>
    </ndxf>
  </rcc>
  <rcc rId="3931" sId="23" odxf="1" dxf="1">
    <nc r="N17">
      <f>SUM(N15:N16)</f>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C00000"/>
        </top>
        <bottom style="medium">
          <color rgb="FFC00000"/>
        </bottom>
      </border>
    </ndxf>
  </rcc>
  <rcc rId="3932" sId="23" odxf="1" dxf="1" numFmtId="34">
    <nc r="O17">
      <v>145966743</v>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C00000"/>
        </top>
        <bottom style="medium">
          <color rgb="FFC00000"/>
        </bottom>
      </border>
    </ndxf>
  </rcc>
  <rfmt sheetId="23" sqref="A17:XFD17" start="0" length="0">
    <dxf>
      <font>
        <sz val="10"/>
        <color theme="1"/>
        <name val="Open Sans"/>
        <scheme val="none"/>
      </font>
    </dxf>
  </rfmt>
  <rcc rId="3933" sId="22" odxf="1" s="1" dxf="1">
    <nc r="B1" t="inlineStr">
      <is>
        <t>Wybrane wskaźniki finansowe Grupy Santander Bank Polska S.A.</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left" vertical="center" wrapText="1" indent="1" readingOrder="0"/>
      <border outline="0">
        <bottom style="medium">
          <color rgb="FFCC0000"/>
        </bottom>
      </border>
    </ndxf>
  </rcc>
  <rcc rId="3934" sId="22" odxf="1" s="1" dxf="1">
    <nc r="C1" t="inlineStr">
      <is>
        <t>Selected Financial Ratios of Santander Bank Polska Group</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left" vertical="center" wrapText="1" indent="1" readingOrder="0"/>
      <border outline="0">
        <bottom style="medium">
          <color rgb="FFCC0000"/>
        </bottom>
      </border>
    </ndxf>
  </rcc>
  <rcc rId="3935" sId="22" odxf="1" s="1" dxf="1">
    <nc r="D1" t="inlineStr">
      <is>
        <t>Q1 2017</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right style="dashed">
          <color theme="0"/>
        </right>
        <bottom style="medium">
          <color rgb="FFCC0000"/>
        </bottom>
      </border>
    </ndxf>
  </rcc>
  <rcc rId="3936" sId="22" odxf="1" s="1" dxf="1">
    <nc r="E1" t="inlineStr">
      <is>
        <t xml:space="preserve">Q1-2  2017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937" sId="22" odxf="1" s="1" dxf="1">
    <nc r="F1" t="inlineStr">
      <is>
        <t>Q1-3 2017</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938" sId="22" odxf="1" s="1" dxf="1">
    <nc r="G1" t="inlineStr">
      <is>
        <t>Q1-4 2017</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right style="dashed">
          <color theme="0"/>
        </right>
        <bottom style="medium">
          <color rgb="FFCC0000"/>
        </bottom>
      </border>
    </ndxf>
  </rcc>
  <rcc rId="3939" sId="22" odxf="1" s="1" dxf="1">
    <nc r="H1" t="inlineStr">
      <is>
        <t>Q1 2018</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right style="dashed">
          <color theme="0"/>
        </right>
        <bottom style="medium">
          <color rgb="FFCC0000"/>
        </bottom>
      </border>
    </ndxf>
  </rcc>
  <rcc rId="3940" sId="22" odxf="1" s="1" dxf="1">
    <nc r="I1" t="inlineStr">
      <is>
        <t xml:space="preserve">Q1-2  2018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941" sId="22" odxf="1" s="1" dxf="1">
    <nc r="J1" t="inlineStr">
      <is>
        <t>Q1-3 2018</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942" sId="22" odxf="1" s="1" dxf="1">
    <nc r="K1" t="inlineStr">
      <is>
        <t>Q1-4 2018</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943" sId="22" odxf="1" s="1" dxf="1">
    <nc r="L1" t="inlineStr">
      <is>
        <t>Q1  2019</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944" sId="22" odxf="1" s="1" dxf="1">
    <nc r="M1" t="inlineStr">
      <is>
        <t>Q1-2 2019</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945" sId="22" odxf="1" s="1" dxf="1">
    <nc r="N1" t="inlineStr">
      <is>
        <t>Q1-3 2019</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946" sId="22" odxf="1" s="1" dxf="1">
    <nc r="O1" t="inlineStr">
      <is>
        <t>Q1-4 2019</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947" sId="22" odxf="1" s="1" dxf="1">
    <nc r="P1" t="inlineStr">
      <is>
        <t>Q1 2020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948" sId="22" odxf="1" s="1" dxf="1">
    <nc r="Q1" t="inlineStr">
      <is>
        <t>Q1-2 2020*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949" sId="22" odxf="1" s="1" dxf="1">
    <nc r="R1" t="inlineStr">
      <is>
        <t>Q1-3 2020*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950" sId="22" odxf="1" s="1" dxf="1">
    <nc r="S1" t="inlineStr">
      <is>
        <t>Q1-4 2020*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951" sId="22" odxf="1" s="1" dxf="1">
    <nc r="T1" t="inlineStr">
      <is>
        <t>Q1 2021</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952" sId="22" odxf="1" s="1" dxf="1">
    <nc r="U1" t="inlineStr">
      <is>
        <t>Q1-2 2021</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953" sId="22" odxf="1" s="1" dxf="1">
    <nc r="V1" t="inlineStr">
      <is>
        <t>Q1-3 2021</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3954" sId="22" odxf="1" s="1" dxf="1">
    <nc r="W1" t="inlineStr">
      <is>
        <t>Q1-4 2021</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fmt sheetId="22" s="1" sqref="A1:XFD1" start="0" length="0">
    <dxf>
      <font>
        <sz val="10"/>
        <color auto="1"/>
        <name val="Arial"/>
        <scheme val="none"/>
      </font>
    </dxf>
  </rfmt>
  <rcc rId="3955" sId="22" odxf="1" s="1" dxf="1">
    <nc r="B2" t="inlineStr">
      <is>
        <t xml:space="preserve">Koszty / dochody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rgb="FF6F7779"/>
        </top>
      </border>
    </ndxf>
  </rcc>
  <rcc rId="3956" sId="22" odxf="1" s="1" dxf="1">
    <nc r="C2" t="inlineStr">
      <is>
        <t xml:space="preserve">Total costs/Total income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border>
    </ndxf>
  </rcc>
  <rcc rId="3957" sId="22" odxf="1" s="1" dxf="1" numFmtId="14">
    <nc r="D2">
      <v>0.46800000000000003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58" sId="22" odxf="1" s="1" dxf="1" numFmtId="14">
    <nc r="E2">
      <v>0.44600000000000001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59" sId="22" odxf="1" s="1" dxf="1" numFmtId="14">
    <nc r="F2">
      <v>0.435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60" sId="22" odxf="1" s="1" dxf="1" numFmtId="14">
    <nc r="G2">
      <v>0.434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61" sId="22" odxf="1" s="1" dxf="1" numFmtId="14">
    <nc r="H2">
      <v>0.48899999999999999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62" sId="22" odxf="1" s="1" dxf="1" numFmtId="14">
    <nc r="I2">
      <v>0.45200000000000001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63" sId="22" odxf="1" s="1" dxf="1" numFmtId="14">
    <nc r="J2">
      <v>0.45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64" sId="22" odxf="1" s="1" dxf="1" numFmtId="14">
    <nc r="K2">
      <v>0.432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65" sId="22" odxf="1" s="1" dxf="1" numFmtId="14">
    <nc r="L2">
      <v>0.55100000000000005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66" sId="22" odxf="1" s="1" dxf="1" numFmtId="14">
    <nc r="M2">
      <v>0.48699999999999999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67" sId="22" odxf="1" s="1" dxf="1" numFmtId="14">
    <nc r="N2">
      <v>0.45700000000000002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68" sId="22" odxf="1" s="1" dxf="1" numFmtId="14">
    <nc r="O2">
      <v>0.47199999999999998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69" sId="22" odxf="1" s="1" dxf="1" numFmtId="14">
    <nc r="P2">
      <v>0.56299999999999994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70" sId="22" odxf="1" s="1" dxf="1" numFmtId="14">
    <nc r="Q2">
      <v>0.51500000000000001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71" sId="22" odxf="1" s="1" dxf="1" numFmtId="14">
    <nc r="R2">
      <v>0.48899999999999999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72" sId="22" odxf="1" s="1" dxf="1" numFmtId="14">
    <nc r="S2">
      <v>0.51900000000000002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73" sId="22" odxf="1" s="1" dxf="1" numFmtId="14">
    <nc r="T2">
      <v>0.59599999999999997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74" sId="22" odxf="1" s="1" dxf="1" numFmtId="14">
    <nc r="U2">
      <v>0.61699999999999999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75" sId="22" odxf="1" s="1" dxf="1" numFmtId="14">
    <nc r="V2">
      <v>0.56999999999999995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cc rId="3976" sId="22" odxf="1" s="1" dxf="1" numFmtId="14">
    <nc r="W2">
      <v>0.59599999999999997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rgb="FF6F7779"/>
        </top>
      </border>
    </ndxf>
  </rcc>
  <rfmt sheetId="22" s="1" sqref="A2:XFD2" start="0" length="0">
    <dxf>
      <font>
        <sz val="10"/>
        <color auto="1"/>
        <name val="Arial"/>
        <scheme val="none"/>
      </font>
    </dxf>
  </rfmt>
  <rcc rId="3977" sId="22" odxf="1" s="1" dxf="1">
    <nc r="B3" t="inlineStr">
      <is>
        <t>Wynik z tytułu odsetek / dochody ogółem</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3978" sId="22" odxf="1" s="1" dxf="1">
    <nc r="C3" t="inlineStr">
      <is>
        <t>Net interest income/Total income</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3979" sId="22" odxf="1" s="1" dxf="1" numFmtId="14">
    <nc r="D3">
      <v>0.67800000000000005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80" sId="22" odxf="1" s="1" dxf="1" numFmtId="14">
    <nc r="E3">
      <v>0.67200000000000004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81" sId="22" odxf="1" s="1" dxf="1" numFmtId="14">
    <nc r="F3">
      <v>0.67700000000000005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82" sId="22" odxf="1" s="1" dxf="1" numFmtId="14">
    <nc r="G3">
      <v>0.68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83" sId="22" odxf="1" s="1" dxf="1" numFmtId="14">
    <nc r="H3">
      <v>0.7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84" sId="22" odxf="1" s="1" dxf="1" numFmtId="14">
    <nc r="I3">
      <v>0.66800000000000004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85" sId="22" odxf="1" s="1" dxf="1" numFmtId="14">
    <nc r="J3">
      <v>0.67600000000000005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86" sId="22" odxf="1" s="1" dxf="1" numFmtId="14">
    <nc r="K3">
      <v>0.65900000000000003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87" sId="22" odxf="1" s="1" dxf="1" numFmtId="14">
    <nc r="L3">
      <v>0.71699999999999997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88" sId="22" odxf="1" s="1" dxf="1" numFmtId="14">
    <nc r="M3">
      <v>0.69799999999999995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89" sId="22" odxf="1" s="1" dxf="1" numFmtId="14">
    <nc r="N3">
      <v>0.69699999999999995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90" sId="22" odxf="1" s="1" dxf="1" numFmtId="14">
    <nc r="O3">
      <v>0.69499999999999995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91" sId="22" odxf="1" s="1" dxf="1" numFmtId="14">
    <nc r="P3">
      <v>0.72799999999999998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92" sId="22" odxf="1" s="1" dxf="1" numFmtId="14">
    <nc r="Q3">
      <v>0.71499999999999997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93" sId="22" odxf="1" s="1" dxf="1" numFmtId="14">
    <nc r="R3">
      <v>0.69299999999999995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94" sId="22" odxf="1" s="1" dxf="1" numFmtId="14">
    <nc r="S3">
      <v>0.68100000000000005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95" sId="22" odxf="1" s="1" dxf="1" numFmtId="14">
    <nc r="T3">
      <v>0.64800000000000002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96" sId="22" odxf="1" s="1" dxf="1" numFmtId="14">
    <nc r="U3">
      <v>0.63500000000000001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97" sId="22" odxf="1" s="1" dxf="1" numFmtId="14">
    <nc r="V3">
      <v>0.63700000000000001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3998" sId="22" odxf="1" s="1" dxf="1" numFmtId="14">
    <nc r="W3">
      <v>0.64700000000000002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fmt sheetId="22" s="1" sqref="A3:XFD3" start="0" length="0">
    <dxf>
      <font>
        <sz val="10"/>
        <color auto="1"/>
        <name val="Arial"/>
        <scheme val="none"/>
      </font>
    </dxf>
  </rfmt>
  <rcc rId="3999" sId="22" odxf="1" s="1" dxf="1">
    <nc r="B4" t="inlineStr">
      <is>
        <r>
          <t xml:space="preserve">Marża odsetkowa netto </t>
        </r>
        <r>
          <rPr>
            <vertAlign val="superscript"/>
            <sz val="8"/>
            <rFont val="Open Sans"/>
            <family val="2"/>
            <charset val="238"/>
          </rPr>
          <t xml:space="preserve">1) </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000" sId="22" odxf="1" s="1" dxf="1">
    <nc r="C4" t="inlineStr">
      <is>
        <r>
          <t xml:space="preserve">Net interest margin </t>
        </r>
        <r>
          <rPr>
            <vertAlign val="superscript"/>
            <sz val="8"/>
            <rFont val="Open Sans"/>
            <family val="2"/>
            <charset val="238"/>
          </rPr>
          <t>1)</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001" sId="22" odxf="1" s="1" dxf="1" numFmtId="14">
    <nc r="D4">
      <v>3.7400000000000003E-2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02" sId="22" odxf="1" s="1" dxf="1" numFmtId="14">
    <nc r="E4">
      <v>3.78E-2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03" sId="22" odxf="1" s="1" dxf="1" numFmtId="14">
    <nc r="F4">
      <v>3.7999999999999999E-2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04" sId="22" odxf="1" s="1" dxf="1" numFmtId="14">
    <nc r="G4">
      <v>3.8300000000000001E-2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05" sId="22" odxf="1" s="1" dxf="1" numFmtId="14">
    <nc r="H4">
      <v>3.95E-2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06" sId="22" odxf="1" s="1" dxf="1" numFmtId="14">
    <nc r="I4">
      <v>3.85E-2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07" sId="22" odxf="1" s="1" dxf="1" numFmtId="14">
    <nc r="J4">
      <v>3.7699999999999997E-2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08" sId="22" odxf="1" s="1" dxf="1" numFmtId="14">
    <nc r="K4">
      <v>3.6600000000000001E-2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09" sId="22" odxf="1" s="1" dxf="1" numFmtId="14">
    <nc r="L4">
      <v>3.4799999999999998E-2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10" sId="22" odxf="1" s="1" dxf="1" numFmtId="14">
    <nc r="M4">
      <v>3.4799999999999998E-2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11" sId="22" odxf="1" s="1" dxf="1" numFmtId="14">
    <nc r="N4">
      <v>3.5000000000000003E-2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12" sId="22" odxf="1" s="1" dxf="1" numFmtId="14">
    <nc r="O4">
      <v>3.4599999999999999E-2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13" sId="22" odxf="1" s="1" dxf="1" numFmtId="14">
    <nc r="P4">
      <v>3.32E-2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14" sId="22" odxf="1" s="1" dxf="1" numFmtId="14">
    <nc r="Q4">
      <v>3.09E-2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15" sId="22" odxf="1" s="1" dxf="1" numFmtId="14">
    <nc r="R4">
      <v>2.9499999999999998E-2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16" sId="22" odxf="1" s="1" dxf="1" numFmtId="14">
    <nc r="S4">
      <v>2.87E-2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17" sId="22" odxf="1" s="1" dxf="1" numFmtId="14">
    <nc r="T4">
      <v>2.5600000000000001E-2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18" sId="22" odxf="1" s="1" dxf="1" numFmtId="14">
    <nc r="U4">
      <v>2.5899999999999999E-2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19" sId="22" odxf="1" s="1" dxf="1" numFmtId="14">
    <nc r="V4">
      <v>2.5999999999999999E-2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020" sId="22" odxf="1" s="1" dxf="1" numFmtId="14">
    <nc r="W4">
      <v>2.7099999999999999E-2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fmt sheetId="22" s="1" sqref="A4:XFD4" start="0" length="0">
    <dxf>
      <font>
        <sz val="10"/>
        <color auto="1"/>
        <name val="Arial"/>
        <scheme val="none"/>
      </font>
    </dxf>
  </rfmt>
  <rcc rId="4021" sId="22" odxf="1" s="1" dxf="1">
    <nc r="B5" t="inlineStr">
      <is>
        <t xml:space="preserve">Wynik z tytułu prowizji / dochody ogółem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022" sId="22" odxf="1" s="1" dxf="1">
    <nc r="C5" t="inlineStr">
      <is>
        <t xml:space="preserve">Net commission income/Total income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023" sId="22" odxf="1" s="1" dxf="1" numFmtId="14">
    <nc r="D5">
      <v>0.25700000000000001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24" sId="22" odxf="1" s="1" dxf="1" numFmtId="14">
    <nc r="E5">
      <v>0.255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25" sId="22" odxf="1" s="1" dxf="1" numFmtId="14">
    <nc r="F5">
      <v>0.26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26" sId="22" odxf="1" s="1" dxf="1" numFmtId="14">
    <nc r="G5">
      <v>0.25900000000000001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27" sId="22" odxf="1" s="1" dxf="1" numFmtId="14">
    <nc r="H5">
      <v>0.25900000000000001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28" sId="22" odxf="1" s="1" dxf="1" numFmtId="14">
    <nc r="I5">
      <v>0.25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29" sId="22" odxf="1" s="1" dxf="1" numFmtId="14">
    <nc r="J5">
      <v>0.251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30" sId="22" odxf="1" s="1" dxf="1" numFmtId="14">
    <nc r="K5">
      <v>0.23599999999999999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31" sId="22" odxf="1" s="1" dxf="1" numFmtId="14">
    <nc r="L5">
      <v>0.23200000000000001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32" sId="22" odxf="1" s="1" dxf="1" numFmtId="14">
    <nc r="M5">
      <v>0.22500000000000001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33" sId="22" odxf="1" s="1" dxf="1" numFmtId="14">
    <nc r="N5">
      <v>0.224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34" sId="22" odxf="1" s="1" dxf="1" numFmtId="14">
    <nc r="O5">
      <v>0.22500000000000001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35" sId="22" odxf="1" s="1" dxf="1" numFmtId="14">
    <nc r="P5">
      <v>0.23899999999999999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36" sId="22" odxf="1" s="1" dxf="1" numFmtId="14">
    <nc r="Q5">
      <v>0.23799999999999999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37" sId="22" odxf="1" s="1" dxf="1" numFmtId="14">
    <nc r="R5">
      <v>0.245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38" sId="22" odxf="1" s="1" dxf="1" numFmtId="14">
    <nc r="S5">
      <v>0.249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39" sId="22" odxf="1" s="1" dxf="1" numFmtId="14">
    <nc r="T5">
      <v>0.28799999999999998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40" sId="22" odxf="1" s="1" dxf="1" numFmtId="14">
    <nc r="U5">
      <v>0.27600000000000002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41" sId="22" odxf="1" s="1" dxf="1" numFmtId="14">
    <nc r="V5">
      <v>0.27800000000000002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42" sId="22" odxf="1" s="1" dxf="1" numFmtId="14">
    <nc r="W5">
      <v>0.27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fmt sheetId="22" s="1" sqref="A5:XFD5" start="0" length="0">
    <dxf>
      <font>
        <sz val="10"/>
        <color auto="1"/>
        <name val="Arial"/>
        <scheme val="none"/>
      </font>
    </dxf>
  </rfmt>
  <rcc rId="4043" sId="22" odxf="1" s="1" dxf="1">
    <nc r="B6" t="inlineStr">
      <is>
        <t xml:space="preserve">Należności netto od klientów / zobowiązania wobec klientów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044" sId="22" odxf="1" s="1" dxf="1">
    <nc r="C6" t="inlineStr">
      <is>
        <t xml:space="preserve">Customer net loans/Customer deposits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045" sId="22" odxf="1" s="1" dxf="1" numFmtId="14">
    <nc r="D6">
      <v>0.95899999999999996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46" sId="22" odxf="1" s="1" dxf="1" numFmtId="14">
    <nc r="E6">
      <v>0.96299999999999997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47" sId="22" odxf="1" s="1" dxf="1" numFmtId="14">
    <nc r="F6">
      <v>0.95899999999999996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48" sId="22" odxf="1" s="1" dxf="1" numFmtId="14">
    <nc r="G6">
      <v>0.96699999999999997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49" sId="22" odxf="1" s="1" dxf="1" numFmtId="14">
    <nc r="H6">
      <v>0.96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50" sId="22" odxf="1" s="1" dxf="1" numFmtId="14">
    <nc r="I6">
      <v>0.93600000000000005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51" sId="22" odxf="1" s="1" dxf="1" numFmtId="14">
    <nc r="J6">
      <v>0.93500000000000005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52" sId="22" odxf="1" s="1" dxf="1" numFmtId="14">
    <nc r="K6">
      <v>0.91900000000000004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53" sId="22" odxf="1" s="1" dxf="1" numFmtId="14">
    <nc r="L6">
      <v>0.93899999999999995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54" sId="22" odxf="1" s="1" dxf="1" numFmtId="14">
    <nc r="M6">
      <v>0.94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55" sId="22" odxf="1" s="1" dxf="1" numFmtId="14">
    <nc r="N6">
      <v>0.95199999999999996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56" sId="22" odxf="1" s="1" dxf="1" numFmtId="14">
    <nc r="O6">
      <v>0.91600000000000004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57" sId="22" odxf="1" s="1" dxf="1" numFmtId="14">
    <nc r="P6">
      <v>0.93600000000000005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58" sId="22" odxf="1" s="1" dxf="1" numFmtId="14">
    <nc r="Q6">
      <v>0.86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59" sId="22" odxf="1" s="1" dxf="1" numFmtId="14">
    <nc r="R6">
      <v>0.85199999999999998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60" sId="22" odxf="1" s="1" dxf="1" numFmtId="14">
    <nc r="S6">
      <v>0.82799999999999996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61" sId="22" odxf="1" s="1" dxf="1" numFmtId="14">
    <nc r="T6">
      <v>0.79700000000000004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62" sId="22" odxf="1" s="1" dxf="1" numFmtId="14">
    <nc r="U6">
      <v>0.82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63" sId="22" odxf="1" s="1" dxf="1" numFmtId="14">
    <nc r="V6">
      <v>0.82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64" sId="22" odxf="1" s="1" dxf="1" numFmtId="14">
    <nc r="W6">
      <v>0.8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fmt sheetId="22" s="1" sqref="A6:XFD6" start="0" length="0">
    <dxf>
      <font>
        <sz val="10"/>
        <color auto="1"/>
        <name val="Arial"/>
        <scheme val="none"/>
      </font>
    </dxf>
  </rfmt>
  <rcc rId="4065" sId="22" odxf="1" s="1" dxf="1">
    <nc r="B7" t="inlineStr">
      <is>
        <r>
          <t xml:space="preserve">Wskaźnik kredytów niepracujących </t>
        </r>
        <r>
          <rPr>
            <vertAlign val="superscript"/>
            <sz val="8"/>
            <rFont val="Open Sans"/>
            <family val="2"/>
            <charset val="238"/>
          </rPr>
          <t>2)</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066" sId="22" odxf="1" s="1" dxf="1">
    <nc r="C7" t="inlineStr">
      <is>
        <r>
          <t>NPL ratio</t>
        </r>
        <r>
          <rPr>
            <vertAlign val="superscript"/>
            <sz val="8"/>
            <rFont val="Open Sans"/>
            <family val="2"/>
            <charset val="238"/>
          </rPr>
          <t xml:space="preserve"> 2)</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067" sId="22" odxf="1" s="1" dxf="1" numFmtId="14">
    <nc r="D7">
      <v>6.4000000000000001E-2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68" sId="22" odxf="1" s="1" dxf="1" numFmtId="14">
    <nc r="E7">
      <v>5.8999999999999997E-2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69" sId="22" odxf="1" s="1" dxf="1" numFmtId="14">
    <nc r="F7">
      <v>0.06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70" sId="22" odxf="1" s="1" dxf="1" numFmtId="14">
    <nc r="G7">
      <v>5.8000000000000003E-2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71" sId="22" odxf="1" s="1" dxf="1" numFmtId="14">
    <nc r="H7">
      <v>0.06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72" sId="22" odxf="1" s="1" dxf="1" numFmtId="14">
    <nc r="I7">
      <v>5.8000000000000003E-2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73" sId="22" odxf="1" s="1" dxf="1" numFmtId="14">
    <nc r="J7">
      <v>5.5E-2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74" sId="22" odxf="1" s="1" dxf="1" numFmtId="14">
    <nc r="K7">
      <v>4.5999999999999999E-2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75" sId="22" odxf="1" s="1" dxf="1" numFmtId="14">
    <nc r="L7">
      <v>4.8000000000000001E-2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76" sId="22" odxf="1" s="1" dxf="1" numFmtId="14">
    <nc r="M7">
      <v>4.7E-2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77" sId="22" odxf="1" s="1" dxf="1" numFmtId="14">
    <nc r="N7">
      <v>0.05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78" sId="22" odxf="1" s="1" dxf="1" numFmtId="14">
    <nc r="O7">
      <v>5.1999999999999998E-2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79" sId="22" odxf="1" s="1" dxf="1" numFmtId="14">
    <nc r="P7">
      <v>5.1999999999999998E-2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80" sId="22" odxf="1" s="1" dxf="1" numFmtId="14">
    <nc r="Q7">
      <v>5.6000000000000001E-2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81" sId="22" odxf="1" s="1" dxf="1" numFmtId="14">
    <nc r="R7">
      <v>5.7000000000000002E-2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82" sId="22" odxf="1" s="1" dxf="1" numFmtId="14">
    <nc r="S7">
      <v>5.8000000000000003E-2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83" sId="22" odxf="1" s="1" dxf="1" numFmtId="14">
    <nc r="T7">
      <v>0.06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84" sId="22" odxf="1" s="1" dxf="1" numFmtId="14">
    <nc r="U7">
      <v>5.8000000000000003E-2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85" sId="22" odxf="1" s="1" dxf="1" numFmtId="14">
    <nc r="V7">
      <v>5.3999999999999999E-2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86" sId="22" odxf="1" s="1" dxf="1" numFmtId="14">
    <nc r="W7">
      <v>0.05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fmt sheetId="22" s="1" sqref="A7:XFD7" start="0" length="0">
    <dxf>
      <font>
        <sz val="10"/>
        <color auto="1"/>
        <name val="Arial"/>
        <scheme val="none"/>
      </font>
    </dxf>
  </rfmt>
  <rcc rId="4087" sId="22" odxf="1" s="1" dxf="1">
    <nc r="B8" t="inlineStr">
      <is>
        <r>
          <t xml:space="preserve">Wskaźnik pokrycia rezerwą kredytów niepracujących </t>
        </r>
        <r>
          <rPr>
            <vertAlign val="superscript"/>
            <sz val="8"/>
            <rFont val="Open Sans"/>
            <family val="2"/>
            <charset val="238"/>
          </rPr>
          <t>3)</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088" sId="22" odxf="1" s="1" dxf="1">
    <nc r="C8" t="inlineStr">
      <is>
        <r>
          <t xml:space="preserve">NPL coverage ratio </t>
        </r>
        <r>
          <rPr>
            <vertAlign val="superscript"/>
            <sz val="8"/>
            <rFont val="Open Sans"/>
            <family val="2"/>
            <charset val="238"/>
          </rPr>
          <t>3)</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089" sId="22" odxf="1" s="1" dxf="1" numFmtId="14">
    <nc r="D8">
      <v>0.59199999999999997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90" sId="22" odxf="1" s="1" dxf="1" numFmtId="14">
    <nc r="E8">
      <v>0.621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91" sId="22" odxf="1" s="1" dxf="1" numFmtId="14">
    <nc r="F8">
      <v>0.628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92" sId="22" odxf="1" s="1" dxf="1" numFmtId="14">
    <nc r="G8">
      <v>0.63100000000000001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93" sId="22" odxf="1" s="1" dxf="1" numFmtId="14">
    <nc r="H8">
      <v>0.627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94" sId="22" odxf="1" s="1" dxf="1" numFmtId="14">
    <nc r="I8">
      <v>0.63800000000000001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95" sId="22" odxf="1" s="1" dxf="1" numFmtId="14">
    <nc r="J8">
      <v>0.63600000000000001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96" sId="22" odxf="1" s="1" dxf="1" numFmtId="14">
    <nc r="K8">
      <v>0.50900000000000001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97" sId="22" odxf="1" s="1" dxf="1" numFmtId="14">
    <nc r="L8">
      <v>0.52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098" sId="22" odxf="1" s="1" dxf="1" numFmtId="14">
    <nc r="M8">
      <v>0.53600000000000003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099" sId="22" odxf="1" s="1" dxf="1" numFmtId="14">
    <nc r="N8">
      <v>0.53400000000000003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00" sId="22" odxf="1" s="1" dxf="1" numFmtId="14">
    <nc r="O8">
      <v>0.53800000000000003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01" sId="22" odxf="1" s="1" dxf="1" numFmtId="14">
    <nc r="P8">
      <v>0.53900000000000003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02" sId="22" odxf="1" s="1" dxf="1" numFmtId="14">
    <nc r="Q8">
      <v>0.54800000000000004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03" sId="22" odxf="1" s="1" dxf="1" numFmtId="14">
    <nc r="R8">
      <v>0.56899999999999995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04" sId="22" odxf="1" s="1" dxf="1" numFmtId="14">
    <nc r="S8">
      <v>0.57899999999999996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05" sId="22" odxf="1" s="1" dxf="1" numFmtId="14">
    <nc r="T8">
      <v>0.57199999999999995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06" sId="22" odxf="1" s="1" dxf="1" numFmtId="14">
    <nc r="U8">
      <v>0.59399999999999997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07" sId="22" odxf="1" s="1" dxf="1" numFmtId="14">
    <nc r="V8">
      <v>0.60299999999999998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08" sId="22" odxf="1" s="1" dxf="1" numFmtId="14">
    <nc r="W8">
      <v>0.60399999999999998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fmt sheetId="22" s="1" sqref="A8:XFD8" start="0" length="0">
    <dxf>
      <font>
        <sz val="10"/>
        <color auto="1"/>
        <name val="Arial"/>
        <scheme val="none"/>
      </font>
    </dxf>
  </rfmt>
  <rcc rId="4109" sId="22" odxf="1" s="1" dxf="1">
    <nc r="B9" t="inlineStr">
      <is>
        <r>
          <t>Wskaźnik kosztu ryzyka kredytowego</t>
        </r>
        <r>
          <rPr>
            <vertAlign val="superscript"/>
            <sz val="8"/>
            <rFont val="Open Sans"/>
            <family val="2"/>
            <charset val="238"/>
          </rPr>
          <t xml:space="preserve"> 4)</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110" sId="22" odxf="1" s="1" dxf="1">
    <nc r="C9" t="inlineStr">
      <is>
        <r>
          <t xml:space="preserve">Credit risk ratio </t>
        </r>
        <r>
          <rPr>
            <vertAlign val="superscript"/>
            <sz val="8"/>
            <rFont val="Open Sans"/>
            <family val="2"/>
            <charset val="238"/>
          </rPr>
          <t>4)</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111" sId="22" odxf="1" s="1" dxf="1" numFmtId="14">
    <nc r="D9">
      <v>7.3000000000000001E-3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112" sId="22" odxf="1" s="1" dxf="1" numFmtId="14">
    <nc r="E9">
      <v>6.6E-3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113" sId="22" odxf="1" s="1" dxf="1" numFmtId="14">
    <nc r="F9">
      <v>6.4000000000000003E-3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114" sId="22" odxf="1" s="1" dxf="1" numFmtId="14">
    <nc r="G9">
      <v>6.3E-3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115" sId="22" odxf="1" s="1" dxf="1" numFmtId="14">
    <nc r="H9">
      <v>6.6E-3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116" sId="22" odxf="1" s="1" dxf="1" numFmtId="14">
    <nc r="I9">
      <v>7.9000000000000008E-3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117" sId="22" odxf="1" s="1" dxf="1" numFmtId="14">
    <nc r="J9">
      <v>8.0000000000000002E-3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118" sId="22" odxf="1" s="1" dxf="1" numFmtId="14">
    <nc r="K9">
      <v>8.6E-3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119" sId="22" odxf="1" s="1" dxf="1" numFmtId="14">
    <nc r="L9">
      <v>8.0999999999999996E-3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120" sId="22" odxf="1" s="1" dxf="1" numFmtId="14">
    <nc r="M9">
      <v>8.8000000000000005E-3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121" sId="22" odxf="1" s="1" dxf="1" numFmtId="14">
    <nc r="N9">
      <v>9.1999999999999998E-3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122" sId="22" odxf="1" s="1" dxf="1" numFmtId="14">
    <nc r="O9">
      <v>8.5000000000000006E-3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123" sId="22" odxf="1" s="1" dxf="1" numFmtId="14">
    <nc r="P9">
      <v>9.5999999999999992E-3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124" sId="22" odxf="1" s="1" dxf="1" numFmtId="14">
    <nc r="Q9">
      <v>1.06E-2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125" sId="22" odxf="1" s="1" dxf="1" numFmtId="14">
    <nc r="R9">
      <v>1.0699999999999999E-2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126" sId="22" odxf="1" s="1" dxf="1" numFmtId="14">
    <nc r="S9">
      <v>1.21E-2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127" sId="22" odxf="1" s="1" dxf="1" numFmtId="14">
    <nc r="T9">
      <v>1.14E-2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128" sId="22" odxf="1" s="1" dxf="1" numFmtId="14">
    <nc r="U9">
      <v>9.9000000000000008E-3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129" sId="22" odxf="1" s="1" dxf="1" numFmtId="14">
    <nc r="V9">
      <v>8.8999999999999999E-3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130" sId="22" odxf="1" s="1" dxf="1" numFmtId="14">
    <nc r="W9">
      <v>7.6E-3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fmt sheetId="22" s="1" sqref="A9:XFD9" start="0" length="0">
    <dxf>
      <font>
        <sz val="10"/>
        <color auto="1"/>
        <name val="Arial"/>
        <scheme val="none"/>
      </font>
    </dxf>
  </rfmt>
  <rcc rId="4131" sId="22" odxf="1" s="1" dxf="1">
    <nc r="B10" t="inlineStr">
      <is>
        <r>
          <t xml:space="preserve">ROE (zwrot z kapitału) </t>
        </r>
        <r>
          <rPr>
            <vertAlign val="superscript"/>
            <sz val="8"/>
            <rFont val="Open Sans"/>
            <family val="2"/>
            <charset val="238"/>
          </rPr>
          <t xml:space="preserve">5) </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132" sId="22" odxf="1" s="1" dxf="1">
    <nc r="C10" t="inlineStr">
      <is>
        <r>
          <t xml:space="preserve">ROE </t>
        </r>
        <r>
          <rPr>
            <vertAlign val="superscript"/>
            <sz val="8"/>
            <rFont val="Open Sans"/>
            <family val="2"/>
            <charset val="238"/>
          </rPr>
          <t>5)</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133" sId="22" odxf="1" s="1" dxf="1" numFmtId="14">
    <nc r="D10">
      <v>0.115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34" sId="22" odxf="1" s="1" dxf="1" numFmtId="14">
    <nc r="E10">
      <v>0.11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35" sId="22" odxf="1" s="1" dxf="1" numFmtId="14">
    <nc r="F10">
      <v>0.11700000000000001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36" sId="22" odxf="1" s="1" dxf="1" numFmtId="14">
    <nc r="G10">
      <v>0.121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37" sId="22" odxf="1" s="1" dxf="1" numFmtId="14">
    <nc r="H10">
      <v>0.113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38" sId="22" odxf="1" s="1" dxf="1" numFmtId="14">
    <nc r="I10">
      <v>0.113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39" sId="22" odxf="1" s="1" dxf="1" numFmtId="14">
    <nc r="J10">
      <v>0.11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40" sId="22" odxf="1" s="1" dxf="1" numFmtId="14">
    <nc r="K10">
      <v>0.11899999999999999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41" sId="22" odxf="1" s="1" dxf="1" numFmtId="14">
    <nc r="L10">
      <v>0.104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42" sId="22" odxf="1" s="1" dxf="1" numFmtId="14">
    <nc r="M10">
      <v>0.10100000000000001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43" sId="22" odxf="1" s="1" dxf="1" numFmtId="14">
    <nc r="N10">
      <v>0.11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44" sId="22" odxf="1" s="1" dxf="1" numFmtId="14">
    <nc r="O10">
      <v>9.7000000000000003E-2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45" sId="22" odxf="1" s="1" dxf="1" numFmtId="14">
    <nc r="P10">
      <v>8.5000000000000006E-2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46" sId="22" odxf="1" s="1" dxf="1" numFmtId="14">
    <nc r="Q10">
      <v>7.0999999999999994E-2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47" sId="22" odxf="1" s="1" dxf="1" numFmtId="14">
    <nc r="R10">
      <v>6.2E-2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48" sId="22" odxf="1" s="1" dxf="1" numFmtId="14">
    <nc r="S10">
      <v>4.3999999999999997E-2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49" sId="22" odxf="1" s="1" dxf="1" numFmtId="14">
    <nc r="T10">
      <v>4.1000000000000002E-2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50" sId="22" odxf="1" s="1" dxf="1" numFmtId="14">
    <nc r="U10">
      <v>3.7999999999999999E-2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51" sId="22" odxf="1" s="1" dxf="1" numFmtId="14">
    <nc r="V10">
      <v>4.1000000000000002E-2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52" sId="22" odxf="1" s="1" dxf="1" numFmtId="14">
    <nc r="W10">
      <v>4.7E-2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fmt sheetId="22" s="1" sqref="A10:XFD10" start="0" length="0">
    <dxf>
      <font>
        <sz val="10"/>
        <color auto="1"/>
        <name val="Arial"/>
        <scheme val="none"/>
      </font>
    </dxf>
  </rfmt>
  <rcc rId="4153" sId="22" odxf="1" s="1" dxf="1">
    <nc r="B11" t="inlineStr">
      <is>
        <r>
          <t xml:space="preserve">ROTE (zwrot z kapitału materialnego) </t>
        </r>
        <r>
          <rPr>
            <vertAlign val="superscript"/>
            <sz val="8"/>
            <rFont val="Open Sans"/>
            <family val="2"/>
            <charset val="238"/>
          </rPr>
          <t>6)</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154" sId="22" odxf="1" s="1" dxf="1">
    <nc r="C11" t="inlineStr">
      <is>
        <r>
          <t xml:space="preserve">ROTE </t>
        </r>
        <r>
          <rPr>
            <vertAlign val="superscript"/>
            <sz val="8"/>
            <rFont val="Open Sans"/>
            <family val="2"/>
            <charset val="238"/>
          </rPr>
          <t>6)</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155" sId="22" odxf="1" s="1" dxf="1" numFmtId="14">
    <nc r="D11">
      <v>0.13300000000000001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56" sId="22" odxf="1" s="1" dxf="1" numFmtId="14">
    <nc r="E11">
      <v>0.128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57" sId="22" odxf="1" s="1" dxf="1" numFmtId="14">
    <nc r="F11">
      <v>0.13700000000000001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58" sId="22" odxf="1" s="1" dxf="1" numFmtId="14">
    <nc r="G11">
      <v>0.14199999999999999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59" sId="22" odxf="1" s="1" dxf="1" numFmtId="14">
    <nc r="H11">
      <v>0.13300000000000001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60" sId="22" odxf="1" s="1" dxf="1" numFmtId="14">
    <nc r="I11">
      <v>0.13300000000000001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61" sId="22" odxf="1" s="1" dxf="1" numFmtId="14">
    <nc r="J11">
      <v>0.13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62" sId="22" odxf="1" s="1" dxf="1" numFmtId="14">
    <nc r="K11">
      <v>0.14199999999999999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63" sId="22" odxf="1" s="1" dxf="1" numFmtId="14">
    <nc r="L11">
      <v>0.124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64" sId="22" odxf="1" s="1" dxf="1" numFmtId="14">
    <nc r="M11">
      <v>0.121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65" sId="22" odxf="1" s="1" dxf="1" numFmtId="14">
    <nc r="N11">
      <v>0.13200000000000001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66" sId="22" odxf="1" s="1" dxf="1" numFmtId="14">
    <nc r="O11">
      <v>0.11700000000000001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67" sId="22" odxf="1" s="1" dxf="1" numFmtId="14">
    <nc r="P11">
      <v>0.10100000000000001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68" sId="22" odxf="1" s="1" dxf="1" numFmtId="14">
    <nc r="Q11">
      <v>8.5999999999999993E-2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69" sId="22" odxf="1" s="1" dxf="1" numFmtId="14">
    <nc r="R11">
      <v>7.4999999999999997E-2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70" sId="22" odxf="1" s="1" dxf="1" numFmtId="14">
    <nc r="S11">
      <v>5.2999999999999999E-2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71" sId="22" odxf="1" s="1" dxf="1" numFmtId="14">
    <nc r="T11">
      <v>0.05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72" sId="22" odxf="1" s="1" dxf="1" numFmtId="14">
    <nc r="U11">
      <v>4.5999999999999999E-2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73" sId="22" odxf="1" s="1" dxf="1" numFmtId="14">
    <nc r="V11">
      <v>4.9000000000000002E-2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74" sId="22" odxf="1" s="1" dxf="1" numFmtId="14">
    <nc r="W11">
      <v>5.2999999999999999E-2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fmt sheetId="22" s="1" sqref="A11:XFD11" start="0" length="0">
    <dxf>
      <font>
        <sz val="10"/>
        <color auto="1"/>
        <name val="Arial"/>
        <scheme val="none"/>
      </font>
    </dxf>
  </rfmt>
  <rcc rId="4175" sId="22" odxf="1" s="1" dxf="1">
    <nc r="B12" t="inlineStr">
      <is>
        <r>
          <t>ROA (zwrot z aktywów)</t>
        </r>
        <r>
          <rPr>
            <vertAlign val="superscript"/>
            <sz val="8"/>
            <rFont val="Open Sans"/>
            <family val="2"/>
            <charset val="238"/>
          </rPr>
          <t xml:space="preserve"> 7) </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176" sId="22" odxf="1" s="1" dxf="1">
    <nc r="C12" t="inlineStr">
      <is>
        <r>
          <t xml:space="preserve">ROA </t>
        </r>
        <r>
          <rPr>
            <vertAlign val="superscript"/>
            <sz val="8"/>
            <rFont val="Open Sans"/>
            <family val="2"/>
            <charset val="238"/>
          </rPr>
          <t>7)</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177" sId="22" odxf="1" s="1" dxf="1" numFmtId="14">
    <nc r="D12">
      <v>1.4E-2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78" sId="22" odxf="1" s="1" dxf="1" numFmtId="14">
    <nc r="E12">
      <v>1.2999999999999999E-2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79" sId="22" odxf="1" s="1" dxf="1" numFmtId="14">
    <nc r="F12">
      <v>1.4E-2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80" sId="22" odxf="1" s="1" dxf="1" numFmtId="14">
    <nc r="G12">
      <v>1.4E-2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81" sId="22" odxf="1" s="1" dxf="1" numFmtId="14">
    <nc r="H12">
      <v>1.4E-2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82" sId="22" odxf="1" s="1" dxf="1" numFmtId="14">
    <nc r="I12">
      <v>1.2999999999999999E-2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83" sId="22" odxf="1" s="1" dxf="1" numFmtId="14">
    <nc r="J12">
      <v>1.2999999999999999E-2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84" sId="22" odxf="1" s="1" dxf="1" numFmtId="14">
    <nc r="K12">
      <v>1.2999999999999999E-2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85" sId="22" odxf="1" s="1" dxf="1" numFmtId="14">
    <nc r="L12">
      <v>1.0999999999999999E-2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86" sId="22" odxf="1" s="1" dxf="1" numFmtId="14">
    <nc r="M12">
      <v>1.0999999999999999E-2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87" sId="22" odxf="1" s="1" dxf="1" numFmtId="14">
    <nc r="N12">
      <v>1.2E-2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88" sId="22" odxf="1" s="1" dxf="1" numFmtId="14">
    <nc r="O12">
      <v>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89" sId="22" odxf="1" s="1" dxf="1" numFmtId="14">
    <nc r="P12">
      <v>8.9999999999999993E-3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90" sId="22" odxf="1" s="1" dxf="1" numFmtId="14">
    <nc r="Q12">
      <v>8.0000000000000002E-3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91" sId="22" odxf="1" s="1" dxf="1" numFmtId="14">
    <nc r="R12">
      <v>7.0000000000000001E-3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92" sId="22" odxf="1" s="1" dxf="1" numFmtId="14">
    <nc r="S12">
      <v>5.0000000000000001E-3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4193" sId="22" odxf="1" s="1" dxf="1" numFmtId="14">
    <nc r="T12">
      <v>4.0000000000000001E-3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94" sId="22" odxf="1" s="1" dxf="1" numFmtId="14">
    <nc r="U12">
      <v>4.0000000000000001E-3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95" sId="22" odxf="1" s="1" dxf="1" numFmtId="14">
    <nc r="V12">
      <v>4.0000000000000001E-3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4196" sId="22" odxf="1" s="1" dxf="1" numFmtId="14">
    <nc r="W12">
      <v>5.0000000000000001E-3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fmt sheetId="22" s="1" sqref="A12:XFD12" start="0" length="0">
    <dxf>
      <font>
        <sz val="10"/>
        <color auto="1"/>
        <name val="Arial"/>
        <scheme val="none"/>
      </font>
    </dxf>
  </rfmt>
  <rcc rId="4197" sId="22" odxf="1" s="1" dxf="1">
    <nc r="B13" t="inlineStr">
      <is>
        <r>
          <t xml:space="preserve">Współczynnik kapitałowy </t>
        </r>
        <r>
          <rPr>
            <vertAlign val="superscript"/>
            <sz val="8"/>
            <rFont val="Open Sans"/>
            <family val="2"/>
            <charset val="238"/>
          </rPr>
          <t>8)</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198" sId="22" odxf="1" s="1" dxf="1">
    <nc r="C13" t="inlineStr">
      <is>
        <r>
          <t xml:space="preserve">Capital ratio </t>
        </r>
        <r>
          <rPr>
            <vertAlign val="superscript"/>
            <sz val="8"/>
            <rFont val="Open Sans"/>
            <family val="2"/>
            <charset val="238"/>
          </rPr>
          <t>8)</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199" sId="22" odxf="1" s="1" dxf="1" numFmtId="14">
    <nc r="D13">
      <v>0.15670000000000001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00" sId="22" odxf="1" s="1" dxf="1" numFmtId="14">
    <nc r="E13">
      <v>0.1651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01" sId="22" odxf="1" s="1" dxf="1" numFmtId="14">
    <nc r="F13">
      <v>0.16900000000000001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02" sId="22" odxf="1" s="1" dxf="1" numFmtId="14">
    <nc r="G13">
      <v>0.16689999999999999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03" sId="22" odxf="1" s="1" dxf="1" numFmtId="14">
    <nc r="H13">
      <v>0.16669999999999999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204" sId="22" odxf="1" s="1" dxf="1" numFmtId="14">
    <nc r="I13">
      <v>0.17780000000000001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205" sId="22" odxf="1" s="1" dxf="1" numFmtId="14">
    <nc r="J13">
      <v>0.17610000000000001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206" sId="22" odxf="1" s="1" dxf="1" numFmtId="14">
    <nc r="K13">
      <v>0.1598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207" sId="22" odxf="1" s="1" dxf="1" numFmtId="14">
    <nc r="L13">
      <v>0.16470000000000001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208" sId="22" odxf="1" s="1" dxf="1" numFmtId="14">
    <nc r="M13">
      <v>0.16259999999999999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09" sId="22" odxf="1" s="1" dxf="1" numFmtId="14">
    <nc r="N13">
      <v>0.16139999999999999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10" sId="22" odxf="1" s="1" dxf="1" numFmtId="14">
    <nc r="O13">
      <v>0.17069999999999999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211" sId="22" odxf="1" s="1" dxf="1" numFmtId="14">
    <nc r="P13">
      <v>0.16789999999999999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212" sId="22" odxf="1" s="1" dxf="1" numFmtId="14">
    <nc r="Q13">
      <v>0.18890000000000001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213" sId="22" odxf="1" s="1" dxf="1" numFmtId="14">
    <nc r="R13">
      <v>0.18840000000000001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214" sId="22" odxf="1" s="1" dxf="1" numFmtId="14">
    <nc r="S13">
      <v>0.20419999999999999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215" sId="22" odxf="1" s="1" dxf="1" numFmtId="14">
    <nc r="T13">
      <v>0.2089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16" sId="22" odxf="1" s="1" dxf="1" numFmtId="14">
    <nc r="U13">
      <v>0.21160000000000001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17" sId="22" odxf="1" s="1" dxf="1" numFmtId="14">
    <nc r="V13">
      <v>0.20380000000000001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18" sId="22" odxf="1" s="1" dxf="1" numFmtId="14">
    <nc r="W13">
      <v>0.18579999999999999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fmt sheetId="22" s="1" sqref="A13:XFD13" start="0" length="0">
    <dxf>
      <font>
        <sz val="10"/>
        <color auto="1"/>
        <name val="Arial"/>
        <scheme val="none"/>
      </font>
    </dxf>
  </rfmt>
  <rcc rId="4219" sId="22" odxf="1" s="1" dxf="1">
    <nc r="B14" t="inlineStr">
      <is>
        <r>
          <t xml:space="preserve">Współczynnik kapitału  Tier I </t>
        </r>
        <r>
          <rPr>
            <vertAlign val="superscript"/>
            <sz val="8"/>
            <rFont val="Open Sans"/>
            <family val="2"/>
            <charset val="238"/>
          </rPr>
          <t xml:space="preserve">9) </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220" sId="22" odxf="1" s="1" dxf="1">
    <nc r="C14" t="inlineStr">
      <is>
        <r>
          <t xml:space="preserve">Tier I ratio </t>
        </r>
        <r>
          <rPr>
            <vertAlign val="superscript"/>
            <sz val="8"/>
            <rFont val="Open Sans"/>
            <family val="2"/>
            <charset val="238"/>
          </rPr>
          <t>9)</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221" sId="22" odxf="1" s="1" dxf="1" numFmtId="14">
    <nc r="D14">
      <v>0.14699999999999999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22" sId="22" odxf="1" s="1" dxf="1" numFmtId="14">
    <nc r="E14">
      <v>0.15529999999999999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23" sId="22" odxf="1" s="1" dxf="1" numFmtId="14">
    <nc r="F14">
      <v>0.15920000000000001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24" sId="22" odxf="1" s="1" dxf="1" numFmtId="14">
    <nc r="G14">
      <v>0.15279999999999999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25" sId="22" odxf="1" s="1" dxf="1" numFmtId="14">
    <nc r="H14">
      <v>0.15310000000000001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26" sId="22" odxf="1" s="1" dxf="1" numFmtId="14">
    <nc r="I14">
      <v>0.15629999999999999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27" sId="22" odxf="1" s="1" dxf="1" numFmtId="14">
    <nc r="J14">
      <v>0.15509999999999999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28" sId="22" odxf="1" s="1" dxf="1" numFmtId="14">
    <nc r="K14">
      <v>0.1411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29" sId="22" odxf="1" s="1" dxf="1" numFmtId="14">
    <nc r="L14">
      <v>0.14630000000000001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30" sId="22" odxf="1" s="1" dxf="1" numFmtId="14">
    <nc r="M14">
      <v>0.14449999999999999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31" sId="22" odxf="1" s="1" dxf="1" numFmtId="14">
    <nc r="N14">
      <v>0.1431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32" sId="22" odxf="1" s="1" dxf="1" numFmtId="14">
    <nc r="O14">
      <v>0.15210000000000001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33" sId="22" odxf="1" s="1" dxf="1" numFmtId="14">
    <nc r="P14">
      <v>0.14910000000000001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34" sId="22" odxf="1" s="1" dxf="1" numFmtId="14">
    <nc r="Q14">
      <v>0.1694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35" sId="22" odxf="1" s="1" dxf="1" numFmtId="14">
    <nc r="R14">
      <v>0.16889999999999999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236" sId="22" odxf="1" s="1" dxf="1" numFmtId="14">
    <nc r="S14">
      <v>0.18379999999999999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237" sId="22" odxf="1" s="1" dxf="1" numFmtId="14">
    <nc r="T14">
      <v>0.18870000000000001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38" sId="22" odxf="1" s="1" dxf="1" numFmtId="14">
    <nc r="U14">
      <v>0.19139999999999999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39" sId="22" odxf="1" s="1" dxf="1" numFmtId="14">
    <nc r="V14">
      <v>0.18379999999999999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240" sId="22" odxf="1" s="1" dxf="1" numFmtId="14">
    <nc r="W14">
      <v>0.1663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fmt sheetId="22" s="1" sqref="A14:XFD14" start="0" length="0">
    <dxf>
      <font>
        <sz val="10"/>
        <color auto="1"/>
        <name val="Arial"/>
        <scheme val="none"/>
      </font>
    </dxf>
  </rfmt>
  <rcc rId="4241" sId="22" odxf="1" s="1" dxf="1">
    <nc r="B15" t="inlineStr">
      <is>
        <t xml:space="preserve">Wartość księgowa na jedną akcję (w zł)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242" sId="22" odxf="1" s="1" dxf="1">
    <nc r="C15" t="inlineStr">
      <is>
        <t xml:space="preserve">Book value per share (in PLN)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243" sId="22" odxf="1" s="1" dxf="1" numFmtId="4">
    <nc r="D15">
      <v>218.58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44" sId="22" odxf="1" s="1" dxf="1" numFmtId="4">
    <nc r="E15">
      <v>220.65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45" sId="22" odxf="1" s="1" dxf="1" numFmtId="4">
    <nc r="F15">
      <v>228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46" sId="22" odxf="1" s="1" dxf="1" numFmtId="4">
    <nc r="G15">
      <v>234.86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47" sId="22" odxf="1" s="1" dxf="1" numFmtId="4">
    <nc r="H15">
      <v>239.04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48" sId="22" odxf="1" s="1" dxf="1" numFmtId="4">
    <nc r="I15">
      <v>241.21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49" sId="22" odxf="1" s="1" dxf="1" numFmtId="4">
    <nc r="J15">
      <v>246.75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50" sId="22" odxf="1" s="1" dxf="1" numFmtId="4">
    <nc r="K15">
      <v>260.51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51" sId="22" odxf="1" s="1" dxf="1" numFmtId="4">
    <nc r="L15">
      <v>262.42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52" sId="22" odxf="1" s="1" dxf="1" numFmtId="4">
    <nc r="M15">
      <v>250.07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53" sId="22" odxf="1" s="1" dxf="1" numFmtId="4">
    <nc r="N15">
      <v>258.77999999999997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54" sId="22" odxf="1" s="1" dxf="1" numFmtId="4">
    <nc r="O15">
      <v>264.27999999999997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55" sId="22" odxf="1" s="1" dxf="1" numFmtId="4">
    <nc r="P15">
      <v>266.83999999999997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56" sId="22" odxf="1" s="1" dxf="1" numFmtId="4">
    <nc r="Q15">
      <v>273.17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57" sId="22" odxf="1" s="1" dxf="1" numFmtId="4">
    <nc r="R15">
      <v>278.45999999999998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58" sId="22" odxf="1" s="1" dxf="1" numFmtId="4">
    <nc r="S15">
      <v>280.44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59" sId="22" odxf="1" s="1" dxf="1" numFmtId="4">
    <nc r="T15">
      <v>284.64999999999998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60" sId="22" odxf="1" s="1" dxf="1" numFmtId="4">
    <nc r="U15">
      <v>283.13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61" sId="22" odxf="1" s="1" dxf="1" numFmtId="4">
    <nc r="V15">
      <v>283.67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262" sId="22" odxf="1" s="1" dxf="1" numFmtId="4">
    <nc r="W15">
      <v>266.31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fmt sheetId="22" s="1" sqref="A15:XFD15" start="0" length="0">
    <dxf>
      <font>
        <sz val="10"/>
        <color auto="1"/>
        <name val="Arial"/>
        <scheme val="none"/>
      </font>
    </dxf>
  </rfmt>
  <rcc rId="4263" sId="22" odxf="1" s="1" dxf="1">
    <nc r="B16" t="inlineStr">
      <is>
        <r>
          <t xml:space="preserve">Zysk na jedną akcję zwykłą (w zł) </t>
        </r>
        <r>
          <rPr>
            <vertAlign val="superscript"/>
            <sz val="8"/>
            <rFont val="Open Sans"/>
            <family val="2"/>
            <charset val="238"/>
          </rPr>
          <t xml:space="preserve">10) </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bottom style="medium">
          <color rgb="FFCC0000"/>
        </bottom>
      </border>
    </ndxf>
  </rcc>
  <rcc rId="4264" sId="22" odxf="1" s="1" dxf="1">
    <nc r="C16" t="inlineStr">
      <is>
        <r>
          <t xml:space="preserve">Earnings per share (in PLN) </t>
        </r>
        <r>
          <rPr>
            <vertAlign val="superscript"/>
            <sz val="8"/>
            <rFont val="Open Sans"/>
            <family val="2"/>
            <charset val="238"/>
          </rPr>
          <t>10)</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alignment horizontal="left" vertical="center" wrapText="1" indent="1" readingOrder="0"/>
      <border outline="0">
        <bottom style="medium">
          <color rgb="FFCC0000"/>
        </bottom>
      </border>
    </ndxf>
  </rcc>
  <rcc rId="4265" sId="22" odxf="1" s="1" dxf="1" numFmtId="4">
    <nc r="D16">
      <v>4.5599999999999996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bottom style="medium">
          <color rgb="FFCC0000"/>
        </bottom>
      </border>
    </ndxf>
  </rcc>
  <rcc rId="4266" sId="22" odxf="1" s="1" dxf="1" numFmtId="4">
    <nc r="E16">
      <v>11.09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bottom style="medium">
          <color rgb="FFCC0000"/>
        </bottom>
      </border>
    </ndxf>
  </rcc>
  <rcc rId="4267" sId="22" odxf="1" s="1" dxf="1" numFmtId="4">
    <nc r="F16">
      <v>16.57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bottom style="medium">
          <color rgb="FFCC0000"/>
        </bottom>
      </border>
    </ndxf>
  </rcc>
  <rcc rId="4268" sId="22" odxf="1" s="1" dxf="1" numFmtId="4">
    <nc r="G16">
      <v>22.15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bottom style="medium">
          <color rgb="FFCC0000"/>
        </bottom>
      </border>
    </ndxf>
  </rcc>
  <rcc rId="4269" sId="22" odxf="1" s="1" dxf="1" numFmtId="4">
    <nc r="H16">
      <v>4.37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bottom style="medium">
          <color rgb="FFCC0000"/>
        </bottom>
      </border>
    </ndxf>
  </rcc>
  <rcc rId="4270" sId="22" odxf="1" s="1" dxf="1" numFmtId="4">
    <nc r="I16">
      <v>10.85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bottom style="medium">
          <color rgb="FFCC0000"/>
        </bottom>
      </border>
    </ndxf>
  </rcc>
  <rcc rId="4271" sId="22" odxf="1" s="1" dxf="1" numFmtId="4">
    <nc r="J16">
      <v>15.86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bottom style="medium">
          <color rgb="FFCC0000"/>
        </bottom>
      </border>
    </ndxf>
  </rcc>
  <rcc rId="4272" sId="22" odxf="1" s="1" dxf="1" numFmtId="4">
    <nc r="K16">
      <v>23.7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bottom style="medium">
          <color rgb="FFCC0000"/>
        </bottom>
      </border>
    </ndxf>
  </rcc>
  <rcc rId="4273" sId="22" odxf="1" s="1" dxf="1" numFmtId="4">
    <nc r="L16">
      <v>3.32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bottom style="medium">
          <color rgb="FFCC0000"/>
        </bottom>
      </border>
    </ndxf>
  </rcc>
  <rcc rId="4274" sId="22" odxf="1" s="1" dxf="1" numFmtId="4">
    <nc r="M16">
      <v>9.16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wrapText="1" readingOrder="0"/>
      <border outline="0">
        <bottom style="medium">
          <color rgb="FFCC0000"/>
        </bottom>
      </border>
    </ndxf>
  </rcc>
  <rcc rId="4275" sId="22" odxf="1" s="1" dxf="1" numFmtId="4">
    <nc r="N16">
      <v>15.98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wrapText="1" readingOrder="0"/>
      <border outline="0">
        <bottom style="medium">
          <color rgb="FFCC0000"/>
        </bottom>
      </border>
    </ndxf>
  </rcc>
  <rcc rId="4276" sId="22" odxf="1" s="1" dxf="1" numFmtId="4">
    <nc r="O16">
      <v>20.95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bottom style="medium">
          <color rgb="FFCC0000"/>
        </bottom>
      </border>
    </ndxf>
  </rcc>
  <rcc rId="4277" sId="22" odxf="1" s="1" dxf="1" numFmtId="4">
    <nc r="P16">
      <v>1.67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bottom style="medium">
          <color rgb="FFCC0000"/>
        </bottom>
      </border>
    </ndxf>
  </rcc>
  <rcc rId="4278" sId="22" odxf="1" s="1" dxf="1" numFmtId="4">
    <nc r="Q16">
      <v>4.66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bottom style="medium">
          <color rgb="FFCC0000"/>
        </bottom>
      </border>
    </ndxf>
  </rcc>
  <rcc rId="4279" sId="22" odxf="1" s="1" dxf="1" numFmtId="4">
    <nc r="R16">
      <v>9.36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bottom style="medium">
          <color rgb="FFCC0000"/>
        </bottom>
      </border>
    </ndxf>
  </rcc>
  <rcc rId="4280" sId="22" odxf="1" s="1" dxf="1" numFmtId="4">
    <nc r="S16">
      <v>10.16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bottom style="medium">
          <color rgb="FFCC0000"/>
        </bottom>
      </border>
    </ndxf>
  </rcc>
  <rcc rId="4281" sId="22" odxf="1" s="1" dxf="1" numFmtId="4">
    <nc r="T16">
      <v>1.49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wrapText="1" readingOrder="0"/>
      <border outline="0">
        <bottom style="medium">
          <color rgb="FFCC0000"/>
        </bottom>
      </border>
    </ndxf>
  </rcc>
  <rcc rId="4282" sId="22" odxf="1" s="1" dxf="1" numFmtId="4">
    <nc r="U16">
      <v>3.66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wrapText="1" readingOrder="0"/>
      <border outline="0">
        <bottom style="medium">
          <color rgb="FFCC0000"/>
        </bottom>
      </border>
    </ndxf>
  </rcc>
  <rcc rId="4283" sId="22" odxf="1" s="1" dxf="1" numFmtId="4">
    <nc r="V16">
      <v>8.98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wrapText="1" readingOrder="0"/>
      <border outline="0">
        <bottom style="medium">
          <color rgb="FFCC0000"/>
        </bottom>
      </border>
    </ndxf>
  </rcc>
  <rcc rId="4284" sId="22" odxf="1" s="1" dxf="1" numFmtId="4">
    <nc r="W16">
      <v>10.88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wrapText="1" readingOrder="0"/>
      <border outline="0">
        <bottom style="medium">
          <color rgb="FFCC0000"/>
        </bottom>
      </border>
    </ndxf>
  </rcc>
  <rfmt sheetId="22" s="1" sqref="A16:XFD16" start="0" length="0">
    <dxf>
      <font>
        <sz val="10"/>
        <color auto="1"/>
        <name val="Arial"/>
        <scheme val="none"/>
      </font>
    </dxf>
  </rfmt>
  <rfmt sheetId="22" s="1" sqref="A17" start="0" length="0">
    <dxf>
      <font>
        <sz val="10"/>
        <color auto="1"/>
        <name val="Arial"/>
        <scheme val="none"/>
      </font>
    </dxf>
  </rfmt>
  <rfmt sheetId="22" s="1" sqref="B17" start="0" length="0">
    <dxf>
      <font>
        <sz val="8"/>
        <color auto="1"/>
        <name val="Open Sans"/>
        <scheme val="none"/>
      </font>
      <alignment horizontal="left" vertical="center" wrapText="1" indent="1" readingOrder="0"/>
    </dxf>
  </rfmt>
  <rfmt sheetId="22" s="1" sqref="C17" start="0" length="0">
    <dxf>
      <font>
        <sz val="8"/>
        <color auto="1"/>
        <name val="Open Sans"/>
        <scheme val="none"/>
      </font>
      <alignment horizontal="left" vertical="center" wrapText="1" indent="1" readingOrder="0"/>
    </dxf>
  </rfmt>
  <rfmt sheetId="22" s="1" sqref="D17" start="0" length="0">
    <dxf>
      <font>
        <sz val="8"/>
        <color auto="1"/>
        <name val="Open Sans"/>
        <scheme val="none"/>
      </font>
      <numFmt numFmtId="4" formatCode="#,##0.00"/>
      <alignment vertical="center" readingOrder="0"/>
    </dxf>
  </rfmt>
  <rfmt sheetId="22" s="1" sqref="E17" start="0" length="0">
    <dxf>
      <font>
        <sz val="8"/>
        <color auto="1"/>
        <name val="Open Sans"/>
        <scheme val="none"/>
      </font>
      <numFmt numFmtId="4" formatCode="#,##0.00"/>
      <alignment vertical="center" readingOrder="0"/>
    </dxf>
  </rfmt>
  <rfmt sheetId="22" s="1" sqref="F17" start="0" length="0">
    <dxf>
      <font>
        <sz val="8"/>
        <color auto="1"/>
        <name val="Open Sans"/>
        <scheme val="none"/>
      </font>
      <numFmt numFmtId="4" formatCode="#,##0.00"/>
      <alignment vertical="center" readingOrder="0"/>
    </dxf>
  </rfmt>
  <rfmt sheetId="22" s="1" sqref="G17" start="0" length="0">
    <dxf>
      <font>
        <sz val="8"/>
        <color auto="1"/>
        <name val="Open Sans"/>
        <scheme val="none"/>
      </font>
      <numFmt numFmtId="4" formatCode="#,##0.00"/>
      <alignment vertical="center" readingOrder="0"/>
    </dxf>
  </rfmt>
  <rfmt sheetId="22" s="1" sqref="H17" start="0" length="0">
    <dxf>
      <font>
        <sz val="8"/>
        <color auto="1"/>
        <name val="Open Sans"/>
        <scheme val="none"/>
      </font>
      <numFmt numFmtId="4" formatCode="#,##0.00"/>
      <alignment vertical="center" readingOrder="0"/>
    </dxf>
  </rfmt>
  <rfmt sheetId="22" s="1" sqref="I17" start="0" length="0">
    <dxf>
      <font>
        <sz val="8"/>
        <color auto="1"/>
        <name val="Open Sans"/>
        <scheme val="none"/>
      </font>
      <numFmt numFmtId="4" formatCode="#,##0.00"/>
      <alignment vertical="center" readingOrder="0"/>
    </dxf>
  </rfmt>
  <rfmt sheetId="22" s="1" sqref="J17" start="0" length="0">
    <dxf>
      <font>
        <sz val="8"/>
        <color auto="1"/>
        <name val="Open Sans"/>
        <scheme val="none"/>
      </font>
      <numFmt numFmtId="4" formatCode="#,##0.00"/>
      <alignment vertical="center" readingOrder="0"/>
    </dxf>
  </rfmt>
  <rfmt sheetId="22" s="1" sqref="K17" start="0" length="0">
    <dxf>
      <font>
        <sz val="8"/>
        <color auto="1"/>
        <name val="Open Sans"/>
        <scheme val="none"/>
      </font>
      <numFmt numFmtId="4" formatCode="#,##0.00"/>
      <alignment vertical="center" readingOrder="0"/>
    </dxf>
  </rfmt>
  <rfmt sheetId="22" s="1" sqref="L17" start="0" length="0">
    <dxf>
      <font>
        <sz val="8"/>
        <color auto="1"/>
        <name val="Open Sans"/>
        <scheme val="none"/>
      </font>
      <numFmt numFmtId="4" formatCode="#,##0.00"/>
      <alignment vertical="center" readingOrder="0"/>
    </dxf>
  </rfmt>
  <rfmt sheetId="22" s="1" sqref="M17" start="0" length="0">
    <dxf>
      <font>
        <sz val="8"/>
        <color auto="1"/>
        <name val="Open Sans"/>
        <scheme val="none"/>
      </font>
      <numFmt numFmtId="4" formatCode="#,##0.00"/>
      <alignment vertical="center" readingOrder="0"/>
    </dxf>
  </rfmt>
  <rfmt sheetId="22" s="1" sqref="N17" start="0" length="0">
    <dxf>
      <font>
        <sz val="8"/>
        <color auto="1"/>
        <name val="Open Sans"/>
        <scheme val="none"/>
      </font>
      <numFmt numFmtId="4" formatCode="#,##0.00"/>
      <alignment vertical="center" readingOrder="0"/>
    </dxf>
  </rfmt>
  <rfmt sheetId="22" s="1" sqref="O17" start="0" length="0">
    <dxf>
      <font>
        <sz val="8"/>
        <color auto="1"/>
        <name val="Open Sans"/>
        <scheme val="none"/>
      </font>
      <numFmt numFmtId="4" formatCode="#,##0.00"/>
      <alignment vertical="center" readingOrder="0"/>
    </dxf>
  </rfmt>
  <rfmt sheetId="22" s="1" sqref="P17" start="0" length="0">
    <dxf>
      <font>
        <sz val="8"/>
        <color auto="1"/>
        <name val="Open Sans"/>
        <scheme val="none"/>
      </font>
      <numFmt numFmtId="4" formatCode="#,##0.00"/>
      <alignment vertical="center" readingOrder="0"/>
    </dxf>
  </rfmt>
  <rfmt sheetId="22" s="1" sqref="Q17" start="0" length="0">
    <dxf>
      <font>
        <sz val="8"/>
        <color auto="1"/>
        <name val="Open Sans"/>
        <scheme val="none"/>
      </font>
      <numFmt numFmtId="4" formatCode="#,##0.00"/>
      <alignment vertical="center" readingOrder="0"/>
    </dxf>
  </rfmt>
  <rfmt sheetId="22" s="1" sqref="R17" start="0" length="0">
    <dxf>
      <font>
        <sz val="8"/>
        <color auto="1"/>
        <name val="Open Sans"/>
        <scheme val="none"/>
      </font>
      <numFmt numFmtId="4" formatCode="#,##0.00"/>
      <alignment vertical="center" readingOrder="0"/>
    </dxf>
  </rfmt>
  <rfmt sheetId="22" s="1" sqref="A17:XFD17" start="0" length="0">
    <dxf>
      <font>
        <sz val="10"/>
        <color auto="1"/>
        <name val="Arial"/>
        <scheme val="none"/>
      </font>
    </dxf>
  </rfmt>
  <rcc rId="4285" sId="22" odxf="1" dxf="1">
    <nc r="A18" t="inlineStr">
      <is>
        <t>1)</t>
      </is>
    </nc>
    <odxf>
      <font>
        <i val="0"/>
        <sz val="11"/>
        <color theme="1"/>
        <name val="Calibri"/>
        <scheme val="minor"/>
      </font>
      <alignment horizontal="general" vertical="bottom" wrapText="0" indent="0" readingOrder="0"/>
    </odxf>
    <ndxf>
      <font>
        <i/>
        <sz val="6"/>
        <color theme="1"/>
        <name val="Open Sans"/>
        <scheme val="none"/>
      </font>
      <alignment horizontal="right" vertical="top" wrapText="1" indent="1" readingOrder="0"/>
    </ndxf>
  </rcc>
  <rcc rId="4286" sId="22" odxf="1" dxf="1">
    <nc r="B18" t="inlineStr">
      <is>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cc rId="4287" sId="22" odxf="1" dxf="1">
    <nc r="C18" t="inlineStr">
      <is>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fmt sheetId="22" s="1" sqref="D18" start="0" length="0">
    <dxf>
      <font>
        <sz val="8"/>
        <color auto="1"/>
        <name val="Open Sans"/>
        <scheme val="none"/>
      </font>
      <numFmt numFmtId="4" formatCode="#,##0.00"/>
      <alignment vertical="center" readingOrder="0"/>
    </dxf>
  </rfmt>
  <rfmt sheetId="22" s="1" sqref="E18" start="0" length="0">
    <dxf>
      <font>
        <sz val="8"/>
        <color auto="1"/>
        <name val="Open Sans"/>
        <scheme val="none"/>
      </font>
      <numFmt numFmtId="4" formatCode="#,##0.00"/>
      <alignment vertical="center" readingOrder="0"/>
    </dxf>
  </rfmt>
  <rfmt sheetId="22" s="1" sqref="F18" start="0" length="0">
    <dxf>
      <font>
        <sz val="8"/>
        <color auto="1"/>
        <name val="Open Sans"/>
        <scheme val="none"/>
      </font>
      <numFmt numFmtId="4" formatCode="#,##0.00"/>
      <alignment vertical="center" readingOrder="0"/>
    </dxf>
  </rfmt>
  <rfmt sheetId="22" s="1" sqref="G18" start="0" length="0">
    <dxf>
      <font>
        <sz val="8"/>
        <color auto="1"/>
        <name val="Open Sans"/>
        <scheme val="none"/>
      </font>
      <numFmt numFmtId="4" formatCode="#,##0.00"/>
      <alignment vertical="center" readingOrder="0"/>
    </dxf>
  </rfmt>
  <rfmt sheetId="22" s="1" sqref="H18" start="0" length="0">
    <dxf>
      <font>
        <sz val="8"/>
        <color auto="1"/>
        <name val="Open Sans"/>
        <scheme val="none"/>
      </font>
      <numFmt numFmtId="4" formatCode="#,##0.00"/>
      <alignment vertical="center" readingOrder="0"/>
    </dxf>
  </rfmt>
  <rfmt sheetId="22" s="1" sqref="I18" start="0" length="0">
    <dxf>
      <font>
        <sz val="8"/>
        <color auto="1"/>
        <name val="Open Sans"/>
        <scheme val="none"/>
      </font>
      <numFmt numFmtId="4" formatCode="#,##0.00"/>
      <alignment vertical="center" readingOrder="0"/>
    </dxf>
  </rfmt>
  <rfmt sheetId="22" s="1" sqref="J18" start="0" length="0">
    <dxf>
      <font>
        <sz val="8"/>
        <color auto="1"/>
        <name val="Open Sans"/>
        <scheme val="none"/>
      </font>
      <numFmt numFmtId="4" formatCode="#,##0.00"/>
      <alignment vertical="center" readingOrder="0"/>
    </dxf>
  </rfmt>
  <rfmt sheetId="22" s="1" sqref="K18" start="0" length="0">
    <dxf>
      <font>
        <sz val="8"/>
        <color auto="1"/>
        <name val="Open Sans"/>
        <scheme val="none"/>
      </font>
      <numFmt numFmtId="4" formatCode="#,##0.00"/>
      <alignment vertical="center" readingOrder="0"/>
    </dxf>
  </rfmt>
  <rfmt sheetId="22" s="1" sqref="L18" start="0" length="0">
    <dxf>
      <font>
        <sz val="8"/>
        <color auto="1"/>
        <name val="Open Sans"/>
        <scheme val="none"/>
      </font>
      <numFmt numFmtId="4" formatCode="#,##0.00"/>
      <alignment vertical="center" readingOrder="0"/>
    </dxf>
  </rfmt>
  <rfmt sheetId="22" s="1" sqref="M18" start="0" length="0">
    <dxf>
      <font>
        <sz val="8"/>
        <color auto="1"/>
        <name val="Open Sans"/>
        <scheme val="none"/>
      </font>
      <numFmt numFmtId="4" formatCode="#,##0.00"/>
      <alignment vertical="center" readingOrder="0"/>
    </dxf>
  </rfmt>
  <rfmt sheetId="22" s="1" sqref="N18" start="0" length="0">
    <dxf>
      <font>
        <sz val="8"/>
        <color auto="1"/>
        <name val="Open Sans"/>
        <scheme val="none"/>
      </font>
      <numFmt numFmtId="4" formatCode="#,##0.00"/>
      <alignment vertical="center" readingOrder="0"/>
    </dxf>
  </rfmt>
  <rfmt sheetId="22" s="1" sqref="O18" start="0" length="0">
    <dxf>
      <font>
        <sz val="8"/>
        <color auto="1"/>
        <name val="Open Sans"/>
        <scheme val="none"/>
      </font>
      <numFmt numFmtId="4" formatCode="#,##0.00"/>
      <alignment vertical="center" readingOrder="0"/>
    </dxf>
  </rfmt>
  <rfmt sheetId="22" s="1" sqref="P18" start="0" length="0">
    <dxf>
      <font>
        <sz val="8"/>
        <color auto="1"/>
        <name val="Open Sans"/>
        <scheme val="none"/>
      </font>
      <numFmt numFmtId="4" formatCode="#,##0.00"/>
      <alignment vertical="center" readingOrder="0"/>
    </dxf>
  </rfmt>
  <rfmt sheetId="22" s="1" sqref="Q18" start="0" length="0">
    <dxf>
      <font>
        <sz val="8"/>
        <color auto="1"/>
        <name val="Open Sans"/>
        <scheme val="none"/>
      </font>
      <numFmt numFmtId="4" formatCode="#,##0.00"/>
      <alignment vertical="center" readingOrder="0"/>
    </dxf>
  </rfmt>
  <rfmt sheetId="22" s="1" sqref="R18" start="0" length="0">
    <dxf>
      <font>
        <sz val="8"/>
        <color auto="1"/>
        <name val="Open Sans"/>
        <scheme val="none"/>
      </font>
      <numFmt numFmtId="4" formatCode="#,##0.00"/>
      <alignment vertical="center" readingOrder="0"/>
    </dxf>
  </rfmt>
  <rfmt sheetId="22" s="1" sqref="A18:XFD18" start="0" length="0">
    <dxf>
      <font>
        <sz val="10"/>
        <color auto="1"/>
        <name val="Arial"/>
        <scheme val="none"/>
      </font>
    </dxf>
  </rfmt>
  <rcc rId="4288" sId="22" odxf="1" dxf="1">
    <nc r="A19" t="inlineStr">
      <is>
        <t>2)</t>
      </is>
    </nc>
    <odxf>
      <font>
        <i val="0"/>
        <sz val="11"/>
        <color theme="1"/>
        <name val="Calibri"/>
        <scheme val="minor"/>
      </font>
      <alignment horizontal="general" vertical="bottom" wrapText="0" indent="0" readingOrder="0"/>
    </odxf>
    <ndxf>
      <font>
        <i/>
        <sz val="6"/>
        <color theme="1"/>
        <name val="Open Sans"/>
        <scheme val="none"/>
      </font>
      <alignment horizontal="right" vertical="top" wrapText="1" indent="1" readingOrder="0"/>
    </ndxf>
  </rcc>
  <rcc rId="4289" sId="22" odxf="1" dxf="1">
    <nc r="B19" t="inlineStr">
      <is>
        <t xml:space="preserve">Należności brutto od klientów zakwalifikowane do koszyka 3 i ekspozycji POCI przez wyceniany w zamortyzowanym koszcie portfel należności brutto od klientów na koniec okresu sprawozdawczego (kalkulacja obowiązująca od I kw. 2018 r.). </t>
      </is>
    </nc>
    <odxf>
      <font>
        <i val="0"/>
        <sz val="11"/>
        <color theme="1"/>
        <name val="Calibri"/>
        <scheme val="minor"/>
      </font>
      <alignment horizontal="general" vertical="bottom" readingOrder="0"/>
    </odxf>
    <ndxf>
      <font>
        <i/>
        <sz val="6"/>
        <color theme="1"/>
        <name val="Open Sans"/>
        <scheme val="none"/>
      </font>
      <alignment horizontal="justify" vertical="center" readingOrder="0"/>
    </ndxf>
  </rcc>
  <rcc rId="4290" sId="22" odxf="1" dxf="1">
    <nc r="C19" t="inlineStr">
      <is>
        <t xml:space="preserve">Gross loans and advances to customers classified to stage 3 and POCI exposures to the portfolio of gross loans and advances to customers measured at amortised cost at the end of the reporting period (calculation in use from Q1 2018). </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fmt sheetId="22" s="1" sqref="D19" start="0" length="0">
    <dxf>
      <font>
        <sz val="8"/>
        <color auto="1"/>
        <name val="Open Sans"/>
        <scheme val="none"/>
      </font>
      <numFmt numFmtId="4" formatCode="#,##0.00"/>
      <alignment vertical="center" readingOrder="0"/>
    </dxf>
  </rfmt>
  <rfmt sheetId="22" s="1" sqref="E19" start="0" length="0">
    <dxf>
      <font>
        <sz val="8"/>
        <color auto="1"/>
        <name val="Open Sans"/>
        <scheme val="none"/>
      </font>
      <numFmt numFmtId="4" formatCode="#,##0.00"/>
      <alignment vertical="center" readingOrder="0"/>
    </dxf>
  </rfmt>
  <rfmt sheetId="22" s="1" sqref="F19" start="0" length="0">
    <dxf>
      <font>
        <sz val="8"/>
        <color auto="1"/>
        <name val="Open Sans"/>
        <scheme val="none"/>
      </font>
      <numFmt numFmtId="4" formatCode="#,##0.00"/>
      <alignment vertical="center" readingOrder="0"/>
    </dxf>
  </rfmt>
  <rfmt sheetId="22" s="1" sqref="G19" start="0" length="0">
    <dxf>
      <font>
        <sz val="8"/>
        <color auto="1"/>
        <name val="Open Sans"/>
        <scheme val="none"/>
      </font>
      <numFmt numFmtId="4" formatCode="#,##0.00"/>
      <alignment vertical="center" readingOrder="0"/>
    </dxf>
  </rfmt>
  <rfmt sheetId="22" s="1" sqref="H19" start="0" length="0">
    <dxf>
      <font>
        <sz val="8"/>
        <color auto="1"/>
        <name val="Open Sans"/>
        <scheme val="none"/>
      </font>
      <numFmt numFmtId="4" formatCode="#,##0.00"/>
      <alignment vertical="center" readingOrder="0"/>
    </dxf>
  </rfmt>
  <rfmt sheetId="22" s="1" sqref="I19" start="0" length="0">
    <dxf>
      <font>
        <sz val="8"/>
        <color auto="1"/>
        <name val="Open Sans"/>
        <scheme val="none"/>
      </font>
      <numFmt numFmtId="4" formatCode="#,##0.00"/>
      <alignment vertical="center" readingOrder="0"/>
    </dxf>
  </rfmt>
  <rfmt sheetId="22" s="1" sqref="J19" start="0" length="0">
    <dxf>
      <font>
        <sz val="8"/>
        <color auto="1"/>
        <name val="Open Sans"/>
        <scheme val="none"/>
      </font>
      <numFmt numFmtId="4" formatCode="#,##0.00"/>
      <alignment vertical="center" readingOrder="0"/>
    </dxf>
  </rfmt>
  <rfmt sheetId="22" s="1" sqref="K19" start="0" length="0">
    <dxf>
      <font>
        <sz val="8"/>
        <color auto="1"/>
        <name val="Open Sans"/>
        <scheme val="none"/>
      </font>
      <numFmt numFmtId="4" formatCode="#,##0.00"/>
      <alignment vertical="center" readingOrder="0"/>
    </dxf>
  </rfmt>
  <rfmt sheetId="22" s="1" sqref="L19" start="0" length="0">
    <dxf>
      <font>
        <sz val="8"/>
        <color auto="1"/>
        <name val="Open Sans"/>
        <scheme val="none"/>
      </font>
      <numFmt numFmtId="4" formatCode="#,##0.00"/>
      <alignment vertical="center" readingOrder="0"/>
    </dxf>
  </rfmt>
  <rfmt sheetId="22" s="1" sqref="M19" start="0" length="0">
    <dxf>
      <font>
        <sz val="8"/>
        <color auto="1"/>
        <name val="Open Sans"/>
        <scheme val="none"/>
      </font>
      <numFmt numFmtId="4" formatCode="#,##0.00"/>
      <alignment vertical="center" readingOrder="0"/>
    </dxf>
  </rfmt>
  <rfmt sheetId="22" s="1" sqref="N19" start="0" length="0">
    <dxf>
      <font>
        <sz val="8"/>
        <color auto="1"/>
        <name val="Open Sans"/>
        <scheme val="none"/>
      </font>
      <numFmt numFmtId="4" formatCode="#,##0.00"/>
      <alignment vertical="center" readingOrder="0"/>
    </dxf>
  </rfmt>
  <rfmt sheetId="22" s="1" sqref="O19" start="0" length="0">
    <dxf>
      <font>
        <sz val="8"/>
        <color auto="1"/>
        <name val="Open Sans"/>
        <scheme val="none"/>
      </font>
      <numFmt numFmtId="4" formatCode="#,##0.00"/>
      <alignment vertical="center" readingOrder="0"/>
    </dxf>
  </rfmt>
  <rfmt sheetId="22" s="1" sqref="P19" start="0" length="0">
    <dxf>
      <font>
        <sz val="8"/>
        <color auto="1"/>
        <name val="Open Sans"/>
        <scheme val="none"/>
      </font>
      <numFmt numFmtId="4" formatCode="#,##0.00"/>
      <alignment vertical="center" readingOrder="0"/>
    </dxf>
  </rfmt>
  <rfmt sheetId="22" s="1" sqref="Q19" start="0" length="0">
    <dxf>
      <font>
        <sz val="8"/>
        <color auto="1"/>
        <name val="Open Sans"/>
        <scheme val="none"/>
      </font>
      <numFmt numFmtId="4" formatCode="#,##0.00"/>
      <alignment vertical="center" readingOrder="0"/>
    </dxf>
  </rfmt>
  <rfmt sheetId="22" s="1" sqref="R19" start="0" length="0">
    <dxf>
      <font>
        <sz val="8"/>
        <color auto="1"/>
        <name val="Open Sans"/>
        <scheme val="none"/>
      </font>
      <numFmt numFmtId="4" formatCode="#,##0.00"/>
      <alignment vertical="center" readingOrder="0"/>
    </dxf>
  </rfmt>
  <rfmt sheetId="22" s="1" sqref="A19:XFD19" start="0" length="0">
    <dxf>
      <font>
        <sz val="10"/>
        <color auto="1"/>
        <name val="Arial"/>
        <scheme val="none"/>
      </font>
    </dxf>
  </rfmt>
  <rcc rId="4291" sId="22" odxf="1" dxf="1">
    <nc r="A20" t="inlineStr">
      <is>
        <t>3)</t>
      </is>
    </nc>
    <odxf>
      <font>
        <i val="0"/>
        <sz val="11"/>
        <color theme="1"/>
        <name val="Calibri"/>
        <scheme val="minor"/>
      </font>
      <alignment horizontal="general" vertical="bottom" wrapText="0" indent="0" readingOrder="0"/>
    </odxf>
    <ndxf>
      <font>
        <i/>
        <sz val="6"/>
        <color theme="1"/>
        <name val="Open Sans"/>
        <scheme val="none"/>
      </font>
      <alignment horizontal="right" vertical="top" wrapText="1" indent="1" readingOrder="0"/>
    </ndxf>
  </rcc>
  <rcc rId="4292" sId="22" odxf="1" dxf="1">
    <nc r="B20" t="inlineStr">
      <is>
        <t xml:space="preserve">Odpisy aktualizacyjne na wyceniane w zamortyzowanym koszcie należności od klientów zakwalifikowane do koszyka 3 oraz na ekspozycje z koszyka POCI przez wartość brutto tych należności na koniec okresu sprawozdawczego. </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cc rId="4293" sId="22" odxf="1" dxf="1">
    <nc r="C20" t="inlineStr">
      <is>
        <t>Impairment allowances for loans and advances to customers measured at amortised cost which are classified to stage 3 and POCI exposures to gross value of such loans and advances at the end of the reporting period.</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fmt sheetId="22" s="1" sqref="D20" start="0" length="0">
    <dxf>
      <font>
        <sz val="8"/>
        <color auto="1"/>
        <name val="Open Sans"/>
        <scheme val="none"/>
      </font>
      <numFmt numFmtId="4" formatCode="#,##0.00"/>
      <alignment vertical="center" readingOrder="0"/>
    </dxf>
  </rfmt>
  <rfmt sheetId="22" s="1" sqref="E20" start="0" length="0">
    <dxf>
      <font>
        <sz val="8"/>
        <color auto="1"/>
        <name val="Open Sans"/>
        <scheme val="none"/>
      </font>
      <numFmt numFmtId="4" formatCode="#,##0.00"/>
      <alignment vertical="center" readingOrder="0"/>
    </dxf>
  </rfmt>
  <rfmt sheetId="22" s="1" sqref="F20" start="0" length="0">
    <dxf>
      <font>
        <sz val="8"/>
        <color auto="1"/>
        <name val="Open Sans"/>
        <scheme val="none"/>
      </font>
      <numFmt numFmtId="4" formatCode="#,##0.00"/>
      <alignment vertical="center" readingOrder="0"/>
    </dxf>
  </rfmt>
  <rfmt sheetId="22" s="1" sqref="G20" start="0" length="0">
    <dxf>
      <font>
        <sz val="8"/>
        <color auto="1"/>
        <name val="Open Sans"/>
        <scheme val="none"/>
      </font>
      <numFmt numFmtId="4" formatCode="#,##0.00"/>
      <alignment vertical="center" readingOrder="0"/>
    </dxf>
  </rfmt>
  <rfmt sheetId="22" s="1" sqref="H20" start="0" length="0">
    <dxf>
      <font>
        <sz val="8"/>
        <color auto="1"/>
        <name val="Open Sans"/>
        <scheme val="none"/>
      </font>
      <numFmt numFmtId="4" formatCode="#,##0.00"/>
      <alignment vertical="center" readingOrder="0"/>
    </dxf>
  </rfmt>
  <rfmt sheetId="22" s="1" sqref="I20" start="0" length="0">
    <dxf>
      <font>
        <sz val="8"/>
        <color auto="1"/>
        <name val="Open Sans"/>
        <scheme val="none"/>
      </font>
      <numFmt numFmtId="4" formatCode="#,##0.00"/>
      <alignment vertical="center" readingOrder="0"/>
    </dxf>
  </rfmt>
  <rfmt sheetId="22" s="1" sqref="J20" start="0" length="0">
    <dxf>
      <font>
        <sz val="8"/>
        <color auto="1"/>
        <name val="Open Sans"/>
        <scheme val="none"/>
      </font>
      <numFmt numFmtId="4" formatCode="#,##0.00"/>
      <alignment vertical="center" readingOrder="0"/>
    </dxf>
  </rfmt>
  <rfmt sheetId="22" s="1" sqref="K20" start="0" length="0">
    <dxf>
      <font>
        <sz val="8"/>
        <color auto="1"/>
        <name val="Open Sans"/>
        <scheme val="none"/>
      </font>
      <numFmt numFmtId="4" formatCode="#,##0.00"/>
      <alignment vertical="center" readingOrder="0"/>
    </dxf>
  </rfmt>
  <rfmt sheetId="22" s="1" sqref="L20" start="0" length="0">
    <dxf>
      <font>
        <sz val="8"/>
        <color auto="1"/>
        <name val="Open Sans"/>
        <scheme val="none"/>
      </font>
      <numFmt numFmtId="4" formatCode="#,##0.00"/>
      <alignment vertical="center" readingOrder="0"/>
    </dxf>
  </rfmt>
  <rfmt sheetId="22" s="1" sqref="M20" start="0" length="0">
    <dxf>
      <font>
        <sz val="8"/>
        <color auto="1"/>
        <name val="Open Sans"/>
        <scheme val="none"/>
      </font>
      <numFmt numFmtId="4" formatCode="#,##0.00"/>
      <alignment vertical="center" readingOrder="0"/>
    </dxf>
  </rfmt>
  <rfmt sheetId="22" s="1" sqref="N20" start="0" length="0">
    <dxf>
      <font>
        <sz val="8"/>
        <color auto="1"/>
        <name val="Open Sans"/>
        <scheme val="none"/>
      </font>
      <numFmt numFmtId="4" formatCode="#,##0.00"/>
      <alignment vertical="center" readingOrder="0"/>
    </dxf>
  </rfmt>
  <rfmt sheetId="22" s="1" sqref="O20" start="0" length="0">
    <dxf>
      <font>
        <sz val="8"/>
        <color auto="1"/>
        <name val="Open Sans"/>
        <scheme val="none"/>
      </font>
      <numFmt numFmtId="4" formatCode="#,##0.00"/>
      <alignment vertical="center" readingOrder="0"/>
    </dxf>
  </rfmt>
  <rfmt sheetId="22" s="1" sqref="P20" start="0" length="0">
    <dxf>
      <font>
        <sz val="8"/>
        <color auto="1"/>
        <name val="Open Sans"/>
        <scheme val="none"/>
      </font>
      <numFmt numFmtId="4" formatCode="#,##0.00"/>
      <alignment vertical="center" readingOrder="0"/>
    </dxf>
  </rfmt>
  <rfmt sheetId="22" s="1" sqref="Q20" start="0" length="0">
    <dxf>
      <font>
        <sz val="8"/>
        <color auto="1"/>
        <name val="Open Sans"/>
        <scheme val="none"/>
      </font>
      <numFmt numFmtId="4" formatCode="#,##0.00"/>
      <alignment vertical="center" readingOrder="0"/>
    </dxf>
  </rfmt>
  <rfmt sheetId="22" s="1" sqref="R20" start="0" length="0">
    <dxf>
      <font>
        <sz val="8"/>
        <color auto="1"/>
        <name val="Open Sans"/>
        <scheme val="none"/>
      </font>
      <numFmt numFmtId="4" formatCode="#,##0.00"/>
      <alignment vertical="center" readingOrder="0"/>
    </dxf>
  </rfmt>
  <rfmt sheetId="22" s="1" sqref="A20:XFD20" start="0" length="0">
    <dxf>
      <font>
        <sz val="10"/>
        <color auto="1"/>
        <name val="Arial"/>
        <scheme val="none"/>
      </font>
    </dxf>
  </rfmt>
  <rcc rId="4294" sId="22" odxf="1" dxf="1">
    <nc r="A21" t="inlineStr">
      <is>
        <t>4)</t>
      </is>
    </nc>
    <odxf>
      <font>
        <i val="0"/>
        <sz val="11"/>
        <color theme="1"/>
        <name val="Calibri"/>
        <scheme val="minor"/>
      </font>
      <alignment horizontal="general" vertical="bottom" wrapText="0" indent="0" readingOrder="0"/>
    </odxf>
    <ndxf>
      <font>
        <i/>
        <sz val="6"/>
        <color theme="1"/>
        <name val="Open Sans"/>
        <scheme val="none"/>
      </font>
      <alignment horizontal="right" vertical="top" wrapText="1" indent="1" readingOrder="0"/>
    </ndxf>
  </rcc>
  <rcc rId="4295" sId="22" odxf="1" dxf="1">
    <nc r="B21" t="inlineStr">
      <is>
        <t>Odpis aktualizacyjny z tytułu oczekiwanych strat kredytowych za cztery kolejne kwartały do średniego stanu wycenianych w zamortyzowanym koszcie należności kredytowych brutto od klientów (z końca poprzedniego roku i końca bieżącego okresu sprawozdawczego).</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cc rId="4296" sId="22" odxf="1" dxf="1">
    <nc r="C21" t="inlineStr">
      <is>
        <t>ECL allowances (for four consecutive quarters) to average gross loans and advances to customers (as at the end of the preceding year and the end of the current reporting period).</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fmt sheetId="22" s="1" sqref="D21" start="0" length="0">
    <dxf>
      <font>
        <sz val="8"/>
        <color auto="1"/>
        <name val="Open Sans"/>
        <scheme val="none"/>
      </font>
      <numFmt numFmtId="4" formatCode="#,##0.00"/>
      <alignment vertical="center" readingOrder="0"/>
    </dxf>
  </rfmt>
  <rfmt sheetId="22" s="1" sqref="E21" start="0" length="0">
    <dxf>
      <font>
        <sz val="8"/>
        <color auto="1"/>
        <name val="Open Sans"/>
        <scheme val="none"/>
      </font>
      <numFmt numFmtId="4" formatCode="#,##0.00"/>
      <alignment vertical="center" readingOrder="0"/>
    </dxf>
  </rfmt>
  <rfmt sheetId="22" s="1" sqref="F21" start="0" length="0">
    <dxf>
      <font>
        <sz val="8"/>
        <color auto="1"/>
        <name val="Open Sans"/>
        <scheme val="none"/>
      </font>
      <numFmt numFmtId="4" formatCode="#,##0.00"/>
      <alignment vertical="center" readingOrder="0"/>
    </dxf>
  </rfmt>
  <rfmt sheetId="22" s="1" sqref="G21" start="0" length="0">
    <dxf>
      <font>
        <sz val="8"/>
        <color auto="1"/>
        <name val="Open Sans"/>
        <scheme val="none"/>
      </font>
      <numFmt numFmtId="4" formatCode="#,##0.00"/>
      <alignment vertical="center" readingOrder="0"/>
    </dxf>
  </rfmt>
  <rfmt sheetId="22" s="1" sqref="H21" start="0" length="0">
    <dxf>
      <font>
        <sz val="8"/>
        <color auto="1"/>
        <name val="Open Sans"/>
        <scheme val="none"/>
      </font>
      <numFmt numFmtId="4" formatCode="#,##0.00"/>
      <alignment vertical="center" readingOrder="0"/>
    </dxf>
  </rfmt>
  <rfmt sheetId="22" s="1" sqref="I21" start="0" length="0">
    <dxf>
      <font>
        <sz val="8"/>
        <color auto="1"/>
        <name val="Open Sans"/>
        <scheme val="none"/>
      </font>
      <numFmt numFmtId="4" formatCode="#,##0.00"/>
      <alignment vertical="center" readingOrder="0"/>
    </dxf>
  </rfmt>
  <rfmt sheetId="22" s="1" sqref="J21" start="0" length="0">
    <dxf>
      <font>
        <sz val="8"/>
        <color auto="1"/>
        <name val="Open Sans"/>
        <scheme val="none"/>
      </font>
      <numFmt numFmtId="4" formatCode="#,##0.00"/>
      <alignment vertical="center" readingOrder="0"/>
    </dxf>
  </rfmt>
  <rfmt sheetId="22" s="1" sqref="K21" start="0" length="0">
    <dxf>
      <font>
        <sz val="8"/>
        <color auto="1"/>
        <name val="Open Sans"/>
        <scheme val="none"/>
      </font>
      <numFmt numFmtId="4" formatCode="#,##0.00"/>
      <alignment vertical="center" readingOrder="0"/>
    </dxf>
  </rfmt>
  <rfmt sheetId="22" s="1" sqref="L21" start="0" length="0">
    <dxf>
      <font>
        <sz val="8"/>
        <color auto="1"/>
        <name val="Open Sans"/>
        <scheme val="none"/>
      </font>
      <numFmt numFmtId="4" formatCode="#,##0.00"/>
      <alignment vertical="center" readingOrder="0"/>
    </dxf>
  </rfmt>
  <rfmt sheetId="22" s="1" sqref="M21" start="0" length="0">
    <dxf>
      <font>
        <sz val="8"/>
        <color auto="1"/>
        <name val="Open Sans"/>
        <scheme val="none"/>
      </font>
      <numFmt numFmtId="4" formatCode="#,##0.00"/>
      <alignment vertical="center" readingOrder="0"/>
    </dxf>
  </rfmt>
  <rfmt sheetId="22" s="1" sqref="N21" start="0" length="0">
    <dxf>
      <font>
        <sz val="8"/>
        <color auto="1"/>
        <name val="Open Sans"/>
        <scheme val="none"/>
      </font>
      <numFmt numFmtId="4" formatCode="#,##0.00"/>
      <alignment vertical="center" readingOrder="0"/>
    </dxf>
  </rfmt>
  <rfmt sheetId="22" s="1" sqref="O21" start="0" length="0">
    <dxf>
      <font>
        <sz val="8"/>
        <color auto="1"/>
        <name val="Open Sans"/>
        <scheme val="none"/>
      </font>
      <numFmt numFmtId="4" formatCode="#,##0.00"/>
      <alignment vertical="center" readingOrder="0"/>
    </dxf>
  </rfmt>
  <rfmt sheetId="22" s="1" sqref="P21" start="0" length="0">
    <dxf>
      <font>
        <sz val="8"/>
        <color auto="1"/>
        <name val="Open Sans"/>
        <scheme val="none"/>
      </font>
      <numFmt numFmtId="4" formatCode="#,##0.00"/>
      <alignment vertical="center" readingOrder="0"/>
    </dxf>
  </rfmt>
  <rfmt sheetId="22" s="1" sqref="Q21" start="0" length="0">
    <dxf>
      <font>
        <sz val="8"/>
        <color auto="1"/>
        <name val="Open Sans"/>
        <scheme val="none"/>
      </font>
      <numFmt numFmtId="4" formatCode="#,##0.00"/>
      <alignment vertical="center" readingOrder="0"/>
    </dxf>
  </rfmt>
  <rfmt sheetId="22" s="1" sqref="R21" start="0" length="0">
    <dxf>
      <font>
        <sz val="8"/>
        <color auto="1"/>
        <name val="Open Sans"/>
        <scheme val="none"/>
      </font>
      <numFmt numFmtId="4" formatCode="#,##0.00"/>
      <alignment vertical="center" readingOrder="0"/>
    </dxf>
  </rfmt>
  <rfmt sheetId="22" s="1" sqref="A21:XFD21" start="0" length="0">
    <dxf>
      <font>
        <sz val="10"/>
        <color auto="1"/>
        <name val="Arial"/>
        <scheme val="none"/>
      </font>
    </dxf>
  </rfmt>
  <rcc rId="4297" sId="22" odxf="1" dxf="1">
    <nc r="A22" t="inlineStr">
      <is>
        <t>5)</t>
      </is>
    </nc>
    <odxf>
      <font>
        <i val="0"/>
        <sz val="11"/>
        <color theme="1"/>
        <name val="Calibri"/>
        <scheme val="minor"/>
      </font>
      <alignment horizontal="general" vertical="bottom" wrapText="0" indent="0" readingOrder="0"/>
    </odxf>
    <ndxf>
      <font>
        <i/>
        <sz val="6"/>
        <color theme="1"/>
        <name val="Open Sans"/>
        <scheme val="none"/>
      </font>
      <alignment horizontal="right" vertical="top" wrapText="1" indent="1" readingOrder="0"/>
    </ndxf>
  </rcc>
  <rcc rId="4298" sId="22" odxf="1" dxf="1">
    <nc r="B22" t="inlineStr">
      <is>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cc rId="4299" sId="22" odxf="1" dxf="1">
    <nc r="C22" t="inlineStr">
      <is>
        <t>Profit attributable to the parent’s shareholders (for four consecutive quarters) to average equity (as at the end of the preceding year and the end of the current reporting period), net of non-controlling interests, current period profit and the undistributed portion of the profit.</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fmt sheetId="22" s="1" sqref="D22" start="0" length="0">
    <dxf>
      <font>
        <sz val="8"/>
        <color auto="1"/>
        <name val="Open Sans"/>
        <scheme val="none"/>
      </font>
      <numFmt numFmtId="4" formatCode="#,##0.00"/>
      <alignment vertical="center" readingOrder="0"/>
    </dxf>
  </rfmt>
  <rfmt sheetId="22" s="1" sqref="E22" start="0" length="0">
    <dxf>
      <font>
        <sz val="8"/>
        <color auto="1"/>
        <name val="Open Sans"/>
        <scheme val="none"/>
      </font>
      <numFmt numFmtId="4" formatCode="#,##0.00"/>
      <alignment vertical="center" readingOrder="0"/>
    </dxf>
  </rfmt>
  <rfmt sheetId="22" s="1" sqref="F22" start="0" length="0">
    <dxf>
      <font>
        <sz val="8"/>
        <color auto="1"/>
        <name val="Open Sans"/>
        <scheme val="none"/>
      </font>
      <numFmt numFmtId="4" formatCode="#,##0.00"/>
      <alignment vertical="center" readingOrder="0"/>
    </dxf>
  </rfmt>
  <rfmt sheetId="22" s="1" sqref="G22" start="0" length="0">
    <dxf>
      <font>
        <sz val="8"/>
        <color auto="1"/>
        <name val="Open Sans"/>
        <scheme val="none"/>
      </font>
      <numFmt numFmtId="4" formatCode="#,##0.00"/>
      <alignment vertical="center" readingOrder="0"/>
    </dxf>
  </rfmt>
  <rfmt sheetId="22" s="1" sqref="H22" start="0" length="0">
    <dxf>
      <font>
        <sz val="8"/>
        <color auto="1"/>
        <name val="Open Sans"/>
        <scheme val="none"/>
      </font>
      <numFmt numFmtId="4" formatCode="#,##0.00"/>
      <alignment vertical="center" readingOrder="0"/>
    </dxf>
  </rfmt>
  <rfmt sheetId="22" s="1" sqref="I22" start="0" length="0">
    <dxf>
      <font>
        <sz val="8"/>
        <color auto="1"/>
        <name val="Open Sans"/>
        <scheme val="none"/>
      </font>
      <numFmt numFmtId="4" formatCode="#,##0.00"/>
      <alignment vertical="center" readingOrder="0"/>
    </dxf>
  </rfmt>
  <rfmt sheetId="22" s="1" sqref="J22" start="0" length="0">
    <dxf>
      <font>
        <sz val="8"/>
        <color auto="1"/>
        <name val="Open Sans"/>
        <scheme val="none"/>
      </font>
      <numFmt numFmtId="4" formatCode="#,##0.00"/>
      <alignment vertical="center" readingOrder="0"/>
    </dxf>
  </rfmt>
  <rfmt sheetId="22" s="1" sqref="K22" start="0" length="0">
    <dxf>
      <font>
        <sz val="8"/>
        <color auto="1"/>
        <name val="Open Sans"/>
        <scheme val="none"/>
      </font>
      <numFmt numFmtId="4" formatCode="#,##0.00"/>
      <alignment vertical="center" readingOrder="0"/>
    </dxf>
  </rfmt>
  <rfmt sheetId="22" s="1" sqref="L22" start="0" length="0">
    <dxf>
      <font>
        <sz val="8"/>
        <color auto="1"/>
        <name val="Open Sans"/>
        <scheme val="none"/>
      </font>
      <numFmt numFmtId="4" formatCode="#,##0.00"/>
      <alignment vertical="center" readingOrder="0"/>
    </dxf>
  </rfmt>
  <rfmt sheetId="22" s="1" sqref="M22" start="0" length="0">
    <dxf>
      <font>
        <sz val="8"/>
        <color auto="1"/>
        <name val="Open Sans"/>
        <scheme val="none"/>
      </font>
      <numFmt numFmtId="4" formatCode="#,##0.00"/>
      <alignment vertical="center" readingOrder="0"/>
    </dxf>
  </rfmt>
  <rfmt sheetId="22" s="1" sqref="N22" start="0" length="0">
    <dxf>
      <font>
        <sz val="8"/>
        <color auto="1"/>
        <name val="Open Sans"/>
        <scheme val="none"/>
      </font>
      <numFmt numFmtId="4" formatCode="#,##0.00"/>
      <alignment vertical="center" readingOrder="0"/>
    </dxf>
  </rfmt>
  <rfmt sheetId="22" s="1" sqref="O22" start="0" length="0">
    <dxf>
      <font>
        <sz val="8"/>
        <color auto="1"/>
        <name val="Open Sans"/>
        <scheme val="none"/>
      </font>
      <numFmt numFmtId="4" formatCode="#,##0.00"/>
      <alignment vertical="center" readingOrder="0"/>
    </dxf>
  </rfmt>
  <rfmt sheetId="22" s="1" sqref="P22" start="0" length="0">
    <dxf>
      <font>
        <sz val="8"/>
        <color auto="1"/>
        <name val="Open Sans"/>
        <scheme val="none"/>
      </font>
      <numFmt numFmtId="4" formatCode="#,##0.00"/>
      <alignment vertical="center" readingOrder="0"/>
    </dxf>
  </rfmt>
  <rfmt sheetId="22" s="1" sqref="Q22" start="0" length="0">
    <dxf>
      <font>
        <sz val="8"/>
        <color auto="1"/>
        <name val="Open Sans"/>
        <scheme val="none"/>
      </font>
      <numFmt numFmtId="4" formatCode="#,##0.00"/>
      <alignment vertical="center" readingOrder="0"/>
    </dxf>
  </rfmt>
  <rfmt sheetId="22" s="1" sqref="R22" start="0" length="0">
    <dxf>
      <font>
        <sz val="8"/>
        <color auto="1"/>
        <name val="Open Sans"/>
        <scheme val="none"/>
      </font>
      <numFmt numFmtId="4" formatCode="#,##0.00"/>
      <alignment vertical="center" readingOrder="0"/>
    </dxf>
  </rfmt>
  <rfmt sheetId="22" s="1" sqref="A22:XFD22" start="0" length="0">
    <dxf>
      <font>
        <sz val="10"/>
        <color auto="1"/>
        <name val="Arial"/>
        <scheme val="none"/>
      </font>
    </dxf>
  </rfmt>
  <rcc rId="4300" sId="22" odxf="1" dxf="1">
    <nc r="A23" t="inlineStr">
      <is>
        <t>6)</t>
      </is>
    </nc>
    <odxf>
      <font>
        <i val="0"/>
        <sz val="11"/>
        <color theme="1"/>
        <name val="Calibri"/>
        <scheme val="minor"/>
      </font>
      <alignment horizontal="general" vertical="bottom" wrapText="0" indent="0" readingOrder="0"/>
    </odxf>
    <ndxf>
      <font>
        <i/>
        <sz val="6"/>
        <color theme="1"/>
        <name val="Open Sans"/>
        <scheme val="none"/>
      </font>
      <alignment horizontal="right" vertical="top" wrapText="1" indent="1" readingOrder="0"/>
    </ndxf>
  </rcc>
  <rcc rId="4301" sId="22" odxf="1" dxf="1">
    <nc r="B23" t="inlineStr">
      <is>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cc rId="4302" sId="22" odxf="1" dxf="1">
    <nc r="C23" t="inlineStr">
      <is>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fmt sheetId="22" s="1" sqref="D23" start="0" length="0">
    <dxf>
      <font>
        <sz val="8"/>
        <color auto="1"/>
        <name val="Open Sans"/>
        <scheme val="none"/>
      </font>
      <numFmt numFmtId="4" formatCode="#,##0.00"/>
      <alignment vertical="center" readingOrder="0"/>
    </dxf>
  </rfmt>
  <rfmt sheetId="22" s="1" sqref="E23" start="0" length="0">
    <dxf>
      <font>
        <sz val="8"/>
        <color auto="1"/>
        <name val="Open Sans"/>
        <scheme val="none"/>
      </font>
      <numFmt numFmtId="4" formatCode="#,##0.00"/>
      <alignment vertical="center" readingOrder="0"/>
    </dxf>
  </rfmt>
  <rfmt sheetId="22" s="1" sqref="F23" start="0" length="0">
    <dxf>
      <font>
        <sz val="8"/>
        <color auto="1"/>
        <name val="Open Sans"/>
        <scheme val="none"/>
      </font>
      <numFmt numFmtId="4" formatCode="#,##0.00"/>
      <alignment vertical="center" readingOrder="0"/>
    </dxf>
  </rfmt>
  <rfmt sheetId="22" s="1" sqref="G23" start="0" length="0">
    <dxf>
      <font>
        <sz val="8"/>
        <color auto="1"/>
        <name val="Open Sans"/>
        <scheme val="none"/>
      </font>
      <numFmt numFmtId="4" formatCode="#,##0.00"/>
      <alignment vertical="center" readingOrder="0"/>
    </dxf>
  </rfmt>
  <rfmt sheetId="22" s="1" sqref="H23" start="0" length="0">
    <dxf>
      <font>
        <sz val="8"/>
        <color auto="1"/>
        <name val="Open Sans"/>
        <scheme val="none"/>
      </font>
      <numFmt numFmtId="4" formatCode="#,##0.00"/>
      <alignment vertical="center" readingOrder="0"/>
    </dxf>
  </rfmt>
  <rfmt sheetId="22" s="1" sqref="I23" start="0" length="0">
    <dxf>
      <font>
        <sz val="8"/>
        <color auto="1"/>
        <name val="Open Sans"/>
        <scheme val="none"/>
      </font>
      <numFmt numFmtId="4" formatCode="#,##0.00"/>
      <alignment vertical="center" readingOrder="0"/>
    </dxf>
  </rfmt>
  <rfmt sheetId="22" s="1" sqref="J23" start="0" length="0">
    <dxf>
      <font>
        <sz val="8"/>
        <color auto="1"/>
        <name val="Open Sans"/>
        <scheme val="none"/>
      </font>
      <numFmt numFmtId="4" formatCode="#,##0.00"/>
      <alignment vertical="center" readingOrder="0"/>
    </dxf>
  </rfmt>
  <rfmt sheetId="22" s="1" sqref="K23" start="0" length="0">
    <dxf>
      <font>
        <sz val="8"/>
        <color auto="1"/>
        <name val="Open Sans"/>
        <scheme val="none"/>
      </font>
      <numFmt numFmtId="4" formatCode="#,##0.00"/>
      <alignment vertical="center" readingOrder="0"/>
    </dxf>
  </rfmt>
  <rfmt sheetId="22" s="1" sqref="L23" start="0" length="0">
    <dxf>
      <font>
        <sz val="8"/>
        <color auto="1"/>
        <name val="Open Sans"/>
        <scheme val="none"/>
      </font>
      <numFmt numFmtId="4" formatCode="#,##0.00"/>
      <alignment vertical="center" readingOrder="0"/>
    </dxf>
  </rfmt>
  <rfmt sheetId="22" s="1" sqref="M23" start="0" length="0">
    <dxf>
      <font>
        <sz val="8"/>
        <color auto="1"/>
        <name val="Open Sans"/>
        <scheme val="none"/>
      </font>
      <numFmt numFmtId="4" formatCode="#,##0.00"/>
      <alignment vertical="center" readingOrder="0"/>
    </dxf>
  </rfmt>
  <rfmt sheetId="22" s="1" sqref="N23" start="0" length="0">
    <dxf>
      <font>
        <sz val="8"/>
        <color auto="1"/>
        <name val="Open Sans"/>
        <scheme val="none"/>
      </font>
      <numFmt numFmtId="4" formatCode="#,##0.00"/>
      <alignment vertical="center" readingOrder="0"/>
    </dxf>
  </rfmt>
  <rfmt sheetId="22" s="1" sqref="O23" start="0" length="0">
    <dxf>
      <font>
        <sz val="8"/>
        <color auto="1"/>
        <name val="Open Sans"/>
        <scheme val="none"/>
      </font>
      <numFmt numFmtId="4" formatCode="#,##0.00"/>
      <alignment vertical="center" readingOrder="0"/>
    </dxf>
  </rfmt>
  <rfmt sheetId="22" s="1" sqref="P23" start="0" length="0">
    <dxf>
      <font>
        <sz val="8"/>
        <color auto="1"/>
        <name val="Open Sans"/>
        <scheme val="none"/>
      </font>
      <numFmt numFmtId="4" formatCode="#,##0.00"/>
      <alignment vertical="center" readingOrder="0"/>
    </dxf>
  </rfmt>
  <rfmt sheetId="22" s="1" sqref="Q23" start="0" length="0">
    <dxf>
      <font>
        <sz val="8"/>
        <color auto="1"/>
        <name val="Open Sans"/>
        <scheme val="none"/>
      </font>
      <numFmt numFmtId="4" formatCode="#,##0.00"/>
      <alignment vertical="center" readingOrder="0"/>
    </dxf>
  </rfmt>
  <rfmt sheetId="22" s="1" sqref="R23" start="0" length="0">
    <dxf>
      <font>
        <sz val="8"/>
        <color auto="1"/>
        <name val="Open Sans"/>
        <scheme val="none"/>
      </font>
      <numFmt numFmtId="4" formatCode="#,##0.00"/>
      <alignment vertical="center" readingOrder="0"/>
    </dxf>
  </rfmt>
  <rfmt sheetId="22" s="1" sqref="A23:XFD23" start="0" length="0">
    <dxf>
      <font>
        <sz val="10"/>
        <color auto="1"/>
        <name val="Arial"/>
        <scheme val="none"/>
      </font>
    </dxf>
  </rfmt>
  <rcc rId="4303" sId="22" odxf="1" dxf="1">
    <nc r="A24" t="inlineStr">
      <is>
        <t>7)</t>
      </is>
    </nc>
    <odxf>
      <font>
        <i val="0"/>
        <sz val="11"/>
        <color theme="1"/>
        <name val="Calibri"/>
        <scheme val="minor"/>
      </font>
      <alignment horizontal="general" vertical="bottom" wrapText="0" indent="0" readingOrder="0"/>
    </odxf>
    <ndxf>
      <font>
        <i/>
        <sz val="6"/>
        <color theme="1"/>
        <name val="Open Sans"/>
        <scheme val="none"/>
      </font>
      <alignment horizontal="right" vertical="top" wrapText="1" indent="1" readingOrder="0"/>
    </ndxf>
  </rcc>
  <rcc rId="4304" sId="22" odxf="1" dxf="1">
    <nc r="B24" t="inlineStr">
      <is>
        <t>Zysk należny akcjonariuszom jednostki dominującej za cztery kolejne kwartały do średniego stanu aktywów ogółem (z końca poprzedniego roku obrotowego i bieżącego okresu sprawozdawczego).</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cc rId="4305" sId="22" odxf="1" dxf="1">
    <nc r="C24" t="inlineStr">
      <is>
        <t>Profit attributable to the parent’s shareholders (for four consecutive quarters) to average total assets (as at the end of the previous year and the end of the current reporting period).</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fmt sheetId="22" s="1" sqref="D24" start="0" length="0">
    <dxf>
      <font>
        <sz val="8"/>
        <color auto="1"/>
        <name val="Open Sans"/>
        <scheme val="none"/>
      </font>
      <numFmt numFmtId="4" formatCode="#,##0.00"/>
      <alignment vertical="center" readingOrder="0"/>
    </dxf>
  </rfmt>
  <rfmt sheetId="22" s="1" sqref="E24" start="0" length="0">
    <dxf>
      <font>
        <sz val="8"/>
        <color auto="1"/>
        <name val="Open Sans"/>
        <scheme val="none"/>
      </font>
      <numFmt numFmtId="4" formatCode="#,##0.00"/>
      <alignment vertical="center" readingOrder="0"/>
    </dxf>
  </rfmt>
  <rfmt sheetId="22" s="1" sqref="F24" start="0" length="0">
    <dxf>
      <font>
        <sz val="8"/>
        <color auto="1"/>
        <name val="Open Sans"/>
        <scheme val="none"/>
      </font>
      <numFmt numFmtId="4" formatCode="#,##0.00"/>
      <alignment vertical="center" readingOrder="0"/>
    </dxf>
  </rfmt>
  <rfmt sheetId="22" s="1" sqref="G24" start="0" length="0">
    <dxf>
      <font>
        <sz val="8"/>
        <color auto="1"/>
        <name val="Open Sans"/>
        <scheme val="none"/>
      </font>
      <numFmt numFmtId="4" formatCode="#,##0.00"/>
      <alignment vertical="center" readingOrder="0"/>
    </dxf>
  </rfmt>
  <rfmt sheetId="22" s="1" sqref="H24" start="0" length="0">
    <dxf>
      <font>
        <sz val="8"/>
        <color auto="1"/>
        <name val="Open Sans"/>
        <scheme val="none"/>
      </font>
      <numFmt numFmtId="4" formatCode="#,##0.00"/>
      <alignment vertical="center" readingOrder="0"/>
    </dxf>
  </rfmt>
  <rfmt sheetId="22" s="1" sqref="I24" start="0" length="0">
    <dxf>
      <font>
        <sz val="8"/>
        <color auto="1"/>
        <name val="Open Sans"/>
        <scheme val="none"/>
      </font>
      <numFmt numFmtId="4" formatCode="#,##0.00"/>
      <alignment vertical="center" readingOrder="0"/>
    </dxf>
  </rfmt>
  <rfmt sheetId="22" s="1" sqref="J24" start="0" length="0">
    <dxf>
      <font>
        <sz val="8"/>
        <color auto="1"/>
        <name val="Open Sans"/>
        <scheme val="none"/>
      </font>
      <numFmt numFmtId="4" formatCode="#,##0.00"/>
      <alignment vertical="center" readingOrder="0"/>
    </dxf>
  </rfmt>
  <rfmt sheetId="22" s="1" sqref="K24" start="0" length="0">
    <dxf>
      <font>
        <sz val="8"/>
        <color auto="1"/>
        <name val="Open Sans"/>
        <scheme val="none"/>
      </font>
      <numFmt numFmtId="4" formatCode="#,##0.00"/>
      <alignment vertical="center" readingOrder="0"/>
    </dxf>
  </rfmt>
  <rfmt sheetId="22" s="1" sqref="L24" start="0" length="0">
    <dxf>
      <font>
        <sz val="8"/>
        <color auto="1"/>
        <name val="Open Sans"/>
        <scheme val="none"/>
      </font>
      <numFmt numFmtId="4" formatCode="#,##0.00"/>
      <alignment vertical="center" readingOrder="0"/>
    </dxf>
  </rfmt>
  <rfmt sheetId="22" s="1" sqref="M24" start="0" length="0">
    <dxf>
      <font>
        <sz val="8"/>
        <color auto="1"/>
        <name val="Open Sans"/>
        <scheme val="none"/>
      </font>
      <numFmt numFmtId="4" formatCode="#,##0.00"/>
      <alignment vertical="center" readingOrder="0"/>
    </dxf>
  </rfmt>
  <rfmt sheetId="22" s="1" sqref="N24" start="0" length="0">
    <dxf>
      <font>
        <sz val="8"/>
        <color auto="1"/>
        <name val="Open Sans"/>
        <scheme val="none"/>
      </font>
      <numFmt numFmtId="4" formatCode="#,##0.00"/>
      <alignment vertical="center" readingOrder="0"/>
    </dxf>
  </rfmt>
  <rfmt sheetId="22" s="1" sqref="O24" start="0" length="0">
    <dxf>
      <font>
        <sz val="8"/>
        <color auto="1"/>
        <name val="Open Sans"/>
        <scheme val="none"/>
      </font>
      <numFmt numFmtId="4" formatCode="#,##0.00"/>
      <alignment vertical="center" readingOrder="0"/>
    </dxf>
  </rfmt>
  <rfmt sheetId="22" s="1" sqref="P24" start="0" length="0">
    <dxf>
      <font>
        <sz val="8"/>
        <color auto="1"/>
        <name val="Open Sans"/>
        <scheme val="none"/>
      </font>
      <numFmt numFmtId="4" formatCode="#,##0.00"/>
      <alignment vertical="center" readingOrder="0"/>
    </dxf>
  </rfmt>
  <rfmt sheetId="22" s="1" sqref="Q24" start="0" length="0">
    <dxf>
      <font>
        <sz val="8"/>
        <color auto="1"/>
        <name val="Open Sans"/>
        <scheme val="none"/>
      </font>
      <numFmt numFmtId="4" formatCode="#,##0.00"/>
      <alignment vertical="center" readingOrder="0"/>
    </dxf>
  </rfmt>
  <rfmt sheetId="22" s="1" sqref="R24" start="0" length="0">
    <dxf>
      <font>
        <sz val="8"/>
        <color auto="1"/>
        <name val="Open Sans"/>
        <scheme val="none"/>
      </font>
      <numFmt numFmtId="4" formatCode="#,##0.00"/>
      <alignment vertical="center" readingOrder="0"/>
    </dxf>
  </rfmt>
  <rfmt sheetId="22" s="1" sqref="A24:XFD24" start="0" length="0">
    <dxf>
      <font>
        <sz val="10"/>
        <color auto="1"/>
        <name val="Arial"/>
        <scheme val="none"/>
      </font>
    </dxf>
  </rfmt>
  <rcc rId="4306" sId="22" odxf="1" dxf="1">
    <nc r="A25" t="inlineStr">
      <is>
        <t>8)</t>
      </is>
    </nc>
    <odxf>
      <font>
        <i val="0"/>
        <sz val="11"/>
        <color theme="1"/>
        <name val="Calibri"/>
        <scheme val="minor"/>
      </font>
      <alignment horizontal="general" vertical="bottom" wrapText="0" indent="0" readingOrder="0"/>
    </odxf>
    <ndxf>
      <font>
        <i/>
        <sz val="6"/>
        <color theme="1"/>
        <name val="Open Sans"/>
        <scheme val="none"/>
      </font>
      <alignment horizontal="right" vertical="top" wrapText="1" indent="1" readingOrder="0"/>
    </ndxf>
  </rcc>
  <rcc rId="4307" sId="22" odxf="1" dxf="1">
    <nc r="B25" t="inlineStr">
      <is>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cc rId="4308" sId="22" odxf="1" dxf="1">
    <nc r="C25" t="inlineStr">
      <is>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fmt sheetId="22" s="1" sqref="D25" start="0" length="0">
    <dxf>
      <font>
        <sz val="8"/>
        <color auto="1"/>
        <name val="Open Sans"/>
        <scheme val="none"/>
      </font>
      <numFmt numFmtId="4" formatCode="#,##0.00"/>
      <alignment vertical="center" readingOrder="0"/>
    </dxf>
  </rfmt>
  <rfmt sheetId="22" s="1" sqref="E25" start="0" length="0">
    <dxf>
      <font>
        <sz val="8"/>
        <color auto="1"/>
        <name val="Open Sans"/>
        <scheme val="none"/>
      </font>
      <numFmt numFmtId="4" formatCode="#,##0.00"/>
      <alignment vertical="center" readingOrder="0"/>
    </dxf>
  </rfmt>
  <rfmt sheetId="22" s="1" sqref="F25" start="0" length="0">
    <dxf>
      <font>
        <sz val="8"/>
        <color auto="1"/>
        <name val="Open Sans"/>
        <scheme val="none"/>
      </font>
      <numFmt numFmtId="4" formatCode="#,##0.00"/>
      <alignment vertical="center" readingOrder="0"/>
    </dxf>
  </rfmt>
  <rfmt sheetId="22" s="1" sqref="G25" start="0" length="0">
    <dxf>
      <font>
        <sz val="8"/>
        <color auto="1"/>
        <name val="Open Sans"/>
        <scheme val="none"/>
      </font>
      <numFmt numFmtId="4" formatCode="#,##0.00"/>
      <alignment vertical="center" readingOrder="0"/>
    </dxf>
  </rfmt>
  <rfmt sheetId="22" s="1" sqref="H25" start="0" length="0">
    <dxf>
      <font>
        <sz val="8"/>
        <color auto="1"/>
        <name val="Open Sans"/>
        <scheme val="none"/>
      </font>
      <numFmt numFmtId="4" formatCode="#,##0.00"/>
      <alignment vertical="center" readingOrder="0"/>
    </dxf>
  </rfmt>
  <rfmt sheetId="22" s="1" sqref="I25" start="0" length="0">
    <dxf>
      <font>
        <sz val="8"/>
        <color auto="1"/>
        <name val="Open Sans"/>
        <scheme val="none"/>
      </font>
      <numFmt numFmtId="4" formatCode="#,##0.00"/>
      <alignment vertical="center" readingOrder="0"/>
    </dxf>
  </rfmt>
  <rfmt sheetId="22" s="1" sqref="J25" start="0" length="0">
    <dxf>
      <font>
        <sz val="8"/>
        <color auto="1"/>
        <name val="Open Sans"/>
        <scheme val="none"/>
      </font>
      <numFmt numFmtId="4" formatCode="#,##0.00"/>
      <alignment vertical="center" readingOrder="0"/>
    </dxf>
  </rfmt>
  <rfmt sheetId="22" s="1" sqref="K25" start="0" length="0">
    <dxf>
      <font>
        <sz val="8"/>
        <color auto="1"/>
        <name val="Open Sans"/>
        <scheme val="none"/>
      </font>
      <numFmt numFmtId="4" formatCode="#,##0.00"/>
      <alignment vertical="center" readingOrder="0"/>
    </dxf>
  </rfmt>
  <rfmt sheetId="22" s="1" sqref="L25" start="0" length="0">
    <dxf>
      <font>
        <sz val="8"/>
        <color auto="1"/>
        <name val="Open Sans"/>
        <scheme val="none"/>
      </font>
      <numFmt numFmtId="4" formatCode="#,##0.00"/>
      <alignment vertical="center" readingOrder="0"/>
    </dxf>
  </rfmt>
  <rfmt sheetId="22" s="1" sqref="M25" start="0" length="0">
    <dxf>
      <font>
        <sz val="8"/>
        <color auto="1"/>
        <name val="Open Sans"/>
        <scheme val="none"/>
      </font>
      <numFmt numFmtId="4" formatCode="#,##0.00"/>
      <alignment vertical="center" readingOrder="0"/>
    </dxf>
  </rfmt>
  <rfmt sheetId="22" s="1" sqref="N25" start="0" length="0">
    <dxf>
      <font>
        <sz val="8"/>
        <color auto="1"/>
        <name val="Open Sans"/>
        <scheme val="none"/>
      </font>
      <numFmt numFmtId="4" formatCode="#,##0.00"/>
      <alignment vertical="center" readingOrder="0"/>
    </dxf>
  </rfmt>
  <rfmt sheetId="22" s="1" sqref="O25" start="0" length="0">
    <dxf>
      <font>
        <sz val="8"/>
        <color auto="1"/>
        <name val="Open Sans"/>
        <scheme val="none"/>
      </font>
      <numFmt numFmtId="4" formatCode="#,##0.00"/>
      <alignment vertical="center" readingOrder="0"/>
    </dxf>
  </rfmt>
  <rfmt sheetId="22" s="1" sqref="P25" start="0" length="0">
    <dxf>
      <font>
        <sz val="8"/>
        <color auto="1"/>
        <name val="Open Sans"/>
        <scheme val="none"/>
      </font>
      <numFmt numFmtId="4" formatCode="#,##0.00"/>
      <alignment vertical="center" readingOrder="0"/>
    </dxf>
  </rfmt>
  <rfmt sheetId="22" s="1" sqref="Q25" start="0" length="0">
    <dxf>
      <font>
        <sz val="8"/>
        <color auto="1"/>
        <name val="Open Sans"/>
        <scheme val="none"/>
      </font>
      <numFmt numFmtId="4" formatCode="#,##0.00"/>
      <alignment vertical="center" readingOrder="0"/>
    </dxf>
  </rfmt>
  <rfmt sheetId="22" s="1" sqref="R25" start="0" length="0">
    <dxf>
      <font>
        <sz val="8"/>
        <color auto="1"/>
        <name val="Open Sans"/>
        <scheme val="none"/>
      </font>
      <numFmt numFmtId="4" formatCode="#,##0.00"/>
      <alignment vertical="center" readingOrder="0"/>
    </dxf>
  </rfmt>
  <rfmt sheetId="22" s="1" sqref="A25:XFD25" start="0" length="0">
    <dxf>
      <font>
        <sz val="10"/>
        <color auto="1"/>
        <name val="Arial"/>
        <scheme val="none"/>
      </font>
    </dxf>
  </rfmt>
  <rcc rId="4309" sId="22" odxf="1" dxf="1">
    <nc r="A26" t="inlineStr">
      <is>
        <t>9)</t>
      </is>
    </nc>
    <odxf>
      <font>
        <i val="0"/>
        <sz val="11"/>
        <color theme="1"/>
        <name val="Calibri"/>
        <scheme val="minor"/>
      </font>
      <alignment horizontal="general" vertical="bottom" wrapText="0" indent="0" readingOrder="0"/>
    </odxf>
    <ndxf>
      <font>
        <i/>
        <sz val="6"/>
        <color theme="1"/>
        <name val="Open Sans"/>
        <scheme val="none"/>
      </font>
      <alignment horizontal="right" vertical="top" wrapText="1" indent="1" readingOrder="0"/>
    </ndxf>
  </rcc>
  <rcc rId="4310" sId="22" odxf="1" dxf="1">
    <nc r="B26" t="inlineStr">
      <is>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cc rId="4311" sId="22" odxf="1" dxf="1">
    <nc r="C26" t="inlineStr">
      <is>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fmt sheetId="22" s="1" sqref="D26" start="0" length="0">
    <dxf>
      <font>
        <sz val="8"/>
        <color auto="1"/>
        <name val="Open Sans"/>
        <scheme val="none"/>
      </font>
      <numFmt numFmtId="4" formatCode="#,##0.00"/>
      <alignment vertical="center" readingOrder="0"/>
    </dxf>
  </rfmt>
  <rfmt sheetId="22" s="1" sqref="E26" start="0" length="0">
    <dxf>
      <font>
        <sz val="8"/>
        <color auto="1"/>
        <name val="Open Sans"/>
        <scheme val="none"/>
      </font>
      <numFmt numFmtId="4" formatCode="#,##0.00"/>
      <alignment vertical="center" readingOrder="0"/>
    </dxf>
  </rfmt>
  <rfmt sheetId="22" s="1" sqref="F26" start="0" length="0">
    <dxf>
      <font>
        <sz val="8"/>
        <color auto="1"/>
        <name val="Open Sans"/>
        <scheme val="none"/>
      </font>
      <numFmt numFmtId="4" formatCode="#,##0.00"/>
      <alignment vertical="center" readingOrder="0"/>
    </dxf>
  </rfmt>
  <rfmt sheetId="22" s="1" sqref="G26" start="0" length="0">
    <dxf>
      <font>
        <sz val="8"/>
        <color auto="1"/>
        <name val="Open Sans"/>
        <scheme val="none"/>
      </font>
      <numFmt numFmtId="4" formatCode="#,##0.00"/>
      <alignment vertical="center" readingOrder="0"/>
    </dxf>
  </rfmt>
  <rfmt sheetId="22" s="1" sqref="H26" start="0" length="0">
    <dxf>
      <font>
        <sz val="8"/>
        <color auto="1"/>
        <name val="Open Sans"/>
        <scheme val="none"/>
      </font>
      <numFmt numFmtId="4" formatCode="#,##0.00"/>
      <alignment vertical="center" readingOrder="0"/>
    </dxf>
  </rfmt>
  <rfmt sheetId="22" s="1" sqref="I26" start="0" length="0">
    <dxf>
      <font>
        <sz val="8"/>
        <color auto="1"/>
        <name val="Open Sans"/>
        <scheme val="none"/>
      </font>
      <numFmt numFmtId="4" formatCode="#,##0.00"/>
      <alignment vertical="center" readingOrder="0"/>
    </dxf>
  </rfmt>
  <rfmt sheetId="22" s="1" sqref="J26" start="0" length="0">
    <dxf>
      <font>
        <sz val="8"/>
        <color auto="1"/>
        <name val="Open Sans"/>
        <scheme val="none"/>
      </font>
      <numFmt numFmtId="4" formatCode="#,##0.00"/>
      <alignment vertical="center" readingOrder="0"/>
    </dxf>
  </rfmt>
  <rfmt sheetId="22" s="1" sqref="K26" start="0" length="0">
    <dxf>
      <font>
        <sz val="8"/>
        <color auto="1"/>
        <name val="Open Sans"/>
        <scheme val="none"/>
      </font>
      <numFmt numFmtId="4" formatCode="#,##0.00"/>
      <alignment vertical="center" readingOrder="0"/>
    </dxf>
  </rfmt>
  <rfmt sheetId="22" s="1" sqref="L26" start="0" length="0">
    <dxf>
      <font>
        <sz val="8"/>
        <color auto="1"/>
        <name val="Open Sans"/>
        <scheme val="none"/>
      </font>
      <numFmt numFmtId="4" formatCode="#,##0.00"/>
      <alignment vertical="center" readingOrder="0"/>
    </dxf>
  </rfmt>
  <rfmt sheetId="22" s="1" sqref="M26" start="0" length="0">
    <dxf>
      <font>
        <sz val="8"/>
        <color auto="1"/>
        <name val="Open Sans"/>
        <scheme val="none"/>
      </font>
      <numFmt numFmtId="4" formatCode="#,##0.00"/>
      <alignment vertical="center" readingOrder="0"/>
    </dxf>
  </rfmt>
  <rfmt sheetId="22" s="1" sqref="N26" start="0" length="0">
    <dxf>
      <font>
        <sz val="8"/>
        <color auto="1"/>
        <name val="Open Sans"/>
        <scheme val="none"/>
      </font>
      <numFmt numFmtId="4" formatCode="#,##0.00"/>
      <alignment vertical="center" readingOrder="0"/>
    </dxf>
  </rfmt>
  <rfmt sheetId="22" s="1" sqref="O26" start="0" length="0">
    <dxf>
      <font>
        <sz val="8"/>
        <color auto="1"/>
        <name val="Open Sans"/>
        <scheme val="none"/>
      </font>
      <numFmt numFmtId="4" formatCode="#,##0.00"/>
      <alignment vertical="center" readingOrder="0"/>
    </dxf>
  </rfmt>
  <rfmt sheetId="22" s="1" sqref="P26" start="0" length="0">
    <dxf>
      <font>
        <sz val="8"/>
        <color auto="1"/>
        <name val="Open Sans"/>
        <scheme val="none"/>
      </font>
      <numFmt numFmtId="4" formatCode="#,##0.00"/>
      <alignment vertical="center" readingOrder="0"/>
    </dxf>
  </rfmt>
  <rfmt sheetId="22" s="1" sqref="Q26" start="0" length="0">
    <dxf>
      <font>
        <sz val="8"/>
        <color auto="1"/>
        <name val="Open Sans"/>
        <scheme val="none"/>
      </font>
      <numFmt numFmtId="4" formatCode="#,##0.00"/>
      <alignment vertical="center" readingOrder="0"/>
    </dxf>
  </rfmt>
  <rfmt sheetId="22" s="1" sqref="R26" start="0" length="0">
    <dxf>
      <font>
        <sz val="8"/>
        <color auto="1"/>
        <name val="Open Sans"/>
        <scheme val="none"/>
      </font>
      <numFmt numFmtId="4" formatCode="#,##0.00"/>
      <alignment vertical="center" readingOrder="0"/>
    </dxf>
  </rfmt>
  <rfmt sheetId="22" s="1" sqref="A26:XFD26" start="0" length="0">
    <dxf>
      <font>
        <sz val="10"/>
        <color auto="1"/>
        <name val="Arial"/>
        <scheme val="none"/>
      </font>
    </dxf>
  </rfmt>
  <rcc rId="4312" sId="22" odxf="1" dxf="1">
    <nc r="A27" t="inlineStr">
      <is>
        <t>10)</t>
      </is>
    </nc>
    <odxf>
      <font>
        <i val="0"/>
        <sz val="11"/>
        <color theme="1"/>
        <name val="Calibri"/>
        <scheme val="minor"/>
      </font>
      <alignment horizontal="general" vertical="bottom" wrapText="0" indent="0" readingOrder="0"/>
    </odxf>
    <ndxf>
      <font>
        <i/>
        <sz val="6"/>
        <color theme="1"/>
        <name val="Open Sans"/>
        <scheme val="none"/>
      </font>
      <alignment horizontal="right" vertical="top" wrapText="1" indent="1" readingOrder="0"/>
    </ndxf>
  </rcc>
  <rcc rId="4313" sId="22" odxf="1" dxf="1">
    <nc r="B27" t="inlineStr">
      <is>
        <t>Zysk należny udziałowcom jednostki dominującej za dany okres przez średnią ważoną liczbę akcji zwykłych.</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cc rId="4314" sId="22" odxf="1" dxf="1">
    <nc r="C27" t="inlineStr">
      <is>
        <t>Net profit for the period attributable to shareholders of the parent entity divided by the average weighted number of ordinary shares.</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fmt sheetId="22" s="1" sqref="D27" start="0" length="0">
    <dxf>
      <font>
        <sz val="8"/>
        <color auto="1"/>
        <name val="Open Sans"/>
        <scheme val="none"/>
      </font>
      <numFmt numFmtId="4" formatCode="#,##0.00"/>
      <alignment vertical="center" readingOrder="0"/>
    </dxf>
  </rfmt>
  <rfmt sheetId="22" s="1" sqref="E27" start="0" length="0">
    <dxf>
      <font>
        <sz val="8"/>
        <color auto="1"/>
        <name val="Open Sans"/>
        <scheme val="none"/>
      </font>
      <numFmt numFmtId="4" formatCode="#,##0.00"/>
      <alignment vertical="center" readingOrder="0"/>
    </dxf>
  </rfmt>
  <rfmt sheetId="22" s="1" sqref="F27" start="0" length="0">
    <dxf>
      <font>
        <sz val="8"/>
        <color auto="1"/>
        <name val="Open Sans"/>
        <scheme val="none"/>
      </font>
      <numFmt numFmtId="4" formatCode="#,##0.00"/>
      <alignment vertical="center" readingOrder="0"/>
    </dxf>
  </rfmt>
  <rfmt sheetId="22" s="1" sqref="G27" start="0" length="0">
    <dxf>
      <font>
        <sz val="8"/>
        <color auto="1"/>
        <name val="Open Sans"/>
        <scheme val="none"/>
      </font>
      <numFmt numFmtId="4" formatCode="#,##0.00"/>
      <alignment vertical="center" readingOrder="0"/>
    </dxf>
  </rfmt>
  <rfmt sheetId="22" s="1" sqref="H27" start="0" length="0">
    <dxf>
      <font>
        <sz val="8"/>
        <color auto="1"/>
        <name val="Open Sans"/>
        <scheme val="none"/>
      </font>
      <numFmt numFmtId="4" formatCode="#,##0.00"/>
      <alignment vertical="center" readingOrder="0"/>
    </dxf>
  </rfmt>
  <rfmt sheetId="22" s="1" sqref="I27" start="0" length="0">
    <dxf>
      <font>
        <sz val="8"/>
        <color auto="1"/>
        <name val="Open Sans"/>
        <scheme val="none"/>
      </font>
      <numFmt numFmtId="4" formatCode="#,##0.00"/>
      <alignment vertical="center" readingOrder="0"/>
    </dxf>
  </rfmt>
  <rfmt sheetId="22" s="1" sqref="J27" start="0" length="0">
    <dxf>
      <font>
        <sz val="8"/>
        <color auto="1"/>
        <name val="Open Sans"/>
        <scheme val="none"/>
      </font>
      <numFmt numFmtId="4" formatCode="#,##0.00"/>
      <alignment vertical="center" readingOrder="0"/>
    </dxf>
  </rfmt>
  <rfmt sheetId="22" s="1" sqref="K27" start="0" length="0">
    <dxf>
      <font>
        <sz val="8"/>
        <color auto="1"/>
        <name val="Open Sans"/>
        <scheme val="none"/>
      </font>
      <numFmt numFmtId="4" formatCode="#,##0.00"/>
      <alignment vertical="center" readingOrder="0"/>
    </dxf>
  </rfmt>
  <rfmt sheetId="22" s="1" sqref="L27" start="0" length="0">
    <dxf>
      <font>
        <sz val="8"/>
        <color auto="1"/>
        <name val="Open Sans"/>
        <scheme val="none"/>
      </font>
      <numFmt numFmtId="4" formatCode="#,##0.00"/>
      <alignment vertical="center" readingOrder="0"/>
    </dxf>
  </rfmt>
  <rfmt sheetId="22" s="1" sqref="M27" start="0" length="0">
    <dxf>
      <font>
        <sz val="8"/>
        <color auto="1"/>
        <name val="Open Sans"/>
        <scheme val="none"/>
      </font>
      <numFmt numFmtId="4" formatCode="#,##0.00"/>
      <alignment vertical="center" readingOrder="0"/>
    </dxf>
  </rfmt>
  <rfmt sheetId="22" s="1" sqref="N27" start="0" length="0">
    <dxf>
      <font>
        <sz val="8"/>
        <color auto="1"/>
        <name val="Open Sans"/>
        <scheme val="none"/>
      </font>
      <numFmt numFmtId="4" formatCode="#,##0.00"/>
      <alignment vertical="center" readingOrder="0"/>
    </dxf>
  </rfmt>
  <rfmt sheetId="22" s="1" sqref="O27" start="0" length="0">
    <dxf>
      <font>
        <sz val="8"/>
        <color auto="1"/>
        <name val="Open Sans"/>
        <scheme val="none"/>
      </font>
      <numFmt numFmtId="4" formatCode="#,##0.00"/>
      <alignment vertical="center" readingOrder="0"/>
    </dxf>
  </rfmt>
  <rfmt sheetId="22" s="1" sqref="P27" start="0" length="0">
    <dxf>
      <font>
        <sz val="8"/>
        <color auto="1"/>
        <name val="Open Sans"/>
        <scheme val="none"/>
      </font>
      <numFmt numFmtId="4" formatCode="#,##0.00"/>
      <alignment vertical="center" readingOrder="0"/>
    </dxf>
  </rfmt>
  <rfmt sheetId="22" s="1" sqref="Q27" start="0" length="0">
    <dxf>
      <font>
        <sz val="8"/>
        <color auto="1"/>
        <name val="Open Sans"/>
        <scheme val="none"/>
      </font>
      <numFmt numFmtId="4" formatCode="#,##0.00"/>
      <alignment vertical="center" readingOrder="0"/>
    </dxf>
  </rfmt>
  <rfmt sheetId="22" s="1" sqref="R27" start="0" length="0">
    <dxf>
      <font>
        <sz val="8"/>
        <color auto="1"/>
        <name val="Open Sans"/>
        <scheme val="none"/>
      </font>
      <numFmt numFmtId="4" formatCode="#,##0.00"/>
      <alignment vertical="center" readingOrder="0"/>
    </dxf>
  </rfmt>
  <rfmt sheetId="22" s="1" sqref="A27:XFD27" start="0" length="0">
    <dxf>
      <font>
        <sz val="10"/>
        <color auto="1"/>
        <name val="Arial"/>
        <scheme val="none"/>
      </font>
    </dxf>
  </rfmt>
  <rcc rId="4315" sId="22" odxf="1" dxf="1">
    <nc r="A28" t="inlineStr">
      <is>
        <t>*</t>
      </is>
    </nc>
    <odxf>
      <font>
        <i val="0"/>
        <sz val="11"/>
        <color theme="1"/>
        <name val="Calibri"/>
        <scheme val="minor"/>
      </font>
      <alignment horizontal="general" vertical="bottom" wrapText="0" indent="0" readingOrder="0"/>
    </odxf>
    <ndxf>
      <font>
        <i/>
        <sz val="6"/>
        <color theme="1"/>
        <name val="Open Sans"/>
        <scheme val="none"/>
      </font>
      <alignment horizontal="right" vertical="top" wrapText="1" indent="1" readingOrder="0"/>
    </ndxf>
  </rcc>
  <rcc rId="4316" sId="22" odxf="1" dxf="1">
    <nc r="B28" t="inlineStr">
      <is>
        <t xml:space="preserve">Wskażniki kapitałowe w okresach oznaczonych gwiazdką obejmują zyski zaliczone do funduszy własnych na podstawie decyzji NBP. </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cc rId="4317" sId="22" odxf="1" dxf="1">
    <nc r="C28" t="inlineStr">
      <is>
        <t xml:space="preserve">Capital ratios for periods indicated with an asterisk take account of profits allocated to own funds based on the NBP decision.  </t>
      </is>
    </nc>
    <odxf>
      <font>
        <i val="0"/>
        <sz val="11"/>
        <color theme="1"/>
        <name val="Calibri"/>
        <scheme val="minor"/>
      </font>
      <alignment horizontal="general" vertical="bottom" wrapText="0" readingOrder="0"/>
    </odxf>
    <ndxf>
      <font>
        <i/>
        <sz val="6"/>
        <color theme="1"/>
        <name val="Open Sans"/>
        <scheme val="none"/>
      </font>
      <alignment horizontal="justify" vertical="top" wrapText="1" readingOrder="0"/>
    </ndxf>
  </rcc>
  <rfmt sheetId="22" s="1" sqref="D28" start="0" length="0">
    <dxf>
      <font>
        <sz val="8"/>
        <color auto="1"/>
        <name val="Open Sans"/>
        <scheme val="none"/>
      </font>
      <numFmt numFmtId="4" formatCode="#,##0.00"/>
      <alignment vertical="center" readingOrder="0"/>
    </dxf>
  </rfmt>
  <rfmt sheetId="22" s="1" sqref="E28" start="0" length="0">
    <dxf>
      <font>
        <sz val="8"/>
        <color auto="1"/>
        <name val="Open Sans"/>
        <scheme val="none"/>
      </font>
      <numFmt numFmtId="4" formatCode="#,##0.00"/>
      <alignment vertical="center" readingOrder="0"/>
    </dxf>
  </rfmt>
  <rfmt sheetId="22" s="1" sqref="F28" start="0" length="0">
    <dxf>
      <font>
        <sz val="8"/>
        <color auto="1"/>
        <name val="Open Sans"/>
        <scheme val="none"/>
      </font>
      <numFmt numFmtId="4" formatCode="#,##0.00"/>
      <alignment vertical="center" readingOrder="0"/>
    </dxf>
  </rfmt>
  <rfmt sheetId="22" s="1" sqref="G28" start="0" length="0">
    <dxf>
      <font>
        <sz val="8"/>
        <color auto="1"/>
        <name val="Open Sans"/>
        <scheme val="none"/>
      </font>
      <numFmt numFmtId="4" formatCode="#,##0.00"/>
      <alignment vertical="center" readingOrder="0"/>
    </dxf>
  </rfmt>
  <rfmt sheetId="22" s="1" sqref="H28" start="0" length="0">
    <dxf>
      <font>
        <sz val="8"/>
        <color auto="1"/>
        <name val="Open Sans"/>
        <scheme val="none"/>
      </font>
      <numFmt numFmtId="4" formatCode="#,##0.00"/>
      <alignment vertical="center" readingOrder="0"/>
    </dxf>
  </rfmt>
  <rfmt sheetId="22" s="1" sqref="I28" start="0" length="0">
    <dxf>
      <font>
        <sz val="8"/>
        <color auto="1"/>
        <name val="Open Sans"/>
        <scheme val="none"/>
      </font>
      <numFmt numFmtId="4" formatCode="#,##0.00"/>
      <alignment vertical="center" readingOrder="0"/>
    </dxf>
  </rfmt>
  <rfmt sheetId="22" s="1" sqref="J28" start="0" length="0">
    <dxf>
      <font>
        <sz val="8"/>
        <color auto="1"/>
        <name val="Open Sans"/>
        <scheme val="none"/>
      </font>
      <numFmt numFmtId="4" formatCode="#,##0.00"/>
      <alignment vertical="center" readingOrder="0"/>
    </dxf>
  </rfmt>
  <rfmt sheetId="22" s="1" sqref="K28" start="0" length="0">
    <dxf>
      <font>
        <sz val="8"/>
        <color auto="1"/>
        <name val="Open Sans"/>
        <scheme val="none"/>
      </font>
      <numFmt numFmtId="4" formatCode="#,##0.00"/>
      <alignment vertical="center" readingOrder="0"/>
    </dxf>
  </rfmt>
  <rfmt sheetId="22" s="1" sqref="L28" start="0" length="0">
    <dxf>
      <font>
        <sz val="8"/>
        <color auto="1"/>
        <name val="Open Sans"/>
        <scheme val="none"/>
      </font>
      <numFmt numFmtId="4" formatCode="#,##0.00"/>
      <alignment vertical="center" readingOrder="0"/>
    </dxf>
  </rfmt>
  <rfmt sheetId="22" s="1" sqref="M28" start="0" length="0">
    <dxf>
      <font>
        <sz val="8"/>
        <color auto="1"/>
        <name val="Open Sans"/>
        <scheme val="none"/>
      </font>
      <numFmt numFmtId="4" formatCode="#,##0.00"/>
      <alignment vertical="center" readingOrder="0"/>
    </dxf>
  </rfmt>
  <rfmt sheetId="22" s="1" sqref="N28" start="0" length="0">
    <dxf>
      <font>
        <sz val="8"/>
        <color auto="1"/>
        <name val="Open Sans"/>
        <scheme val="none"/>
      </font>
      <numFmt numFmtId="4" formatCode="#,##0.00"/>
      <alignment vertical="center" readingOrder="0"/>
    </dxf>
  </rfmt>
  <rfmt sheetId="22" s="1" sqref="O28" start="0" length="0">
    <dxf>
      <font>
        <sz val="8"/>
        <color auto="1"/>
        <name val="Open Sans"/>
        <scheme val="none"/>
      </font>
      <numFmt numFmtId="4" formatCode="#,##0.00"/>
      <alignment vertical="center" readingOrder="0"/>
    </dxf>
  </rfmt>
  <rfmt sheetId="22" s="1" sqref="P28" start="0" length="0">
    <dxf>
      <font>
        <sz val="8"/>
        <color auto="1"/>
        <name val="Open Sans"/>
        <scheme val="none"/>
      </font>
      <numFmt numFmtId="4" formatCode="#,##0.00"/>
      <alignment vertical="center" readingOrder="0"/>
    </dxf>
  </rfmt>
  <rfmt sheetId="22" s="1" sqref="Q28" start="0" length="0">
    <dxf>
      <font>
        <sz val="8"/>
        <color auto="1"/>
        <name val="Open Sans"/>
        <scheme val="none"/>
      </font>
      <numFmt numFmtId="4" formatCode="#,##0.00"/>
      <alignment vertical="center" readingOrder="0"/>
    </dxf>
  </rfmt>
  <rfmt sheetId="22" s="1" sqref="R28" start="0" length="0">
    <dxf>
      <font>
        <sz val="8"/>
        <color auto="1"/>
        <name val="Open Sans"/>
        <scheme val="none"/>
      </font>
      <numFmt numFmtId="4" formatCode="#,##0.00"/>
      <alignment vertical="center" readingOrder="0"/>
    </dxf>
  </rfmt>
  <rfmt sheetId="22" s="1" sqref="A28:XFD28" start="0" length="0">
    <dxf>
      <font>
        <sz val="10"/>
        <color auto="1"/>
        <name val="Arial"/>
        <scheme val="none"/>
      </font>
    </dxf>
  </rfmt>
  <rfmt sheetId="22" s="1" sqref="A29" start="0" length="0">
    <dxf>
      <font>
        <sz val="10"/>
        <color auto="1"/>
        <name val="Arial"/>
        <scheme val="none"/>
      </font>
    </dxf>
  </rfmt>
  <rfmt sheetId="22" s="1" sqref="B29" start="0" length="0">
    <dxf>
      <font>
        <sz val="8"/>
        <color auto="1"/>
        <name val="Swis721CnEU"/>
        <scheme val="none"/>
      </font>
    </dxf>
  </rfmt>
  <rfmt sheetId="22" s="1" sqref="C29" start="0" length="0">
    <dxf>
      <font>
        <sz val="8"/>
        <color auto="1"/>
        <name val="Swis721CnEU"/>
        <scheme val="none"/>
      </font>
    </dxf>
  </rfmt>
  <rfmt sheetId="22" s="1" sqref="D29" start="0" length="0">
    <dxf>
      <font>
        <sz val="8"/>
        <color auto="1"/>
        <name val="Open Sans"/>
        <scheme val="none"/>
      </font>
      <numFmt numFmtId="4" formatCode="#,##0.00"/>
      <alignment vertical="center" readingOrder="0"/>
    </dxf>
  </rfmt>
  <rfmt sheetId="22" s="1" sqref="E29" start="0" length="0">
    <dxf>
      <font>
        <sz val="8"/>
        <color auto="1"/>
        <name val="Open Sans"/>
        <scheme val="none"/>
      </font>
      <numFmt numFmtId="4" formatCode="#,##0.00"/>
      <alignment vertical="center" readingOrder="0"/>
    </dxf>
  </rfmt>
  <rfmt sheetId="22" s="1" sqref="F29" start="0" length="0">
    <dxf>
      <font>
        <sz val="8"/>
        <color auto="1"/>
        <name val="Open Sans"/>
        <scheme val="none"/>
      </font>
      <numFmt numFmtId="4" formatCode="#,##0.00"/>
      <alignment vertical="center" readingOrder="0"/>
    </dxf>
  </rfmt>
  <rfmt sheetId="22" s="1" sqref="G29" start="0" length="0">
    <dxf>
      <font>
        <sz val="8"/>
        <color auto="1"/>
        <name val="Open Sans"/>
        <scheme val="none"/>
      </font>
      <numFmt numFmtId="4" formatCode="#,##0.00"/>
      <alignment vertical="center" readingOrder="0"/>
    </dxf>
  </rfmt>
  <rfmt sheetId="22" s="1" sqref="H29" start="0" length="0">
    <dxf>
      <font>
        <sz val="8"/>
        <color auto="1"/>
        <name val="Open Sans"/>
        <scheme val="none"/>
      </font>
      <numFmt numFmtId="4" formatCode="#,##0.00"/>
      <alignment vertical="center" readingOrder="0"/>
    </dxf>
  </rfmt>
  <rfmt sheetId="22" s="1" sqref="I29" start="0" length="0">
    <dxf>
      <font>
        <sz val="8"/>
        <color auto="1"/>
        <name val="Open Sans"/>
        <scheme val="none"/>
      </font>
      <numFmt numFmtId="4" formatCode="#,##0.00"/>
      <alignment vertical="center" readingOrder="0"/>
    </dxf>
  </rfmt>
  <rfmt sheetId="22" s="1" sqref="J29" start="0" length="0">
    <dxf>
      <font>
        <sz val="8"/>
        <color auto="1"/>
        <name val="Open Sans"/>
        <scheme val="none"/>
      </font>
      <numFmt numFmtId="4" formatCode="#,##0.00"/>
      <alignment vertical="center" readingOrder="0"/>
    </dxf>
  </rfmt>
  <rfmt sheetId="22" s="1" sqref="K29" start="0" length="0">
    <dxf>
      <font>
        <sz val="8"/>
        <color auto="1"/>
        <name val="Open Sans"/>
        <scheme val="none"/>
      </font>
      <numFmt numFmtId="4" formatCode="#,##0.00"/>
      <alignment vertical="center" readingOrder="0"/>
    </dxf>
  </rfmt>
  <rfmt sheetId="22" s="1" sqref="L29" start="0" length="0">
    <dxf>
      <font>
        <sz val="8"/>
        <color auto="1"/>
        <name val="Open Sans"/>
        <scheme val="none"/>
      </font>
      <numFmt numFmtId="4" formatCode="#,##0.00"/>
      <alignment vertical="center" readingOrder="0"/>
    </dxf>
  </rfmt>
  <rfmt sheetId="22" s="1" sqref="M29" start="0" length="0">
    <dxf>
      <font>
        <sz val="8"/>
        <color auto="1"/>
        <name val="Open Sans"/>
        <scheme val="none"/>
      </font>
      <numFmt numFmtId="4" formatCode="#,##0.00"/>
      <alignment vertical="center" readingOrder="0"/>
    </dxf>
  </rfmt>
  <rfmt sheetId="22" s="1" sqref="N29" start="0" length="0">
    <dxf>
      <font>
        <sz val="8"/>
        <color auto="1"/>
        <name val="Open Sans"/>
        <scheme val="none"/>
      </font>
      <numFmt numFmtId="4" formatCode="#,##0.00"/>
      <alignment vertical="center" readingOrder="0"/>
    </dxf>
  </rfmt>
  <rfmt sheetId="22" s="1" sqref="O29" start="0" length="0">
    <dxf>
      <font>
        <sz val="8"/>
        <color auto="1"/>
        <name val="Open Sans"/>
        <scheme val="none"/>
      </font>
      <numFmt numFmtId="4" formatCode="#,##0.00"/>
      <alignment vertical="center" readingOrder="0"/>
    </dxf>
  </rfmt>
  <rfmt sheetId="22" s="1" sqref="P29" start="0" length="0">
    <dxf>
      <font>
        <sz val="8"/>
        <color auto="1"/>
        <name val="Open Sans"/>
        <scheme val="none"/>
      </font>
      <numFmt numFmtId="4" formatCode="#,##0.00"/>
      <alignment vertical="center" readingOrder="0"/>
    </dxf>
  </rfmt>
  <rfmt sheetId="22" s="1" sqref="Q29" start="0" length="0">
    <dxf>
      <font>
        <sz val="8"/>
        <color auto="1"/>
        <name val="Open Sans"/>
        <scheme val="none"/>
      </font>
      <numFmt numFmtId="4" formatCode="#,##0.00"/>
      <alignment vertical="center" readingOrder="0"/>
    </dxf>
  </rfmt>
  <rfmt sheetId="22" s="1" sqref="R29" start="0" length="0">
    <dxf>
      <font>
        <sz val="8"/>
        <color auto="1"/>
        <name val="Open Sans"/>
        <scheme val="none"/>
      </font>
      <numFmt numFmtId="4" formatCode="#,##0.00"/>
      <alignment vertical="center" readingOrder="0"/>
    </dxf>
  </rfmt>
  <rfmt sheetId="22" s="1" sqref="A29:XFD29" start="0" length="0">
    <dxf>
      <font>
        <sz val="10"/>
        <color auto="1"/>
        <name val="Arial"/>
        <scheme val="none"/>
      </font>
    </dxf>
  </rfmt>
  <rfmt sheetId="22" s="1" sqref="A30" start="0" length="0">
    <dxf>
      <font>
        <sz val="10"/>
        <color auto="1"/>
        <name val="Arial"/>
        <scheme val="none"/>
      </font>
    </dxf>
  </rfmt>
  <rfmt sheetId="22" s="1" sqref="B30" start="0" length="0">
    <dxf>
      <font>
        <sz val="8"/>
        <color auto="1"/>
        <name val="Swis721CnEU"/>
        <scheme val="none"/>
      </font>
    </dxf>
  </rfmt>
  <rfmt sheetId="22" s="1" sqref="C30" start="0" length="0">
    <dxf>
      <font>
        <sz val="8"/>
        <color auto="1"/>
        <name val="Swis721CnEU"/>
        <scheme val="none"/>
      </font>
    </dxf>
  </rfmt>
  <rfmt sheetId="22" s="1" sqref="D30" start="0" length="0">
    <dxf>
      <font>
        <sz val="8"/>
        <color auto="1"/>
        <name val="Open Sans"/>
        <scheme val="none"/>
      </font>
      <numFmt numFmtId="4" formatCode="#,##0.00"/>
      <alignment vertical="center" readingOrder="0"/>
    </dxf>
  </rfmt>
  <rfmt sheetId="22" s="1" sqref="E30" start="0" length="0">
    <dxf>
      <font>
        <sz val="8"/>
        <color auto="1"/>
        <name val="Open Sans"/>
        <scheme val="none"/>
      </font>
      <numFmt numFmtId="4" formatCode="#,##0.00"/>
      <alignment vertical="center" readingOrder="0"/>
    </dxf>
  </rfmt>
  <rfmt sheetId="22" s="1" sqref="F30" start="0" length="0">
    <dxf>
      <font>
        <sz val="8"/>
        <color auto="1"/>
        <name val="Open Sans"/>
        <scheme val="none"/>
      </font>
      <numFmt numFmtId="4" formatCode="#,##0.00"/>
      <alignment vertical="center" readingOrder="0"/>
    </dxf>
  </rfmt>
  <rfmt sheetId="22" s="1" sqref="G30" start="0" length="0">
    <dxf>
      <font>
        <sz val="8"/>
        <color auto="1"/>
        <name val="Open Sans"/>
        <scheme val="none"/>
      </font>
      <numFmt numFmtId="4" formatCode="#,##0.00"/>
      <alignment vertical="center" readingOrder="0"/>
    </dxf>
  </rfmt>
  <rfmt sheetId="22" s="1" sqref="H30" start="0" length="0">
    <dxf>
      <font>
        <sz val="8"/>
        <color auto="1"/>
        <name val="Open Sans"/>
        <scheme val="none"/>
      </font>
      <numFmt numFmtId="4" formatCode="#,##0.00"/>
      <alignment vertical="center" readingOrder="0"/>
    </dxf>
  </rfmt>
  <rfmt sheetId="22" s="1" sqref="I30" start="0" length="0">
    <dxf>
      <font>
        <sz val="8"/>
        <color auto="1"/>
        <name val="Open Sans"/>
        <scheme val="none"/>
      </font>
      <numFmt numFmtId="4" formatCode="#,##0.00"/>
      <alignment vertical="center" readingOrder="0"/>
    </dxf>
  </rfmt>
  <rfmt sheetId="22" s="1" sqref="J30" start="0" length="0">
    <dxf>
      <font>
        <sz val="8"/>
        <color auto="1"/>
        <name val="Open Sans"/>
        <scheme val="none"/>
      </font>
      <numFmt numFmtId="4" formatCode="#,##0.00"/>
      <alignment vertical="center" readingOrder="0"/>
    </dxf>
  </rfmt>
  <rfmt sheetId="22" s="1" sqref="K30" start="0" length="0">
    <dxf>
      <font>
        <sz val="8"/>
        <color auto="1"/>
        <name val="Open Sans"/>
        <scheme val="none"/>
      </font>
      <numFmt numFmtId="4" formatCode="#,##0.00"/>
      <alignment vertical="center" readingOrder="0"/>
    </dxf>
  </rfmt>
  <rfmt sheetId="22" s="1" sqref="L30" start="0" length="0">
    <dxf>
      <font>
        <sz val="8"/>
        <color auto="1"/>
        <name val="Open Sans"/>
        <scheme val="none"/>
      </font>
      <numFmt numFmtId="4" formatCode="#,##0.00"/>
      <alignment vertical="center" readingOrder="0"/>
    </dxf>
  </rfmt>
  <rfmt sheetId="22" s="1" sqref="M30" start="0" length="0">
    <dxf>
      <font>
        <sz val="8"/>
        <color auto="1"/>
        <name val="Open Sans"/>
        <scheme val="none"/>
      </font>
      <numFmt numFmtId="4" formatCode="#,##0.00"/>
      <alignment vertical="center" readingOrder="0"/>
    </dxf>
  </rfmt>
  <rfmt sheetId="22" s="1" sqref="N30" start="0" length="0">
    <dxf>
      <font>
        <sz val="8"/>
        <color auto="1"/>
        <name val="Open Sans"/>
        <scheme val="none"/>
      </font>
      <numFmt numFmtId="4" formatCode="#,##0.00"/>
      <alignment vertical="center" readingOrder="0"/>
    </dxf>
  </rfmt>
  <rfmt sheetId="22" s="1" sqref="O30" start="0" length="0">
    <dxf>
      <font>
        <sz val="8"/>
        <color auto="1"/>
        <name val="Open Sans"/>
        <scheme val="none"/>
      </font>
      <numFmt numFmtId="4" formatCode="#,##0.00"/>
      <alignment vertical="center" readingOrder="0"/>
    </dxf>
  </rfmt>
  <rfmt sheetId="22" s="1" sqref="P30" start="0" length="0">
    <dxf>
      <font>
        <sz val="8"/>
        <color auto="1"/>
        <name val="Open Sans"/>
        <scheme val="none"/>
      </font>
      <numFmt numFmtId="4" formatCode="#,##0.00"/>
      <alignment vertical="center" readingOrder="0"/>
    </dxf>
  </rfmt>
  <rfmt sheetId="22" s="1" sqref="Q30" start="0" length="0">
    <dxf>
      <font>
        <sz val="8"/>
        <color auto="1"/>
        <name val="Open Sans"/>
        <scheme val="none"/>
      </font>
      <numFmt numFmtId="4" formatCode="#,##0.00"/>
      <alignment vertical="center" readingOrder="0"/>
    </dxf>
  </rfmt>
  <rfmt sheetId="22" s="1" sqref="R30" start="0" length="0">
    <dxf>
      <font>
        <sz val="8"/>
        <color auto="1"/>
        <name val="Open Sans"/>
        <scheme val="none"/>
      </font>
      <numFmt numFmtId="4" formatCode="#,##0.00"/>
      <alignment vertical="center" readingOrder="0"/>
    </dxf>
  </rfmt>
  <rfmt sheetId="22" s="1" sqref="A30:XFD30" start="0" length="0">
    <dxf>
      <font>
        <sz val="10"/>
        <color auto="1"/>
        <name val="Arial"/>
        <scheme val="none"/>
      </font>
    </dxf>
  </rfmt>
  <rfmt sheetId="22" s="1" sqref="A31" start="0" length="0">
    <dxf>
      <font>
        <sz val="10"/>
        <color auto="1"/>
        <name val="Arial"/>
        <scheme val="none"/>
      </font>
    </dxf>
  </rfmt>
  <rfmt sheetId="22" s="1" sqref="B31" start="0" length="0">
    <dxf>
      <font>
        <sz val="8"/>
        <color auto="1"/>
        <name val="Swis721CnEU"/>
        <scheme val="none"/>
      </font>
    </dxf>
  </rfmt>
  <rfmt sheetId="22" s="1" sqref="C31" start="0" length="0">
    <dxf>
      <font>
        <sz val="8"/>
        <color auto="1"/>
        <name val="Swis721CnEU"/>
        <scheme val="none"/>
      </font>
    </dxf>
  </rfmt>
  <rfmt sheetId="22" s="1" sqref="D31" start="0" length="0">
    <dxf>
      <font>
        <sz val="8"/>
        <color auto="1"/>
        <name val="Open Sans"/>
        <scheme val="none"/>
      </font>
      <numFmt numFmtId="4" formatCode="#,##0.00"/>
      <alignment vertical="center" readingOrder="0"/>
    </dxf>
  </rfmt>
  <rfmt sheetId="22" s="1" sqref="E31" start="0" length="0">
    <dxf>
      <font>
        <sz val="8"/>
        <color auto="1"/>
        <name val="Open Sans"/>
        <scheme val="none"/>
      </font>
      <numFmt numFmtId="4" formatCode="#,##0.00"/>
      <alignment vertical="center" readingOrder="0"/>
    </dxf>
  </rfmt>
  <rfmt sheetId="22" s="1" sqref="F31" start="0" length="0">
    <dxf>
      <font>
        <sz val="8"/>
        <color auto="1"/>
        <name val="Open Sans"/>
        <scheme val="none"/>
      </font>
      <numFmt numFmtId="4" formatCode="#,##0.00"/>
      <alignment vertical="center" readingOrder="0"/>
    </dxf>
  </rfmt>
  <rfmt sheetId="22" s="1" sqref="G31" start="0" length="0">
    <dxf>
      <font>
        <sz val="8"/>
        <color auto="1"/>
        <name val="Open Sans"/>
        <scheme val="none"/>
      </font>
      <numFmt numFmtId="4" formatCode="#,##0.00"/>
      <alignment vertical="center" readingOrder="0"/>
    </dxf>
  </rfmt>
  <rfmt sheetId="22" s="1" sqref="H31" start="0" length="0">
    <dxf>
      <font>
        <sz val="8"/>
        <color auto="1"/>
        <name val="Open Sans"/>
        <scheme val="none"/>
      </font>
      <numFmt numFmtId="4" formatCode="#,##0.00"/>
      <alignment vertical="center" readingOrder="0"/>
    </dxf>
  </rfmt>
  <rfmt sheetId="22" s="1" sqref="I31" start="0" length="0">
    <dxf>
      <font>
        <sz val="8"/>
        <color auto="1"/>
        <name val="Open Sans"/>
        <scheme val="none"/>
      </font>
      <numFmt numFmtId="4" formatCode="#,##0.00"/>
      <alignment vertical="center" readingOrder="0"/>
    </dxf>
  </rfmt>
  <rfmt sheetId="22" s="1" sqref="J31" start="0" length="0">
    <dxf>
      <font>
        <sz val="8"/>
        <color auto="1"/>
        <name val="Open Sans"/>
        <scheme val="none"/>
      </font>
      <numFmt numFmtId="4" formatCode="#,##0.00"/>
      <alignment vertical="center" readingOrder="0"/>
    </dxf>
  </rfmt>
  <rfmt sheetId="22" s="1" sqref="K31" start="0" length="0">
    <dxf>
      <font>
        <sz val="8"/>
        <color auto="1"/>
        <name val="Open Sans"/>
        <scheme val="none"/>
      </font>
      <numFmt numFmtId="4" formatCode="#,##0.00"/>
      <alignment vertical="center" readingOrder="0"/>
    </dxf>
  </rfmt>
  <rfmt sheetId="22" s="1" sqref="L31" start="0" length="0">
    <dxf>
      <font>
        <sz val="8"/>
        <color auto="1"/>
        <name val="Open Sans"/>
        <scheme val="none"/>
      </font>
      <numFmt numFmtId="4" formatCode="#,##0.00"/>
      <alignment vertical="center" readingOrder="0"/>
    </dxf>
  </rfmt>
  <rfmt sheetId="22" s="1" sqref="M31" start="0" length="0">
    <dxf>
      <font>
        <sz val="8"/>
        <color auto="1"/>
        <name val="Open Sans"/>
        <scheme val="none"/>
      </font>
      <numFmt numFmtId="4" formatCode="#,##0.00"/>
      <alignment vertical="center" readingOrder="0"/>
    </dxf>
  </rfmt>
  <rfmt sheetId="22" s="1" sqref="N31" start="0" length="0">
    <dxf>
      <font>
        <sz val="8"/>
        <color auto="1"/>
        <name val="Open Sans"/>
        <scheme val="none"/>
      </font>
      <numFmt numFmtId="4" formatCode="#,##0.00"/>
      <alignment vertical="center" readingOrder="0"/>
    </dxf>
  </rfmt>
  <rfmt sheetId="22" s="1" sqref="O31" start="0" length="0">
    <dxf>
      <font>
        <sz val="8"/>
        <color auto="1"/>
        <name val="Open Sans"/>
        <scheme val="none"/>
      </font>
      <numFmt numFmtId="4" formatCode="#,##0.00"/>
      <alignment vertical="center" readingOrder="0"/>
    </dxf>
  </rfmt>
  <rfmt sheetId="22" s="1" sqref="P31" start="0" length="0">
    <dxf>
      <font>
        <sz val="8"/>
        <color auto="1"/>
        <name val="Open Sans"/>
        <scheme val="none"/>
      </font>
      <numFmt numFmtId="4" formatCode="#,##0.00"/>
      <alignment vertical="center" readingOrder="0"/>
    </dxf>
  </rfmt>
  <rfmt sheetId="22" s="1" sqref="Q31" start="0" length="0">
    <dxf>
      <font>
        <sz val="8"/>
        <color auto="1"/>
        <name val="Open Sans"/>
        <scheme val="none"/>
      </font>
      <numFmt numFmtId="4" formatCode="#,##0.00"/>
      <alignment vertical="center" readingOrder="0"/>
    </dxf>
  </rfmt>
  <rfmt sheetId="22" s="1" sqref="R31" start="0" length="0">
    <dxf>
      <font>
        <sz val="8"/>
        <color auto="1"/>
        <name val="Open Sans"/>
        <scheme val="none"/>
      </font>
      <numFmt numFmtId="4" formatCode="#,##0.00"/>
      <alignment vertical="center" readingOrder="0"/>
    </dxf>
  </rfmt>
  <rfmt sheetId="22" s="1" sqref="A31:XFD31" start="0" length="0">
    <dxf>
      <font>
        <sz val="10"/>
        <color auto="1"/>
        <name val="Arial"/>
        <scheme val="none"/>
      </font>
    </dxf>
  </rfmt>
  <rfmt sheetId="22" s="1" sqref="A1:A1048576" start="0" length="0">
    <dxf>
      <font>
        <sz val="10"/>
        <color auto="1"/>
        <name val="Arial"/>
        <scheme val="none"/>
      </font>
    </dxf>
  </rfmt>
  <rfmt sheetId="22" s="1" sqref="B1:B1048576" start="0" length="0">
    <dxf>
      <font>
        <sz val="8"/>
        <color auto="1"/>
        <name val="Swis721CnEU"/>
        <scheme val="none"/>
      </font>
    </dxf>
  </rfmt>
  <rfmt sheetId="22" s="1" sqref="C1:C1048576" start="0" length="0">
    <dxf>
      <font>
        <sz val="8"/>
        <color auto="1"/>
        <name val="Swis721CnEU"/>
        <scheme val="none"/>
      </font>
    </dxf>
  </rfmt>
  <rfmt sheetId="22" s="1" sqref="D1:D1048576" start="0" length="0">
    <dxf>
      <font>
        <sz val="8"/>
        <color auto="1"/>
        <name val="Swis721CnEU"/>
        <scheme val="none"/>
      </font>
    </dxf>
  </rfmt>
  <rfmt sheetId="22" s="1" sqref="E1:E1048576" start="0" length="0">
    <dxf>
      <font>
        <sz val="8"/>
        <color auto="1"/>
        <name val="Swis721CnEU"/>
        <scheme val="none"/>
      </font>
    </dxf>
  </rfmt>
  <rfmt sheetId="22" s="1" sqref="F1:F1048576" start="0" length="0">
    <dxf>
      <font>
        <sz val="8"/>
        <color auto="1"/>
        <name val="Swis721CnEU"/>
        <scheme val="none"/>
      </font>
    </dxf>
  </rfmt>
  <rfmt sheetId="22" s="1" sqref="G1:G1048576" start="0" length="0">
    <dxf>
      <font>
        <sz val="8"/>
        <color auto="1"/>
        <name val="Swis721CnEU"/>
        <scheme val="none"/>
      </font>
    </dxf>
  </rfmt>
  <rfmt sheetId="22" s="1" sqref="H1:H1048576" start="0" length="0">
    <dxf>
      <font>
        <sz val="8"/>
        <color auto="1"/>
        <name val="Swis721CnEU"/>
        <scheme val="none"/>
      </font>
    </dxf>
  </rfmt>
  <rfmt sheetId="22" s="1" sqref="I1:I1048576" start="0" length="0">
    <dxf>
      <font>
        <sz val="8"/>
        <color auto="1"/>
        <name val="Swis721CnEU"/>
        <scheme val="none"/>
      </font>
    </dxf>
  </rfmt>
  <rfmt sheetId="22" s="1" sqref="J1:J1048576" start="0" length="0">
    <dxf>
      <font>
        <sz val="8"/>
        <color auto="1"/>
        <name val="Swis721CnEU"/>
        <scheme val="none"/>
      </font>
    </dxf>
  </rfmt>
  <rfmt sheetId="22" s="1" sqref="K1:K1048576" start="0" length="0">
    <dxf>
      <font>
        <sz val="8"/>
        <color auto="1"/>
        <name val="Swis721CnEU"/>
        <scheme val="none"/>
      </font>
    </dxf>
  </rfmt>
  <rfmt sheetId="22" s="1" sqref="L1:L1048576" start="0" length="0">
    <dxf>
      <font>
        <sz val="8"/>
        <color auto="1"/>
        <name val="Swis721CnEU"/>
        <scheme val="none"/>
      </font>
    </dxf>
  </rfmt>
  <rfmt sheetId="22" s="1" sqref="M1:M1048576" start="0" length="0">
    <dxf>
      <font>
        <sz val="8"/>
        <color auto="1"/>
        <name val="Swis721CnEU"/>
        <scheme val="none"/>
      </font>
    </dxf>
  </rfmt>
  <rfmt sheetId="22" s="1" sqref="N1:N1048576" start="0" length="0">
    <dxf>
      <font>
        <sz val="8"/>
        <color auto="1"/>
        <name val="Swis721CnEU"/>
        <scheme val="none"/>
      </font>
    </dxf>
  </rfmt>
  <rfmt sheetId="22" s="1" sqref="O1:O1048576" start="0" length="0">
    <dxf>
      <font>
        <sz val="8"/>
        <color auto="1"/>
        <name val="Swis721CnEU"/>
        <scheme val="none"/>
      </font>
    </dxf>
  </rfmt>
  <rfmt sheetId="22" s="1" sqref="P1:P1048576" start="0" length="0">
    <dxf>
      <font>
        <sz val="8"/>
        <color auto="1"/>
        <name val="Swis721CnEU"/>
        <scheme val="none"/>
      </font>
    </dxf>
  </rfmt>
  <rfmt sheetId="22" s="1" sqref="Q1:Q1048576" start="0" length="0">
    <dxf>
      <font>
        <sz val="8"/>
        <color auto="1"/>
        <name val="Swis721CnEU"/>
        <scheme val="none"/>
      </font>
    </dxf>
  </rfmt>
  <rfmt sheetId="22" s="1" sqref="R1:R1048576" start="0" length="0">
    <dxf>
      <font>
        <sz val="8"/>
        <color auto="1"/>
        <name val="Swis721CnEU"/>
        <scheme val="none"/>
      </font>
    </dxf>
  </rfmt>
  <rfmt sheetId="22" s="1" sqref="S1:S1048576" start="0" length="0">
    <dxf>
      <font>
        <sz val="10"/>
        <color auto="1"/>
        <name val="Arial"/>
        <scheme val="none"/>
      </font>
    </dxf>
  </rfmt>
  <rfmt sheetId="22" s="1" sqref="T1:T1048576" start="0" length="0">
    <dxf>
      <font>
        <sz val="10"/>
        <color auto="1"/>
        <name val="Arial"/>
        <scheme val="none"/>
      </font>
    </dxf>
  </rfmt>
  <rfmt sheetId="22" s="1" sqref="U1:U1048576" start="0" length="0">
    <dxf>
      <font>
        <sz val="10"/>
        <color auto="1"/>
        <name val="Arial"/>
        <scheme val="none"/>
      </font>
    </dxf>
  </rfmt>
  <rfmt sheetId="22" s="1" sqref="V1:V1048576" start="0" length="0">
    <dxf>
      <font>
        <sz val="10"/>
        <color auto="1"/>
        <name val="Arial"/>
        <scheme val="none"/>
      </font>
    </dxf>
  </rfmt>
  <rfmt sheetId="22" s="1" sqref="W1:W1048576" start="0" length="0">
    <dxf>
      <font>
        <sz val="10"/>
        <color auto="1"/>
        <name val="Arial"/>
        <scheme val="none"/>
      </font>
    </dxf>
  </rfmt>
  <rfmt sheetId="20" s="1" sqref="C1" start="0" length="0">
    <dxf>
      <font>
        <sz val="7"/>
        <color theme="1"/>
        <name val="Open Sans"/>
        <scheme val="none"/>
      </font>
      <fill>
        <patternFill patternType="solid">
          <bgColor rgb="FFFFFFFF"/>
        </patternFill>
      </fill>
      <alignment horizontal="left" vertical="center" wrapText="1" readingOrder="0"/>
    </dxf>
  </rfmt>
  <rfmt sheetId="20" s="1" sqref="D1" start="0" length="0">
    <dxf>
      <font>
        <sz val="7"/>
        <color theme="1"/>
        <name val="Open Sans"/>
        <scheme val="none"/>
      </font>
      <fill>
        <patternFill patternType="solid">
          <bgColor rgb="FFFFFFFF"/>
        </patternFill>
      </fill>
      <alignment horizontal="left" vertical="center" wrapText="1" readingOrder="0"/>
    </dxf>
  </rfmt>
  <rfmt sheetId="20" s="1" sqref="E1" start="0" length="0">
    <dxf>
      <font>
        <sz val="7"/>
        <color theme="1"/>
        <name val="Open Sans"/>
        <scheme val="none"/>
      </font>
      <fill>
        <patternFill patternType="solid">
          <bgColor rgb="FFFFFFFF"/>
        </patternFill>
      </fill>
      <alignment horizontal="left" vertical="center" wrapText="1" readingOrder="0"/>
    </dxf>
  </rfmt>
  <rfmt sheetId="20" s="1" sqref="F1" start="0" length="0">
    <dxf>
      <font>
        <sz val="7"/>
        <color theme="1"/>
        <name val="Open Sans"/>
        <scheme val="none"/>
      </font>
      <fill>
        <patternFill patternType="solid">
          <bgColor rgb="FFFFFFFF"/>
        </patternFill>
      </fill>
      <alignment horizontal="left" vertical="center" wrapText="1" readingOrder="0"/>
    </dxf>
  </rfmt>
  <rfmt sheetId="20" s="1" sqref="G1" start="0" length="0">
    <dxf>
      <font>
        <sz val="7"/>
        <color rgb="FFFF0000"/>
        <name val="Open Sans"/>
        <scheme val="none"/>
      </font>
      <numFmt numFmtId="168" formatCode="0.0%"/>
      <fill>
        <patternFill patternType="solid">
          <bgColor theme="0"/>
        </patternFill>
      </fill>
      <alignment horizontal="right" vertical="center" wrapText="1" readingOrder="0"/>
    </dxf>
  </rfmt>
  <rfmt sheetId="20" s="1" sqref="H1" start="0" length="0">
    <dxf>
      <font>
        <sz val="7"/>
        <color rgb="FFFF0000"/>
        <name val="Open Sans"/>
        <scheme val="none"/>
      </font>
      <numFmt numFmtId="168" formatCode="0.0%"/>
      <fill>
        <patternFill patternType="solid">
          <bgColor theme="0"/>
        </patternFill>
      </fill>
      <alignment horizontal="right" vertical="center" wrapText="1" readingOrder="0"/>
    </dxf>
  </rfmt>
  <rfmt sheetId="20" s="1" sqref="I1" start="0" length="0">
    <dxf>
      <font>
        <sz val="7"/>
        <color rgb="FFFF0000"/>
        <name val="Open Sans"/>
        <scheme val="none"/>
      </font>
      <numFmt numFmtId="168" formatCode="0.0%"/>
      <fill>
        <patternFill patternType="solid">
          <bgColor theme="0"/>
        </patternFill>
      </fill>
      <alignment horizontal="right" vertical="center" wrapText="1" readingOrder="0"/>
    </dxf>
  </rfmt>
  <rfmt sheetId="20" s="1" sqref="J1" start="0" length="0">
    <dxf>
      <font>
        <sz val="7"/>
        <color rgb="FFFF0000"/>
        <name val="Open Sans"/>
        <scheme val="none"/>
      </font>
      <numFmt numFmtId="168" formatCode="0.0%"/>
      <fill>
        <patternFill patternType="solid">
          <bgColor theme="0"/>
        </patternFill>
      </fill>
      <alignment horizontal="right" vertical="center" wrapText="1" readingOrder="0"/>
    </dxf>
  </rfmt>
  <rfmt sheetId="20" s="1" sqref="K1" start="0" length="0">
    <dxf>
      <font>
        <sz val="7"/>
        <color rgb="FFFF0000"/>
        <name val="Open Sans"/>
        <scheme val="none"/>
      </font>
      <numFmt numFmtId="168" formatCode="0.0%"/>
      <fill>
        <patternFill patternType="solid">
          <bgColor theme="0"/>
        </patternFill>
      </fill>
      <alignment horizontal="right" vertical="center" wrapText="1" readingOrder="0"/>
    </dxf>
  </rfmt>
  <rfmt sheetId="20" s="1" sqref="L1" start="0" length="0">
    <dxf>
      <font>
        <sz val="7"/>
        <color rgb="FFFF0000"/>
        <name val="Open Sans"/>
        <scheme val="none"/>
      </font>
      <numFmt numFmtId="168" formatCode="0.0%"/>
      <fill>
        <patternFill patternType="solid">
          <bgColor theme="0"/>
        </patternFill>
      </fill>
      <alignment horizontal="right" vertical="center" wrapText="1" readingOrder="0"/>
    </dxf>
  </rfmt>
  <rfmt sheetId="20" s="1" sqref="M1" start="0" length="0">
    <dxf>
      <font>
        <sz val="7"/>
        <color rgb="FFFF0000"/>
        <name val="Open Sans"/>
        <scheme val="none"/>
      </font>
      <numFmt numFmtId="168" formatCode="0.0%"/>
      <fill>
        <patternFill patternType="solid">
          <bgColor theme="0"/>
        </patternFill>
      </fill>
      <alignment horizontal="right" vertical="center" wrapText="1" readingOrder="0"/>
    </dxf>
  </rfmt>
  <rfmt sheetId="20" s="1" sqref="N1" start="0" length="0">
    <dxf>
      <font>
        <sz val="7"/>
        <color rgb="FFFF0000"/>
        <name val="Open Sans"/>
        <scheme val="none"/>
      </font>
      <numFmt numFmtId="168" formatCode="0.0%"/>
      <fill>
        <patternFill patternType="solid">
          <bgColor theme="0"/>
        </patternFill>
      </fill>
      <alignment horizontal="right" vertical="center" wrapText="1" readingOrder="0"/>
    </dxf>
  </rfmt>
  <rfmt sheetId="20" s="1" sqref="O1" start="0" length="0">
    <dxf>
      <font>
        <sz val="7"/>
        <color rgb="FFFF0000"/>
        <name val="Open Sans"/>
        <scheme val="none"/>
      </font>
      <numFmt numFmtId="168" formatCode="0.0%"/>
      <fill>
        <patternFill patternType="solid">
          <bgColor theme="0"/>
        </patternFill>
      </fill>
      <alignment horizontal="right" vertical="center" wrapText="1" readingOrder="0"/>
    </dxf>
  </rfmt>
  <rfmt sheetId="20" s="1" sqref="P1" start="0" length="0">
    <dxf>
      <font>
        <sz val="7"/>
        <color rgb="FFFF0000"/>
        <name val="Open Sans"/>
        <scheme val="none"/>
      </font>
      <numFmt numFmtId="168" formatCode="0.0%"/>
      <fill>
        <patternFill patternType="solid">
          <bgColor theme="0"/>
        </patternFill>
      </fill>
      <alignment horizontal="right" vertical="center" wrapText="1" readingOrder="0"/>
    </dxf>
  </rfmt>
  <rfmt sheetId="20" s="1" sqref="Q1" start="0" length="0">
    <dxf>
      <font>
        <sz val="7"/>
        <color rgb="FFFF0000"/>
        <name val="Open Sans"/>
        <scheme val="none"/>
      </font>
      <numFmt numFmtId="168" formatCode="0.0%"/>
      <fill>
        <patternFill patternType="solid">
          <bgColor theme="0"/>
        </patternFill>
      </fill>
      <alignment horizontal="right" vertical="center" wrapText="1" readingOrder="0"/>
    </dxf>
  </rfmt>
  <rfmt sheetId="20" s="1" sqref="R1" start="0" length="0">
    <dxf>
      <font>
        <sz val="7"/>
        <color rgb="FFFF0000"/>
        <name val="Open Sans"/>
        <scheme val="none"/>
      </font>
      <numFmt numFmtId="168" formatCode="0.0%"/>
      <fill>
        <patternFill patternType="solid">
          <bgColor theme="0"/>
        </patternFill>
      </fill>
      <alignment horizontal="right" vertical="center" wrapText="1" readingOrder="0"/>
    </dxf>
  </rfmt>
  <rfmt sheetId="20" s="1" sqref="S1" start="0" length="0">
    <dxf>
      <font>
        <sz val="7"/>
        <color rgb="FFFF0000"/>
        <name val="Open Sans"/>
        <scheme val="none"/>
      </font>
      <numFmt numFmtId="168" formatCode="0.0%"/>
      <fill>
        <patternFill patternType="solid">
          <bgColor theme="0"/>
        </patternFill>
      </fill>
      <alignment horizontal="right" vertical="center" wrapText="1" readingOrder="0"/>
    </dxf>
  </rfmt>
  <rfmt sheetId="20" s="1" sqref="T1" start="0" length="0">
    <dxf>
      <font>
        <sz val="7"/>
        <color rgb="FFFF0000"/>
        <name val="Open Sans"/>
        <scheme val="none"/>
      </font>
      <numFmt numFmtId="168" formatCode="0.0%"/>
      <fill>
        <patternFill patternType="solid">
          <bgColor theme="0"/>
        </patternFill>
      </fill>
      <alignment horizontal="right" vertical="center" wrapText="1" readingOrder="0"/>
    </dxf>
  </rfmt>
  <rfmt sheetId="20" s="1" sqref="U1" start="0" length="0">
    <dxf>
      <font>
        <sz val="7"/>
        <color rgb="FFFF0000"/>
        <name val="Open Sans"/>
        <scheme val="none"/>
      </font>
      <numFmt numFmtId="168" formatCode="0.0%"/>
      <fill>
        <patternFill patternType="solid">
          <bgColor theme="0"/>
        </patternFill>
      </fill>
      <alignment horizontal="right" vertical="center" wrapText="1" readingOrder="0"/>
    </dxf>
  </rfmt>
  <rfmt sheetId="20" s="1" sqref="V1" start="0" length="0">
    <dxf>
      <font>
        <sz val="11"/>
        <color theme="1"/>
        <name val="Open Sans"/>
        <scheme val="none"/>
      </font>
    </dxf>
  </rfmt>
  <rfmt sheetId="20" s="1" sqref="W1" start="0" length="0">
    <dxf>
      <font>
        <sz val="11"/>
        <color theme="1"/>
        <name val="Open Sans"/>
        <scheme val="none"/>
      </font>
    </dxf>
  </rfmt>
  <rfmt sheetId="20" s="1" sqref="X1" start="0" length="0">
    <dxf>
      <font>
        <sz val="11"/>
        <color theme="1"/>
        <name val="Open Sans"/>
        <scheme val="none"/>
      </font>
    </dxf>
  </rfmt>
  <rfmt sheetId="20" s="1" sqref="Y1" start="0" length="0">
    <dxf>
      <font>
        <sz val="11"/>
        <color theme="1"/>
        <name val="Open Sans"/>
        <scheme val="none"/>
      </font>
    </dxf>
  </rfmt>
  <rfmt sheetId="20" s="1" sqref="Z1" start="0" length="0">
    <dxf>
      <font>
        <sz val="11"/>
        <color theme="1"/>
        <name val="Open Sans"/>
        <scheme val="none"/>
      </font>
    </dxf>
  </rfmt>
  <rfmt sheetId="20" s="1" sqref="A1:XFD1" start="0" length="0">
    <dxf>
      <font>
        <sz val="11"/>
        <color theme="1"/>
        <name val="Open Sans"/>
        <scheme val="none"/>
      </font>
    </dxf>
  </rfmt>
  <rcc rId="4318" sId="20" odxf="1" s="1" dxf="1">
    <nc r="C2" t="inlineStr">
      <is>
        <t xml:space="preserve">Podstawowe dane niefinansowe Grupy Santander Bank Polska S.A.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0"/>
        <color rgb="FFCC0000"/>
        <name val="Open Sans"/>
        <scheme val="none"/>
      </font>
      <fill>
        <patternFill patternType="solid">
          <bgColor rgb="FFFFFFFF"/>
        </patternFill>
      </fill>
      <alignment vertical="center" wrapText="1" readingOrder="0"/>
      <border outline="0">
        <bottom style="thin">
          <color rgb="FFCC0000"/>
        </bottom>
      </border>
    </ndxf>
  </rcc>
  <rcc rId="4319" sId="20" odxf="1" s="1" dxf="1">
    <nc r="D2" t="inlineStr">
      <is>
        <t>Key non-financial data of Santander Bank  Group</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0"/>
        <color rgb="FFCC0000"/>
        <name val="Open Sans"/>
        <scheme val="none"/>
      </font>
      <fill>
        <patternFill patternType="solid">
          <bgColor rgb="FFFFFFFF"/>
        </patternFill>
      </fill>
      <alignment vertical="center" wrapText="1" readingOrder="0"/>
      <border outline="0">
        <bottom style="thin">
          <color rgb="FFCC0000"/>
        </bottom>
      </border>
    </ndxf>
  </rcc>
  <rfmt sheetId="20" s="1" sqref="E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F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G2" start="0" length="0">
    <dxf>
      <font>
        <b/>
        <sz val="10"/>
        <color rgb="FFCC0000"/>
        <name val="Open Sans"/>
        <scheme val="none"/>
      </font>
      <fill>
        <patternFill patternType="solid">
          <bgColor theme="0"/>
        </patternFill>
      </fill>
      <alignment vertical="center" wrapText="1" readingOrder="0"/>
      <border outline="0">
        <bottom style="thin">
          <color rgb="FFCC0000"/>
        </bottom>
      </border>
    </dxf>
  </rfmt>
  <rfmt sheetId="20" s="1" sqref="H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I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J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K2" start="0" length="0">
    <dxf>
      <font>
        <b/>
        <sz val="10"/>
        <color rgb="FFCC0000"/>
        <name val="Open Sans"/>
        <scheme val="none"/>
      </font>
      <fill>
        <patternFill patternType="solid">
          <bgColor theme="0"/>
        </patternFill>
      </fill>
      <alignment vertical="center" wrapText="1" readingOrder="0"/>
      <border outline="0">
        <bottom style="thin">
          <color rgb="FFCC0000"/>
        </bottom>
      </border>
    </dxf>
  </rfmt>
  <rfmt sheetId="20" s="1" sqref="L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M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N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O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P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Q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R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S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T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U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V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W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X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Y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Z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1" sqref="A2:XFD2" start="0" length="0">
    <dxf>
      <font>
        <sz val="11"/>
        <color theme="1"/>
        <name val="Open Sans"/>
        <scheme val="none"/>
      </font>
    </dxf>
  </rfmt>
  <rcc rId="4320" sId="20" odxf="1" s="1" dxf="1">
    <nc r="C3" t="inlineStr">
      <is>
        <t xml:space="preserve">Wybrane dane niefinansowe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fill>
        <patternFill patternType="solid">
          <bgColor rgb="FFFFFFFF"/>
        </patternFill>
      </fill>
      <alignment vertical="center" wrapText="1" readingOrder="0"/>
      <border outline="0">
        <bottom style="medium">
          <color rgb="FFCC0000"/>
        </bottom>
      </border>
    </ndxf>
  </rcc>
  <rcc rId="4321" sId="20" odxf="1" s="1" dxf="1">
    <nc r="D3" t="inlineStr">
      <is>
        <t xml:space="preserve">Selected  non-financial data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fill>
        <patternFill patternType="solid">
          <bgColor rgb="FFFFFFFF"/>
        </patternFill>
      </fill>
      <alignment vertical="center" wrapText="1" readingOrder="0"/>
      <border outline="0">
        <bottom style="medium">
          <color rgb="FFCC0000"/>
        </bottom>
      </border>
    </ndxf>
  </rcc>
  <rfmt sheetId="20" s="1" sqref="E3" start="0" length="0">
    <dxf>
      <font>
        <b/>
        <sz val="7"/>
        <color rgb="FFC00000"/>
        <name val="Open Sans"/>
        <scheme val="none"/>
      </font>
      <fill>
        <patternFill patternType="solid">
          <bgColor rgb="FFFFFFFF"/>
        </patternFill>
      </fill>
      <alignment vertical="center" wrapText="1" readingOrder="0"/>
      <border outline="0">
        <bottom style="medium">
          <color rgb="FFCC0000"/>
        </bottom>
      </border>
    </dxf>
  </rfmt>
  <rfmt sheetId="20" s="1" sqref="F3" start="0" length="0">
    <dxf>
      <font>
        <b/>
        <sz val="7"/>
        <color rgb="FFC00000"/>
        <name val="Open Sans"/>
        <scheme val="none"/>
      </font>
      <fill>
        <patternFill patternType="solid">
          <bgColor rgb="FFFFFFFF"/>
        </patternFill>
      </fill>
      <alignment vertical="center" wrapText="1" readingOrder="0"/>
      <border outline="0">
        <bottom style="medium">
          <color rgb="FFCC0000"/>
        </bottom>
      </border>
    </dxf>
  </rfmt>
  <rcc rId="4322" sId="20" odxf="1" s="1" dxf="1">
    <nc r="G3" t="inlineStr">
      <is>
        <t xml:space="preserve">31.03.2017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323" sId="20" odxf="1" s="1" dxf="1">
    <nc r="H3" t="inlineStr">
      <is>
        <t>30.06.2017</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324" sId="20" odxf="1" s="1" dxf="1">
    <nc r="I3" t="inlineStr">
      <is>
        <t>30.09.2017</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325" sId="20" odxf="1" s="1" dxf="1">
    <nc r="J3" t="inlineStr">
      <is>
        <t xml:space="preserve">31.12.2017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326" sId="20" odxf="1" s="1" dxf="1">
    <nc r="K3" t="inlineStr">
      <is>
        <t xml:space="preserve">31.03.2018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327" sId="20" odxf="1" s="1" dxf="1">
    <nc r="L3" t="inlineStr">
      <is>
        <t>30.06.2018</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328" sId="20" odxf="1" s="1" dxf="1">
    <nc r="M3" t="inlineStr">
      <is>
        <t>30.09.2018</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329" sId="20" odxf="1" s="1" dxf="1">
    <nc r="N3" t="inlineStr">
      <is>
        <t xml:space="preserve">31.12.2018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330" sId="20" odxf="1" s="1" dxf="1">
    <nc r="O3" t="inlineStr">
      <is>
        <t xml:space="preserve">31.03.2019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331" sId="20" odxf="1" s="1" dxf="1">
    <nc r="P3" t="inlineStr">
      <is>
        <t xml:space="preserve">30.06.2019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fill>
        <patternFill patternType="solid">
          <bgColor rgb="FFFFFFFF"/>
        </patternFill>
      </fill>
      <alignment horizontal="right" vertical="center" wrapText="1" readingOrder="0"/>
      <border outline="0">
        <bottom style="medium">
          <color rgb="FFCC0000"/>
        </bottom>
      </border>
    </ndxf>
  </rcc>
  <rcc rId="4332" sId="20" odxf="1" s="1" dxf="1">
    <nc r="Q3" t="inlineStr">
      <is>
        <t xml:space="preserve">30.09.2019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fill>
        <patternFill patternType="solid">
          <bgColor rgb="FFFFFFFF"/>
        </patternFill>
      </fill>
      <alignment horizontal="right" vertical="center" wrapText="1" readingOrder="0"/>
      <border outline="0">
        <bottom style="medium">
          <color rgb="FFCC0000"/>
        </bottom>
      </border>
    </ndxf>
  </rcc>
  <rcc rId="4333" sId="20" odxf="1" s="1" dxf="1">
    <nc r="R3" t="inlineStr">
      <is>
        <t xml:space="preserve">31.12.2019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fill>
        <patternFill patternType="solid">
          <bgColor rgb="FFFFFFFF"/>
        </patternFill>
      </fill>
      <alignment horizontal="right" vertical="center" wrapText="1" readingOrder="0"/>
      <border outline="0">
        <bottom style="medium">
          <color rgb="FFCC0000"/>
        </bottom>
      </border>
    </ndxf>
  </rcc>
  <rcc rId="4334" sId="20" odxf="1" s="1" dxf="1" numFmtId="19">
    <nc r="S3">
      <v>43921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335" sId="20" odxf="1" s="1" dxf="1" numFmtId="19">
    <nc r="T3">
      <v>44012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336" sId="20" odxf="1" s="1" dxf="1" numFmtId="19">
    <nc r="U3">
      <v>44104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337" sId="20" odxf="1" s="1" dxf="1" numFmtId="19">
    <nc r="V3">
      <v>44196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338" sId="20" odxf="1" s="1" dxf="1" numFmtId="19">
    <nc r="W3">
      <v>44286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339" sId="20" odxf="1" s="1" dxf="1" numFmtId="19">
    <nc r="X3">
      <v>44377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340" sId="20" odxf="1" s="1" dxf="1" numFmtId="19">
    <nc r="Y3">
      <v>44469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341" sId="20" odxf="1" s="1" dxf="1" numFmtId="19">
    <nc r="Z3">
      <v>44561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fmt sheetId="20" s="1" sqref="A3:XFD3" start="0" length="0">
    <dxf>
      <font>
        <sz val="11"/>
        <color theme="1"/>
        <name val="Open Sans"/>
        <scheme val="none"/>
      </font>
    </dxf>
  </rfmt>
  <rcc rId="4342" sId="20" odxf="1" s="1" dxf="1">
    <nc r="C4" t="inlineStr">
      <is>
        <r>
          <t xml:space="preserve">Klienci bankowości elektronicznej </t>
        </r>
        <r>
          <rPr>
            <vertAlign val="superscript"/>
            <sz val="7"/>
            <color theme="1"/>
            <rFont val="Open Sans"/>
            <family val="2"/>
            <charset val="238"/>
          </rPr>
          <t>1)</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343" sId="20" odxf="1" s="1" dxf="1">
    <nc r="D4" t="inlineStr">
      <is>
        <r>
          <t xml:space="preserve">Electronic banking customers </t>
        </r>
        <r>
          <rPr>
            <vertAlign val="superscript"/>
            <sz val="7"/>
            <color theme="1"/>
            <rFont val="Open Sans"/>
            <family val="2"/>
            <charset val="238"/>
          </rPr>
          <t>1)</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344" sId="20" odxf="1" s="1" dxf="1">
    <nc r="E4" t="inlineStr">
      <is>
        <t>tys.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345" sId="20" odxf="1" s="1" dxf="1">
    <nc r="F4" t="inlineStr">
      <is>
        <t>k</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346" sId="20" odxf="1" s="1" dxf="1" numFmtId="4">
    <nc r="G4">
      <v>3212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47" sId="20" odxf="1" s="1" dxf="1" numFmtId="4">
    <nc r="H4">
      <v>3253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48" sId="20" odxf="1" s="1" dxf="1" numFmtId="4">
    <nc r="I4">
      <v>3314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49" sId="20" odxf="1" s="1" dxf="1" numFmtId="4">
    <nc r="J4">
      <v>3388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0" sId="20" odxf="1" s="1" dxf="1" numFmtId="4">
    <nc r="K4">
      <v>3452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1" sId="20" odxf="1" s="1" dxf="1" numFmtId="4">
    <nc r="L4">
      <v>3526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2" sId="20" odxf="1" s="1" dxf="1" numFmtId="4">
    <nc r="M4">
      <v>3601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3" sId="20" odxf="1" s="1" dxf="1" numFmtId="4">
    <nc r="N4">
      <v>4019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4" sId="20" odxf="1" s="1" dxf="1" numFmtId="4">
    <nc r="O4">
      <v>4126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5" sId="20" odxf="1" s="1" dxf="1" numFmtId="4">
    <nc r="P4">
      <v>4229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6" sId="20" odxf="1" s="1" dxf="1" numFmtId="4">
    <nc r="Q4">
      <v>4293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7" sId="20" odxf="1" s="1" dxf="1" numFmtId="4">
    <nc r="R4">
      <v>4424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8" sId="20" odxf="1" s="1" dxf="1" numFmtId="4">
    <nc r="S4">
      <v>3988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9" sId="20" odxf="1" s="1" dxf="1" numFmtId="4">
    <nc r="T4">
      <v>4056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60" sId="20" odxf="1" s="1" dxf="1" numFmtId="4">
    <nc r="U4">
      <v>5469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61" sId="20" odxf="1" s="1" dxf="1" numFmtId="4">
    <nc r="V4">
      <v>5448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62" sId="20" odxf="1" s="1" dxf="1" numFmtId="4">
    <nc r="W4">
      <v>5451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63" sId="20" odxf="1" s="1" dxf="1" numFmtId="4">
    <nc r="X4">
      <v>5456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64" sId="20" odxf="1" s="1" dxf="1" numFmtId="4">
    <nc r="Y4">
      <v>5593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65" sId="20" odxf="1" s="1" dxf="1" numFmtId="4">
    <nc r="Z4">
      <v>5749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fmt sheetId="20" s="1" sqref="A4:XFD4" start="0" length="0">
    <dxf>
      <font>
        <sz val="11"/>
        <color theme="1"/>
        <name val="Open Sans"/>
        <scheme val="none"/>
      </font>
    </dxf>
  </rfmt>
  <rcc rId="4366" sId="20" odxf="1" s="1" dxf="1">
    <nc r="C5" t="inlineStr">
      <is>
        <r>
          <rPr>
            <sz val="7"/>
            <color theme="1"/>
            <rFont val="Open Sans"/>
            <family val="2"/>
            <charset val="238"/>
          </rPr>
          <t xml:space="preserve">Aktywni klienci cyfrowi </t>
        </r>
        <r>
          <rPr>
            <vertAlign val="superscript"/>
            <sz val="7"/>
            <color theme="1"/>
            <rFont val="Open Sans"/>
            <family val="2"/>
            <charset val="238"/>
          </rPr>
          <t>2)</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vertAlign val="superscript"/>
        <sz val="7"/>
        <color theme="1"/>
        <name val="Open Sans"/>
        <scheme val="none"/>
      </font>
      <fill>
        <patternFill patternType="solid">
          <bgColor rgb="FFFFFFFF"/>
        </patternFill>
      </fill>
      <alignment horizontal="left" vertical="center" wrapText="1" readingOrder="0"/>
    </ndxf>
  </rcc>
  <rcc rId="4367" sId="20" odxf="1" s="1" dxf="1">
    <nc r="D5" t="inlineStr">
      <is>
        <r>
          <t xml:space="preserve">Active digital customers </t>
        </r>
        <r>
          <rPr>
            <vertAlign val="superscript"/>
            <sz val="7"/>
            <color theme="1"/>
            <rFont val="Open Sans"/>
            <family val="2"/>
            <charset val="238"/>
          </rPr>
          <t>2)</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368" sId="20" odxf="1" s="1" dxf="1">
    <nc r="E5" t="inlineStr">
      <is>
        <t xml:space="preserve">tys.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369" sId="20" odxf="1" s="1" dxf="1">
    <nc r="F5" t="inlineStr">
      <is>
        <t>k</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370" sId="20" odxf="1" s="1" dxf="1" numFmtId="4">
    <nc r="G5">
      <v>2002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71" sId="20" odxf="1" s="1" dxf="1" numFmtId="4">
    <nc r="H5">
      <v>2007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72" sId="20" odxf="1" s="1" dxf="1" numFmtId="4">
    <nc r="I5">
      <v>2017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73" sId="20" odxf="1" s="1" dxf="1" numFmtId="4">
    <nc r="J5">
      <v>2056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74" sId="20" odxf="1" s="1" dxf="1" numFmtId="4">
    <nc r="K5">
      <v>2111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75" sId="20" odxf="1" s="1" dxf="1" numFmtId="4">
    <nc r="L5">
      <v>2136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76" sId="20" odxf="1" s="1" dxf="1" numFmtId="4">
    <nc r="M5">
      <v>2175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77" sId="20" odxf="1" s="1" dxf="1" numFmtId="4">
    <nc r="N5">
      <v>2345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78" sId="20" odxf="1" s="1" dxf="1" numFmtId="4">
    <nc r="O5">
      <v>2401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79" sId="20" odxf="1" s="1" dxf="1" numFmtId="4">
    <nc r="P5">
      <v>2408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80" sId="20" odxf="1" s="1" dxf="1" numFmtId="4">
    <nc r="Q5">
      <v>2459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81" sId="20" odxf="1" s="1" dxf="1" numFmtId="4">
    <nc r="R5">
      <v>2510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82" sId="20" odxf="1" s="1" dxf="1" numFmtId="4">
    <nc r="S5">
      <v>2607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83" sId="20" odxf="1" s="1" dxf="1" numFmtId="4">
    <nc r="T5">
      <v>2635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84" sId="20" odxf="1" s="1" dxf="1" numFmtId="4">
    <nc r="U5">
      <v>2881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85" sId="20" odxf="1" s="1" dxf="1" numFmtId="4">
    <nc r="V5">
      <v>2934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86" sId="20" odxf="1" s="1" dxf="1" numFmtId="4">
    <nc r="W5">
      <v>2996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87" sId="20" odxf="1" s="1" dxf="1" numFmtId="4">
    <nc r="X5">
      <v>3031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88" sId="20" odxf="1" s="1" dxf="1" numFmtId="4">
    <nc r="Y5">
      <v>3119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89" sId="20" odxf="1" s="1" dxf="1" numFmtId="4">
    <nc r="Z5">
      <v>3235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fmt sheetId="20" s="1" sqref="A5:XFD5" start="0" length="0">
    <dxf>
      <font>
        <sz val="11"/>
        <color theme="1"/>
        <name val="Open Sans"/>
        <scheme val="none"/>
      </font>
    </dxf>
  </rfmt>
  <rcc rId="4390" sId="20" odxf="1" s="1" dxf="1">
    <nc r="C6" t="inlineStr">
      <is>
        <t xml:space="preserve">Aktywni klienci bankowości mobilnej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391" sId="20" odxf="1" s="1" dxf="1">
    <nc r="D6" t="inlineStr">
      <is>
        <t xml:space="preserve">Active mobile banking customers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392" sId="20" odxf="1" s="1" dxf="1">
    <nc r="E6" t="inlineStr">
      <is>
        <t xml:space="preserve">tys.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393" sId="20" odxf="1" s="1" dxf="1">
    <nc r="F6" t="inlineStr">
      <is>
        <t>k</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394" sId="20" odxf="1" s="1" dxf="1" numFmtId="4">
    <nc r="G6">
      <v>909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95" sId="20" odxf="1" s="1" dxf="1" numFmtId="4">
    <nc r="H6">
      <v>963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96" sId="20" odxf="1" s="1" dxf="1" numFmtId="4">
    <nc r="I6">
      <v>1015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97" sId="20" odxf="1" s="1" dxf="1" numFmtId="4">
    <nc r="J6">
      <v>1094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98" sId="20" odxf="1" s="1" dxf="1" numFmtId="4">
    <nc r="K6">
      <v>1139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99" sId="20" odxf="1" s="1" dxf="1" numFmtId="4">
    <nc r="L6">
      <v>1183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0" sId="20" odxf="1" s="1" dxf="1" numFmtId="4">
    <nc r="M6">
      <v>1244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1" sId="20" odxf="1" s="1" dxf="1" numFmtId="4">
    <nc r="N6">
      <v>1337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2" sId="20" odxf="1" s="1" dxf="1" numFmtId="4">
    <nc r="O6">
      <v>1400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3" sId="20" odxf="1" s="1" dxf="1" numFmtId="4">
    <nc r="P6">
      <v>1461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4" sId="20" odxf="1" s="1" dxf="1" numFmtId="4">
    <nc r="Q6">
      <v>1527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5" sId="20" odxf="1" s="1" dxf="1" numFmtId="4">
    <nc r="R6">
      <v>1577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6" sId="20" odxf="1" s="1" dxf="1" numFmtId="4">
    <nc r="S6">
      <v>1647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7" sId="20" odxf="1" s="1" dxf="1" numFmtId="4">
    <nc r="T6">
      <v>1703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8" sId="20" odxf="1" s="1" dxf="1" numFmtId="4">
    <nc r="U6">
      <v>1860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9" sId="20" odxf="1" s="1" dxf="1" numFmtId="4">
    <nc r="V6">
      <v>1967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10" sId="20" odxf="1" s="1" dxf="1" numFmtId="4">
    <nc r="W6">
      <v>2021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11" sId="20" odxf="1" s="1" dxf="1" numFmtId="4">
    <nc r="X6">
      <v>2113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12" sId="20" odxf="1" s="1" dxf="1" numFmtId="4">
    <nc r="Y6">
      <v>2226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13" sId="20" odxf="1" s="1" dxf="1" numFmtId="4">
    <nc r="Z6">
      <v>2359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fmt sheetId="20" s="1" sqref="A6:XFD6" start="0" length="0">
    <dxf>
      <font>
        <sz val="11"/>
        <color theme="1"/>
        <name val="Open Sans"/>
        <scheme val="none"/>
      </font>
    </dxf>
  </rfmt>
  <rcc rId="4414" sId="20" odxf="1" s="1" dxf="1">
    <nc r="C7" t="inlineStr">
      <is>
        <t xml:space="preserve">Karty płatnicze debetowe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top style="thin">
          <color rgb="FFCC0000"/>
        </top>
      </border>
    </ndxf>
  </rcc>
  <rcc rId="4415" sId="20" odxf="1" s="1" dxf="1">
    <nc r="D7" t="inlineStr">
      <is>
        <t xml:space="preserve">Debit cards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top style="thin">
          <color rgb="FFCC0000"/>
        </top>
      </border>
    </ndxf>
  </rcc>
  <rcc rId="4416" sId="20" odxf="1" s="1" dxf="1">
    <nc r="E7" t="inlineStr">
      <is>
        <t xml:space="preserve">tys.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top style="thin">
          <color rgb="FFCC0000"/>
        </top>
      </border>
    </ndxf>
  </rcc>
  <rcc rId="4417" sId="20" odxf="1" s="1" dxf="1">
    <nc r="F7" t="inlineStr">
      <is>
        <t>k</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top style="thin">
          <color rgb="FFCC0000"/>
        </top>
      </border>
    </ndxf>
  </rcc>
  <rcc rId="4418" sId="20" odxf="1" s="1" dxf="1" numFmtId="4">
    <nc r="G7">
      <v>3470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419" sId="20" odxf="1" s="1" dxf="1" numFmtId="4">
    <nc r="H7">
      <v>3471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420" sId="20" odxf="1" s="1" dxf="1" numFmtId="4">
    <nc r="I7">
      <v>3538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421" sId="20" odxf="1" s="1" dxf="1" numFmtId="4">
    <nc r="J7">
      <v>3624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422" sId="20" odxf="1" s="1" dxf="1" numFmtId="4">
    <nc r="K7">
      <v>3630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423" sId="20" odxf="1" s="1" dxf="1" numFmtId="4">
    <nc r="L7">
      <v>3694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424" sId="20" odxf="1" s="1" dxf="1" numFmtId="4">
    <nc r="M7">
      <v>3761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425" sId="20" odxf="1" s="1" dxf="1" numFmtId="4">
    <nc r="N7">
      <v>3981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426" sId="20" odxf="1" s="1" dxf="1" numFmtId="4">
    <nc r="O7">
      <v>4082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427" sId="20" odxf="1" s="1" dxf="1" numFmtId="4">
    <nc r="P7">
      <v>4054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428" sId="20" odxf="1" s="1" dxf="1" numFmtId="4">
    <nc r="Q7">
      <v>4136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429" sId="20" odxf="1" s="1" dxf="1" numFmtId="4">
    <nc r="R7">
      <v>4163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430" sId="20" odxf="1" s="1" dxf="1" numFmtId="4">
    <nc r="S7">
      <v>4214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431" sId="20" odxf="1" s="1" dxf="1" numFmtId="4">
    <nc r="T7">
      <v>4231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432" sId="20" odxf="1" s="1" dxf="1" numFmtId="4">
    <nc r="U7">
      <v>4248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433" sId="20" odxf="1" s="1" dxf="1" numFmtId="4">
    <nc r="V7">
      <v>4268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434" sId="20" odxf="1" s="1" dxf="1" numFmtId="4">
    <nc r="W7">
      <v>4305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435" sId="20" odxf="1" s="1" dxf="1" numFmtId="4">
    <nc r="X7">
      <v>4348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436" sId="20" odxf="1" s="1" dxf="1" numFmtId="4">
    <nc r="Y7">
      <v>4368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437" sId="20" odxf="1" s="1" dxf="1" numFmtId="4">
    <nc r="Z7">
      <v>4382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fmt sheetId="20" s="1" sqref="A7:XFD7" start="0" length="0">
    <dxf>
      <font>
        <sz val="11"/>
        <color theme="1"/>
        <name val="Open Sans"/>
        <scheme val="none"/>
      </font>
    </dxf>
  </rfmt>
  <rcc rId="4438" sId="20" odxf="1" s="1" dxf="1">
    <nc r="C8" t="inlineStr">
      <is>
        <t xml:space="preserve">Karty płatnicze kredytowe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bottom style="thin">
          <color rgb="FFCC0000"/>
        </bottom>
      </border>
    </ndxf>
  </rcc>
  <rcc rId="4439" sId="20" odxf="1" s="1" dxf="1">
    <nc r="D8" t="inlineStr">
      <is>
        <t xml:space="preserve">Credit cards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bottom style="thin">
          <color rgb="FFCC0000"/>
        </bottom>
      </border>
    </ndxf>
  </rcc>
  <rcc rId="4440" sId="20" odxf="1" s="1" dxf="1">
    <nc r="E8" t="inlineStr">
      <is>
        <t>tys.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bottom style="thin">
          <color rgb="FFCC0000"/>
        </bottom>
      </border>
    </ndxf>
  </rcc>
  <rcc rId="4441" sId="20" odxf="1" s="1" dxf="1">
    <nc r="F8" t="inlineStr">
      <is>
        <t>k</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bottom style="thin">
          <color rgb="FFCC0000"/>
        </bottom>
      </border>
    </ndxf>
  </rcc>
  <rcc rId="4442" sId="20" odxf="1" s="1" dxf="1" numFmtId="4">
    <nc r="G8">
      <v>1225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443" sId="20" odxf="1" s="1" dxf="1" numFmtId="4">
    <nc r="H8">
      <v>1233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444" sId="20" odxf="1" s="1" dxf="1" numFmtId="4">
    <nc r="I8">
      <v>1257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445" sId="20" odxf="1" s="1" dxf="1" numFmtId="4">
    <nc r="J8">
      <v>1271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446" sId="20" odxf="1" s="1" dxf="1" numFmtId="4">
    <nc r="K8">
      <v>1272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447" sId="20" odxf="1" s="1" dxf="1" numFmtId="4">
    <nc r="L8">
      <v>1273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448" sId="20" odxf="1" s="1" dxf="1" numFmtId="4">
    <nc r="M8">
      <v>1279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449" sId="20" odxf="1" s="1" dxf="1" numFmtId="4">
    <nc r="N8">
      <v>1325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450" sId="20" odxf="1" s="1" dxf="1" numFmtId="4">
    <nc r="O8">
      <v>1331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451" sId="20" odxf="1" s="1" dxf="1" numFmtId="4">
    <nc r="P8">
      <v>1302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52" sId="20" odxf="1" s="1" dxf="1" numFmtId="4">
    <nc r="Q8">
      <v>1289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53" sId="20" odxf="1" s="1" dxf="1" numFmtId="4">
    <nc r="R8">
      <v>1270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54" sId="20" odxf="1" s="1" dxf="1" numFmtId="4">
    <nc r="S8">
      <v>1243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55" sId="20" odxf="1" s="1" dxf="1" numFmtId="4">
    <nc r="T8">
      <v>1237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56" sId="20" odxf="1" s="1" dxf="1" numFmtId="4">
    <nc r="U8">
      <v>1230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57" sId="20" odxf="1" s="1" dxf="1" numFmtId="4">
    <nc r="V8">
      <v>1189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58" sId="20" odxf="1" s="1" dxf="1" numFmtId="4">
    <nc r="W8">
      <v>1160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59" sId="20" odxf="1" s="1" dxf="1" numFmtId="4">
    <nc r="X8">
      <v>1136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60" sId="20" odxf="1" s="1" dxf="1" numFmtId="4">
    <nc r="Y8">
      <v>1093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61" sId="20" odxf="1" s="1" dxf="1" numFmtId="4">
    <nc r="Z8">
      <v>1058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fmt sheetId="20" s="1" sqref="A8:XFD8" start="0" length="0">
    <dxf>
      <font>
        <sz val="11"/>
        <color theme="1"/>
        <name val="Open Sans"/>
        <scheme val="none"/>
      </font>
    </dxf>
  </rfmt>
  <rcc rId="4462" sId="20" odxf="1" s="1" dxf="1">
    <nc r="C9" t="inlineStr">
      <is>
        <t xml:space="preserve">Baza klientów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463" sId="20" odxf="1" s="1" dxf="1">
    <nc r="D9" t="inlineStr">
      <is>
        <t xml:space="preserve">Customer base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464" sId="20" odxf="1" s="1" dxf="1">
    <nc r="E9" t="inlineStr">
      <is>
        <t>tys.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465" sId="20" odxf="1" s="1" dxf="1">
    <nc r="F9" t="inlineStr">
      <is>
        <t>k</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466" sId="20" odxf="1" s="1" dxf="1" numFmtId="4">
    <nc r="G9">
      <v>6387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67" sId="20" odxf="1" s="1" dxf="1" numFmtId="4">
    <nc r="H9">
      <v>6402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68" sId="20" odxf="1" s="1" dxf="1" numFmtId="4">
    <nc r="I9">
      <v>6353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69" sId="20" odxf="1" s="1" dxf="1" numFmtId="4">
    <nc r="J9">
      <v>6454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70" sId="20" odxf="1" s="1" dxf="1" numFmtId="4">
    <nc r="K9">
      <v>6487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71" sId="20" odxf="1" s="1" dxf="1" numFmtId="4">
    <nc r="L9">
      <v>6532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72" sId="20" odxf="1" s="1" dxf="1" numFmtId="4">
    <nc r="M9">
      <v>6539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73" sId="20" odxf="1" s="1" dxf="1" numFmtId="4">
    <nc r="N9">
      <v>6956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74" sId="20" odxf="1" s="1" dxf="1" numFmtId="4">
    <nc r="O9">
      <v>6995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75" sId="20" odxf="1" s="1" dxf="1" numFmtId="4">
    <nc r="P9">
      <v>7049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76" sId="20" odxf="1" s="1" dxf="1" numFmtId="4">
    <nc r="Q9">
      <v>7151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77" sId="20" odxf="1" s="1" dxf="1" numFmtId="4">
    <nc r="R9">
      <v>7247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78" sId="20" odxf="1" s="1" dxf="1" numFmtId="4">
    <nc r="S9">
      <v>7215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79" sId="20" odxf="1" s="1" dxf="1" numFmtId="4">
    <nc r="T9">
      <v>7164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80" sId="20" odxf="1" s="1" dxf="1" numFmtId="4">
    <nc r="U9">
      <v>7185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81" sId="20" odxf="1" s="1" dxf="1" numFmtId="4">
    <nc r="V9">
      <v>7083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82" sId="20" odxf="1" s="1" dxf="1" numFmtId="4">
    <nc r="W9">
      <v>7017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83" sId="20" odxf="1" s="1" dxf="1" numFmtId="4">
    <nc r="X9">
      <v>6972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84" sId="20" odxf="1" s="1" dxf="1" numFmtId="4">
    <nc r="Y9">
      <v>7035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85" sId="20" odxf="1" s="1" dxf="1" numFmtId="4">
    <nc r="Z9">
      <v>7157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fmt sheetId="20" s="1" sqref="A9:XFD9" start="0" length="0">
    <dxf>
      <font>
        <sz val="11"/>
        <color theme="1"/>
        <name val="Open Sans"/>
        <scheme val="none"/>
      </font>
    </dxf>
  </rfmt>
  <rcc rId="4486" sId="20" odxf="1" s="1" dxf="1">
    <nc r="C10" t="inlineStr">
      <is>
        <t>Liczba kont osobistych (złotowe i walutowe)</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bottom style="thin">
          <color rgb="FFC00000"/>
        </bottom>
      </border>
    </ndxf>
  </rcc>
  <rcc rId="4487" sId="20" odxf="1" s="1" dxf="1">
    <nc r="D10" t="inlineStr">
      <is>
        <t>Personal accounts (PLN and FX)</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bottom style="thin">
          <color rgb="FFC00000"/>
        </bottom>
      </border>
    </ndxf>
  </rcc>
  <rcc rId="4488" sId="20" odxf="1" s="1" dxf="1">
    <nc r="E10" t="inlineStr">
      <is>
        <t>tys.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bottom style="thin">
          <color rgb="FFC00000"/>
        </bottom>
      </border>
    </ndxf>
  </rcc>
  <rcc rId="4489" sId="20" odxf="1" s="1" dxf="1">
    <nc r="F10" t="inlineStr">
      <is>
        <t>k</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bottom style="thin">
          <color rgb="FFC00000"/>
        </bottom>
      </border>
    </ndxf>
  </rcc>
  <rcc rId="4490" sId="20" odxf="1" s="1" dxf="1" numFmtId="4">
    <nc r="G10">
      <v>3935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91" sId="20" odxf="1" s="1" dxf="1" numFmtId="4">
    <nc r="H10">
      <v>3977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92" sId="20" odxf="1" s="1" dxf="1" numFmtId="4">
    <nc r="I10">
      <v>3916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93" sId="20" odxf="1" s="1" dxf="1" numFmtId="4">
    <nc r="J10">
      <v>3954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94" sId="20" odxf="1" s="1" dxf="1" numFmtId="4">
    <nc r="K10">
      <v>3993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95" sId="20" odxf="1" s="1" dxf="1" numFmtId="4">
    <nc r="L10">
      <v>4050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96" sId="20" odxf="1" s="1" dxf="1" numFmtId="4">
    <nc r="M10">
      <v>4103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97" sId="20" odxf="1" s="1" dxf="1" numFmtId="4">
    <nc r="N10">
      <v>4459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98" sId="20" odxf="1" s="1" dxf="1" numFmtId="4">
    <nc r="O10">
      <v>4490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99" sId="20" odxf="1" s="1" dxf="1" numFmtId="4">
    <nc r="P10">
      <v>4535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00" sId="20" odxf="1" s="1" dxf="1" numFmtId="4">
    <nc r="Q10">
      <v>4598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01" sId="20" odxf="1" s="1" dxf="1" numFmtId="4">
    <nc r="R10">
      <v>4643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02" sId="20" odxf="1" s="1" dxf="1" numFmtId="4">
    <nc r="S10">
      <v>4720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03" sId="20" odxf="1" s="1" dxf="1" numFmtId="4">
    <nc r="T10">
      <v>4765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04" sId="20" odxf="1" s="1" dxf="1" numFmtId="4">
    <nc r="U10">
      <v>4844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05" sId="20" odxf="1" s="1" dxf="1" numFmtId="4">
    <nc r="V10">
      <v>4850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06" sId="20" odxf="1" s="1" dxf="1" numFmtId="4">
    <nc r="W10">
      <v>4885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07" sId="20" odxf="1" s="1" dxf="1" numFmtId="4">
    <nc r="X10">
      <v>4972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08" sId="20" odxf="1" s="1" dxf="1" numFmtId="4">
    <nc r="Y10">
      <v>5050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09" sId="20" odxf="1" s="1" dxf="1" numFmtId="4">
    <nc r="Z10">
      <v>5125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fmt sheetId="20" s="1" sqref="A10:XFD10" start="0" length="0">
    <dxf>
      <font>
        <sz val="11"/>
        <color theme="1"/>
        <name val="Open Sans"/>
        <scheme val="none"/>
      </font>
    </dxf>
  </rfmt>
  <rcc rId="4510" sId="20" odxf="1" s="1" dxf="1">
    <nc r="C11" t="inlineStr">
      <is>
        <t xml:space="preserve">Sieć oddziałów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511" sId="20" odxf="1" s="1" dxf="1">
    <nc r="D11" t="inlineStr">
      <is>
        <t>Branches  (lokalizacje)</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512" sId="20" odxf="1" s="1" dxf="1">
    <nc r="E11" t="inlineStr">
      <is>
        <t xml:space="preserve">lokalizacje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513" sId="20" odxf="1" s="1" dxf="1">
    <nc r="F11" t="inlineStr">
      <is>
        <t>locations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514" sId="20" odxf="1" s="1" dxf="1" numFmtId="4">
    <nc r="G11">
      <v>792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15" sId="20" odxf="1" s="1" dxf="1" numFmtId="4">
    <nc r="H11">
      <v>759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16" sId="20" odxf="1" s="1" dxf="1" numFmtId="4">
    <nc r="I11">
      <v>752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17" sId="20" odxf="1" s="1" dxf="1" numFmtId="4">
    <nc r="J11">
      <v>735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18" sId="20" odxf="1" s="1" dxf="1" numFmtId="4">
    <nc r="K11">
      <v>720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19" sId="20" odxf="1" s="1" dxf="1" numFmtId="4">
    <nc r="L11">
      <v>693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20" sId="20" odxf="1" s="1" dxf="1" numFmtId="4">
    <nc r="M11">
      <v>673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21" sId="20" odxf="1" s="1" dxf="1" numFmtId="4">
    <nc r="N11">
      <v>764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22" sId="20" odxf="1" s="1" dxf="1" numFmtId="4">
    <nc r="O11">
      <v>723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23" sId="20" odxf="1" s="1" dxf="1" numFmtId="4">
    <nc r="P11">
      <v>682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24" sId="20" odxf="1" s="1" dxf="1" numFmtId="4">
    <nc r="Q11">
      <v>675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25" sId="20" odxf="1" s="1" dxf="1" numFmtId="4">
    <nc r="R11">
      <v>655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26" sId="20" odxf="1" s="1" dxf="1" numFmtId="4">
    <nc r="S11">
      <v>629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27" sId="20" odxf="1" s="1" dxf="1" numFmtId="4">
    <nc r="T11">
      <v>584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28" sId="20" odxf="1" s="1" dxf="1" numFmtId="4">
    <nc r="U11">
      <v>566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29" sId="20" odxf="1" s="1" dxf="1" numFmtId="4">
    <nc r="V11">
      <v>550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30" sId="20" odxf="1" s="1" dxf="1" numFmtId="4">
    <nc r="W11">
      <v>495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31" sId="20" odxf="1" s="1" dxf="1" numFmtId="4">
    <nc r="X11">
      <v>470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32" sId="20" odxf="1" s="1" dxf="1" numFmtId="4">
    <nc r="Y11">
      <v>457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33" sId="20" odxf="1" s="1" dxf="1" numFmtId="4">
    <nc r="Z11">
      <v>437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fmt sheetId="20" s="1" sqref="A11:XFD11" start="0" length="0">
    <dxf>
      <font>
        <sz val="11"/>
        <color theme="1"/>
        <name val="Open Sans"/>
        <scheme val="none"/>
      </font>
    </dxf>
  </rfmt>
  <rcc rId="4534" sId="20" odxf="1" s="1" dxf="1">
    <nc r="C12" t="inlineStr">
      <is>
        <t xml:space="preserve">Placówki partnerskie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535" sId="20" odxf="1" s="1" dxf="1">
    <nc r="D12" t="inlineStr">
      <is>
        <t xml:space="preserve">Partner outlets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536" sId="20" odxf="1" s="1" dxf="1">
    <nc r="E12" t="inlineStr">
      <is>
        <t xml:space="preserve">lokalizacje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537" sId="20" odxf="1" s="1" dxf="1">
    <nc r="F12" t="inlineStr">
      <is>
        <t>locations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538" sId="20" odxf="1" s="1" dxf="1" numFmtId="4">
    <nc r="G12">
      <v>260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39" sId="20" odxf="1" s="1" dxf="1" numFmtId="4">
    <nc r="H12">
      <v>265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40" sId="20" odxf="1" s="1" dxf="1" numFmtId="4">
    <nc r="I12">
      <v>262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41" sId="20" odxf="1" s="1" dxf="1" numFmtId="4">
    <nc r="J12">
      <v>262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42" sId="20" odxf="1" s="1" dxf="1" numFmtId="4">
    <nc r="K12">
      <v>276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43" sId="20" odxf="1" s="1" dxf="1" numFmtId="4">
    <nc r="L12">
      <v>281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44" sId="20" odxf="1" s="1" dxf="1" numFmtId="4">
    <nc r="M12">
      <v>289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45" sId="20" odxf="1" s="1" dxf="1" numFmtId="4">
    <nc r="N12">
      <v>293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46" sId="20" odxf="1" s="1" dxf="1" numFmtId="4">
    <nc r="O12">
      <v>297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47" sId="20" odxf="1" s="1" dxf="1" numFmtId="4">
    <nc r="P12">
      <v>306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48" sId="20" odxf="1" s="1" dxf="1" numFmtId="4">
    <nc r="Q12">
      <v>310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49" sId="20" odxf="1" s="1" dxf="1" numFmtId="4">
    <nc r="R12">
      <v>317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50" sId="20" odxf="1" s="1" dxf="1" numFmtId="4">
    <nc r="S12">
      <v>327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51" sId="20" odxf="1" s="1" dxf="1" numFmtId="4">
    <nc r="T12">
      <v>369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52" sId="20" odxf="1" s="1" dxf="1" numFmtId="4">
    <nc r="U12">
      <v>376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53" sId="20" odxf="1" s="1" dxf="1" numFmtId="4">
    <nc r="V12">
      <v>380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54" sId="20" odxf="1" s="1" dxf="1" numFmtId="4">
    <nc r="W12">
      <v>413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55" sId="20" odxf="1" s="1" dxf="1" numFmtId="4">
    <nc r="X12">
      <v>420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56" sId="20" odxf="1" s="1" dxf="1" numFmtId="4">
    <nc r="Y12">
      <v>428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57" sId="20" odxf="1" s="1" dxf="1" numFmtId="4">
    <nc r="Z12">
      <v>435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fmt sheetId="20" s="1" sqref="A12:XFD12" start="0" length="0">
    <dxf>
      <font>
        <sz val="11"/>
        <color theme="1"/>
        <name val="Open Sans"/>
        <scheme val="none"/>
      </font>
    </dxf>
  </rfmt>
  <rcc rId="4558" sId="20" odxf="1" s="1" dxf="1">
    <nc r="C13" t="inlineStr">
      <is>
        <r>
          <t>Stanowiska zewnętrzne i Strefy Santander</t>
        </r>
        <r>
          <rPr>
            <vertAlign val="superscript"/>
            <sz val="7"/>
            <color theme="1"/>
            <rFont val="Open Sans"/>
            <family val="2"/>
            <charset val="238"/>
          </rPr>
          <t xml:space="preserve"> 3)</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559" sId="20" odxf="1" s="1" dxf="1">
    <nc r="D13" t="inlineStr">
      <is>
        <r>
          <t xml:space="preserve">Off-site locations and Santander Zones </t>
        </r>
        <r>
          <rPr>
            <vertAlign val="superscript"/>
            <sz val="7"/>
            <color theme="1"/>
            <rFont val="Open Sans"/>
            <family val="2"/>
            <charset val="238"/>
          </rPr>
          <t>3)</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560" sId="20" odxf="1" s="1" dxf="1">
    <nc r="E13" t="inlineStr">
      <is>
        <t xml:space="preserve">lokalizacje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561" sId="20" odxf="1" s="1" dxf="1">
    <nc r="F13" t="inlineStr">
      <is>
        <t>locations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fmt sheetId="20" s="1" sqref="G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0" s="1" sqref="H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0" s="1" sqref="I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0" s="1" sqref="J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0" s="1" sqref="K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0" s="1" sqref="L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0" s="1" sqref="M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0" s="1" sqref="N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0" s="1" sqref="O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0" s="1" sqref="P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0" s="1" sqref="Q13" start="0" length="0">
    <dxf>
      <font>
        <sz val="7"/>
        <color auto="1"/>
        <name val="Open Sans"/>
        <scheme val="none"/>
      </font>
      <numFmt numFmtId="3" formatCode="#,##0"/>
      <fill>
        <patternFill patternType="solid">
          <bgColor theme="0" tint="-4.9989318521683403E-2"/>
        </patternFill>
      </fill>
      <alignment horizontal="right" vertical="center" wrapText="1" readingOrder="0"/>
    </dxf>
  </rfmt>
  <rcc rId="4562" sId="20" odxf="1" s="1" dxf="1" numFmtId="4">
    <nc r="R13">
      <v>10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63" sId="20" odxf="1" s="1" dxf="1" numFmtId="4">
    <nc r="S13">
      <v>11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64" sId="20" odxf="1" s="1" dxf="1" numFmtId="4">
    <nc r="T13">
      <v>11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65" sId="20" odxf="1" s="1" dxf="1" numFmtId="4">
    <nc r="U13">
      <v>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66" sId="20" odxf="1" s="1" dxf="1" numFmtId="4">
    <nc r="V13">
      <v>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67" sId="20" odxf="1" s="1" dxf="1" numFmtId="4">
    <nc r="W13">
      <v>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68" sId="20" odxf="1" s="1" dxf="1" numFmtId="4">
    <nc r="X13">
      <v>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69" sId="20" odxf="1" s="1" dxf="1" numFmtId="4">
    <nc r="Y13">
      <v>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570" sId="20" odxf="1" s="1" dxf="1" numFmtId="4">
    <nc r="Z13">
      <v>13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fmt sheetId="20" s="1" sqref="A13:XFD13" start="0" length="0">
    <dxf>
      <font>
        <sz val="11"/>
        <color theme="1"/>
        <name val="Open Sans"/>
        <scheme val="none"/>
      </font>
    </dxf>
  </rfmt>
  <rcc rId="4571" sId="20" odxf="1" s="1" dxf="1">
    <nc r="C14" t="inlineStr">
      <is>
        <t xml:space="preserve">Bankomaty, wpłatomaty, urządzenia dualne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bottom style="thin">
          <color rgb="FFC00000"/>
        </bottom>
      </border>
    </ndxf>
  </rcc>
  <rcc rId="4572" sId="20" odxf="1" s="1" dxf="1">
    <nc r="D14" t="inlineStr">
      <is>
        <t>ATMs, CDMs, dual machines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bottom style="thin">
          <color rgb="FFC00000"/>
        </bottom>
      </border>
    </ndxf>
  </rcc>
  <rcc rId="4573" sId="20" odxf="1" s="1" dxf="1">
    <nc r="E14" t="inlineStr">
      <is>
        <t xml:space="preserve">sztuki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bottom style="thin">
          <color rgb="FFC00000"/>
        </bottom>
      </border>
    </ndxf>
  </rcc>
  <rcc rId="4574" sId="20" odxf="1" s="1" dxf="1">
    <nc r="F14" t="inlineStr">
      <is>
        <t xml:space="preserve">items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bottom style="thin">
          <color rgb="FFC00000"/>
        </bottom>
      </border>
    </ndxf>
  </rcc>
  <rcc rId="4575" sId="20" odxf="1" s="1" dxf="1" numFmtId="4">
    <nc r="G14">
      <v>1753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76" sId="20" odxf="1" s="1" dxf="1" numFmtId="4">
    <nc r="H14">
      <v>1741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77" sId="20" odxf="1" s="1" dxf="1" numFmtId="4">
    <nc r="I14">
      <v>1726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78" sId="20" odxf="1" s="1" dxf="1" numFmtId="4">
    <nc r="J14">
      <v>1732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79" sId="20" odxf="1" s="1" dxf="1" numFmtId="4">
    <nc r="K14">
      <v>1744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80" sId="20" odxf="1" s="1" dxf="1" numFmtId="4">
    <nc r="L14">
      <v>1739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81" sId="20" odxf="1" s="1" dxf="1" numFmtId="4">
    <nc r="M14">
      <v>1725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82" sId="20" odxf="1" s="1" dxf="1" numFmtId="4">
    <nc r="N14">
      <v>1762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83" sId="20" odxf="1" s="1" dxf="1" numFmtId="4">
    <nc r="O14">
      <v>1746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84" sId="20" odxf="1" s="1" dxf="1" numFmtId="4">
    <nc r="P14">
      <v>1726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85" sId="20" odxf="1" s="1" dxf="1" numFmtId="4">
    <nc r="Q14">
      <v>1716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86" sId="20" odxf="1" s="1" dxf="1" numFmtId="4">
    <nc r="R14">
      <v>1700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87" sId="20" odxf="1" s="1" dxf="1" numFmtId="4">
    <nc r="S14">
      <v>1697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88" sId="20" odxf="1" s="1" dxf="1" numFmtId="4">
    <nc r="T14">
      <v>1682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89" sId="20" odxf="1" s="1" dxf="1" numFmtId="4">
    <nc r="U14">
      <v>1674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90" sId="20" odxf="1" s="1" dxf="1" numFmtId="4">
    <nc r="V14">
      <v>1661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91" sId="20" odxf="1" s="1" dxf="1" numFmtId="4">
    <nc r="W14">
      <v>1638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92" sId="20" odxf="1" s="1" dxf="1" numFmtId="4">
    <nc r="X14">
      <v>1595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93" sId="20" odxf="1" s="1" dxf="1" numFmtId="4">
    <nc r="Y14">
      <v>1555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94" sId="20" odxf="1" s="1" dxf="1" numFmtId="4">
    <nc r="Z14">
      <v>1524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fmt sheetId="20" s="1" sqref="A14:XFD14" start="0" length="0">
    <dxf>
      <font>
        <sz val="11"/>
        <color theme="1"/>
        <name val="Open Sans"/>
        <scheme val="none"/>
      </font>
    </dxf>
  </rfmt>
  <rcc rId="4595" sId="20" odxf="1" s="1" dxf="1">
    <nc r="C15" t="inlineStr">
      <is>
        <t xml:space="preserve">Zatrudnienie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top style="thin">
          <color rgb="FFC00000"/>
        </top>
        <bottom style="thin">
          <color rgb="FFC00000"/>
        </bottom>
      </border>
    </ndxf>
  </rcc>
  <rcc rId="4596" sId="20" odxf="1" s="1" dxf="1">
    <nc r="D15" t="inlineStr">
      <is>
        <t xml:space="preserve">Employment  </t>
      </is>
    </nc>
    <odxf>
      <numFmt numFmtId="0" formatCode="General"/>
    </odxf>
    <ndxf>
      <font>
        <sz val="7"/>
        <color theme="1"/>
        <name val="Open Sans"/>
        <scheme val="none"/>
      </font>
      <numFmt numFmtId="34" formatCode="_-* #,##0.00\ &quot;zł&quot;_-;\-* #,##0.00\ &quot;zł&quot;_-;_-* &quot;-&quot;??\ &quot;zł&quot;_-;_-@_-"/>
      <fill>
        <patternFill patternType="solid">
          <bgColor rgb="FFFFFFFF"/>
        </patternFill>
      </fill>
      <alignment horizontal="left" vertical="center" wrapText="1" readingOrder="0"/>
      <border outline="0">
        <top style="thin">
          <color rgb="FFC00000"/>
        </top>
        <bottom style="thin">
          <color rgb="FFC00000"/>
        </bottom>
      </border>
    </ndxf>
  </rcc>
  <rcc rId="4597" sId="20" odxf="1" s="1" dxf="1">
    <nc r="E15" t="inlineStr">
      <is>
        <t xml:space="preserve">etaty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top style="thin">
          <color rgb="FFC00000"/>
        </top>
        <bottom style="thin">
          <color rgb="FFC00000"/>
        </bottom>
      </border>
    </ndxf>
  </rcc>
  <rcc rId="4598" sId="20" odxf="1" s="1" dxf="1">
    <nc r="F15" t="inlineStr">
      <is>
        <t>FTEs</t>
      </is>
    </nc>
    <odxf>
      <numFmt numFmtId="0" formatCode="General"/>
    </odxf>
    <ndxf>
      <font>
        <sz val="7"/>
        <color theme="1"/>
        <name val="Open Sans"/>
        <scheme val="none"/>
      </font>
      <numFmt numFmtId="34" formatCode="_-* #,##0.00\ &quot;zł&quot;_-;\-* #,##0.00\ &quot;zł&quot;_-;_-* &quot;-&quot;??\ &quot;zł&quot;_-;_-@_-"/>
      <fill>
        <patternFill patternType="solid">
          <bgColor rgb="FFFFFFFF"/>
        </patternFill>
      </fill>
      <alignment horizontal="right" vertical="center" wrapText="1" readingOrder="0"/>
      <border outline="0">
        <top style="thin">
          <color rgb="FFC00000"/>
        </top>
        <bottom style="thin">
          <color rgb="FFC00000"/>
        </bottom>
      </border>
    </ndxf>
  </rcc>
  <rcc rId="4599" sId="20" odxf="1" s="1" dxf="1" numFmtId="4">
    <nc r="G15">
      <v>14699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600" sId="20" odxf="1" s="1" dxf="1" numFmtId="4">
    <nc r="H15">
      <v>14558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601" sId="20" odxf="1" s="1" dxf="1" numFmtId="4">
    <nc r="I15">
      <v>14473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602" sId="20" odxf="1" s="1" dxf="1" numFmtId="4">
    <nc r="J15">
      <v>14383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603" sId="20" odxf="1" s="1" dxf="1" numFmtId="4">
    <nc r="K15">
      <v>14330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604" sId="20" odxf="1" s="1" dxf="1" numFmtId="4">
    <nc r="L15">
      <v>14286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605" sId="20" odxf="1" s="1" dxf="1" numFmtId="4">
    <nc r="M15">
      <v>14030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606" sId="20" odxf="1" s="1" dxf="1" numFmtId="4">
    <nc r="N15">
      <v>15347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607" sId="20" odxf="1" s="1" dxf="1" numFmtId="4">
    <nc r="O15">
      <v>14642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608" sId="20" odxf="1" s="1" dxf="1" numFmtId="4">
    <nc r="P15">
      <v>14058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609" sId="20" odxf="1" s="1" dxf="1" numFmtId="4">
    <nc r="Q15">
      <v>13630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610" sId="20" odxf="1" s="1" dxf="1" numFmtId="4">
    <nc r="R15">
      <v>13579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611" sId="20" odxf="1" s="1" dxf="1" numFmtId="4">
    <nc r="S15">
      <v>13318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612" sId="20" odxf="1" s="1" dxf="1" numFmtId="4">
    <nc r="T15">
      <v>13135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613" sId="20" odxf="1" s="1" dxf="1" numFmtId="4">
    <nc r="U15">
      <v>12788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614" sId="20" odxf="1" s="1" dxf="1" numFmtId="4">
    <nc r="V15">
      <v>12616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615" sId="20" odxf="1" s="1" dxf="1" numFmtId="4">
    <nc r="W15">
      <v>12063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616" sId="20" odxf="1" s="1" dxf="1" numFmtId="4">
    <nc r="X15">
      <v>11636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617" sId="20" odxf="1" s="1" dxf="1" numFmtId="4">
    <nc r="Y15">
      <v>11440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618" sId="20" odxf="1" s="1" dxf="1" numFmtId="4">
    <nc r="Z15">
      <v>11323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fmt sheetId="20" s="1" sqref="A15:XFD15" start="0" length="0">
    <dxf>
      <font>
        <sz val="11"/>
        <color theme="1"/>
        <name val="Open Sans"/>
        <scheme val="none"/>
      </font>
    </dxf>
  </rfmt>
  <rcc rId="4619" sId="20" odxf="1" s="1" dxf="1">
    <nc r="C16" t="inlineStr">
      <is>
        <t xml:space="preserve">Wybrane dane pozabilansowe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fill>
        <patternFill patternType="solid">
          <bgColor rgb="FFFFFFFF"/>
        </patternFill>
      </fill>
      <alignment vertical="center" wrapText="1" readingOrder="0"/>
      <border outline="0">
        <bottom style="medium">
          <color rgb="FFCC0000"/>
        </bottom>
      </border>
    </ndxf>
  </rcc>
  <rcc rId="4620" sId="20" odxf="1" s="1" dxf="1">
    <nc r="D16" t="inlineStr">
      <is>
        <t xml:space="preserve">Selected off-balance sheet data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fill>
        <patternFill patternType="solid">
          <bgColor rgb="FFFFFFFF"/>
        </patternFill>
      </fill>
      <alignment vertical="center" wrapText="1" readingOrder="0"/>
      <border outline="0">
        <bottom style="medium">
          <color rgb="FFCC0000"/>
        </bottom>
      </border>
    </ndxf>
  </rcc>
  <rfmt sheetId="20" s="1" sqref="E16" start="0" length="0">
    <dxf>
      <font>
        <b/>
        <sz val="7"/>
        <color rgb="FFC00000"/>
        <name val="Open Sans"/>
        <scheme val="none"/>
      </font>
      <fill>
        <patternFill patternType="solid">
          <bgColor rgb="FFFFFFFF"/>
        </patternFill>
      </fill>
      <alignment vertical="center" wrapText="1" readingOrder="0"/>
      <border outline="0">
        <bottom style="medium">
          <color rgb="FFCC0000"/>
        </bottom>
      </border>
    </dxf>
  </rfmt>
  <rfmt sheetId="20" s="1" sqref="F16" start="0" length="0">
    <dxf>
      <font>
        <b/>
        <sz val="7"/>
        <color rgb="FFC00000"/>
        <name val="Open Sans"/>
        <scheme val="none"/>
      </font>
      <fill>
        <patternFill patternType="solid">
          <bgColor rgb="FFFFFFFF"/>
        </patternFill>
      </fill>
      <alignment vertical="center" wrapText="1" readingOrder="0"/>
      <border outline="0">
        <bottom style="medium">
          <color rgb="FFCC0000"/>
        </bottom>
      </border>
    </dxf>
  </rfmt>
  <rcc rId="4621" sId="20" odxf="1" s="1" dxf="1">
    <nc r="G16" t="inlineStr">
      <is>
        <t xml:space="preserve">31.03.2017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622" sId="20" odxf="1" s="1" dxf="1">
    <nc r="H16" t="inlineStr">
      <is>
        <t>30.06.2017</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623" sId="20" odxf="1" s="1" dxf="1">
    <nc r="I16" t="inlineStr">
      <is>
        <t>30.09.2017</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624" sId="20" odxf="1" s="1" dxf="1">
    <nc r="J16" t="inlineStr">
      <is>
        <t xml:space="preserve">31.12.2017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625" sId="20" odxf="1" s="1" dxf="1">
    <nc r="K16" t="inlineStr">
      <is>
        <t xml:space="preserve">31.03.2018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626" sId="20" odxf="1" s="1" dxf="1">
    <nc r="L16" t="inlineStr">
      <is>
        <t>30.06.2018</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627" sId="20" odxf="1" s="1" dxf="1">
    <nc r="M16" t="inlineStr">
      <is>
        <t>30.09.2018</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628" sId="20" odxf="1" s="1" dxf="1">
    <nc r="N16" t="inlineStr">
      <is>
        <t xml:space="preserve">31.12.2018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629" sId="20" odxf="1" s="1" dxf="1">
    <nc r="O16" t="inlineStr">
      <is>
        <t xml:space="preserve">31.03.2019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630" sId="20" odxf="1" s="1" dxf="1">
    <nc r="P16" t="inlineStr">
      <is>
        <t xml:space="preserve">30.06.2019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631" sId="20" odxf="1" s="1" dxf="1">
    <nc r="Q16" t="inlineStr">
      <is>
        <t xml:space="preserve">30.09.2019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632" sId="20" odxf="1" s="1" dxf="1">
    <nc r="R16" t="inlineStr">
      <is>
        <t xml:space="preserve">30.09.2019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633" sId="20" odxf="1" s="1" dxf="1" numFmtId="19">
    <nc r="S16">
      <v>43921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634" sId="20" odxf="1" s="1" dxf="1" numFmtId="19">
    <nc r="T16">
      <v>44012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635" sId="20" odxf="1" s="1" dxf="1" numFmtId="19">
    <nc r="U16">
      <v>44012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636" sId="20" odxf="1" s="1" dxf="1" numFmtId="19">
    <nc r="V16">
      <v>44196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637" sId="20" odxf="1" s="1" dxf="1" numFmtId="19">
    <nc r="W16">
      <v>44286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638" sId="20" odxf="1" s="1" dxf="1" numFmtId="19">
    <nc r="X16">
      <v>44377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639" sId="20" odxf="1" s="1" dxf="1">
    <nc r="Y16">
      <f>Y3</f>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640" sId="20" odxf="1" s="1" dxf="1">
    <nc r="Z16">
      <f>Z3</f>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fmt sheetId="20" s="1" sqref="A16:XFD16" start="0" length="0">
    <dxf>
      <font>
        <sz val="11"/>
        <color theme="1"/>
        <name val="Open Sans"/>
        <scheme val="none"/>
      </font>
    </dxf>
  </rfmt>
  <rfmt sheetId="20" s="1" sqref="A17" start="0" length="0">
    <dxf>
      <font>
        <sz val="11"/>
        <color theme="1"/>
        <name val="Open Sans"/>
        <scheme val="none"/>
      </font>
    </dxf>
  </rfmt>
  <rfmt sheetId="20" s="1" sqref="B17" start="0" length="0">
    <dxf>
      <font>
        <sz val="11"/>
        <color theme="1"/>
        <name val="Open Sans"/>
        <scheme val="none"/>
      </font>
    </dxf>
  </rfmt>
  <rcc rId="4641" sId="20" odxf="1" s="1" dxf="1">
    <nc r="C17" t="inlineStr">
      <is>
        <r>
          <t xml:space="preserve">Aktywa netto funduszy inwestycyjnych </t>
        </r>
        <r>
          <rPr>
            <vertAlign val="superscript"/>
            <sz val="7"/>
            <color theme="1"/>
            <rFont val="Open Sans"/>
            <family val="2"/>
            <charset val="238"/>
          </rPr>
          <t>4)</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wrapText="1" readingOrder="0"/>
      <border outline="0">
        <bottom style="thin">
          <color rgb="FFCC0000"/>
        </bottom>
      </border>
    </ndxf>
  </rcc>
  <rcc rId="4642" sId="20" odxf="1" s="1" dxf="1">
    <nc r="D17" t="inlineStr">
      <is>
        <r>
          <t xml:space="preserve">Net assets in mutual funds </t>
        </r>
        <r>
          <rPr>
            <vertAlign val="superscript"/>
            <sz val="7"/>
            <color theme="1"/>
            <rFont val="Open Sans"/>
            <family val="2"/>
            <charset val="238"/>
          </rPr>
          <t>4)</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wrapText="1" readingOrder="0"/>
      <border outline="0">
        <bottom style="thin">
          <color rgb="FFCC0000"/>
        </bottom>
      </border>
    </ndxf>
  </rcc>
  <rcc rId="4643" sId="20" odxf="1" s="1" dxf="1">
    <nc r="E17" t="inlineStr">
      <is>
        <t xml:space="preserve">tys. zł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bottom style="thin">
          <color rgb="FFCC0000"/>
        </bottom>
      </border>
    </ndxf>
  </rcc>
  <rcc rId="4644" sId="20" odxf="1" s="1" dxf="1">
    <nc r="F17" t="inlineStr">
      <is>
        <t>PLN k</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bottom style="thin">
          <color rgb="FFCC0000"/>
        </bottom>
      </border>
    </ndxf>
  </rcc>
  <rcc rId="4645" sId="20" odxf="1" s="1" dxf="1" numFmtId="4">
    <nc r="G17">
      <v>14019968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46" sId="20" odxf="1" s="1" dxf="1" numFmtId="4">
    <nc r="H17">
      <v>14869743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47" sId="20" odxf="1" s="1" dxf="1" numFmtId="4">
    <nc r="I17">
      <v>15566830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48" sId="20" odxf="1" s="1" dxf="1" numFmtId="4">
    <nc r="J17">
      <v>15996843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49" sId="20" odxf="1" s="1" dxf="1" numFmtId="4">
    <nc r="K17">
      <v>16431222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50" sId="20" odxf="1" s="1" dxf="1" numFmtId="4">
    <nc r="L17">
      <v>16329736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51" sId="20" odxf="1" s="1" dxf="1" numFmtId="4">
    <nc r="M17">
      <v>16199060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52" sId="20" odxf="1" s="1" dxf="1" numFmtId="4">
    <nc r="N17">
      <v>15057490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53" sId="20" odxf="1" s="1" dxf="1" numFmtId="4">
    <nc r="O17">
      <v>15380567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54" sId="20" odxf="1" s="1" dxf="1" numFmtId="4">
    <nc r="P17">
      <v>15840643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55" sId="20" odxf="1" s="1" dxf="1" numFmtId="4">
    <nc r="Q17">
      <v>16319225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56" sId="20" odxf="1" s="1" dxf="1" numFmtId="4">
    <nc r="R17">
      <v>16919956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57" sId="20" odxf="1" s="1" dxf="1" numFmtId="4">
    <nc r="S17">
      <v>12020262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58" sId="20" odxf="1" s="1" dxf="1" numFmtId="4">
    <nc r="T17">
      <v>13064578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59" sId="20" odxf="1" s="1" dxf="1" numFmtId="4">
    <nc r="U17">
      <v>14535650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60" sId="20" odxf="1" s="1" dxf="1" numFmtId="4">
    <nc r="V17">
      <v>16168685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61" sId="20" odxf="1" s="1" dxf="1" numFmtId="4">
    <nc r="W17">
      <v>17933020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62" sId="20" odxf="1" s="1" dxf="1" numFmtId="4">
    <nc r="X17">
      <v>18850280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63" sId="20" odxf="1" s="1" dxf="1" numFmtId="4">
    <nc r="Y17">
      <v>19349507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664" sId="20" odxf="1" s="1" dxf="1" numFmtId="4">
    <nc r="Z17">
      <v>17560741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fmt sheetId="20" s="1" sqref="A17:XFD17" start="0" length="0">
    <dxf>
      <font>
        <sz val="11"/>
        <color theme="1"/>
        <name val="Open Sans"/>
        <scheme val="none"/>
      </font>
    </dxf>
  </rfmt>
  <rfmt sheetId="20" s="1" sqref="A18" start="0" length="0">
    <dxf>
      <font>
        <sz val="11"/>
        <color theme="1"/>
        <name val="Open Sans"/>
        <scheme val="none"/>
      </font>
    </dxf>
  </rfmt>
  <rfmt sheetId="20" s="1" sqref="B18" start="0" length="0">
    <dxf>
      <font>
        <sz val="11"/>
        <color theme="1"/>
        <name val="Open Sans"/>
        <scheme val="none"/>
      </font>
    </dxf>
  </rfmt>
  <rfmt sheetId="20" s="1" sqref="C18" start="0" length="0">
    <dxf>
      <font>
        <sz val="7"/>
        <color theme="1"/>
        <name val="Open Sans"/>
        <scheme val="none"/>
      </font>
      <fill>
        <patternFill patternType="solid">
          <bgColor theme="0"/>
        </patternFill>
      </fill>
      <alignment horizontal="left" vertical="center" wrapText="1" readingOrder="0"/>
    </dxf>
  </rfmt>
  <rfmt sheetId="20" s="1" sqref="D18" start="0" length="0">
    <dxf>
      <font>
        <sz val="7"/>
        <color theme="1"/>
        <name val="Open Sans"/>
        <scheme val="none"/>
      </font>
      <fill>
        <patternFill patternType="solid">
          <bgColor theme="0"/>
        </patternFill>
      </fill>
      <alignment horizontal="left" vertical="center" wrapText="1" readingOrder="0"/>
    </dxf>
  </rfmt>
  <rfmt sheetId="20" s="1" sqref="E18" start="0" length="0">
    <dxf>
      <font>
        <sz val="7"/>
        <color theme="1"/>
        <name val="Open Sans"/>
        <scheme val="none"/>
      </font>
      <fill>
        <patternFill patternType="solid">
          <bgColor theme="0"/>
        </patternFill>
      </fill>
      <alignment horizontal="left" vertical="center" wrapText="1" readingOrder="0"/>
    </dxf>
  </rfmt>
  <rfmt sheetId="20" s="1" sqref="F18" start="0" length="0">
    <dxf>
      <font>
        <sz val="7"/>
        <color theme="1"/>
        <name val="Open Sans"/>
        <scheme val="none"/>
      </font>
      <fill>
        <patternFill patternType="solid">
          <bgColor theme="0"/>
        </patternFill>
      </fill>
      <alignment horizontal="left" vertical="center" wrapText="1" readingOrder="0"/>
    </dxf>
  </rfmt>
  <rfmt sheetId="20" s="1" sqref="G18" start="0" length="0">
    <dxf>
      <font>
        <sz val="7"/>
        <color rgb="FFFF0000"/>
        <name val="Open Sans"/>
        <scheme val="none"/>
      </font>
      <numFmt numFmtId="3" formatCode="#,##0"/>
      <alignment horizontal="right" vertical="center" wrapText="1" readingOrder="0"/>
    </dxf>
  </rfmt>
  <rfmt sheetId="20" s="1" sqref="H18" start="0" length="0">
    <dxf>
      <font>
        <sz val="7"/>
        <color rgb="FFFF0000"/>
        <name val="Open Sans"/>
        <scheme val="none"/>
      </font>
      <numFmt numFmtId="3" formatCode="#,##0"/>
      <alignment horizontal="right" vertical="center" wrapText="1" readingOrder="0"/>
    </dxf>
  </rfmt>
  <rfmt sheetId="20" s="1" sqref="I18" start="0" length="0">
    <dxf>
      <font>
        <sz val="7"/>
        <color rgb="FFFF0000"/>
        <name val="Open Sans"/>
        <scheme val="none"/>
      </font>
      <numFmt numFmtId="3" formatCode="#,##0"/>
      <alignment horizontal="right" vertical="center" wrapText="1" readingOrder="0"/>
    </dxf>
  </rfmt>
  <rfmt sheetId="20" s="1" sqref="J18" start="0" length="0">
    <dxf>
      <font>
        <sz val="7"/>
        <color rgb="FFFF0000"/>
        <name val="Open Sans"/>
        <scheme val="none"/>
      </font>
      <numFmt numFmtId="3" formatCode="#,##0"/>
      <alignment horizontal="right" vertical="center" wrapText="1" readingOrder="0"/>
    </dxf>
  </rfmt>
  <rfmt sheetId="20" s="1" sqref="K18" start="0" length="0">
    <dxf>
      <font>
        <sz val="7"/>
        <color rgb="FFFF0000"/>
        <name val="Open Sans"/>
        <scheme val="none"/>
      </font>
      <numFmt numFmtId="3" formatCode="#,##0"/>
      <alignment horizontal="right" vertical="center" wrapText="1" readingOrder="0"/>
    </dxf>
  </rfmt>
  <rfmt sheetId="20" s="1" sqref="L18" start="0" length="0">
    <dxf>
      <font>
        <sz val="7"/>
        <color rgb="FFFF0000"/>
        <name val="Open Sans"/>
        <scheme val="none"/>
      </font>
      <numFmt numFmtId="3" formatCode="#,##0"/>
      <alignment horizontal="right" vertical="center" wrapText="1" readingOrder="0"/>
    </dxf>
  </rfmt>
  <rfmt sheetId="20" s="1" sqref="M18" start="0" length="0">
    <dxf>
      <font>
        <sz val="7"/>
        <color rgb="FFFF0000"/>
        <name val="Open Sans"/>
        <scheme val="none"/>
      </font>
      <numFmt numFmtId="3" formatCode="#,##0"/>
      <alignment horizontal="right" vertical="center" wrapText="1" readingOrder="0"/>
    </dxf>
  </rfmt>
  <rfmt sheetId="20" s="1" sqref="N18" start="0" length="0">
    <dxf>
      <font>
        <sz val="7"/>
        <color rgb="FFFF0000"/>
        <name val="Open Sans"/>
        <scheme val="none"/>
      </font>
      <numFmt numFmtId="3" formatCode="#,##0"/>
      <alignment horizontal="right" vertical="center" wrapText="1" readingOrder="0"/>
    </dxf>
  </rfmt>
  <rfmt sheetId="20" s="1" sqref="O18" start="0" length="0">
    <dxf>
      <font>
        <sz val="7"/>
        <color rgb="FFFF0000"/>
        <name val="Open Sans"/>
        <scheme val="none"/>
      </font>
      <numFmt numFmtId="3" formatCode="#,##0"/>
      <alignment horizontal="right" vertical="center" wrapText="1" readingOrder="0"/>
    </dxf>
  </rfmt>
  <rfmt sheetId="20" s="1" sqref="P18" start="0" length="0">
    <dxf>
      <font>
        <sz val="7"/>
        <color rgb="FFFF0000"/>
        <name val="Open Sans"/>
        <scheme val="none"/>
      </font>
      <numFmt numFmtId="3" formatCode="#,##0"/>
      <alignment horizontal="right" vertical="center" wrapText="1" readingOrder="0"/>
    </dxf>
  </rfmt>
  <rfmt sheetId="20" s="1" sqref="Q18" start="0" length="0">
    <dxf>
      <font>
        <sz val="7"/>
        <color rgb="FFFF0000"/>
        <name val="Open Sans"/>
        <scheme val="none"/>
      </font>
      <numFmt numFmtId="3" formatCode="#,##0"/>
      <alignment horizontal="right" vertical="center" wrapText="1" readingOrder="0"/>
    </dxf>
  </rfmt>
  <rfmt sheetId="20" s="1" sqref="R18" start="0" length="0">
    <dxf>
      <font>
        <sz val="7"/>
        <color rgb="FFFF0000"/>
        <name val="Open Sans"/>
        <scheme val="none"/>
      </font>
      <numFmt numFmtId="3" formatCode="#,##0"/>
      <alignment horizontal="right" vertical="center" wrapText="1" readingOrder="0"/>
    </dxf>
  </rfmt>
  <rfmt sheetId="20" s="1" sqref="S18" start="0" length="0">
    <dxf>
      <font>
        <sz val="7"/>
        <color rgb="FFFF0000"/>
        <name val="Open Sans"/>
        <scheme val="none"/>
      </font>
      <numFmt numFmtId="3" formatCode="#,##0"/>
      <alignment horizontal="right" vertical="center" wrapText="1" readingOrder="0"/>
    </dxf>
  </rfmt>
  <rfmt sheetId="20" s="1" sqref="T18" start="0" length="0">
    <dxf>
      <font>
        <sz val="7"/>
        <color rgb="FFFF0000"/>
        <name val="Open Sans"/>
        <scheme val="none"/>
      </font>
      <numFmt numFmtId="3" formatCode="#,##0"/>
      <alignment horizontal="right" vertical="center" wrapText="1" readingOrder="0"/>
    </dxf>
  </rfmt>
  <rfmt sheetId="20" s="1" sqref="U18" start="0" length="0">
    <dxf>
      <font>
        <sz val="7"/>
        <color rgb="FFFF0000"/>
        <name val="Open Sans"/>
        <scheme val="none"/>
      </font>
      <numFmt numFmtId="3" formatCode="#,##0"/>
      <alignment horizontal="right" vertical="center" wrapText="1" readingOrder="0"/>
    </dxf>
  </rfmt>
  <rfmt sheetId="20" s="1" sqref="V18" start="0" length="0">
    <dxf>
      <font>
        <sz val="11"/>
        <color theme="1"/>
        <name val="Open Sans"/>
        <scheme val="none"/>
      </font>
    </dxf>
  </rfmt>
  <rfmt sheetId="20" s="1" sqref="W18" start="0" length="0">
    <dxf>
      <font>
        <sz val="11"/>
        <color theme="1"/>
        <name val="Open Sans"/>
        <scheme val="none"/>
      </font>
    </dxf>
  </rfmt>
  <rfmt sheetId="20" s="1" sqref="X18" start="0" length="0">
    <dxf>
      <font>
        <sz val="11"/>
        <color theme="1"/>
        <name val="Open Sans"/>
        <scheme val="none"/>
      </font>
    </dxf>
  </rfmt>
  <rfmt sheetId="20" s="1" sqref="Y18" start="0" length="0">
    <dxf>
      <font>
        <sz val="11"/>
        <color theme="1"/>
        <name val="Open Sans"/>
        <scheme val="none"/>
      </font>
    </dxf>
  </rfmt>
  <rfmt sheetId="20" s="1" sqref="Z18" start="0" length="0">
    <dxf>
      <font>
        <sz val="11"/>
        <color theme="1"/>
        <name val="Open Sans"/>
        <scheme val="none"/>
      </font>
    </dxf>
  </rfmt>
  <rfmt sheetId="20" s="1" sqref="A18:XFD18" start="0" length="0">
    <dxf>
      <font>
        <sz val="11"/>
        <color theme="1"/>
        <name val="Open Sans"/>
        <scheme val="none"/>
      </font>
    </dxf>
  </rfmt>
  <rfmt sheetId="20" s="1" sqref="A19" start="0" length="0">
    <dxf>
      <font>
        <sz val="11"/>
        <color theme="1"/>
        <name val="Open Sans"/>
        <scheme val="none"/>
      </font>
      <alignment horizontal="right" readingOrder="0"/>
    </dxf>
  </rfmt>
  <rcc rId="4665" sId="20" odxf="1" dxf="1">
    <nc r="B19" t="inlineStr">
      <is>
        <r>
          <t>1)</t>
        </r>
        <r>
          <rPr>
            <i/>
            <sz val="7"/>
            <color theme="1"/>
            <rFont val="Times New Roman"/>
            <family val="1"/>
            <charset val="238"/>
          </rPr>
          <t>     </t>
        </r>
      </is>
    </nc>
    <odxf>
      <font>
        <i val="0"/>
        <sz val="11"/>
        <color theme="1"/>
        <name val="Calibri"/>
        <scheme val="minor"/>
      </font>
      <alignment vertical="bottom" readingOrder="0"/>
    </odxf>
    <ndxf>
      <font>
        <i/>
        <sz val="6"/>
        <color theme="1"/>
        <name val="Open Sans"/>
        <scheme val="none"/>
      </font>
      <alignment vertical="top" readingOrder="0"/>
    </ndxf>
  </rcc>
  <rcc rId="4666" sId="20" odxf="1" dxf="1">
    <nc r="C19" t="inlineStr">
      <is>
        <t xml:space="preserve">Zarejestrowani klienci bankowości internetowej i mobilnej Santander Bank Polska S.A. od III kw. 2020 r.  prezentowani są łącznie z klientami 
Santander Consumer Bank S.A. posiadającymi umowę o dostęp do usług bankowości elektronicznej i aktywny produkt.  </t>
      </is>
    </nc>
    <odxf>
      <font>
        <i val="0"/>
        <sz val="11"/>
        <color theme="1"/>
        <name val="Calibri"/>
        <scheme val="minor"/>
      </font>
      <alignment horizontal="general" vertical="bottom" wrapText="0" shrinkToFit="0" readingOrder="0"/>
    </odxf>
    <ndxf>
      <font>
        <i/>
        <sz val="6"/>
        <color theme="1"/>
        <name val="Open Sans"/>
        <scheme val="none"/>
      </font>
      <alignment horizontal="justify" vertical="top" wrapText="1" shrinkToFit="1" readingOrder="0"/>
    </ndxf>
  </rcc>
  <rcc rId="4667" sId="20" odxf="1" dxf="1">
    <nc r="D19" t="inlineStr">
      <is>
        <t xml:space="preserve">Registered customers of internet and mobile banking services of Santander Bank Polska S.A. Starting from Q3 2020, the stated data include customers of Santander Consumer Bank S.A. who signed an electronic banking services agreements and are active users of a banking product. </t>
      </is>
    </nc>
    <odxf>
      <font>
        <i val="0"/>
        <sz val="11"/>
        <color theme="1"/>
        <name val="Calibri"/>
        <scheme val="minor"/>
      </font>
      <alignment horizontal="general" vertical="bottom" wrapText="0" shrinkToFit="0" readingOrder="0"/>
    </odxf>
    <ndxf>
      <font>
        <i/>
        <sz val="6"/>
        <color theme="1"/>
        <name val="Open Sans"/>
        <scheme val="none"/>
      </font>
      <alignment horizontal="justify" vertical="top" wrapText="1" shrinkToFit="1" readingOrder="0"/>
    </ndxf>
  </rcc>
  <rfmt sheetId="20" s="1" sqref="E19" start="0" length="0">
    <dxf>
      <font>
        <sz val="11"/>
        <color theme="1"/>
        <name val="Open Sans"/>
        <scheme val="none"/>
      </font>
    </dxf>
  </rfmt>
  <rfmt sheetId="20" s="1" sqref="F19" start="0" length="0">
    <dxf>
      <font>
        <sz val="11"/>
        <color theme="1"/>
        <name val="Open Sans"/>
        <scheme val="none"/>
      </font>
    </dxf>
  </rfmt>
  <rfmt sheetId="20" s="1" sqref="G19" start="0" length="0">
    <dxf>
      <font>
        <sz val="11"/>
        <color theme="1"/>
        <name val="Open Sans"/>
        <scheme val="none"/>
      </font>
    </dxf>
  </rfmt>
  <rfmt sheetId="20" s="1" sqref="H19" start="0" length="0">
    <dxf>
      <font>
        <sz val="11"/>
        <color theme="1"/>
        <name val="Open Sans"/>
        <scheme val="none"/>
      </font>
    </dxf>
  </rfmt>
  <rfmt sheetId="20" s="1" sqref="I19" start="0" length="0">
    <dxf>
      <font>
        <sz val="11"/>
        <color theme="1"/>
        <name val="Open Sans"/>
        <scheme val="none"/>
      </font>
    </dxf>
  </rfmt>
  <rfmt sheetId="20" s="1" sqref="J19" start="0" length="0">
    <dxf>
      <font>
        <sz val="11"/>
        <color theme="1"/>
        <name val="Open Sans"/>
        <scheme val="none"/>
      </font>
    </dxf>
  </rfmt>
  <rfmt sheetId="20" s="1" sqref="K19" start="0" length="0">
    <dxf>
      <font>
        <sz val="11"/>
        <color theme="1"/>
        <name val="Open Sans"/>
        <scheme val="none"/>
      </font>
    </dxf>
  </rfmt>
  <rfmt sheetId="20" s="1" sqref="L19" start="0" length="0">
    <dxf>
      <font>
        <sz val="11"/>
        <color theme="1"/>
        <name val="Open Sans"/>
        <scheme val="none"/>
      </font>
    </dxf>
  </rfmt>
  <rfmt sheetId="20" s="1" sqref="M19" start="0" length="0">
    <dxf>
      <font>
        <sz val="11"/>
        <color theme="1"/>
        <name val="Open Sans"/>
        <scheme val="none"/>
      </font>
    </dxf>
  </rfmt>
  <rfmt sheetId="20" s="1" sqref="N19" start="0" length="0">
    <dxf>
      <font>
        <sz val="11"/>
        <color theme="1"/>
        <name val="Open Sans"/>
        <scheme val="none"/>
      </font>
    </dxf>
  </rfmt>
  <rfmt sheetId="20" s="1" sqref="O19" start="0" length="0">
    <dxf>
      <font>
        <sz val="11"/>
        <color theme="1"/>
        <name val="Open Sans"/>
        <scheme val="none"/>
      </font>
    </dxf>
  </rfmt>
  <rfmt sheetId="20" s="1" sqref="P19" start="0" length="0">
    <dxf>
      <font>
        <sz val="11"/>
        <color theme="1"/>
        <name val="Open Sans"/>
        <scheme val="none"/>
      </font>
    </dxf>
  </rfmt>
  <rfmt sheetId="20" s="1" sqref="Q19" start="0" length="0">
    <dxf>
      <font>
        <sz val="11"/>
        <color theme="1"/>
        <name val="Open Sans"/>
        <scheme val="none"/>
      </font>
    </dxf>
  </rfmt>
  <rfmt sheetId="20" s="1" sqref="R19" start="0" length="0">
    <dxf>
      <font>
        <sz val="11"/>
        <color theme="1"/>
        <name val="Open Sans"/>
        <scheme val="none"/>
      </font>
    </dxf>
  </rfmt>
  <rfmt sheetId="20" s="1" sqref="S19" start="0" length="0">
    <dxf>
      <font>
        <sz val="11"/>
        <color theme="1"/>
        <name val="Open Sans"/>
        <scheme val="none"/>
      </font>
    </dxf>
  </rfmt>
  <rfmt sheetId="20" s="1" sqref="T19" start="0" length="0">
    <dxf>
      <font>
        <sz val="11"/>
        <color theme="1"/>
        <name val="Open Sans"/>
        <scheme val="none"/>
      </font>
    </dxf>
  </rfmt>
  <rfmt sheetId="20" s="1" sqref="U19" start="0" length="0">
    <dxf>
      <font>
        <sz val="11"/>
        <color theme="1"/>
        <name val="Open Sans"/>
        <scheme val="none"/>
      </font>
    </dxf>
  </rfmt>
  <rfmt sheetId="20" s="1" sqref="V19" start="0" length="0">
    <dxf>
      <font>
        <sz val="11"/>
        <color theme="1"/>
        <name val="Open Sans"/>
        <scheme val="none"/>
      </font>
    </dxf>
  </rfmt>
  <rfmt sheetId="20" s="1" sqref="W19" start="0" length="0">
    <dxf>
      <font>
        <sz val="11"/>
        <color theme="1"/>
        <name val="Open Sans"/>
        <scheme val="none"/>
      </font>
    </dxf>
  </rfmt>
  <rfmt sheetId="20" s="1" sqref="X19" start="0" length="0">
    <dxf>
      <font>
        <sz val="11"/>
        <color theme="1"/>
        <name val="Open Sans"/>
        <scheme val="none"/>
      </font>
    </dxf>
  </rfmt>
  <rfmt sheetId="20" s="1" sqref="Y19" start="0" length="0">
    <dxf>
      <font>
        <sz val="11"/>
        <color theme="1"/>
        <name val="Open Sans"/>
        <scheme val="none"/>
      </font>
    </dxf>
  </rfmt>
  <rfmt sheetId="20" s="1" sqref="Z19" start="0" length="0">
    <dxf>
      <font>
        <sz val="11"/>
        <color theme="1"/>
        <name val="Open Sans"/>
        <scheme val="none"/>
      </font>
    </dxf>
  </rfmt>
  <rfmt sheetId="20" s="1" sqref="A19:XFD19" start="0" length="0">
    <dxf>
      <font>
        <sz val="11"/>
        <color theme="1"/>
        <name val="Open Sans"/>
        <scheme val="none"/>
      </font>
    </dxf>
  </rfmt>
  <rfmt sheetId="20" s="1" sqref="A20" start="0" length="0">
    <dxf>
      <font>
        <sz val="11"/>
        <color theme="1"/>
        <name val="Open Sans"/>
        <scheme val="none"/>
      </font>
      <alignment horizontal="right" readingOrder="0"/>
    </dxf>
  </rfmt>
  <rcc rId="4668" sId="20" odxf="1" dxf="1">
    <nc r="B20" t="inlineStr">
      <is>
        <r>
          <t>2)</t>
        </r>
        <r>
          <rPr>
            <i/>
            <sz val="7"/>
            <color theme="1"/>
            <rFont val="Times New Roman"/>
            <family val="1"/>
            <charset val="238"/>
          </rPr>
          <t>    </t>
        </r>
      </is>
    </nc>
    <odxf>
      <font>
        <i val="0"/>
        <sz val="11"/>
        <color theme="1"/>
        <name val="Calibri"/>
        <scheme val="minor"/>
      </font>
      <alignment vertical="bottom" readingOrder="0"/>
    </odxf>
    <ndxf>
      <font>
        <i/>
        <sz val="6"/>
        <color theme="1"/>
        <name val="Open Sans"/>
        <scheme val="none"/>
      </font>
      <alignment vertical="top" readingOrder="0"/>
    </ndxf>
  </rcc>
  <rcc rId="4669" sId="20" odxf="1" dxf="1">
    <nc r="C20" t="inlineStr">
      <is>
        <t xml:space="preserve">Aktywni klienci bankowości elektronicznej Santander Bank Polska S.A. i Santander Consumer Bank S.A., którzy w ostatnim miesiącu okresu sprawozdawczego przynajmniej raz zalogowali się do serwisu internetowego lub mobilnego, bądż też sprawdzili za jego pośrednictwem saldo bez logowania. 
Od III kw. 2020 r. zaprezentowane dane uwzględniają klientów Santander Consumer Bank S.A. spełniających ww. kryteria.  </t>
      </is>
    </nc>
    <odxf>
      <font>
        <i val="0"/>
        <sz val="11"/>
        <color theme="1"/>
        <name val="Calibri"/>
        <scheme val="minor"/>
      </font>
      <alignment horizontal="general" vertical="bottom" wrapText="0" shrinkToFit="0" readingOrder="0"/>
    </odxf>
    <ndxf>
      <font>
        <i/>
        <sz val="6"/>
        <color theme="1"/>
        <name val="Open Sans"/>
        <scheme val="none"/>
      </font>
      <alignment horizontal="justify" vertical="top" wrapText="1" shrinkToFit="1" readingOrder="0"/>
    </ndxf>
  </rcc>
  <rcc rId="4670" sId="20" odxf="1" dxf="1">
    <nc r="D20" t="inlineStr">
      <is>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is>
    </nc>
    <odxf>
      <font>
        <i val="0"/>
        <sz val="11"/>
        <color theme="1"/>
        <name val="Calibri"/>
        <scheme val="minor"/>
      </font>
      <alignment horizontal="general" vertical="bottom" wrapText="0" shrinkToFit="0" readingOrder="0"/>
    </odxf>
    <ndxf>
      <font>
        <i/>
        <sz val="6"/>
        <color theme="1"/>
        <name val="Open Sans"/>
        <scheme val="none"/>
      </font>
      <alignment horizontal="justify" vertical="top" wrapText="1" shrinkToFit="1" readingOrder="0"/>
    </ndxf>
  </rcc>
  <rfmt sheetId="20" s="1" sqref="E20" start="0" length="0">
    <dxf>
      <font>
        <sz val="11"/>
        <color theme="1"/>
        <name val="Open Sans"/>
        <scheme val="none"/>
      </font>
    </dxf>
  </rfmt>
  <rfmt sheetId="20" s="1" sqref="F20" start="0" length="0">
    <dxf>
      <font>
        <sz val="11"/>
        <color theme="1"/>
        <name val="Open Sans"/>
        <scheme val="none"/>
      </font>
    </dxf>
  </rfmt>
  <rfmt sheetId="20" s="1" sqref="G20" start="0" length="0">
    <dxf>
      <font>
        <sz val="11"/>
        <color theme="1"/>
        <name val="Open Sans"/>
        <scheme val="none"/>
      </font>
    </dxf>
  </rfmt>
  <rfmt sheetId="20" s="1" sqref="H20" start="0" length="0">
    <dxf>
      <font>
        <sz val="11"/>
        <color theme="1"/>
        <name val="Open Sans"/>
        <scheme val="none"/>
      </font>
    </dxf>
  </rfmt>
  <rfmt sheetId="20" s="1" sqref="I20" start="0" length="0">
    <dxf>
      <font>
        <sz val="11"/>
        <color theme="1"/>
        <name val="Open Sans"/>
        <scheme val="none"/>
      </font>
    </dxf>
  </rfmt>
  <rfmt sheetId="20" s="1" sqref="J20" start="0" length="0">
    <dxf>
      <font>
        <sz val="11"/>
        <color theme="1"/>
        <name val="Open Sans"/>
        <scheme val="none"/>
      </font>
    </dxf>
  </rfmt>
  <rfmt sheetId="20" s="1" sqref="K20" start="0" length="0">
    <dxf>
      <font>
        <sz val="11"/>
        <color theme="1"/>
        <name val="Open Sans"/>
        <scheme val="none"/>
      </font>
    </dxf>
  </rfmt>
  <rfmt sheetId="20" s="1" sqref="L20" start="0" length="0">
    <dxf>
      <font>
        <sz val="11"/>
        <color theme="1"/>
        <name val="Open Sans"/>
        <scheme val="none"/>
      </font>
    </dxf>
  </rfmt>
  <rfmt sheetId="20" s="1" sqref="M20" start="0" length="0">
    <dxf>
      <font>
        <sz val="11"/>
        <color theme="1"/>
        <name val="Open Sans"/>
        <scheme val="none"/>
      </font>
    </dxf>
  </rfmt>
  <rfmt sheetId="20" s="1" sqref="N20" start="0" length="0">
    <dxf>
      <font>
        <sz val="11"/>
        <color theme="1"/>
        <name val="Open Sans"/>
        <scheme val="none"/>
      </font>
    </dxf>
  </rfmt>
  <rfmt sheetId="20" s="1" sqref="O20" start="0" length="0">
    <dxf>
      <font>
        <sz val="11"/>
        <color theme="1"/>
        <name val="Open Sans"/>
        <scheme val="none"/>
      </font>
    </dxf>
  </rfmt>
  <rfmt sheetId="20" s="1" sqref="P20" start="0" length="0">
    <dxf>
      <font>
        <sz val="11"/>
        <color theme="1"/>
        <name val="Open Sans"/>
        <scheme val="none"/>
      </font>
    </dxf>
  </rfmt>
  <rfmt sheetId="20" s="1" sqref="Q20" start="0" length="0">
    <dxf>
      <font>
        <sz val="11"/>
        <color theme="1"/>
        <name val="Open Sans"/>
        <scheme val="none"/>
      </font>
    </dxf>
  </rfmt>
  <rfmt sheetId="20" s="1" sqref="R20" start="0" length="0">
    <dxf>
      <font>
        <sz val="11"/>
        <color theme="1"/>
        <name val="Open Sans"/>
        <scheme val="none"/>
      </font>
    </dxf>
  </rfmt>
  <rfmt sheetId="20" s="1" sqref="S20" start="0" length="0">
    <dxf>
      <font>
        <sz val="11"/>
        <color theme="1"/>
        <name val="Open Sans"/>
        <scheme val="none"/>
      </font>
    </dxf>
  </rfmt>
  <rfmt sheetId="20" s="1" sqref="T20" start="0" length="0">
    <dxf>
      <font>
        <sz val="11"/>
        <color theme="1"/>
        <name val="Open Sans"/>
        <scheme val="none"/>
      </font>
    </dxf>
  </rfmt>
  <rfmt sheetId="20" s="1" sqref="U20" start="0" length="0">
    <dxf>
      <font>
        <sz val="11"/>
        <color theme="1"/>
        <name val="Open Sans"/>
        <scheme val="none"/>
      </font>
    </dxf>
  </rfmt>
  <rfmt sheetId="20" s="1" sqref="V20" start="0" length="0">
    <dxf>
      <font>
        <sz val="11"/>
        <color theme="1"/>
        <name val="Open Sans"/>
        <scheme val="none"/>
      </font>
    </dxf>
  </rfmt>
  <rfmt sheetId="20" s="1" sqref="W20" start="0" length="0">
    <dxf>
      <font>
        <sz val="11"/>
        <color theme="1"/>
        <name val="Open Sans"/>
        <scheme val="none"/>
      </font>
    </dxf>
  </rfmt>
  <rfmt sheetId="20" s="1" sqref="X20" start="0" length="0">
    <dxf>
      <font>
        <sz val="11"/>
        <color theme="1"/>
        <name val="Open Sans"/>
        <scheme val="none"/>
      </font>
    </dxf>
  </rfmt>
  <rfmt sheetId="20" s="1" sqref="Y20" start="0" length="0">
    <dxf>
      <font>
        <sz val="11"/>
        <color theme="1"/>
        <name val="Open Sans"/>
        <scheme val="none"/>
      </font>
    </dxf>
  </rfmt>
  <rfmt sheetId="20" s="1" sqref="Z20" start="0" length="0">
    <dxf>
      <font>
        <sz val="11"/>
        <color theme="1"/>
        <name val="Open Sans"/>
        <scheme val="none"/>
      </font>
    </dxf>
  </rfmt>
  <rfmt sheetId="20" s="1" sqref="A20:XFD20" start="0" length="0">
    <dxf>
      <font>
        <sz val="11"/>
        <color theme="1"/>
        <name val="Open Sans"/>
        <scheme val="none"/>
      </font>
    </dxf>
  </rfmt>
  <rfmt sheetId="20" s="1" sqref="A21" start="0" length="0">
    <dxf>
      <font>
        <sz val="11"/>
        <color theme="1"/>
        <name val="Open Sans"/>
        <scheme val="none"/>
      </font>
    </dxf>
  </rfmt>
  <rcc rId="4671" sId="20" odxf="1" dxf="1">
    <nc r="B21" t="inlineStr">
      <is>
        <t>3)</t>
      </is>
    </nc>
    <odxf>
      <font>
        <i val="0"/>
        <sz val="11"/>
        <color theme="1"/>
        <name val="Calibri"/>
        <scheme val="minor"/>
      </font>
      <alignment vertical="bottom" readingOrder="0"/>
    </odxf>
    <ndxf>
      <font>
        <i/>
        <sz val="6"/>
        <color theme="1"/>
        <name val="Open Sans"/>
        <scheme val="none"/>
      </font>
      <alignment vertical="top" readingOrder="0"/>
    </ndxf>
  </rcc>
  <rcc rId="4672" sId="20" odxf="1" dxf="1">
    <nc r="C21" t="inlineStr">
      <is>
        <t xml:space="preserve">Małe akwizycyjne jednostki Santander Bank Polska S.A. raportowane są odrębnie od końca 2019 r. </t>
      </is>
    </nc>
    <odxf>
      <font>
        <i val="0"/>
        <sz val="11"/>
        <color theme="1"/>
        <name val="Calibri"/>
        <scheme val="minor"/>
      </font>
      <alignment horizontal="general" vertical="bottom" wrapText="0" shrinkToFit="0" readingOrder="0"/>
    </odxf>
    <ndxf>
      <font>
        <i/>
        <sz val="6"/>
        <color theme="1"/>
        <name val="Open Sans"/>
        <scheme val="none"/>
      </font>
      <alignment horizontal="justify" vertical="top" wrapText="1" shrinkToFit="1" readingOrder="0"/>
    </ndxf>
  </rcc>
  <rcc rId="4673" sId="20" odxf="1" dxf="1">
    <nc r="D21" t="inlineStr">
      <is>
        <t xml:space="preserve">Small acquisition units are reported separately, starting from end-2019. </t>
      </is>
    </nc>
    <odxf>
      <font>
        <i val="0"/>
        <sz val="11"/>
        <color theme="1"/>
        <name val="Calibri"/>
        <scheme val="minor"/>
      </font>
      <alignment horizontal="general" vertical="bottom" wrapText="0" shrinkToFit="0" readingOrder="0"/>
    </odxf>
    <ndxf>
      <font>
        <i/>
        <sz val="6"/>
        <color theme="1"/>
        <name val="Open Sans"/>
        <scheme val="none"/>
      </font>
      <alignment horizontal="justify" vertical="top" wrapText="1" shrinkToFit="1" readingOrder="0"/>
    </ndxf>
  </rcc>
  <rfmt sheetId="20" s="1" sqref="E21" start="0" length="0">
    <dxf>
      <font>
        <sz val="11"/>
        <color theme="1"/>
        <name val="Open Sans"/>
        <scheme val="none"/>
      </font>
    </dxf>
  </rfmt>
  <rfmt sheetId="20" s="1" sqref="F21" start="0" length="0">
    <dxf>
      <font>
        <sz val="11"/>
        <color theme="1"/>
        <name val="Open Sans"/>
        <scheme val="none"/>
      </font>
    </dxf>
  </rfmt>
  <rfmt sheetId="20" s="1" sqref="G21" start="0" length="0">
    <dxf>
      <font>
        <sz val="11"/>
        <color theme="1"/>
        <name val="Open Sans"/>
        <scheme val="none"/>
      </font>
    </dxf>
  </rfmt>
  <rfmt sheetId="20" s="1" sqref="H21" start="0" length="0">
    <dxf>
      <font>
        <sz val="11"/>
        <color theme="1"/>
        <name val="Open Sans"/>
        <scheme val="none"/>
      </font>
    </dxf>
  </rfmt>
  <rfmt sheetId="20" s="1" sqref="I21" start="0" length="0">
    <dxf>
      <font>
        <sz val="11"/>
        <color theme="1"/>
        <name val="Open Sans"/>
        <scheme val="none"/>
      </font>
    </dxf>
  </rfmt>
  <rfmt sheetId="20" s="1" sqref="J21" start="0" length="0">
    <dxf>
      <font>
        <sz val="11"/>
        <color theme="1"/>
        <name val="Open Sans"/>
        <scheme val="none"/>
      </font>
    </dxf>
  </rfmt>
  <rfmt sheetId="20" s="1" sqref="K21" start="0" length="0">
    <dxf>
      <font>
        <sz val="11"/>
        <color theme="1"/>
        <name val="Open Sans"/>
        <scheme val="none"/>
      </font>
    </dxf>
  </rfmt>
  <rfmt sheetId="20" s="1" sqref="L21" start="0" length="0">
    <dxf>
      <font>
        <sz val="11"/>
        <color theme="1"/>
        <name val="Open Sans"/>
        <scheme val="none"/>
      </font>
    </dxf>
  </rfmt>
  <rfmt sheetId="20" s="1" sqref="M21" start="0" length="0">
    <dxf>
      <font>
        <sz val="11"/>
        <color theme="1"/>
        <name val="Open Sans"/>
        <scheme val="none"/>
      </font>
    </dxf>
  </rfmt>
  <rfmt sheetId="20" s="1" sqref="N21" start="0" length="0">
    <dxf>
      <font>
        <sz val="11"/>
        <color theme="1"/>
        <name val="Open Sans"/>
        <scheme val="none"/>
      </font>
    </dxf>
  </rfmt>
  <rfmt sheetId="20" s="1" sqref="O21" start="0" length="0">
    <dxf>
      <font>
        <sz val="11"/>
        <color theme="1"/>
        <name val="Open Sans"/>
        <scheme val="none"/>
      </font>
    </dxf>
  </rfmt>
  <rfmt sheetId="20" s="1" sqref="P21" start="0" length="0">
    <dxf>
      <font>
        <sz val="11"/>
        <color theme="1"/>
        <name val="Open Sans"/>
        <scheme val="none"/>
      </font>
    </dxf>
  </rfmt>
  <rfmt sheetId="20" s="1" sqref="Q21" start="0" length="0">
    <dxf>
      <font>
        <sz val="11"/>
        <color theme="1"/>
        <name val="Open Sans"/>
        <scheme val="none"/>
      </font>
    </dxf>
  </rfmt>
  <rfmt sheetId="20" s="1" sqref="R21" start="0" length="0">
    <dxf>
      <font>
        <sz val="11"/>
        <color theme="1"/>
        <name val="Open Sans"/>
        <scheme val="none"/>
      </font>
    </dxf>
  </rfmt>
  <rfmt sheetId="20" s="1" sqref="S21" start="0" length="0">
    <dxf>
      <font>
        <sz val="11"/>
        <color theme="1"/>
        <name val="Open Sans"/>
        <scheme val="none"/>
      </font>
    </dxf>
  </rfmt>
  <rfmt sheetId="20" s="1" sqref="T21" start="0" length="0">
    <dxf>
      <font>
        <sz val="11"/>
        <color theme="1"/>
        <name val="Open Sans"/>
        <scheme val="none"/>
      </font>
    </dxf>
  </rfmt>
  <rfmt sheetId="20" s="1" sqref="U21" start="0" length="0">
    <dxf>
      <font>
        <sz val="11"/>
        <color theme="1"/>
        <name val="Open Sans"/>
        <scheme val="none"/>
      </font>
    </dxf>
  </rfmt>
  <rfmt sheetId="20" s="1" sqref="V21" start="0" length="0">
    <dxf>
      <font>
        <sz val="11"/>
        <color theme="1"/>
        <name val="Open Sans"/>
        <scheme val="none"/>
      </font>
    </dxf>
  </rfmt>
  <rfmt sheetId="20" s="1" sqref="W21" start="0" length="0">
    <dxf>
      <font>
        <sz val="11"/>
        <color theme="1"/>
        <name val="Open Sans"/>
        <scheme val="none"/>
      </font>
    </dxf>
  </rfmt>
  <rfmt sheetId="20" s="1" sqref="X21" start="0" length="0">
    <dxf>
      <font>
        <sz val="11"/>
        <color theme="1"/>
        <name val="Open Sans"/>
        <scheme val="none"/>
      </font>
    </dxf>
  </rfmt>
  <rfmt sheetId="20" s="1" sqref="Y21" start="0" length="0">
    <dxf>
      <font>
        <sz val="11"/>
        <color theme="1"/>
        <name val="Open Sans"/>
        <scheme val="none"/>
      </font>
    </dxf>
  </rfmt>
  <rfmt sheetId="20" s="1" sqref="Z21" start="0" length="0">
    <dxf>
      <font>
        <sz val="11"/>
        <color theme="1"/>
        <name val="Open Sans"/>
        <scheme val="none"/>
      </font>
    </dxf>
  </rfmt>
  <rfmt sheetId="20" s="1" sqref="A21:XFD21" start="0" length="0">
    <dxf>
      <font>
        <sz val="11"/>
        <color theme="1"/>
        <name val="Open Sans"/>
        <scheme val="none"/>
      </font>
    </dxf>
  </rfmt>
  <rfmt sheetId="20" s="1" sqref="A22" start="0" length="0">
    <dxf>
      <font>
        <sz val="11"/>
        <color theme="1"/>
        <name val="Open Sans"/>
        <scheme val="none"/>
      </font>
    </dxf>
  </rfmt>
  <rcc rId="4674" sId="20" odxf="1" dxf="1">
    <nc r="B22" t="inlineStr">
      <is>
        <t>4)</t>
      </is>
    </nc>
    <odxf>
      <font>
        <i val="0"/>
        <sz val="11"/>
        <color theme="1"/>
        <name val="Calibri"/>
        <scheme val="minor"/>
      </font>
      <alignment vertical="bottom" readingOrder="0"/>
    </odxf>
    <ndxf>
      <font>
        <i/>
        <sz val="6"/>
        <color theme="1"/>
        <name val="Open Sans"/>
        <scheme val="none"/>
      </font>
      <alignment vertical="top" readingOrder="0"/>
    </ndxf>
  </rcc>
  <rcc rId="4675" sId="20" odxf="1" dxf="1">
    <nc r="C22" t="inlineStr">
      <is>
        <t>Aktywa netto funduszy inwestycyjnych zarządzanych przez Santander Towarzystwo Funduszy Inwestycyjnych S.A.</t>
      </is>
    </nc>
    <odxf>
      <font>
        <i val="0"/>
        <sz val="11"/>
        <color theme="1"/>
        <name val="Calibri"/>
        <scheme val="minor"/>
      </font>
      <alignment horizontal="general" vertical="bottom" wrapText="0" shrinkToFit="0" readingOrder="0"/>
    </odxf>
    <ndxf>
      <font>
        <i/>
        <sz val="6"/>
        <color theme="1"/>
        <name val="Open Sans"/>
        <scheme val="none"/>
      </font>
      <alignment horizontal="justify" vertical="top" wrapText="1" shrinkToFit="1" readingOrder="0"/>
    </ndxf>
  </rcc>
  <rcc rId="4676" sId="20" odxf="1" dxf="1">
    <nc r="D22" t="inlineStr">
      <is>
        <t>Net assets of mutual funds under management of Santander Towarzystwo Funduszy Inwestycyjnych S.A.</t>
      </is>
    </nc>
    <odxf>
      <font>
        <i val="0"/>
        <sz val="11"/>
        <color theme="1"/>
        <name val="Calibri"/>
        <scheme val="minor"/>
      </font>
      <alignment horizontal="general" vertical="bottom" wrapText="0" shrinkToFit="0" readingOrder="0"/>
    </odxf>
    <ndxf>
      <font>
        <i/>
        <sz val="6"/>
        <color theme="1"/>
        <name val="Open Sans"/>
        <scheme val="none"/>
      </font>
      <alignment horizontal="justify" vertical="top" wrapText="1" shrinkToFit="1" readingOrder="0"/>
    </ndxf>
  </rcc>
  <rfmt sheetId="20" s="1" sqref="E22" start="0" length="0">
    <dxf>
      <font>
        <sz val="7"/>
        <color theme="1"/>
        <name val="Open Sans"/>
        <scheme val="none"/>
      </font>
      <fill>
        <patternFill patternType="solid">
          <bgColor rgb="FFFFFFFF"/>
        </patternFill>
      </fill>
      <alignment horizontal="right" vertical="center" wrapText="1" readingOrder="0"/>
    </dxf>
  </rfmt>
  <rfmt sheetId="20" s="1" sqref="F22" start="0" length="0">
    <dxf>
      <font>
        <sz val="7"/>
        <color theme="1"/>
        <name val="Open Sans"/>
        <scheme val="none"/>
      </font>
      <fill>
        <patternFill patternType="solid">
          <bgColor rgb="FFFFFFFF"/>
        </patternFill>
      </fill>
      <alignment horizontal="right" vertical="center" wrapText="1" readingOrder="0"/>
    </dxf>
  </rfmt>
  <rfmt sheetId="20" s="1" sqref="G22" start="0" length="0">
    <dxf>
      <font>
        <sz val="7"/>
        <color auto="1"/>
        <name val="Open Sans"/>
        <scheme val="none"/>
      </font>
      <numFmt numFmtId="3" formatCode="#,##0"/>
      <alignment horizontal="right" vertical="center" wrapText="1" readingOrder="0"/>
    </dxf>
  </rfmt>
  <rfmt sheetId="20" s="1" sqref="H22" start="0" length="0">
    <dxf>
      <font>
        <sz val="7"/>
        <color auto="1"/>
        <name val="Open Sans"/>
        <scheme val="none"/>
      </font>
      <numFmt numFmtId="3" formatCode="#,##0"/>
      <alignment horizontal="right" vertical="center" wrapText="1" readingOrder="0"/>
    </dxf>
  </rfmt>
  <rfmt sheetId="20" s="1" sqref="I22" start="0" length="0">
    <dxf>
      <font>
        <sz val="7"/>
        <color auto="1"/>
        <name val="Open Sans"/>
        <scheme val="none"/>
      </font>
      <numFmt numFmtId="3" formatCode="#,##0"/>
      <alignment horizontal="right" vertical="center" wrapText="1" readingOrder="0"/>
    </dxf>
  </rfmt>
  <rfmt sheetId="20" s="1" sqref="J22" start="0" length="0">
    <dxf>
      <font>
        <sz val="7"/>
        <color auto="1"/>
        <name val="Open Sans"/>
        <scheme val="none"/>
      </font>
      <numFmt numFmtId="3" formatCode="#,##0"/>
      <alignment horizontal="right" vertical="center" wrapText="1" readingOrder="0"/>
    </dxf>
  </rfmt>
  <rfmt sheetId="20" s="1" sqref="K22" start="0" length="0">
    <dxf>
      <font>
        <sz val="7"/>
        <color auto="1"/>
        <name val="Open Sans"/>
        <scheme val="none"/>
      </font>
      <numFmt numFmtId="3" formatCode="#,##0"/>
      <alignment horizontal="right" vertical="center" wrapText="1" readingOrder="0"/>
    </dxf>
  </rfmt>
  <rfmt sheetId="20" s="1" sqref="L22" start="0" length="0">
    <dxf>
      <font>
        <sz val="7"/>
        <color auto="1"/>
        <name val="Open Sans"/>
        <scheme val="none"/>
      </font>
      <numFmt numFmtId="3" formatCode="#,##0"/>
      <alignment horizontal="right" vertical="center" wrapText="1" readingOrder="0"/>
    </dxf>
  </rfmt>
  <rfmt sheetId="20" s="1" sqref="M22" start="0" length="0">
    <dxf>
      <font>
        <sz val="7"/>
        <color auto="1"/>
        <name val="Open Sans"/>
        <scheme val="none"/>
      </font>
      <numFmt numFmtId="3" formatCode="#,##0"/>
      <alignment horizontal="right" vertical="center" wrapText="1" readingOrder="0"/>
    </dxf>
  </rfmt>
  <rfmt sheetId="20" s="1" sqref="N22" start="0" length="0">
    <dxf>
      <font>
        <sz val="7"/>
        <color auto="1"/>
        <name val="Open Sans"/>
        <scheme val="none"/>
      </font>
      <numFmt numFmtId="3" formatCode="#,##0"/>
      <alignment horizontal="right" vertical="center" wrapText="1" readingOrder="0"/>
    </dxf>
  </rfmt>
  <rfmt sheetId="20" s="1" sqref="O22" start="0" length="0">
    <dxf>
      <font>
        <sz val="7"/>
        <color auto="1"/>
        <name val="Open Sans"/>
        <scheme val="none"/>
      </font>
      <numFmt numFmtId="3" formatCode="#,##0"/>
      <alignment horizontal="right" vertical="center" wrapText="1" readingOrder="0"/>
    </dxf>
  </rfmt>
  <rfmt sheetId="20" s="1" sqref="P22" start="0" length="0">
    <dxf>
      <font>
        <sz val="7"/>
        <color auto="1"/>
        <name val="Open Sans"/>
        <scheme val="none"/>
      </font>
      <numFmt numFmtId="3" formatCode="#,##0"/>
      <alignment horizontal="right" vertical="center" wrapText="1" readingOrder="0"/>
    </dxf>
  </rfmt>
  <rfmt sheetId="20" s="1" sqref="Q22" start="0" length="0">
    <dxf>
      <font>
        <sz val="7"/>
        <color auto="1"/>
        <name val="Open Sans"/>
        <scheme val="none"/>
      </font>
      <numFmt numFmtId="3" formatCode="#,##0"/>
      <alignment horizontal="right" vertical="center" wrapText="1" readingOrder="0"/>
    </dxf>
  </rfmt>
  <rfmt sheetId="20" s="1" sqref="R22" start="0" length="0">
    <dxf>
      <font>
        <sz val="7"/>
        <color auto="1"/>
        <name val="Open Sans"/>
        <scheme val="none"/>
      </font>
      <numFmt numFmtId="3" formatCode="#,##0"/>
      <alignment horizontal="right" vertical="center" wrapText="1" readingOrder="0"/>
    </dxf>
  </rfmt>
  <rfmt sheetId="20" s="1" sqref="S22" start="0" length="0">
    <dxf>
      <font>
        <sz val="7"/>
        <color auto="1"/>
        <name val="Open Sans"/>
        <scheme val="none"/>
      </font>
      <numFmt numFmtId="3" formatCode="#,##0"/>
      <alignment horizontal="right" vertical="center" wrapText="1" readingOrder="0"/>
    </dxf>
  </rfmt>
  <rfmt sheetId="20" s="1" sqref="T22" start="0" length="0">
    <dxf>
      <font>
        <sz val="7"/>
        <color auto="1"/>
        <name val="Open Sans"/>
        <scheme val="none"/>
      </font>
      <numFmt numFmtId="3" formatCode="#,##0"/>
      <alignment horizontal="right" vertical="center" wrapText="1" readingOrder="0"/>
    </dxf>
  </rfmt>
  <rfmt sheetId="20" s="1" sqref="U22" start="0" length="0">
    <dxf>
      <font>
        <sz val="7"/>
        <color auto="1"/>
        <name val="Open Sans"/>
        <scheme val="none"/>
      </font>
      <numFmt numFmtId="3" formatCode="#,##0"/>
      <alignment horizontal="right" vertical="center" wrapText="1" readingOrder="0"/>
    </dxf>
  </rfmt>
  <rfmt sheetId="20" s="1" sqref="V22" start="0" length="0">
    <dxf>
      <font>
        <sz val="11"/>
        <color theme="1"/>
        <name val="Open Sans"/>
        <scheme val="none"/>
      </font>
    </dxf>
  </rfmt>
  <rfmt sheetId="20" s="1" sqref="W22" start="0" length="0">
    <dxf>
      <font>
        <sz val="11"/>
        <color theme="1"/>
        <name val="Open Sans"/>
        <scheme val="none"/>
      </font>
    </dxf>
  </rfmt>
  <rfmt sheetId="20" s="1" sqref="X22" start="0" length="0">
    <dxf>
      <font>
        <sz val="11"/>
        <color theme="1"/>
        <name val="Open Sans"/>
        <scheme val="none"/>
      </font>
    </dxf>
  </rfmt>
  <rfmt sheetId="20" s="1" sqref="Y22" start="0" length="0">
    <dxf>
      <font>
        <sz val="11"/>
        <color theme="1"/>
        <name val="Open Sans"/>
        <scheme val="none"/>
      </font>
    </dxf>
  </rfmt>
  <rfmt sheetId="20" s="1" sqref="Z22" start="0" length="0">
    <dxf>
      <font>
        <sz val="11"/>
        <color theme="1"/>
        <name val="Open Sans"/>
        <scheme val="none"/>
      </font>
    </dxf>
  </rfmt>
  <rfmt sheetId="20" s="1" sqref="A22:XFD22" start="0" length="0">
    <dxf>
      <font>
        <sz val="11"/>
        <color theme="1"/>
        <name val="Open Sans"/>
        <scheme val="none"/>
      </font>
    </dxf>
  </rfmt>
  <rfmt sheetId="20" s="1" sqref="A1:A1048576" start="0" length="0">
    <dxf>
      <font>
        <sz val="11"/>
        <color theme="1"/>
        <name val="Open Sans"/>
        <scheme val="none"/>
      </font>
    </dxf>
  </rfmt>
  <rfmt sheetId="20" s="1" sqref="B1:B1048576" start="0" length="0">
    <dxf>
      <font>
        <sz val="11"/>
        <color theme="1"/>
        <name val="Open Sans"/>
        <scheme val="none"/>
      </font>
    </dxf>
  </rfmt>
  <rfmt sheetId="20" s="1" sqref="C1:C1048576" start="0" length="0">
    <dxf>
      <font>
        <sz val="11"/>
        <color theme="1"/>
        <name val="Open Sans"/>
        <scheme val="none"/>
      </font>
    </dxf>
  </rfmt>
  <rfmt sheetId="20" s="1" sqref="D1:D1048576" start="0" length="0">
    <dxf>
      <font>
        <sz val="11"/>
        <color theme="1"/>
        <name val="Open Sans"/>
        <scheme val="none"/>
      </font>
    </dxf>
  </rfmt>
  <rfmt sheetId="20" s="1" sqref="E1:E1048576" start="0" length="0">
    <dxf>
      <font>
        <sz val="11"/>
        <color theme="1"/>
        <name val="Open Sans"/>
        <scheme val="none"/>
      </font>
    </dxf>
  </rfmt>
  <rfmt sheetId="20" s="1" sqref="F1:F1048576" start="0" length="0">
    <dxf>
      <font>
        <sz val="11"/>
        <color theme="1"/>
        <name val="Open Sans"/>
        <scheme val="none"/>
      </font>
    </dxf>
  </rfmt>
  <rfmt sheetId="20" s="1" sqref="G1:G1048576" start="0" length="0">
    <dxf>
      <font>
        <sz val="11"/>
        <color theme="1"/>
        <name val="Open Sans"/>
        <scheme val="none"/>
      </font>
      <fill>
        <patternFill patternType="solid">
          <bgColor theme="0"/>
        </patternFill>
      </fill>
    </dxf>
  </rfmt>
  <rfmt sheetId="20" s="1" sqref="H1:H1048576" start="0" length="0">
    <dxf>
      <font>
        <sz val="11"/>
        <color theme="1"/>
        <name val="Open Sans"/>
        <scheme val="none"/>
      </font>
    </dxf>
  </rfmt>
  <rfmt sheetId="20" s="1" sqref="I1:I1048576" start="0" length="0">
    <dxf>
      <font>
        <sz val="11"/>
        <color theme="1"/>
        <name val="Open Sans"/>
        <scheme val="none"/>
      </font>
    </dxf>
  </rfmt>
  <rfmt sheetId="20" s="1" sqref="J1:J1048576" start="0" length="0">
    <dxf>
      <font>
        <sz val="11"/>
        <color theme="1"/>
        <name val="Open Sans"/>
        <scheme val="none"/>
      </font>
    </dxf>
  </rfmt>
  <rfmt sheetId="20" s="1" sqref="K1:K1048576" start="0" length="0">
    <dxf>
      <font>
        <sz val="11"/>
        <color theme="1"/>
        <name val="Open Sans"/>
        <scheme val="none"/>
      </font>
      <fill>
        <patternFill patternType="solid">
          <bgColor theme="0"/>
        </patternFill>
      </fill>
    </dxf>
  </rfmt>
  <rfmt sheetId="20" s="1" sqref="L1:L1048576" start="0" length="0">
    <dxf>
      <font>
        <sz val="11"/>
        <color theme="1"/>
        <name val="Open Sans"/>
        <scheme val="none"/>
      </font>
    </dxf>
  </rfmt>
  <rfmt sheetId="20" s="1" sqref="M1:M1048576" start="0" length="0">
    <dxf>
      <font>
        <sz val="11"/>
        <color theme="1"/>
        <name val="Open Sans"/>
        <scheme val="none"/>
      </font>
    </dxf>
  </rfmt>
  <rfmt sheetId="20" s="1" sqref="N1:N1048576" start="0" length="0">
    <dxf>
      <font>
        <sz val="11"/>
        <color theme="1"/>
        <name val="Open Sans"/>
        <scheme val="none"/>
      </font>
    </dxf>
  </rfmt>
  <rfmt sheetId="20" s="1" sqref="O1:O1048576" start="0" length="0">
    <dxf>
      <font>
        <sz val="11"/>
        <color theme="1"/>
        <name val="Open Sans"/>
        <scheme val="none"/>
      </font>
    </dxf>
  </rfmt>
  <rfmt sheetId="20" s="1" sqref="P1:P1048576" start="0" length="0">
    <dxf>
      <font>
        <sz val="11"/>
        <color theme="1"/>
        <name val="Open Sans"/>
        <scheme val="none"/>
      </font>
    </dxf>
  </rfmt>
  <rfmt sheetId="20" s="1" sqref="Q1:Q1048576" start="0" length="0">
    <dxf>
      <font>
        <sz val="11"/>
        <color theme="1"/>
        <name val="Open Sans"/>
        <scheme val="none"/>
      </font>
    </dxf>
  </rfmt>
  <rfmt sheetId="20" s="1" sqref="R1:R1048576" start="0" length="0">
    <dxf>
      <font>
        <sz val="11"/>
        <color theme="1"/>
        <name val="Open Sans"/>
        <scheme val="none"/>
      </font>
    </dxf>
  </rfmt>
  <rfmt sheetId="20" s="1" sqref="S1:S1048576" start="0" length="0">
    <dxf>
      <font>
        <sz val="11"/>
        <color theme="1"/>
        <name val="Open Sans"/>
        <scheme val="none"/>
      </font>
    </dxf>
  </rfmt>
  <rfmt sheetId="20" s="1" sqref="T1:T1048576" start="0" length="0">
    <dxf>
      <font>
        <sz val="11"/>
        <color theme="1"/>
        <name val="Open Sans"/>
        <scheme val="none"/>
      </font>
    </dxf>
  </rfmt>
  <rfmt sheetId="20" s="1" sqref="U1:U1048576" start="0" length="0">
    <dxf>
      <font>
        <sz val="11"/>
        <color theme="1"/>
        <name val="Open Sans"/>
        <scheme val="none"/>
      </font>
    </dxf>
  </rfmt>
  <rfmt sheetId="20" s="1" sqref="V1:V1048576" start="0" length="0">
    <dxf>
      <font>
        <sz val="11"/>
        <color theme="1"/>
        <name val="Open Sans"/>
        <scheme val="none"/>
      </font>
    </dxf>
  </rfmt>
  <rfmt sheetId="20" s="1" sqref="W1:W1048576" start="0" length="0">
    <dxf>
      <font>
        <sz val="11"/>
        <color theme="1"/>
        <name val="Open Sans"/>
        <scheme val="none"/>
      </font>
    </dxf>
  </rfmt>
  <rfmt sheetId="20" s="1" sqref="X1:X1048576" start="0" length="0">
    <dxf>
      <font>
        <sz val="11"/>
        <color theme="1"/>
        <name val="Open Sans"/>
        <scheme val="none"/>
      </font>
    </dxf>
  </rfmt>
  <rfmt sheetId="20" s="1" sqref="Y1:Y1048576" start="0" length="0">
    <dxf>
      <font>
        <sz val="11"/>
        <color theme="1"/>
        <name val="Open Sans"/>
        <scheme val="none"/>
      </font>
    </dxf>
  </rfmt>
  <rfmt sheetId="20" s="1" sqref="Z1:Z1048576" start="0" length="0">
    <dxf>
      <font>
        <sz val="11"/>
        <color theme="1"/>
        <name val="Open Sans"/>
        <scheme val="none"/>
      </font>
    </dxf>
  </rfmt>
  <rcv guid="{FD6B9644-7869-4AE4-B5F4-2F6A3AB7CBDB}" action="delete"/>
  <rdn rId="0" localSheetId="2" customView="1" name="Z_FD6B9644_7869_4AE4_B5F4_2F6A3AB7CBDB_.wvu.Cols" hidden="1" oldHidden="1">
    <formula>'P&amp;L'!$C:$R</formula>
    <oldFormula>'P&amp;L'!$C:$R</oldFormula>
  </rdn>
  <rdn rId="0" localSheetId="3" customView="1" name="Z_FD6B9644_7869_4AE4_B5F4_2F6A3AB7CBDB_.wvu.PrintArea" hidden="1" oldHidden="1">
    <formula>BS!$A$1:$P$51</formula>
    <oldFormula>BS!$A$1:$P$51</oldFormula>
  </rdn>
  <rdn rId="0" localSheetId="3" customView="1" name="Z_FD6B9644_7869_4AE4_B5F4_2F6A3AB7CBDB_.wvu.Cols" hidden="1" oldHidden="1">
    <formula>BS!$D:$O</formula>
    <oldFormula>BS!$D:$O</oldFormula>
  </rdn>
  <rdn rId="0" localSheetId="4" customView="1" name="Z_FD6B9644_7869_4AE4_B5F4_2F6A3AB7CBDB_.wvu.Rows" hidden="1" oldHidden="1">
    <formula>'Wynik odsetkowy'!$11:$12</formula>
    <oldFormula>'Wynik odsetkowy'!$11:$12</oldFormula>
  </rdn>
  <rdn rId="0" localSheetId="7" customView="1" name="Z_FD6B9644_7869_4AE4_B5F4_2F6A3AB7CBDB_.wvu.Rows" hidden="1" oldHidden="1">
    <formula>'Wynik handlowy'!$5:$6</formula>
    <oldFormula>'Wynik handlowy'!$5:$6</oldFormula>
  </rdn>
  <rdn rId="0" localSheetId="7" customView="1" name="Z_FD6B9644_7869_4AE4_B5F4_2F6A3AB7CBDB_.wvu.Cols" hidden="1" oldHidden="1">
    <formula>'Wynik handlowy'!$C:$R</formula>
    <oldFormula>'Wynik handlowy'!$C:$R</oldFormula>
  </rdn>
  <rdn rId="0" localSheetId="8" customView="1" name="Z_FD6B9644_7869_4AE4_B5F4_2F6A3AB7CBDB_.wvu.Cols" hidden="1" oldHidden="1">
    <formula>'Wynik inwestycyjny'!$C:$N</formula>
    <oldFormula>'Wynik inwestycyjny'!$C:$N</oldFormula>
  </rdn>
  <rdn rId="0" localSheetId="10" customView="1" name="Z_FD6B9644_7869_4AE4_B5F4_2F6A3AB7CBDB_.wvu.Cols" hidden="1" oldHidden="1">
    <formula>'Inwestycyjne aktywa finansowe'!$C:$Q</formula>
    <oldFormula>'Inwestycyjne aktywa finansowe'!$C:$Q</oldFormula>
  </rdn>
  <rdn rId="0" localSheetId="12" customView="1" name="Z_FD6B9644_7869_4AE4_B5F4_2F6A3AB7CBDB_.wvu.Cols" hidden="1" oldHidden="1">
    <formula>'Pozostałe koszty operacyjne'!$C:$Q</formula>
    <oldFormula>'Pozostałe koszty operacyjne'!$C:$Q</oldFormula>
  </rdn>
  <rdn rId="0" localSheetId="14" customView="1" name="Z_FD6B9644_7869_4AE4_B5F4_2F6A3AB7CBDB_.wvu.Cols" hidden="1" oldHidden="1">
    <formula>'Zobowiązania wobec klientów'!$B:$O</formula>
    <oldFormula>'Zobowiązania wobec klientów'!$B:$O</oldFormula>
  </rdn>
  <rdn rId="0" localSheetId="16" customView="1" name="Z_FD6B9644_7869_4AE4_B5F4_2F6A3AB7CBDB_.wvu.Cols" hidden="1" oldHidden="1">
    <formula>'Aktywa i zobow. fin. do obrotu'!$C:$R</formula>
    <oldFormula>'Aktywa i zobow. fin. do obrotu'!$C:$R</oldFormula>
  </rdn>
  <rcv guid="{FD6B9644-7869-4AE4-B5F4-2F6A3AB7CBDB}"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0" sqref="E22" start="0" length="0">
    <dxf>
      <font>
        <sz val="7"/>
        <name val="Open Sans"/>
        <scheme val="none"/>
      </font>
      <fill>
        <patternFill patternType="none">
          <bgColor indexed="65"/>
        </patternFill>
      </fill>
      <alignment horizontal="general" vertical="bottom" wrapText="0" readingOrder="0"/>
    </dxf>
  </rfmt>
  <rfmt sheetId="20" sqref="F22" start="0" length="0">
    <dxf>
      <font>
        <sz val="7"/>
        <name val="Open Sans"/>
        <scheme val="none"/>
      </font>
      <fill>
        <patternFill patternType="none">
          <bgColor indexed="65"/>
        </patternFill>
      </fill>
      <alignment horizontal="general" vertical="bottom" wrapText="0" readingOrder="0"/>
    </dxf>
  </rfmt>
  <rfmt sheetId="20" sqref="G22" start="0" length="0">
    <dxf>
      <font>
        <sz val="7"/>
        <color auto="1"/>
        <name val="Open Sans"/>
        <scheme val="none"/>
      </font>
      <numFmt numFmtId="0" formatCode="General"/>
      <alignment horizontal="general" vertical="bottom" wrapText="0" readingOrder="0"/>
    </dxf>
  </rfmt>
  <rfmt sheetId="20" sqref="H22" start="0" length="0">
    <dxf>
      <font>
        <sz val="7"/>
        <color auto="1"/>
        <name val="Open Sans"/>
        <scheme val="none"/>
      </font>
      <numFmt numFmtId="0" formatCode="General"/>
      <alignment horizontal="general" vertical="bottom" wrapText="0" readingOrder="0"/>
    </dxf>
  </rfmt>
  <rfmt sheetId="20" sqref="I22" start="0" length="0">
    <dxf>
      <font>
        <sz val="7"/>
        <color auto="1"/>
        <name val="Open Sans"/>
        <scheme val="none"/>
      </font>
      <numFmt numFmtId="0" formatCode="General"/>
      <alignment horizontal="general" vertical="bottom" wrapText="0" readingOrder="0"/>
    </dxf>
  </rfmt>
  <rfmt sheetId="20" sqref="J22" start="0" length="0">
    <dxf>
      <font>
        <sz val="7"/>
        <color auto="1"/>
        <name val="Open Sans"/>
        <scheme val="none"/>
      </font>
      <numFmt numFmtId="0" formatCode="General"/>
      <alignment horizontal="general" vertical="bottom" wrapText="0" readingOrder="0"/>
    </dxf>
  </rfmt>
  <rfmt sheetId="20" sqref="K22" start="0" length="0">
    <dxf>
      <font>
        <sz val="7"/>
        <color auto="1"/>
        <name val="Open Sans"/>
        <scheme val="none"/>
      </font>
      <numFmt numFmtId="0" formatCode="General"/>
      <alignment horizontal="general" vertical="bottom" wrapText="0" readingOrder="0"/>
    </dxf>
  </rfmt>
  <rfmt sheetId="20" sqref="L22" start="0" length="0">
    <dxf>
      <font>
        <sz val="7"/>
        <color auto="1"/>
        <name val="Open Sans"/>
        <scheme val="none"/>
      </font>
      <numFmt numFmtId="0" formatCode="General"/>
      <alignment horizontal="general" vertical="bottom" wrapText="0" readingOrder="0"/>
    </dxf>
  </rfmt>
  <rfmt sheetId="20" sqref="G23" start="0" length="0">
    <dxf>
      <fill>
        <patternFill patternType="none">
          <bgColor indexed="65"/>
        </patternFill>
      </fill>
    </dxf>
  </rfmt>
  <rfmt sheetId="20" sqref="K23" start="0" length="0">
    <dxf>
      <fill>
        <patternFill patternType="none">
          <bgColor indexed="65"/>
        </patternFill>
      </fill>
    </dxf>
  </rfmt>
  <rfmt sheetId="20" sqref="G24" start="0" length="0">
    <dxf>
      <fill>
        <patternFill patternType="none">
          <bgColor indexed="65"/>
        </patternFill>
      </fill>
    </dxf>
  </rfmt>
  <rfmt sheetId="20" sqref="K24" start="0" length="0">
    <dxf>
      <fill>
        <patternFill patternType="none">
          <bgColor indexed="65"/>
        </patternFill>
      </fill>
    </dxf>
  </rfmt>
  <rfmt sheetId="20" sqref="G25" start="0" length="0">
    <dxf>
      <fill>
        <patternFill patternType="none">
          <bgColor indexed="65"/>
        </patternFill>
      </fill>
    </dxf>
  </rfmt>
  <rfmt sheetId="20" sqref="K25" start="0" length="0">
    <dxf>
      <fill>
        <patternFill patternType="none">
          <bgColor indexed="65"/>
        </patternFill>
      </fill>
    </dxf>
  </rfmt>
  <rfmt sheetId="20" sqref="G26" start="0" length="0">
    <dxf>
      <fill>
        <patternFill patternType="none">
          <bgColor indexed="65"/>
        </patternFill>
      </fill>
    </dxf>
  </rfmt>
  <rfmt sheetId="20" sqref="K26" start="0" length="0">
    <dxf>
      <fill>
        <patternFill patternType="none">
          <bgColor indexed="65"/>
        </patternFill>
      </fill>
    </dxf>
  </rfmt>
  <rfmt sheetId="20" sqref="G27" start="0" length="0">
    <dxf>
      <fill>
        <patternFill patternType="none">
          <bgColor indexed="65"/>
        </patternFill>
      </fill>
    </dxf>
  </rfmt>
  <rfmt sheetId="20" sqref="K27" start="0" length="0">
    <dxf>
      <fill>
        <patternFill patternType="none">
          <bgColor indexed="65"/>
        </patternFill>
      </fill>
    </dxf>
  </rfmt>
  <rfmt sheetId="20" sqref="G28" start="0" length="0">
    <dxf>
      <fill>
        <patternFill patternType="none">
          <bgColor indexed="65"/>
        </patternFill>
      </fill>
    </dxf>
  </rfmt>
  <rfmt sheetId="20" sqref="K28" start="0" length="0">
    <dxf>
      <fill>
        <patternFill patternType="none">
          <bgColor indexed="65"/>
        </patternFill>
      </fill>
    </dxf>
  </rfmt>
  <rfmt sheetId="20" sqref="G29" start="0" length="0">
    <dxf>
      <fill>
        <patternFill patternType="none">
          <bgColor indexed="65"/>
        </patternFill>
      </fill>
    </dxf>
  </rfmt>
  <rfmt sheetId="20" sqref="K29" start="0" length="0">
    <dxf>
      <fill>
        <patternFill patternType="none">
          <bgColor indexed="65"/>
        </patternFill>
      </fill>
    </dxf>
  </rfmt>
  <rfmt sheetId="20" sqref="G30" start="0" length="0">
    <dxf>
      <fill>
        <patternFill patternType="none">
          <bgColor indexed="65"/>
        </patternFill>
      </fill>
    </dxf>
  </rfmt>
  <rfmt sheetId="20" sqref="K30" start="0" length="0">
    <dxf>
      <fill>
        <patternFill patternType="none">
          <bgColor indexed="65"/>
        </patternFill>
      </fill>
    </dxf>
  </rfmt>
  <rfmt sheetId="20" sqref="G31" start="0" length="0">
    <dxf>
      <fill>
        <patternFill patternType="none">
          <bgColor indexed="65"/>
        </patternFill>
      </fill>
    </dxf>
  </rfmt>
  <rfmt sheetId="20" sqref="K31" start="0" length="0">
    <dxf>
      <fill>
        <patternFill patternType="none">
          <bgColor indexed="65"/>
        </patternFill>
      </fill>
    </dxf>
  </rfmt>
  <rfmt sheetId="20" sqref="G32" start="0" length="0">
    <dxf>
      <fill>
        <patternFill patternType="none">
          <bgColor indexed="65"/>
        </patternFill>
      </fill>
    </dxf>
  </rfmt>
  <rfmt sheetId="20" sqref="K32" start="0" length="0">
    <dxf>
      <fill>
        <patternFill patternType="none">
          <bgColor indexed="65"/>
        </patternFill>
      </fill>
    </dxf>
  </rfmt>
  <rfmt sheetId="20" sqref="G33" start="0" length="0">
    <dxf>
      <fill>
        <patternFill patternType="none">
          <bgColor indexed="65"/>
        </patternFill>
      </fill>
    </dxf>
  </rfmt>
  <rfmt sheetId="20" sqref="K33" start="0" length="0">
    <dxf>
      <fill>
        <patternFill patternType="none">
          <bgColor indexed="65"/>
        </patternFill>
      </fill>
    </dxf>
  </rfmt>
  <rfmt sheetId="20" sqref="G34" start="0" length="0">
    <dxf>
      <fill>
        <patternFill patternType="none">
          <bgColor indexed="65"/>
        </patternFill>
      </fill>
    </dxf>
  </rfmt>
  <rfmt sheetId="20" sqref="K34" start="0" length="0">
    <dxf>
      <fill>
        <patternFill patternType="none">
          <bgColor indexed="65"/>
        </patternFill>
      </fill>
    </dxf>
  </rfmt>
  <rfmt sheetId="20" sqref="G35" start="0" length="0">
    <dxf>
      <fill>
        <patternFill patternType="none">
          <bgColor indexed="65"/>
        </patternFill>
      </fill>
    </dxf>
  </rfmt>
  <rfmt sheetId="20" sqref="K35" start="0" length="0">
    <dxf>
      <fill>
        <patternFill patternType="none">
          <bgColor indexed="65"/>
        </patternFill>
      </fill>
    </dxf>
  </rfmt>
  <rfmt sheetId="20" sqref="G36" start="0" length="0">
    <dxf>
      <fill>
        <patternFill patternType="none">
          <bgColor indexed="65"/>
        </patternFill>
      </fill>
    </dxf>
  </rfmt>
  <rfmt sheetId="20" sqref="K36" start="0" length="0">
    <dxf>
      <fill>
        <patternFill patternType="none">
          <bgColor indexed="65"/>
        </patternFill>
      </fill>
    </dxf>
  </rfmt>
  <rfmt sheetId="20" sqref="G37" start="0" length="0">
    <dxf>
      <fill>
        <patternFill patternType="none">
          <bgColor indexed="65"/>
        </patternFill>
      </fill>
    </dxf>
  </rfmt>
  <rfmt sheetId="20" sqref="K37" start="0" length="0">
    <dxf>
      <fill>
        <patternFill patternType="none">
          <bgColor indexed="65"/>
        </patternFill>
      </fill>
    </dxf>
  </rfmt>
  <rfmt sheetId="20" sqref="G38" start="0" length="0">
    <dxf>
      <fill>
        <patternFill patternType="none">
          <bgColor indexed="65"/>
        </patternFill>
      </fill>
    </dxf>
  </rfmt>
  <rfmt sheetId="20" sqref="K38" start="0" length="0">
    <dxf>
      <fill>
        <patternFill patternType="none">
          <bgColor indexed="65"/>
        </patternFill>
      </fill>
    </dxf>
  </rfmt>
  <rfmt sheetId="20" sqref="G39" start="0" length="0">
    <dxf>
      <fill>
        <patternFill patternType="none">
          <bgColor indexed="65"/>
        </patternFill>
      </fill>
    </dxf>
  </rfmt>
  <rfmt sheetId="20" sqref="K39" start="0" length="0">
    <dxf>
      <fill>
        <patternFill patternType="none">
          <bgColor indexed="65"/>
        </patternFill>
      </fill>
    </dxf>
  </rfmt>
  <rfmt sheetId="20" sqref="G40" start="0" length="0">
    <dxf>
      <fill>
        <patternFill patternType="none">
          <bgColor indexed="65"/>
        </patternFill>
      </fill>
    </dxf>
  </rfmt>
  <rfmt sheetId="20" sqref="K40" start="0" length="0">
    <dxf>
      <fill>
        <patternFill patternType="none">
          <bgColor indexed="65"/>
        </patternFill>
      </fill>
    </dxf>
  </rfmt>
  <rfmt sheetId="20" sqref="G41" start="0" length="0">
    <dxf>
      <fill>
        <patternFill patternType="none">
          <bgColor indexed="65"/>
        </patternFill>
      </fill>
    </dxf>
  </rfmt>
  <rfmt sheetId="20" sqref="K41" start="0" length="0">
    <dxf>
      <fill>
        <patternFill patternType="none">
          <bgColor indexed="65"/>
        </patternFill>
      </fill>
    </dxf>
  </rfmt>
  <rfmt sheetId="20" sqref="G42" start="0" length="0">
    <dxf>
      <fill>
        <patternFill patternType="none">
          <bgColor indexed="65"/>
        </patternFill>
      </fill>
    </dxf>
  </rfmt>
  <rfmt sheetId="20" sqref="K42" start="0" length="0">
    <dxf>
      <fill>
        <patternFill patternType="none">
          <bgColor indexed="65"/>
        </patternFill>
      </fill>
    </dxf>
  </rfmt>
  <rfmt sheetId="20" sqref="G43" start="0" length="0">
    <dxf>
      <fill>
        <patternFill patternType="none">
          <bgColor indexed="65"/>
        </patternFill>
      </fill>
    </dxf>
  </rfmt>
  <rfmt sheetId="20" sqref="K43" start="0" length="0">
    <dxf>
      <fill>
        <patternFill patternType="none">
          <bgColor indexed="65"/>
        </patternFill>
      </fill>
    </dxf>
  </rfmt>
  <rfmt sheetId="20" sqref="G44" start="0" length="0">
    <dxf>
      <fill>
        <patternFill patternType="none">
          <bgColor indexed="65"/>
        </patternFill>
      </fill>
    </dxf>
  </rfmt>
  <rfmt sheetId="20" sqref="K44" start="0" length="0">
    <dxf>
      <fill>
        <patternFill patternType="none">
          <bgColor indexed="65"/>
        </patternFill>
      </fill>
    </dxf>
  </rfmt>
  <rfmt sheetId="20" sqref="G45" start="0" length="0">
    <dxf>
      <fill>
        <patternFill patternType="none">
          <bgColor indexed="65"/>
        </patternFill>
      </fill>
    </dxf>
  </rfmt>
  <rfmt sheetId="20" sqref="K45" start="0" length="0">
    <dxf>
      <fill>
        <patternFill patternType="none">
          <bgColor indexed="65"/>
        </patternFill>
      </fill>
    </dxf>
  </rfmt>
  <rfmt sheetId="20" sqref="G46" start="0" length="0">
    <dxf>
      <fill>
        <patternFill patternType="none">
          <bgColor indexed="65"/>
        </patternFill>
      </fill>
    </dxf>
  </rfmt>
  <rfmt sheetId="20" sqref="K46" start="0" length="0">
    <dxf>
      <fill>
        <patternFill patternType="none">
          <bgColor indexed="65"/>
        </patternFill>
      </fill>
    </dxf>
  </rfmt>
  <rfmt sheetId="20" sqref="G47" start="0" length="0">
    <dxf>
      <fill>
        <patternFill patternType="none">
          <bgColor indexed="65"/>
        </patternFill>
      </fill>
    </dxf>
  </rfmt>
  <rfmt sheetId="20" sqref="K47" start="0" length="0">
    <dxf>
      <fill>
        <patternFill patternType="none">
          <bgColor indexed="65"/>
        </patternFill>
      </fill>
    </dxf>
  </rfmt>
  <rfmt sheetId="20" sqref="G48" start="0" length="0">
    <dxf>
      <fill>
        <patternFill patternType="none">
          <bgColor indexed="65"/>
        </patternFill>
      </fill>
    </dxf>
  </rfmt>
  <rfmt sheetId="20" sqref="K48" start="0" length="0">
    <dxf>
      <fill>
        <patternFill patternType="none">
          <bgColor indexed="65"/>
        </patternFill>
      </fill>
    </dxf>
  </rfmt>
  <rfmt sheetId="20" sqref="G49" start="0" length="0">
    <dxf>
      <fill>
        <patternFill patternType="none">
          <bgColor indexed="65"/>
        </patternFill>
      </fill>
    </dxf>
  </rfmt>
  <rfmt sheetId="20" sqref="K49" start="0" length="0">
    <dxf>
      <fill>
        <patternFill patternType="none">
          <bgColor indexed="65"/>
        </patternFill>
      </fill>
    </dxf>
  </rfmt>
  <rfmt sheetId="20" sqref="G50" start="0" length="0">
    <dxf>
      <fill>
        <patternFill patternType="none">
          <bgColor indexed="65"/>
        </patternFill>
      </fill>
    </dxf>
  </rfmt>
  <rfmt sheetId="20" sqref="K50" start="0" length="0">
    <dxf>
      <fill>
        <patternFill patternType="none">
          <bgColor indexed="65"/>
        </patternFill>
      </fill>
    </dxf>
  </rfmt>
  <rfmt sheetId="20" sqref="G51" start="0" length="0">
    <dxf>
      <fill>
        <patternFill patternType="none">
          <bgColor indexed="65"/>
        </patternFill>
      </fill>
    </dxf>
  </rfmt>
  <rfmt sheetId="20" sqref="K51" start="0" length="0">
    <dxf>
      <fill>
        <patternFill patternType="none">
          <bgColor indexed="65"/>
        </patternFill>
      </fill>
    </dxf>
  </rfmt>
  <rfmt sheetId="20" sqref="G52" start="0" length="0">
    <dxf>
      <fill>
        <patternFill patternType="none">
          <bgColor indexed="65"/>
        </patternFill>
      </fill>
    </dxf>
  </rfmt>
  <rfmt sheetId="20" sqref="K52" start="0" length="0">
    <dxf>
      <fill>
        <patternFill patternType="none">
          <bgColor indexed="65"/>
        </patternFill>
      </fill>
    </dxf>
  </rfmt>
  <rfmt sheetId="20" sqref="G53" start="0" length="0">
    <dxf>
      <fill>
        <patternFill patternType="none">
          <bgColor indexed="65"/>
        </patternFill>
      </fill>
    </dxf>
  </rfmt>
  <rfmt sheetId="20" sqref="K53" start="0" length="0">
    <dxf>
      <fill>
        <patternFill patternType="none">
          <bgColor indexed="65"/>
        </patternFill>
      </fill>
    </dxf>
  </rfmt>
  <rfmt sheetId="20" sqref="G54" start="0" length="0">
    <dxf>
      <fill>
        <patternFill patternType="none">
          <bgColor indexed="65"/>
        </patternFill>
      </fill>
    </dxf>
  </rfmt>
  <rfmt sheetId="20" sqref="K54" start="0" length="0">
    <dxf>
      <fill>
        <patternFill patternType="none">
          <bgColor indexed="65"/>
        </patternFill>
      </fill>
    </dxf>
  </rfmt>
  <rfmt sheetId="20" sqref="G55" start="0" length="0">
    <dxf>
      <fill>
        <patternFill patternType="none">
          <bgColor indexed="65"/>
        </patternFill>
      </fill>
    </dxf>
  </rfmt>
  <rfmt sheetId="20" sqref="K55" start="0" length="0">
    <dxf>
      <fill>
        <patternFill patternType="none">
          <bgColor indexed="65"/>
        </patternFill>
      </fill>
    </dxf>
  </rfmt>
  <rfmt sheetId="20" sqref="G56" start="0" length="0">
    <dxf>
      <fill>
        <patternFill patternType="none">
          <bgColor indexed="65"/>
        </patternFill>
      </fill>
    </dxf>
  </rfmt>
  <rfmt sheetId="20" sqref="K56" start="0" length="0">
    <dxf>
      <fill>
        <patternFill patternType="none">
          <bgColor indexed="65"/>
        </patternFill>
      </fill>
    </dxf>
  </rfmt>
  <rfmt sheetId="20" sqref="G57" start="0" length="0">
    <dxf>
      <fill>
        <patternFill patternType="none">
          <bgColor indexed="65"/>
        </patternFill>
      </fill>
    </dxf>
  </rfmt>
  <rfmt sheetId="20" sqref="K57" start="0" length="0">
    <dxf>
      <fill>
        <patternFill patternType="none">
          <bgColor indexed="65"/>
        </patternFill>
      </fill>
    </dxf>
  </rfmt>
  <rfmt sheetId="20" sqref="G58" start="0" length="0">
    <dxf>
      <fill>
        <patternFill patternType="none">
          <bgColor indexed="65"/>
        </patternFill>
      </fill>
    </dxf>
  </rfmt>
  <rfmt sheetId="20" sqref="K58" start="0" length="0">
    <dxf>
      <fill>
        <patternFill patternType="none">
          <bgColor indexed="65"/>
        </patternFill>
      </fill>
    </dxf>
  </rfmt>
  <rfmt sheetId="20" sqref="G59" start="0" length="0">
    <dxf>
      <fill>
        <patternFill patternType="none">
          <bgColor indexed="65"/>
        </patternFill>
      </fill>
    </dxf>
  </rfmt>
  <rfmt sheetId="20" sqref="K59" start="0" length="0">
    <dxf>
      <fill>
        <patternFill patternType="none">
          <bgColor indexed="65"/>
        </patternFill>
      </fill>
    </dxf>
  </rfmt>
  <rfmt sheetId="20" sqref="G60" start="0" length="0">
    <dxf>
      <fill>
        <patternFill patternType="none">
          <bgColor indexed="65"/>
        </patternFill>
      </fill>
    </dxf>
  </rfmt>
  <rfmt sheetId="20" sqref="K60" start="0" length="0">
    <dxf>
      <fill>
        <patternFill patternType="none">
          <bgColor indexed="65"/>
        </patternFill>
      </fill>
    </dxf>
  </rfmt>
  <rfmt sheetId="20" sqref="G61" start="0" length="0">
    <dxf>
      <fill>
        <patternFill patternType="none">
          <bgColor indexed="65"/>
        </patternFill>
      </fill>
    </dxf>
  </rfmt>
  <rfmt sheetId="20" sqref="K61" start="0" length="0">
    <dxf>
      <fill>
        <patternFill patternType="none">
          <bgColor indexed="65"/>
        </patternFill>
      </fill>
    </dxf>
  </rfmt>
  <rfmt sheetId="20" sqref="G62" start="0" length="0">
    <dxf>
      <fill>
        <patternFill patternType="none">
          <bgColor indexed="65"/>
        </patternFill>
      </fill>
    </dxf>
  </rfmt>
  <rfmt sheetId="20" sqref="K62" start="0" length="0">
    <dxf>
      <fill>
        <patternFill patternType="none">
          <bgColor indexed="65"/>
        </patternFill>
      </fill>
    </dxf>
  </rfmt>
  <rfmt sheetId="20" sqref="G63" start="0" length="0">
    <dxf>
      <fill>
        <patternFill patternType="none">
          <bgColor indexed="65"/>
        </patternFill>
      </fill>
    </dxf>
  </rfmt>
  <rfmt sheetId="20" sqref="K63" start="0" length="0">
    <dxf>
      <fill>
        <patternFill patternType="none">
          <bgColor indexed="65"/>
        </patternFill>
      </fill>
    </dxf>
  </rfmt>
  <rfmt sheetId="20" sqref="G64" start="0" length="0">
    <dxf>
      <fill>
        <patternFill patternType="none">
          <bgColor indexed="65"/>
        </patternFill>
      </fill>
    </dxf>
  </rfmt>
  <rfmt sheetId="20" sqref="K64" start="0" length="0">
    <dxf>
      <fill>
        <patternFill patternType="none">
          <bgColor indexed="65"/>
        </patternFill>
      </fill>
    </dxf>
  </rfmt>
  <rfmt sheetId="20" sqref="G65" start="0" length="0">
    <dxf>
      <fill>
        <patternFill patternType="none">
          <bgColor indexed="65"/>
        </patternFill>
      </fill>
    </dxf>
  </rfmt>
  <rfmt sheetId="20" sqref="K65" start="0" length="0">
    <dxf>
      <fill>
        <patternFill patternType="none">
          <bgColor indexed="65"/>
        </patternFill>
      </fill>
    </dxf>
  </rfmt>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snm rId="4688" sheetId="20" oldName="[SBP Quarterly Financial_4Q 2021 2021-02-23.xlsx]Arkusz2" newName="[SBP Quarterly Financial_4Q 2021 2021-02-23.xlsx]Wybrane dane niefinansowe"/>
  <rsnm rId="4689" sheetId="22" oldName="[SBP Quarterly Financial_4Q 2021 2021-02-23.xlsx]Arkusz1" newName="[SBP Quarterly Financial_4Q 2021 2021-02-23.xlsx]Wskaźniki"/>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2" customView="1" name="Z_FD6B9644_7869_4AE4_B5F4_2F6A3AB7CBDB_.wvu.Cols" hidden="1" oldHidden="1">
    <oldFormula>'P&amp;L'!$C:$R</oldFormula>
  </rdn>
  <rdn rId="0" localSheetId="3" customView="1" name="Z_FD6B9644_7869_4AE4_B5F4_2F6A3AB7CBDB_.wvu.Cols" hidden="1" oldHidden="1">
    <oldFormula>BS!$D:$O</oldFormula>
  </rdn>
  <rdn rId="0" localSheetId="7" customView="1" name="Z_FD6B9644_7869_4AE4_B5F4_2F6A3AB7CBDB_.wvu.Cols" hidden="1" oldHidden="1">
    <oldFormula>'Wynik handlowy'!$C:$R</oldFormula>
  </rdn>
  <rdn rId="0" localSheetId="8" customView="1" name="Z_FD6B9644_7869_4AE4_B5F4_2F6A3AB7CBDB_.wvu.Cols" hidden="1" oldHidden="1">
    <oldFormula>'Wynik inwestycyjny'!$C:$N</oldFormula>
  </rdn>
  <rdn rId="0" localSheetId="10" customView="1" name="Z_FD6B9644_7869_4AE4_B5F4_2F6A3AB7CBDB_.wvu.Cols" hidden="1" oldHidden="1">
    <oldFormula>'Inwestycyjne aktywa finansowe'!$C:$Q</oldFormula>
  </rdn>
  <rdn rId="0" localSheetId="12" customView="1" name="Z_FD6B9644_7869_4AE4_B5F4_2F6A3AB7CBDB_.wvu.Cols" hidden="1" oldHidden="1">
    <oldFormula>'Pozostałe koszty operacyjne'!$C:$Q</oldFormula>
  </rdn>
  <rdn rId="0" localSheetId="14" customView="1" name="Z_FD6B9644_7869_4AE4_B5F4_2F6A3AB7CBDB_.wvu.Cols" hidden="1" oldHidden="1">
    <oldFormula>'Zobowiązania wobec klientów'!$B:$O</oldFormula>
  </rdn>
  <rdn rId="0" localSheetId="16" customView="1" name="Z_FD6B9644_7869_4AE4_B5F4_2F6A3AB7CBDB_.wvu.Cols" hidden="1" oldHidden="1">
    <oldFormula>'Aktywa i zobow. fin. do obrotu'!$C:$R</oldFormula>
  </rdn>
  <rcv guid="{FD6B9644-7869-4AE4-B5F4-2F6A3AB7CBDB}" action="delete"/>
  <rdn rId="0" localSheetId="3" customView="1" name="Z_FD6B9644_7869_4AE4_B5F4_2F6A3AB7CBDB_.wvu.PrintArea" hidden="1" oldHidden="1">
    <formula>BS!$A$1:$P$51</formula>
    <oldFormula>BS!$A$1:$P$51</oldFormula>
  </rdn>
  <rdn rId="0" localSheetId="4" customView="1" name="Z_FD6B9644_7869_4AE4_B5F4_2F6A3AB7CBDB_.wvu.Rows" hidden="1" oldHidden="1">
    <formula>'Wynik odsetkowy'!$11:$12</formula>
    <oldFormula>'Wynik odsetkowy'!$11:$12</oldFormula>
  </rdn>
  <rdn rId="0" localSheetId="7" customView="1" name="Z_FD6B9644_7869_4AE4_B5F4_2F6A3AB7CBDB_.wvu.Rows" hidden="1" oldHidden="1">
    <formula>'Wynik handlowy'!$5:$6</formula>
    <oldFormula>'Wynik handlowy'!$5:$6</oldFormula>
  </rdn>
  <rcv guid="{FD6B9644-7869-4AE4-B5F4-2F6A3AB7CBDB}" action="add"/>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W14" start="0" length="2147483647">
    <dxf>
      <font>
        <b/>
      </font>
    </dxf>
  </rfmt>
  <rfmt sheetId="12" sqref="Z14" start="0" length="2147483647">
    <dxf>
      <font>
        <b/>
      </font>
    </dxf>
  </rfmt>
  <rm rId="1507" sheetId="12" source="Z14:AB15" destination="W20:Y21" sourceSheetId="12">
    <rfmt sheetId="12" sqref="W20" start="0" length="0">
      <dxf>
        <font>
          <sz val="10"/>
          <color theme="1"/>
          <name val="Open Sans"/>
          <scheme val="none"/>
        </font>
      </dxf>
    </rfmt>
    <rfmt sheetId="12" sqref="X20" start="0" length="0">
      <dxf>
        <font>
          <sz val="10"/>
          <color theme="1"/>
          <name val="Open Sans"/>
          <scheme val="none"/>
        </font>
      </dxf>
    </rfmt>
    <rfmt sheetId="12" sqref="Y20" start="0" length="0">
      <dxf>
        <font>
          <sz val="10"/>
          <color theme="1"/>
          <name val="Open Sans"/>
          <scheme val="none"/>
        </font>
      </dxf>
    </rfmt>
    <rfmt sheetId="12" sqref="W21" start="0" length="0">
      <dxf>
        <font>
          <sz val="10"/>
          <color theme="1"/>
          <name val="Open Sans"/>
          <scheme val="none"/>
        </font>
      </dxf>
    </rfmt>
    <rfmt sheetId="12" sqref="X21" start="0" length="0">
      <dxf>
        <font>
          <sz val="10"/>
          <color theme="1"/>
          <name val="Open Sans"/>
          <scheme val="none"/>
        </font>
      </dxf>
    </rfmt>
    <rfmt sheetId="12" sqref="Y21" start="0" length="0">
      <dxf>
        <font>
          <sz val="10"/>
          <color theme="1"/>
          <name val="Open Sans"/>
          <scheme val="none"/>
        </font>
      </dxf>
    </rfmt>
  </rm>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08" sId="10">
    <oc r="W7">
      <f>'P:\GIELDA\2021\ROCZNY 2021\[SAB RS 2021.xlsx]Inwestycyjne aktywa'!$B$5</f>
    </oc>
    <nc r="W7">
      <f>'P:\GIELDA\2021\ROCZNY 2021\[SAB RS 2021.xlsx]Inwestycyjne aktywa'!$B$5</f>
    </nc>
  </rcc>
  <rcc rId="1509" sId="10">
    <oc r="W9">
      <f>'P:\GIELDA\2021\ROCZNY 2021\[SAB RS 2021.xlsx]Inwestycyjne aktywa'!$B$7</f>
    </oc>
    <nc r="W9">
      <f>'P:\GIELDA\2021\ROCZNY 2021\[SAB RS 2021.xlsx]Inwestycyjne aktywa'!$B$7</f>
    </nc>
  </rcc>
  <rcc rId="1510" sId="10">
    <oc r="W11">
      <f>'P:\GIELDA\2021\ROCZNY 2021\[SAB RS 2021.xlsx]Inwestycyjne aktywa'!$B$9</f>
    </oc>
    <nc r="W11">
      <f>'P:\GIELDA\2021\ROCZNY 2021\[SAB RS 2021.xlsx]Inwestycyjne aktywa'!$B$9</f>
    </nc>
  </rcc>
  <rcc rId="1511" sId="10">
    <oc r="W12">
      <f>'P:\GIELDA\2021\ROCZNY 2021\[SAB RS 2021.xlsx]Inwestycyjne aktywa'!$B$10</f>
    </oc>
    <nc r="W12">
      <f>'P:\GIELDA\2021\ROCZNY 2021\[SAB RS 2021.xlsx]Inwestycyjne aktywa'!$B$10</f>
    </nc>
  </rcc>
  <rcc rId="1512" sId="10">
    <oc r="W13">
      <f>'P:\GIELDA\2021\ROCZNY 2021\[SAB RS 2021.xlsx]Inwestycyjne aktywa'!$B$11</f>
    </oc>
    <nc r="W13">
      <f>'P:\GIELDA\2021\ROCZNY 2021\[SAB RS 2021.xlsx]Inwestycyjne aktywa'!$B$11</f>
    </nc>
  </rcc>
  <rcc rId="1513" sId="10">
    <oc r="W15">
      <f>'P:\GIELDA\2021\ROCZNY 2021\[SAB RS 2021.xlsx]Inwestycyjne aktywa'!$B$19</f>
    </oc>
    <nc r="W15">
      <f>'P:\GIELDA\2021\ROCZNY 2021\[SAB RS 2021.xlsx]Inwestycyjne aktywa'!$B$19</f>
    </nc>
  </rcc>
  <rcc rId="1514" sId="10">
    <oc r="W18">
      <f>'P:\GIELDA\2021\ROCZNY 2021\[SAB RS 2021.xlsx]Inwestycyjne aktywa'!$B$17</f>
    </oc>
    <nc r="W18">
      <f>'P:\GIELDA\2021\ROCZNY 2021\[SAB RS 2021.xlsx]Inwestycyjne aktywa'!$B$17</f>
    </nc>
  </rcc>
  <rcc rId="1515" sId="10">
    <oc r="W19">
      <f>'P:\GIELDA\2021\ROCZNY 2021\[SAB RS 2021.xlsx]Inwestycyjne aktywa'!$B$18</f>
    </oc>
    <nc r="W19">
      <f>'P:\GIELDA\2021\ROCZNY 2021\[SAB RS 2021.xlsx]Inwestycyjne aktywa'!$B$18</f>
    </nc>
  </rcc>
  <rcc rId="1516" sId="10">
    <oc r="B13">
      <f>'P:\GIELDA\2021\ROCZNY 2021\[SAB RS 2021.xlsx]Inwestycyjne aktywa'!$E$34</f>
    </oc>
    <nc r="B13">
      <f>'P:\GIELDA\2021\ROCZNY 2021\[SAB RS 2021.xlsx]Inwestycyjne aktywa'!$E$34</f>
    </nc>
  </rcc>
  <rfmt sheetId="2" s="1" sqref="B29" start="0" length="0">
    <dxf>
      <font>
        <sz val="8"/>
        <color auto="1"/>
        <name val="Santander Text"/>
        <scheme val="none"/>
      </font>
      <numFmt numFmtId="5" formatCode="#,##0_);\(#,##0\)"/>
      <border outline="0">
        <right/>
      </border>
    </dxf>
  </rfmt>
  <rcc rId="1517" sId="2">
    <oc r="A29" t="inlineStr">
      <is>
        <t>akcjonariusze Santander Bank Polska S.A.</t>
      </is>
    </oc>
    <nc r="A29" t="inlineStr">
      <is>
        <t>akcjonariusze jednostki dominującej</t>
      </is>
    </nc>
  </rcc>
  <rcc rId="1518" sId="2" odxf="1" s="1" dxf="1">
    <oc r="B29" t="inlineStr">
      <is>
        <t>attributable to owners of Santander Bank Polska SA</t>
      </is>
    </oc>
    <nc r="B29" t="inlineStr">
      <is>
        <t>attributable to owners of the parent entity</t>
      </is>
    </nc>
    <ndxf>
      <font>
        <sz val="9"/>
        <color theme="1"/>
        <name val="Open Sans"/>
        <scheme val="none"/>
      </font>
      <numFmt numFmtId="0" formatCode="General"/>
      <alignment vertical="bottom" readingOrder="0"/>
    </ndxf>
  </rcc>
  <rfmt sheetId="2" s="1" sqref="B17" start="0" length="0">
    <dxf>
      <font>
        <sz val="8"/>
        <color auto="1"/>
        <name val="Santander Text"/>
        <scheme val="none"/>
      </font>
      <numFmt numFmtId="5" formatCode="#,##0_);\(#,##0\)"/>
      <border outline="0">
        <right/>
      </border>
    </dxf>
  </rfmt>
  <rcc rId="1519" sId="2" odxf="1" s="1" dxf="1">
    <oc r="B17" t="inlineStr">
      <is>
        <t>Impairment losses on loans and advances</t>
      </is>
    </oc>
    <nc r="B17" t="inlineStr">
      <is>
        <t>Impairment allowances for expected credit losses</t>
      </is>
    </nc>
    <ndxf>
      <font>
        <sz val="9"/>
        <color theme="1"/>
        <name val="Open Sans"/>
        <scheme val="none"/>
      </font>
      <numFmt numFmtId="0" formatCode="General"/>
      <border outline="0">
        <right style="thin">
          <color indexed="9"/>
        </right>
      </border>
    </ndxf>
  </rcc>
  <rfmt sheetId="2" s="1" sqref="A17" start="0" length="0">
    <dxf>
      <font>
        <sz val="8"/>
        <color auto="1"/>
        <name val="Santander Text"/>
        <scheme val="none"/>
      </font>
      <numFmt numFmtId="5" formatCode="#,##0_);\(#,##0\)"/>
      <alignment horizontal="left" readingOrder="0"/>
    </dxf>
  </rfmt>
  <rcc rId="1520" sId="2" odxf="1" s="1" dxf="1">
    <oc r="A17" t="inlineStr">
      <is>
        <t>Odpisy netto z tytułu utraty wartości należności kredytowych</t>
      </is>
    </oc>
    <nc r="A17" t="inlineStr">
      <is>
        <t>Odpisy netto z tytułu oczekiwanych strat kredytowych</t>
      </is>
    </nc>
    <ndxf>
      <font>
        <sz val="9"/>
        <color theme="1"/>
        <name val="Open Sans"/>
        <scheme val="none"/>
      </font>
      <numFmt numFmtId="0" formatCode="General"/>
      <alignment horizontal="general" readingOrder="0"/>
    </ndxf>
  </rcc>
  <rfmt sheetId="7" s="1" sqref="A7" start="0" length="0">
    <dxf>
      <font>
        <sz val="8"/>
        <color auto="1"/>
        <name val="Santander Text"/>
        <scheme val="none"/>
      </font>
    </dxf>
  </rfmt>
  <rfmt sheetId="7" s="1" sqref="A8" start="0" length="0">
    <dxf>
      <font>
        <sz val="8"/>
        <color auto="1"/>
        <name val="Santander Text"/>
        <scheme val="none"/>
      </font>
    </dxf>
  </rfmt>
  <rfmt sheetId="7" sqref="B7" start="0" length="0">
    <dxf>
      <font>
        <sz val="8"/>
        <color auto="1"/>
        <name val="Santander Text"/>
        <scheme val="none"/>
      </font>
      <numFmt numFmtId="2" formatCode="0.00"/>
    </dxf>
  </rfmt>
  <rfmt sheetId="7" sqref="B8" start="0" length="0">
    <dxf>
      <font>
        <sz val="8"/>
        <color auto="1"/>
        <name val="Santander Text"/>
        <scheme val="none"/>
      </font>
      <numFmt numFmtId="2" formatCode="0.00"/>
    </dxf>
  </rfmt>
  <rcc rId="1521" sId="7" odxf="1" s="1" dxf="1">
    <oc r="A7" t="inlineStr">
      <is>
        <t xml:space="preserve">Profit on equity securities mandatorily measured at fair value through profit or loss </t>
      </is>
    </oc>
    <nc r="A7" t="inlineStr">
      <is>
        <t xml:space="preserve">Net gains on sale of equity securities measured at fair value through profit or loss </t>
      </is>
    </nc>
    <ndxf>
      <font>
        <sz val="8"/>
        <color auto="1"/>
        <name val="Open Sans"/>
        <scheme val="none"/>
      </font>
    </ndxf>
  </rcc>
  <rcc rId="1522" sId="7" odxf="1" dxf="1">
    <oc r="B7" t="inlineStr">
      <is>
        <t>Wynik na operacjach kapitałowymi inwestycyjnymi aktywami finansowymi wycenianymi w wartości godziwej przez wynik finansowy</t>
      </is>
    </oc>
    <nc r="B7" t="inlineStr">
      <is>
        <t>Wynik na sprzedaży kapitałowych inwestycyjnych aktywów finansowych wycenianych w wartości godziwej przez wynik finansowy</t>
      </is>
    </nc>
    <ndxf>
      <font>
        <sz val="8"/>
        <color auto="1"/>
        <name val="Open Sans"/>
        <scheme val="none"/>
      </font>
      <numFmt numFmtId="0" formatCode="General"/>
    </ndxf>
  </rcc>
  <rcc rId="1523" sId="7" odxf="1" s="1" dxf="1">
    <oc r="A8" t="inlineStr">
      <is>
        <t xml:space="preserve">Profit on debt securities mandatorily measured at fair value through profit or loss </t>
      </is>
    </oc>
    <nc r="A8" t="inlineStr">
      <is>
        <t xml:space="preserve">Net gains on sale of debt securities measured at fair value through profit or loss </t>
      </is>
    </nc>
    <ndxf>
      <font>
        <sz val="8"/>
        <color auto="1"/>
        <name val="Open Sans"/>
        <scheme val="none"/>
      </font>
    </ndxf>
  </rcc>
  <rcc rId="1524" sId="7" odxf="1" dxf="1">
    <oc r="B8" t="inlineStr">
      <is>
        <t>Wynik na operacjach dłużnymi inwestycyjnymi aktywami finansowymi wycenianymi w wartości godziwej przez wynik finansowy</t>
      </is>
    </oc>
    <nc r="B8" t="inlineStr">
      <is>
        <t>Wynik na sprzedaży dłużnych  aktywów finansowych obowiązkowo wycenianych w wartości godziwej przez wynik finansowy</t>
      </is>
    </nc>
    <ndxf>
      <font>
        <sz val="8"/>
        <color auto="1"/>
        <name val="Open Sans"/>
        <scheme val="none"/>
      </font>
      <numFmt numFmtId="0" formatCode="General"/>
    </ndxf>
  </rcc>
  <rcc rId="1525" sId="13">
    <oc r="B3" t="inlineStr">
      <is>
        <t>Income on sale of services</t>
      </is>
    </oc>
    <nc r="B3" t="inlineStr">
      <is>
        <t>Gains on sale of services</t>
      </is>
    </nc>
  </rcc>
  <rfmt sheetId="13" sqref="B10" start="0" length="0">
    <dxf>
      <font>
        <sz val="8"/>
        <color auto="1"/>
        <name val="Santander Text"/>
        <scheme val="none"/>
      </font>
    </dxf>
  </rfmt>
  <rcc rId="1526" sId="13">
    <oc r="B7" t="inlineStr">
      <is>
        <t>Profit on the preliminary settlement of the sale of an organized part of enterprise</t>
      </is>
    </oc>
    <nc r="B7" t="inlineStr">
      <is>
        <t>Gain on the preliminary settlement of the sale of an organized part of enterprise</t>
      </is>
    </nc>
  </rcc>
  <rcc rId="1527" sId="13" odxf="1" dxf="1">
    <oc r="B10" t="inlineStr">
      <is>
        <t>Profit on sales or liquidation of fixed assets, intangible assets and assets for disposal</t>
      </is>
    </oc>
    <nc r="B10" t="inlineStr">
      <is>
        <t>Gain on sales or liquidation of fixed assets, intangible assets and assets for disposal</t>
      </is>
    </nc>
    <ndxf>
      <font>
        <sz val="8"/>
        <color auto="1"/>
        <name val="Open Sans"/>
        <scheme val="none"/>
      </font>
    </ndxf>
  </rcc>
  <rcv guid="{687A4863-1825-4D63-B732-E76682E6DE4F}" action="delete"/>
  <rdn rId="0" localSheetId="2" customView="1" name="Z_687A4863_1825_4D63_B732_E76682E6DE4F_.wvu.Cols" hidden="1" oldHidden="1">
    <formula>'P&amp;L'!$C:$N</formula>
    <oldFormula>'P&amp;L'!$C:$N</oldFormula>
  </rdn>
  <rdn rId="0" localSheetId="3" customView="1" name="Z_687A4863_1825_4D63_B732_E76682E6DE4F_.wvu.PrintArea" hidden="1" oldHidden="1">
    <formula>BS!$A$1:$P$51</formula>
    <oldFormula>BS!$A$1:$P$51</oldFormula>
  </rdn>
  <rdn rId="0" localSheetId="3" customView="1" name="Z_687A4863_1825_4D63_B732_E76682E6DE4F_.wvu.Cols" hidden="1" oldHidden="1">
    <formula>BS!$C:$T</formula>
    <oldFormula>BS!$C:$T</oldFormula>
  </rdn>
  <rdn rId="0" localSheetId="4" customView="1" name="Z_687A4863_1825_4D63_B732_E76682E6DE4F_.wvu.Cols" hidden="1" oldHidden="1">
    <formula>'Wynik odsetkowy'!$C:$R</formula>
    <oldFormula>'Wynik odsetkowy'!$C:$R</oldFormula>
  </rdn>
  <rdn rId="0" localSheetId="5" customView="1" name="Z_687A4863_1825_4D63_B732_E76682E6DE4F_.wvu.Cols" hidden="1" oldHidden="1">
    <formula>'Przychody prowizyjne'!$C:$R</formula>
    <oldFormula>'Przychody prowizyjne'!$C:$R</oldFormula>
  </rdn>
  <rdn rId="0" localSheetId="7" customView="1" name="Z_687A4863_1825_4D63_B732_E76682E6DE4F_.wvu.Cols" hidden="1" oldHidden="1">
    <formula>'Wynik handlowy'!$C:$Q</formula>
    <oldFormula>'Wynik handlowy'!$C:$Q</oldFormula>
  </rdn>
  <rdn rId="0" localSheetId="8" customView="1" name="Z_687A4863_1825_4D63_B732_E76682E6DE4F_.wvu.Cols" hidden="1" oldHidden="1">
    <formula>'Wynik inwestycyjny'!$C:$Q</formula>
    <oldFormula>'Wynik inwestycyjny'!$C:$Q</oldFormula>
  </rdn>
  <rdn rId="0" localSheetId="9" customView="1" name="Z_687A4863_1825_4D63_B732_E76682E6DE4F_.wvu.Rows" hidden="1" oldHidden="1">
    <formula>'Należności od klientów'!$8:$8</formula>
    <oldFormula>'Należności od klientów'!$8:$8</oldFormula>
  </rdn>
  <rdn rId="0" localSheetId="10" customView="1" name="Z_687A4863_1825_4D63_B732_E76682E6DE4F_.wvu.Cols" hidden="1" oldHidden="1">
    <formula>'Inwestycyjne aktywa finansowe'!$C:$R</formula>
    <oldFormula>'Inwestycyjne aktywa finansowe'!$C:$R</oldFormula>
  </rdn>
  <rdn rId="0" localSheetId="12" customView="1" name="Z_687A4863_1825_4D63_B732_E76682E6DE4F_.wvu.Cols" hidden="1" oldHidden="1">
    <formula>'Pozostałe koszty operacyjne'!$C:$N</formula>
    <oldFormula>'Pozostałe koszty operacyjne'!$C:$N</oldFormula>
  </rdn>
  <rdn rId="0" localSheetId="13" customView="1" name="Z_687A4863_1825_4D63_B732_E76682E6DE4F_.wvu.Cols" hidden="1" oldHidden="1">
    <formula>'Pozostałe przychody operacyjne'!$C:$S</formula>
    <oldFormula>'Pozostałe przychody operacyjne'!$C:$S</oldFormula>
  </rdn>
  <rdn rId="0" localSheetId="14" customView="1" name="Z_687A4863_1825_4D63_B732_E76682E6DE4F_.wvu.Cols" hidden="1" oldHidden="1">
    <formula>'Zobowiązania wobec klientów'!$C:$Q</formula>
    <oldFormula>'Zobowiązania wobec klientów'!$C:$Q</oldFormula>
  </rdn>
  <rdn rId="0" localSheetId="16" customView="1" name="Z_687A4863_1825_4D63_B732_E76682E6DE4F_.wvu.Cols" hidden="1" oldHidden="1">
    <formula>'Aktywa i zobow. fin. do obrotu'!$C:$R</formula>
    <oldFormula>'Aktywa i zobow. fin. do obrotu'!$C:$R</oldFormula>
  </rdn>
  <rcv guid="{687A4863-1825-4D63-B732-E76682E6DE4F}" action="add"/>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41" sId="12">
    <oc r="A3" t="inlineStr">
      <is>
        <t>Zawiązania rezerw na zobowiązania sporne oraz inne aktywa*</t>
      </is>
    </oc>
    <nc r="A3" t="inlineStr">
      <is>
        <t>Zawiązania rezerw na sprawy sporne oraz inne aktywa*</t>
      </is>
    </nc>
  </rcc>
  <rcc rId="1542" sId="13">
    <oc r="A5" t="inlineStr">
      <is>
        <t>Rozwiązania rezerw na zobowiązania sporne oraz inne aktywa</t>
      </is>
    </oc>
    <nc r="A5" t="inlineStr">
      <is>
        <t>Rozwiązania rezerw na sprawy sporne oraz inne aktywa</t>
      </is>
    </nc>
  </rcc>
  <rcv guid="{687A4863-1825-4D63-B732-E76682E6DE4F}" action="delete"/>
  <rdn rId="0" localSheetId="2" customView="1" name="Z_687A4863_1825_4D63_B732_E76682E6DE4F_.wvu.Cols" hidden="1" oldHidden="1">
    <formula>'P&amp;L'!$C:$N</formula>
    <oldFormula>'P&amp;L'!$C:$N</oldFormula>
  </rdn>
  <rdn rId="0" localSheetId="3" customView="1" name="Z_687A4863_1825_4D63_B732_E76682E6DE4F_.wvu.PrintArea" hidden="1" oldHidden="1">
    <formula>BS!$A$1:$P$51</formula>
    <oldFormula>BS!$A$1:$P$51</oldFormula>
  </rdn>
  <rdn rId="0" localSheetId="3" customView="1" name="Z_687A4863_1825_4D63_B732_E76682E6DE4F_.wvu.Cols" hidden="1" oldHidden="1">
    <formula>BS!$C:$T</formula>
    <oldFormula>BS!$C:$T</oldFormula>
  </rdn>
  <rdn rId="0" localSheetId="4" customView="1" name="Z_687A4863_1825_4D63_B732_E76682E6DE4F_.wvu.Cols" hidden="1" oldHidden="1">
    <formula>'Wynik odsetkowy'!$C:$R</formula>
    <oldFormula>'Wynik odsetkowy'!$C:$R</oldFormula>
  </rdn>
  <rdn rId="0" localSheetId="5" customView="1" name="Z_687A4863_1825_4D63_B732_E76682E6DE4F_.wvu.Cols" hidden="1" oldHidden="1">
    <formula>'Przychody prowizyjne'!$C:$R</formula>
    <oldFormula>'Przychody prowizyjne'!$C:$R</oldFormula>
  </rdn>
  <rdn rId="0" localSheetId="7" customView="1" name="Z_687A4863_1825_4D63_B732_E76682E6DE4F_.wvu.Cols" hidden="1" oldHidden="1">
    <formula>'Wynik handlowy'!$C:$Q</formula>
    <oldFormula>'Wynik handlowy'!$C:$Q</oldFormula>
  </rdn>
  <rdn rId="0" localSheetId="8" customView="1" name="Z_687A4863_1825_4D63_B732_E76682E6DE4F_.wvu.Cols" hidden="1" oldHidden="1">
    <formula>'Wynik inwestycyjny'!$C:$Q</formula>
    <oldFormula>'Wynik inwestycyjny'!$C:$Q</oldFormula>
  </rdn>
  <rdn rId="0" localSheetId="9" customView="1" name="Z_687A4863_1825_4D63_B732_E76682E6DE4F_.wvu.Rows" hidden="1" oldHidden="1">
    <formula>'Należności od klientów'!$8:$8</formula>
    <oldFormula>'Należności od klientów'!$8:$8</oldFormula>
  </rdn>
  <rdn rId="0" localSheetId="10" customView="1" name="Z_687A4863_1825_4D63_B732_E76682E6DE4F_.wvu.Cols" hidden="1" oldHidden="1">
    <formula>'Inwestycyjne aktywa finansowe'!$C:$R</formula>
    <oldFormula>'Inwestycyjne aktywa finansowe'!$C:$R</oldFormula>
  </rdn>
  <rdn rId="0" localSheetId="12" customView="1" name="Z_687A4863_1825_4D63_B732_E76682E6DE4F_.wvu.Cols" hidden="1" oldHidden="1">
    <formula>'Pozostałe koszty operacyjne'!$C:$N</formula>
    <oldFormula>'Pozostałe koszty operacyjne'!$C:$N</oldFormula>
  </rdn>
  <rdn rId="0" localSheetId="13" customView="1" name="Z_687A4863_1825_4D63_B732_E76682E6DE4F_.wvu.Cols" hidden="1" oldHidden="1">
    <formula>'Pozostałe przychody operacyjne'!$C:$S</formula>
    <oldFormula>'Pozostałe przychody operacyjne'!$C:$S</oldFormula>
  </rdn>
  <rdn rId="0" localSheetId="14" customView="1" name="Z_687A4863_1825_4D63_B732_E76682E6DE4F_.wvu.Cols" hidden="1" oldHidden="1">
    <formula>'Zobowiązania wobec klientów'!$C:$Q</formula>
    <oldFormula>'Zobowiązania wobec klientów'!$C:$Q</oldFormula>
  </rdn>
  <rdn rId="0" localSheetId="16" customView="1" name="Z_687A4863_1825_4D63_B732_E76682E6DE4F_.wvu.Cols" hidden="1" oldHidden="1">
    <formula>'Aktywa i zobow. fin. do obrotu'!$C:$R</formula>
    <oldFormula>'Aktywa i zobow. fin. do obrotu'!$C:$R</oldFormula>
  </rdn>
  <rcv guid="{687A4863-1825-4D63-B732-E76682E6DE4F}" action="add"/>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qref="W2:AB12" start="0" length="2147483647">
    <dxf>
      <font>
        <color auto="1"/>
      </font>
    </dxf>
  </rfmt>
  <rcc rId="1556" sId="8" numFmtId="34">
    <oc r="V4">
      <f>W4-(S4+T4+U4)</f>
    </oc>
    <nc r="V4">
      <v>-3455</v>
    </nc>
  </rcc>
  <rcc rId="1557" sId="8">
    <oc r="V8">
      <f>W8-(S8+T8+U8)</f>
    </oc>
    <nc r="V8">
      <f>SUM(V2:V7)</f>
    </nc>
  </rcc>
  <rcc rId="1558" sId="8">
    <oc r="V11">
      <f>W11-(S11+T11+U11)</f>
    </oc>
    <nc r="V11">
      <f>SUM(V9:V10)</f>
    </nc>
  </rcc>
  <rfmt sheetId="8" sqref="W2" start="0" length="0">
    <dxf>
      <numFmt numFmtId="167" formatCode="_(* #\ ###\ ##0_);_(* \(#\ ###\ ##0\);_(* &quot;-&quot;_);_(@_)"/>
    </dxf>
  </rfmt>
  <rcc rId="1559" sId="8" numFmtId="34">
    <oc r="V12">
      <f>W12-(S12+T12+U12)</f>
    </oc>
    <nc r="V12">
      <v>-24688</v>
    </nc>
  </rcc>
  <rfmt sheetId="8" sqref="W3" start="0" length="0">
    <dxf>
      <numFmt numFmtId="167" formatCode="_(* #\ ###\ ##0_);_(* \(#\ ###\ ##0\);_(* &quot;-&quot;_);_(@_)"/>
    </dxf>
  </rfmt>
  <rfmt sheetId="8" sqref="W4" start="0" length="0">
    <dxf>
      <numFmt numFmtId="167" formatCode="_(* #\ ###\ ##0_);_(* \(#\ ###\ ##0\);_(* &quot;-&quot;_);_(@_)"/>
    </dxf>
  </rfmt>
  <rfmt sheetId="8" sqref="W5" start="0" length="0">
    <dxf>
      <numFmt numFmtId="167" formatCode="_(* #\ ###\ ##0_);_(* \(#\ ###\ ##0\);_(* &quot;-&quot;_);_(@_)"/>
    </dxf>
  </rfmt>
  <rfmt sheetId="8" sqref="W6" start="0" length="0">
    <dxf>
      <numFmt numFmtId="167" formatCode="_(* #\ ###\ ##0_);_(* \(#\ ###\ ##0\);_(* &quot;-&quot;_);_(@_)"/>
    </dxf>
  </rfmt>
  <rfmt sheetId="8" sqref="W7" start="0" length="0">
    <dxf>
      <numFmt numFmtId="167" formatCode="_(* #\ ###\ ##0_);_(* \(#\ ###\ ##0\);_(* &quot;-&quot;_);_(@_)"/>
    </dxf>
  </rfmt>
  <rfmt sheetId="8" sqref="W8" start="0" length="0">
    <dxf>
      <numFmt numFmtId="167" formatCode="_(* #\ ###\ ##0_);_(* \(#\ ###\ ##0\);_(* &quot;-&quot;_);_(@_)"/>
    </dxf>
  </rfmt>
  <rfmt sheetId="8" sqref="W9" start="0" length="0">
    <dxf>
      <numFmt numFmtId="167" formatCode="_(* #\ ###\ ##0_);_(* \(#\ ###\ ##0\);_(* &quot;-&quot;_);_(@_)"/>
    </dxf>
  </rfmt>
  <rfmt sheetId="8" sqref="W10" start="0" length="0">
    <dxf>
      <numFmt numFmtId="167" formatCode="_(* #\ ###\ ##0_);_(* \(#\ ###\ ##0\);_(* &quot;-&quot;_);_(@_)"/>
    </dxf>
  </rfmt>
  <rfmt sheetId="8" sqref="W11" start="0" length="0">
    <dxf>
      <numFmt numFmtId="167" formatCode="_(* #\ ###\ ##0_);_(* \(#\ ###\ ##0\);_(* &quot;-&quot;_);_(@_)"/>
    </dxf>
  </rfmt>
  <rfmt sheetId="8" sqref="W12" start="0" length="0">
    <dxf>
      <numFmt numFmtId="167" formatCode="_(* #\ ###\ ##0_);_(* \(#\ ###\ ##0\);_(* &quot;-&quot;_);_(@_)"/>
    </dxf>
  </rfmt>
  <rcc rId="1560" sId="8">
    <oc r="B2" t="inlineStr">
      <is>
        <t>Profit on sale of debt securities measured at fair value through other comprehensive income</t>
      </is>
    </oc>
    <nc r="B2" t="inlineStr">
      <is>
        <t>Net gains on sale of debt securities measured at fair value through other comprehensive income</t>
      </is>
    </nc>
  </rcc>
  <rcc rId="1561" sId="8">
    <oc r="B3" t="inlineStr">
      <is>
        <t>Profit on sale of debt securities mandatorily measured at fair value through profit or loss</t>
      </is>
    </oc>
    <nc r="B3" t="inlineStr">
      <is>
        <t>Net gains (losses) on sale of debt securities mandatorily measured at fair value through profit or loss</t>
      </is>
    </nc>
  </rcc>
  <rcc rId="1562" sId="8">
    <oc r="A4" t="inlineStr">
      <is>
        <t>Zmiana wartości godziwej inwestycyjnych aktywów finansowych obowiązkowo wycenianych 
w wartości godziwej przez wynik finansowy</t>
      </is>
    </oc>
    <nc r="A4" t="inlineStr">
      <is>
        <t>Zmiana wartości godziwej inwestycyjnych aktywów finansowych obowiązkowo wycenianych w wartości godziwej przez wynik finansowy</t>
      </is>
    </nc>
  </rcc>
  <rcc rId="1563" sId="8">
    <oc r="A5" t="inlineStr">
      <is>
        <t>Wynik na sprzedaży instrumentów kapitałowych inwestycyjnych aktywów finansowych wycenianych w wartości godziwej przez wynik finansowy</t>
      </is>
    </oc>
    <nc r="A5" t="inlineStr">
      <is>
        <t>Wynik na sprzedaży kapitałowych inwestycyjnych aktywów finansowych wycenianych w wartości godziwej przez wynik finansowy</t>
      </is>
    </nc>
  </rcc>
  <rcc rId="1564" sId="8">
    <oc r="B5" t="inlineStr">
      <is>
        <t>Profit on sale of equity securities measured at fair value through profit and loss</t>
      </is>
    </oc>
    <nc r="B5" t="inlineStr">
      <is>
        <t>Net gains on sale of equity securities measured at fair value through profit and loss</t>
      </is>
    </nc>
  </rcc>
  <rcc rId="1565" sId="8">
    <oc r="W2">
      <v>91751</v>
    </oc>
    <nc r="W2"/>
  </rcc>
  <rcc rId="1566" sId="8">
    <oc r="W3">
      <v>8</v>
    </oc>
    <nc r="W3"/>
  </rcc>
  <rcc rId="1567" sId="8">
    <oc r="W4">
      <v>2173</v>
    </oc>
    <nc r="W4"/>
  </rcc>
  <rcc rId="1568" sId="8">
    <oc r="W5">
      <v>8148</v>
    </oc>
    <nc r="W5"/>
  </rcc>
  <rcc rId="1569" sId="8">
    <oc r="W7">
      <v>-4015</v>
    </oc>
    <nc r="W7"/>
  </rcc>
  <rcc rId="1570" sId="8">
    <oc r="W8">
      <f>SUM(W2:W7)</f>
    </oc>
    <nc r="W8"/>
  </rcc>
  <rcc rId="1571" sId="8">
    <oc r="W9">
      <v>481960</v>
    </oc>
    <nc r="W9"/>
  </rcc>
  <rcc rId="1572" sId="8">
    <oc r="W10">
      <v>-485107</v>
    </oc>
    <nc r="W10"/>
  </rcc>
  <rcc rId="1573" sId="8">
    <oc r="W11">
      <f>W9+W10</f>
    </oc>
    <nc r="W11"/>
  </rcc>
  <rcc rId="1574" sId="8">
    <oc r="W12">
      <f>W8+W11</f>
    </oc>
    <nc r="W12"/>
  </rcc>
  <rcv guid="{25FAB884-5E17-4008-8139-33D910C7DEFE}" action="delete"/>
  <rdn rId="0" localSheetId="3" customView="1" name="Z_25FAB884_5E17_4008_8139_33D910C7DEFE_.wvu.PrintArea" hidden="1" oldHidden="1">
    <formula>BS!$A$1:$P$51</formula>
    <oldFormula>BS!$A$1:$P$51</oldFormula>
  </rdn>
  <rcv guid="{25FAB884-5E17-4008-8139-33D910C7DEFE}" action="add"/>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A13" start="0" length="0">
    <dxf>
      <font>
        <sz val="8"/>
        <color auto="1"/>
        <name val="Open Sans"/>
        <scheme val="none"/>
      </font>
    </dxf>
  </rfmt>
  <rcc rId="1576" sId="10" odxf="1" dxf="1">
    <oc r="B13">
      <f>'P:\GIELDA\2021\ROCZNY 2021\[SAB RS 2021.xlsx]Inwestycyjne aktywa'!$E$34</f>
    </oc>
    <nc r="B13">
      <f>'P:\GIELDA\2021\ROCZNY 2021\[SAB RS 2021.xlsx]Inwestycyjne aktywa'!$E$34</f>
    </nc>
    <odxf/>
    <ndxf/>
  </rcc>
  <rfmt sheetId="16" sqref="W22" start="0" length="2147483647">
    <dxf>
      <font>
        <color auto="1"/>
      </font>
    </dxf>
  </rfmt>
  <rfmt sheetId="16" sqref="W39" start="0" length="2147483647">
    <dxf>
      <font>
        <color auto="1"/>
      </font>
    </dxf>
  </rfmt>
  <rfmt sheetId="16" sqref="W16" start="0" length="2147483647">
    <dxf>
      <font/>
    </dxf>
  </rfmt>
  <rcc rId="1577" sId="16" numFmtId="34">
    <oc r="W14">
      <v>30697</v>
    </oc>
    <nc r="W14">
      <v>48329</v>
    </nc>
  </rcc>
  <rfmt sheetId="16" sqref="W22" start="0" length="2147483647">
    <dxf>
      <font>
        <color theme="0"/>
      </font>
    </dxf>
  </rfmt>
  <rfmt sheetId="16" sqref="W39" start="0" length="2147483647">
    <dxf>
      <font>
        <color theme="0"/>
      </font>
    </dxf>
  </rfmt>
  <rcv guid="{25FAB884-5E17-4008-8139-33D910C7DEFE}" action="delete"/>
  <rdn rId="0" localSheetId="3" customView="1" name="Z_25FAB884_5E17_4008_8139_33D910C7DEFE_.wvu.PrintArea" hidden="1" oldHidden="1">
    <formula>BS!$A$1:$P$51</formula>
    <oldFormula>BS!$A$1:$P$51</oldFormula>
  </rdn>
  <rcv guid="{25FAB884-5E17-4008-8139-33D910C7DEFE}" action="add"/>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79" sId="4">
    <nc r="A13" t="inlineStr">
      <is>
        <t>Przychody odsetkowe od aktywów finansowych wycenianych w zamortyzowanym koszcie</t>
      </is>
    </nc>
  </rcc>
  <rcc rId="1580" sId="4">
    <nc r="A21" t="inlineStr">
      <is>
        <t xml:space="preserve">Dłużnych papierów wartościowych </t>
      </is>
    </nc>
  </rcc>
  <rcv guid="{687A4863-1825-4D63-B732-E76682E6DE4F}" action="delete"/>
  <rdn rId="0" localSheetId="2" customView="1" name="Z_687A4863_1825_4D63_B732_E76682E6DE4F_.wvu.Cols" hidden="1" oldHidden="1">
    <formula>'P&amp;L'!$C:$N</formula>
    <oldFormula>'P&amp;L'!$C:$N</oldFormula>
  </rdn>
  <rdn rId="0" localSheetId="3" customView="1" name="Z_687A4863_1825_4D63_B732_E76682E6DE4F_.wvu.PrintArea" hidden="1" oldHidden="1">
    <formula>BS!$A$1:$P$51</formula>
    <oldFormula>BS!$A$1:$P$51</oldFormula>
  </rdn>
  <rdn rId="0" localSheetId="3" customView="1" name="Z_687A4863_1825_4D63_B732_E76682E6DE4F_.wvu.Cols" hidden="1" oldHidden="1">
    <formula>BS!$C:$T</formula>
    <oldFormula>BS!$C:$T</oldFormula>
  </rdn>
  <rdn rId="0" localSheetId="4" customView="1" name="Z_687A4863_1825_4D63_B732_E76682E6DE4F_.wvu.Rows" hidden="1" oldHidden="1">
    <formula>'Wynik odsetkowy'!$11:$12</formula>
  </rdn>
  <rdn rId="0" localSheetId="4" customView="1" name="Z_687A4863_1825_4D63_B732_E76682E6DE4F_.wvu.Cols" hidden="1" oldHidden="1">
    <formula>'Wynik odsetkowy'!$C:$R</formula>
    <oldFormula>'Wynik odsetkowy'!$C:$R</oldFormula>
  </rdn>
  <rdn rId="0" localSheetId="5" customView="1" name="Z_687A4863_1825_4D63_B732_E76682E6DE4F_.wvu.Cols" hidden="1" oldHidden="1">
    <formula>'Przychody prowizyjne'!$C:$R</formula>
    <oldFormula>'Przychody prowizyjne'!$C:$R</oldFormula>
  </rdn>
  <rdn rId="0" localSheetId="7" customView="1" name="Z_687A4863_1825_4D63_B732_E76682E6DE4F_.wvu.Cols" hidden="1" oldHidden="1">
    <formula>'Wynik handlowy'!$C:$Q</formula>
    <oldFormula>'Wynik handlowy'!$C:$Q</oldFormula>
  </rdn>
  <rdn rId="0" localSheetId="8" customView="1" name="Z_687A4863_1825_4D63_B732_E76682E6DE4F_.wvu.Cols" hidden="1" oldHidden="1">
    <formula>'Wynik inwestycyjny'!$C:$Q</formula>
    <oldFormula>'Wynik inwestycyjny'!$C:$Q</oldFormula>
  </rdn>
  <rdn rId="0" localSheetId="9" customView="1" name="Z_687A4863_1825_4D63_B732_E76682E6DE4F_.wvu.Rows" hidden="1" oldHidden="1">
    <formula>'Należności od klientów'!$8:$8</formula>
    <oldFormula>'Należności od klientów'!$8:$8</oldFormula>
  </rdn>
  <rdn rId="0" localSheetId="10" customView="1" name="Z_687A4863_1825_4D63_B732_E76682E6DE4F_.wvu.Cols" hidden="1" oldHidden="1">
    <formula>'Inwestycyjne aktywa finansowe'!$C:$R</formula>
    <oldFormula>'Inwestycyjne aktywa finansowe'!$C:$R</oldFormula>
  </rdn>
  <rdn rId="0" localSheetId="12" customView="1" name="Z_687A4863_1825_4D63_B732_E76682E6DE4F_.wvu.Cols" hidden="1" oldHidden="1">
    <formula>'Pozostałe koszty operacyjne'!$C:$N</formula>
    <oldFormula>'Pozostałe koszty operacyjne'!$C:$N</oldFormula>
  </rdn>
  <rdn rId="0" localSheetId="13" customView="1" name="Z_687A4863_1825_4D63_B732_E76682E6DE4F_.wvu.Cols" hidden="1" oldHidden="1">
    <formula>'Pozostałe przychody operacyjne'!$C:$S</formula>
    <oldFormula>'Pozostałe przychody operacyjne'!$C:$S</oldFormula>
  </rdn>
  <rdn rId="0" localSheetId="14" customView="1" name="Z_687A4863_1825_4D63_B732_E76682E6DE4F_.wvu.Cols" hidden="1" oldHidden="1">
    <formula>'Zobowiązania wobec klientów'!$C:$Q</formula>
    <oldFormula>'Zobowiązania wobec klientów'!$C:$Q</oldFormula>
  </rdn>
  <rdn rId="0" localSheetId="16" customView="1" name="Z_687A4863_1825_4D63_B732_E76682E6DE4F_.wvu.Cols" hidden="1" oldHidden="1">
    <formula>'Aktywa i zobow. fin. do obrotu'!$C:$R</formula>
    <oldFormula>'Aktywa i zobow. fin. do obrotu'!$C:$R</oldFormula>
  </rdn>
  <rcv guid="{687A4863-1825-4D63-B732-E76682E6DE4F}" action="add"/>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AF4A83C-CF57-4B40-8A74-6A0EA6C2FE5C}" action="delete"/>
  <rdn rId="0" localSheetId="2" customView="1" name="Z_9AF4A83C_CF57_4B40_8A74_6A0EA6C2FE5C_.wvu.Cols" hidden="1" oldHidden="1">
    <formula>'P&amp;L'!$C:$R</formula>
    <oldFormula>'P&amp;L'!$C:$R</oldFormula>
  </rdn>
  <rdn rId="0" localSheetId="3" customView="1" name="Z_9AF4A83C_CF57_4B40_8A74_6A0EA6C2FE5C_.wvu.PrintArea" hidden="1" oldHidden="1">
    <formula>BS!$A$1:$P$51</formula>
    <oldFormula>BS!$A$1:$P$51</oldFormula>
  </rdn>
  <rdn rId="0" localSheetId="3" customView="1" name="Z_9AF4A83C_CF57_4B40_8A74_6A0EA6C2FE5C_.wvu.Cols" hidden="1" oldHidden="1">
    <formula>BS!$D:$O</formula>
    <oldFormula>BS!$D:$O</oldFormula>
  </rdn>
  <rdn rId="0" localSheetId="4" customView="1" name="Z_9AF4A83C_CF57_4B40_8A74_6A0EA6C2FE5C_.wvu.Rows" hidden="1" oldHidden="1">
    <formula>'Wynik odsetkowy'!$11:$12</formula>
  </rdn>
  <rdn rId="0" localSheetId="7" customView="1" name="Z_9AF4A83C_CF57_4B40_8A74_6A0EA6C2FE5C_.wvu.Cols" hidden="1" oldHidden="1">
    <formula>'Wynik handlowy'!$C:$R</formula>
    <oldFormula>'Wynik handlowy'!$C:$R</oldFormula>
  </rdn>
  <rdn rId="0" localSheetId="8" customView="1" name="Z_9AF4A83C_CF57_4B40_8A74_6A0EA6C2FE5C_.wvu.Cols" hidden="1" oldHidden="1">
    <formula>'Wynik inwestycyjny'!$C:$N</formula>
    <oldFormula>'Wynik inwestycyjny'!$C:$N</oldFormula>
  </rdn>
  <rdn rId="0" localSheetId="10" customView="1" name="Z_9AF4A83C_CF57_4B40_8A74_6A0EA6C2FE5C_.wvu.Cols" hidden="1" oldHidden="1">
    <formula>'Inwestycyjne aktywa finansowe'!$C:$Q</formula>
    <oldFormula>'Inwestycyjne aktywa finansowe'!$C:$Q</oldFormula>
  </rdn>
  <rdn rId="0" localSheetId="12" customView="1" name="Z_9AF4A83C_CF57_4B40_8A74_6A0EA6C2FE5C_.wvu.Cols" hidden="1" oldHidden="1">
    <formula>'Pozostałe koszty operacyjne'!$C:$Q</formula>
    <oldFormula>'Pozostałe koszty operacyjne'!$C:$Q</oldFormula>
  </rdn>
  <rdn rId="0" localSheetId="14" customView="1" name="Z_9AF4A83C_CF57_4B40_8A74_6A0EA6C2FE5C_.wvu.Cols" hidden="1" oldHidden="1">
    <formula>'Zobowiązania wobec klientów'!$B:$O</formula>
    <oldFormula>'Zobowiązania wobec klientów'!$B:$O</oldFormula>
  </rdn>
  <rdn rId="0" localSheetId="16" customView="1" name="Z_9AF4A83C_CF57_4B40_8A74_6A0EA6C2FE5C_.wvu.Cols" hidden="1" oldHidden="1">
    <formula>'Aktywa i zobow. fin. do obrotu'!$C:$R</formula>
    <oldFormula>'Aktywa i zobow. fin. do obrotu'!$C:$R</oldFormula>
  </rdn>
  <rcv guid="{9AF4A83C-CF57-4B40-8A74-6A0EA6C2FE5C}" action="add"/>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605" sId="2" ref="A32:XFD32" action="deleteRow">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undo index="0" exp="area" ref3D="1" dr="$C$1:$R$1048576" dn="Z_9AF4A83C_CF57_4B40_8A74_6A0EA6C2FE5C_.wvu.Cols" sId="2"/>
    <undo index="0" exp="area" ref3D="1" dr="$C$1:$J$1048576" dn="Z_8DA78CF1_615A_4626_9893_6751995631A4_.wvu.Cols" sId="2"/>
    <undo index="0" exp="area" ref3D="1" dr="$C$1:$F$1048576" dn="Z_52EFF634_6180_488B_AC31_853256997E5C_.wvu.Cols" sId="2"/>
    <undo index="0" exp="area" ref3D="1" dr="$A$1:$B$1048576" dn="Z_125C78BA_D867_47D1_A11F_3136D301DF29_.wvu.PrintTitles" sId="2"/>
    <undo index="0" exp="area" ref3D="1" dr="$C$1:$N$1048576" dn="Z_687A4863_1825_4D63_B732_E76682E6DE4F_.wvu.Cols" sId="2"/>
    <undo index="0" exp="area" ref3D="1" dr="$D$1:$D$1048576" dn="Z_6587DC74_DEB6_4452_A434_417A9595CDDC_.wvu.Cols" sId="2"/>
    <rfmt sheetId="2" xfDxf="1" sqref="A32:XFD32" start="0" length="0">
      <dxf>
        <font>
          <sz val="9"/>
          <name val="Open Sans"/>
          <scheme val="none"/>
        </font>
      </dxf>
    </rfmt>
    <rfmt sheetId="2" sqref="B32" start="0" length="0">
      <dxf>
        <fill>
          <patternFill patternType="solid">
            <bgColor theme="0"/>
          </patternFill>
        </fill>
      </dxf>
    </rfmt>
    <rfmt sheetId="2" sqref="C32" start="0" length="0">
      <dxf>
        <fill>
          <patternFill patternType="solid">
            <bgColor theme="0"/>
          </patternFill>
        </fill>
      </dxf>
    </rfmt>
    <rfmt sheetId="2" sqref="D32" start="0" length="0">
      <dxf>
        <fill>
          <patternFill patternType="solid">
            <bgColor theme="0"/>
          </patternFill>
        </fill>
      </dxf>
    </rfmt>
    <rfmt sheetId="2" sqref="E32" start="0" length="0">
      <dxf>
        <fill>
          <patternFill patternType="solid">
            <bgColor theme="0"/>
          </patternFill>
        </fill>
      </dxf>
    </rfmt>
    <rfmt sheetId="2" sqref="F32" start="0" length="0">
      <dxf>
        <fill>
          <patternFill patternType="solid">
            <bgColor theme="0"/>
          </patternFill>
        </fill>
      </dxf>
    </rfmt>
    <rfmt sheetId="2" sqref="G32" start="0" length="0">
      <dxf>
        <fill>
          <patternFill patternType="solid">
            <bgColor theme="0"/>
          </patternFill>
        </fill>
      </dxf>
    </rfmt>
    <rfmt sheetId="2" sqref="H32" start="0" length="0">
      <dxf>
        <fill>
          <patternFill patternType="solid">
            <bgColor theme="0"/>
          </patternFill>
        </fill>
      </dxf>
    </rfmt>
    <rfmt sheetId="2" sqref="I32" start="0" length="0">
      <dxf>
        <fill>
          <patternFill patternType="solid">
            <bgColor theme="0"/>
          </patternFill>
        </fill>
      </dxf>
    </rfmt>
    <rfmt sheetId="2" sqref="J32" start="0" length="0">
      <dxf>
        <fill>
          <patternFill patternType="solid">
            <bgColor theme="0"/>
          </patternFill>
        </fill>
      </dxf>
    </rfmt>
    <rcc rId="0" sId="2" dxf="1" numFmtId="4">
      <nc r="K32">
        <v>604190</v>
      </nc>
      <ndxf>
        <numFmt numFmtId="4" formatCode="#,##0.00"/>
        <fill>
          <patternFill patternType="solid">
            <bgColor theme="0"/>
          </patternFill>
        </fill>
      </ndxf>
    </rcc>
    <rcc rId="0" sId="2" dxf="1" numFmtId="4">
      <nc r="L32">
        <v>876914</v>
      </nc>
      <ndxf>
        <numFmt numFmtId="4" formatCode="#,##0.00"/>
        <fill>
          <patternFill patternType="solid">
            <bgColor theme="0"/>
          </patternFill>
        </fill>
      </ndxf>
    </rcc>
    <rcc rId="0" sId="2" dxf="1" numFmtId="4">
      <nc r="M32">
        <v>1006936</v>
      </nc>
      <ndxf>
        <numFmt numFmtId="4" formatCode="#,##0.00"/>
        <fill>
          <patternFill patternType="solid">
            <bgColor theme="0"/>
          </patternFill>
        </fill>
      </ndxf>
    </rcc>
    <rcc rId="0" sId="2" dxf="1" numFmtId="4">
      <nc r="N32">
        <v>756556</v>
      </nc>
      <ndxf>
        <numFmt numFmtId="4" formatCode="#,##0.00"/>
        <fill>
          <patternFill patternType="solid">
            <bgColor theme="0"/>
          </patternFill>
        </fill>
      </ndxf>
    </rcc>
    <rcc rId="0" sId="2" dxf="1" numFmtId="4">
      <nc r="O32">
        <v>384954</v>
      </nc>
      <ndxf>
        <font>
          <sz val="9"/>
          <color theme="0"/>
          <name val="Open Sans"/>
          <scheme val="none"/>
        </font>
        <numFmt numFmtId="4" formatCode="#,##0.00"/>
        <fill>
          <patternFill patternType="solid">
            <bgColor theme="0"/>
          </patternFill>
        </fill>
      </ndxf>
    </rcc>
    <rcc rId="0" sId="2" dxf="1" numFmtId="4">
      <nc r="P32">
        <v>504920</v>
      </nc>
      <ndxf>
        <font>
          <sz val="9"/>
          <color theme="0"/>
          <name val="Open Sans"/>
          <scheme val="none"/>
        </font>
        <numFmt numFmtId="4" formatCode="#,##0.00"/>
        <fill>
          <patternFill patternType="solid">
            <bgColor theme="0"/>
          </patternFill>
        </fill>
      </ndxf>
    </rcc>
    <rcc rId="0" sId="2" dxf="1" numFmtId="4">
      <nc r="Q32">
        <v>729427</v>
      </nc>
      <ndxf>
        <font>
          <sz val="9"/>
          <color theme="0"/>
          <name val="Open Sans"/>
          <scheme val="none"/>
        </font>
        <numFmt numFmtId="4" formatCode="#,##0.00"/>
        <fill>
          <patternFill patternType="solid">
            <bgColor theme="0"/>
          </patternFill>
        </fill>
      </ndxf>
    </rcc>
    <rfmt sheetId="2" sqref="R32" start="0" length="0">
      <dxf>
        <font>
          <sz val="9"/>
          <color rgb="FFFF0000"/>
          <name val="Open Sans"/>
          <scheme val="none"/>
        </font>
        <numFmt numFmtId="165" formatCode="_-* #,##0.00_-;\-* #,##0.00_-;_-* &quot;-&quot;??_-;_-@_-"/>
        <fill>
          <patternFill patternType="solid">
            <bgColor theme="0"/>
          </patternFill>
        </fill>
      </dxf>
    </rfmt>
    <rfmt sheetId="2" sqref="S32" start="0" length="0">
      <dxf>
        <font>
          <sz val="9"/>
          <color rgb="FFFF0000"/>
          <name val="Open Sans"/>
          <scheme val="none"/>
        </font>
        <numFmt numFmtId="165" formatCode="_-* #,##0.00_-;\-* #,##0.00_-;_-* &quot;-&quot;??_-;_-@_-"/>
        <fill>
          <patternFill patternType="solid">
            <bgColor theme="0"/>
          </patternFill>
        </fill>
      </dxf>
    </rfmt>
    <rfmt sheetId="2" sqref="T32" start="0" length="0">
      <dxf>
        <font>
          <sz val="9"/>
          <color rgb="FFFF0000"/>
          <name val="Open Sans"/>
          <scheme val="none"/>
        </font>
        <numFmt numFmtId="165" formatCode="_-* #,##0.00_-;\-* #,##0.00_-;_-* &quot;-&quot;??_-;_-@_-"/>
        <fill>
          <patternFill patternType="solid">
            <bgColor theme="0"/>
          </patternFill>
        </fill>
      </dxf>
    </rfmt>
    <rfmt sheetId="2" sqref="U32" start="0" length="0">
      <dxf>
        <font>
          <sz val="9"/>
          <color rgb="FFFF0000"/>
          <name val="Open Sans"/>
          <scheme val="none"/>
        </font>
        <numFmt numFmtId="165" formatCode="_-* #,##0.00_-;\-* #,##0.00_-;_-* &quot;-&quot;??_-;_-@_-"/>
        <fill>
          <patternFill patternType="solid">
            <bgColor theme="0"/>
          </patternFill>
        </fill>
      </dxf>
    </rfmt>
    <rfmt sheetId="2" sqref="V32" start="0" length="0">
      <dxf>
        <font>
          <sz val="9"/>
          <color rgb="FFFF0000"/>
          <name val="Open Sans"/>
          <scheme val="none"/>
        </font>
        <numFmt numFmtId="165" formatCode="_-* #,##0.00_-;\-* #,##0.00_-;_-* &quot;-&quot;??_-;_-@_-"/>
        <fill>
          <patternFill patternType="solid">
            <bgColor theme="0"/>
          </patternFill>
        </fill>
      </dxf>
    </rfmt>
    <rfmt sheetId="2" sqref="W32" start="0" length="0">
      <dxf>
        <font>
          <sz val="9"/>
          <color theme="0"/>
          <name val="Open Sans"/>
          <scheme val="none"/>
        </font>
        <fill>
          <patternFill patternType="solid">
            <bgColor theme="0"/>
          </patternFill>
        </fill>
      </dxf>
    </rfmt>
    <rfmt sheetId="2" sqref="X32" start="0" length="0">
      <dxf>
        <font>
          <sz val="9"/>
          <color theme="0"/>
          <name val="Open Sans"/>
          <scheme val="none"/>
        </font>
        <fill>
          <patternFill patternType="solid">
            <bgColor theme="0"/>
          </patternFill>
        </fill>
      </dxf>
    </rfmt>
    <rfmt sheetId="2" sqref="Y32" start="0" length="0">
      <dxf>
        <font>
          <sz val="9"/>
          <color theme="0"/>
          <name val="Open Sans"/>
          <scheme val="none"/>
        </font>
      </dxf>
    </rfmt>
    <rfmt sheetId="2" sqref="Z32" start="0" length="0">
      <dxf>
        <font>
          <sz val="9"/>
          <color theme="0"/>
          <name val="Open Sans"/>
          <scheme val="none"/>
        </font>
      </dxf>
    </rfmt>
    <rfmt sheetId="2" sqref="AA32" start="0" length="0">
      <dxf>
        <font>
          <sz val="9"/>
          <color theme="0"/>
          <name val="Open Sans"/>
          <scheme val="none"/>
        </font>
      </dxf>
    </rfmt>
  </rrc>
  <rrc rId="1606" sId="2" ref="A32:XFD32" action="deleteRow">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undo index="0" exp="area" ref3D="1" dr="$C$1:$R$1048576" dn="Z_9AF4A83C_CF57_4B40_8A74_6A0EA6C2FE5C_.wvu.Cols" sId="2"/>
    <undo index="0" exp="area" ref3D="1" dr="$C$1:$J$1048576" dn="Z_8DA78CF1_615A_4626_9893_6751995631A4_.wvu.Cols" sId="2"/>
    <undo index="0" exp="area" ref3D="1" dr="$C$1:$F$1048576" dn="Z_52EFF634_6180_488B_AC31_853256997E5C_.wvu.Cols" sId="2"/>
    <undo index="0" exp="area" ref3D="1" dr="$A$1:$B$1048576" dn="Z_125C78BA_D867_47D1_A11F_3136D301DF29_.wvu.PrintTitles" sId="2"/>
    <undo index="0" exp="area" ref3D="1" dr="$C$1:$N$1048576" dn="Z_687A4863_1825_4D63_B732_E76682E6DE4F_.wvu.Cols" sId="2"/>
    <undo index="0" exp="area" ref3D="1" dr="$D$1:$D$1048576" dn="Z_6587DC74_DEB6_4452_A434_417A9595CDDC_.wvu.Cols" sId="2"/>
    <rfmt sheetId="2" xfDxf="1" sqref="A32:XFD32" start="0" length="0">
      <dxf>
        <font>
          <sz val="9"/>
          <name val="Open Sans"/>
          <scheme val="none"/>
        </font>
      </dxf>
    </rfmt>
    <rfmt sheetId="2" sqref="B32" start="0" length="0">
      <dxf>
        <fill>
          <patternFill patternType="solid">
            <bgColor theme="0"/>
          </patternFill>
        </fill>
      </dxf>
    </rfmt>
    <rfmt sheetId="2" sqref="C32" start="0" length="0">
      <dxf>
        <fill>
          <patternFill patternType="solid">
            <bgColor theme="0"/>
          </patternFill>
        </fill>
      </dxf>
    </rfmt>
    <rfmt sheetId="2" sqref="D32" start="0" length="0">
      <dxf>
        <fill>
          <patternFill patternType="solid">
            <bgColor theme="0"/>
          </patternFill>
        </fill>
      </dxf>
    </rfmt>
    <rfmt sheetId="2" sqref="E32" start="0" length="0">
      <dxf>
        <fill>
          <patternFill patternType="solid">
            <bgColor theme="0"/>
          </patternFill>
        </fill>
      </dxf>
    </rfmt>
    <rfmt sheetId="2" sqref="F32" start="0" length="0">
      <dxf>
        <fill>
          <patternFill patternType="solid">
            <bgColor theme="0"/>
          </patternFill>
        </fill>
      </dxf>
    </rfmt>
    <rfmt sheetId="2" sqref="G32" start="0" length="0">
      <dxf>
        <fill>
          <patternFill patternType="solid">
            <bgColor theme="0"/>
          </patternFill>
        </fill>
      </dxf>
    </rfmt>
    <rfmt sheetId="2" sqref="H32" start="0" length="0">
      <dxf>
        <fill>
          <patternFill patternType="solid">
            <bgColor theme="0"/>
          </patternFill>
        </fill>
      </dxf>
    </rfmt>
    <rfmt sheetId="2" sqref="I32" start="0" length="0">
      <dxf>
        <fill>
          <patternFill patternType="solid">
            <bgColor theme="0"/>
          </patternFill>
        </fill>
      </dxf>
    </rfmt>
    <rfmt sheetId="2" sqref="J32" start="0" length="0">
      <dxf>
        <fill>
          <patternFill patternType="solid">
            <bgColor theme="0"/>
          </patternFill>
        </fill>
      </dxf>
    </rfmt>
    <rfmt sheetId="2" sqref="K32" start="0" length="0">
      <dxf>
        <fill>
          <patternFill patternType="solid">
            <bgColor theme="0"/>
          </patternFill>
        </fill>
      </dxf>
    </rfmt>
    <rfmt sheetId="2" sqref="L32" start="0" length="0">
      <dxf>
        <font>
          <sz val="9"/>
          <color theme="0"/>
          <name val="Open Sans"/>
          <scheme val="none"/>
        </font>
        <fill>
          <patternFill patternType="solid">
            <bgColor theme="0"/>
          </patternFill>
        </fill>
      </dxf>
    </rfmt>
    <rfmt sheetId="2" sqref="M32" start="0" length="0">
      <dxf>
        <font>
          <sz val="9"/>
          <color theme="0"/>
          <name val="Open Sans"/>
          <scheme val="none"/>
        </font>
        <fill>
          <patternFill patternType="solid">
            <bgColor theme="0"/>
          </patternFill>
        </fill>
      </dxf>
    </rfmt>
    <rfmt sheetId="2" sqref="N32" start="0" length="0">
      <dxf>
        <font>
          <sz val="9"/>
          <color theme="0"/>
          <name val="Open Sans"/>
          <scheme val="none"/>
        </font>
        <fill>
          <patternFill patternType="solid">
            <bgColor theme="0"/>
          </patternFill>
        </fill>
      </dxf>
    </rfmt>
    <rfmt sheetId="2" sqref="O32" start="0" length="0">
      <dxf>
        <font>
          <sz val="9"/>
          <color theme="0"/>
          <name val="Open Sans"/>
          <scheme val="none"/>
        </font>
        <fill>
          <patternFill patternType="solid">
            <bgColor theme="0"/>
          </patternFill>
        </fill>
      </dxf>
    </rfmt>
    <rfmt sheetId="2" sqref="P32" start="0" length="0">
      <dxf>
        <font>
          <sz val="9"/>
          <color theme="0"/>
          <name val="Open Sans"/>
          <scheme val="none"/>
        </font>
        <fill>
          <patternFill patternType="solid">
            <bgColor theme="0"/>
          </patternFill>
        </fill>
      </dxf>
    </rfmt>
    <rfmt sheetId="2" sqref="Q32" start="0" length="0">
      <dxf>
        <font>
          <sz val="9"/>
          <color theme="0"/>
          <name val="Open Sans"/>
          <scheme val="none"/>
        </font>
        <fill>
          <patternFill patternType="solid">
            <bgColor theme="0"/>
          </patternFill>
        </fill>
      </dxf>
    </rfmt>
    <rfmt sheetId="2" sqref="R32" start="0" length="0">
      <dxf>
        <font>
          <sz val="9"/>
          <color rgb="FFFF0000"/>
          <name val="Open Sans"/>
          <scheme val="none"/>
        </font>
        <numFmt numFmtId="165" formatCode="_-* #,##0.00_-;\-* #,##0.00_-;_-* &quot;-&quot;??_-;_-@_-"/>
        <fill>
          <patternFill patternType="solid">
            <bgColor theme="0"/>
          </patternFill>
        </fill>
      </dxf>
    </rfmt>
    <rfmt sheetId="2" sqref="S32" start="0" length="0">
      <dxf>
        <font>
          <sz val="9"/>
          <color rgb="FFFF0000"/>
          <name val="Open Sans"/>
          <scheme val="none"/>
        </font>
        <numFmt numFmtId="165" formatCode="_-* #,##0.00_-;\-* #,##0.00_-;_-* &quot;-&quot;??_-;_-@_-"/>
        <fill>
          <patternFill patternType="solid">
            <bgColor theme="0"/>
          </patternFill>
        </fill>
      </dxf>
    </rfmt>
    <rfmt sheetId="2" sqref="T32" start="0" length="0">
      <dxf>
        <font>
          <sz val="9"/>
          <color rgb="FFFF0000"/>
          <name val="Open Sans"/>
          <scheme val="none"/>
        </font>
        <numFmt numFmtId="165" formatCode="_-* #,##0.00_-;\-* #,##0.00_-;_-* &quot;-&quot;??_-;_-@_-"/>
        <fill>
          <patternFill patternType="solid">
            <bgColor theme="0"/>
          </patternFill>
        </fill>
      </dxf>
    </rfmt>
    <rfmt sheetId="2" sqref="U32" start="0" length="0">
      <dxf>
        <font>
          <sz val="9"/>
          <color rgb="FFFF0000"/>
          <name val="Open Sans"/>
          <scheme val="none"/>
        </font>
        <numFmt numFmtId="165" formatCode="_-* #,##0.00_-;\-* #,##0.00_-;_-* &quot;-&quot;??_-;_-@_-"/>
        <fill>
          <patternFill patternType="solid">
            <bgColor theme="0"/>
          </patternFill>
        </fill>
      </dxf>
    </rfmt>
    <rfmt sheetId="2" sqref="V32" start="0" length="0">
      <dxf>
        <font>
          <sz val="9"/>
          <color rgb="FFFF0000"/>
          <name val="Open Sans"/>
          <scheme val="none"/>
        </font>
        <numFmt numFmtId="165" formatCode="_-* #,##0.00_-;\-* #,##0.00_-;_-* &quot;-&quot;??_-;_-@_-"/>
        <fill>
          <patternFill patternType="solid">
            <bgColor theme="0"/>
          </patternFill>
        </fill>
      </dxf>
    </rfmt>
    <rfmt sheetId="2" sqref="W32" start="0" length="0">
      <dxf>
        <font>
          <sz val="9"/>
          <color theme="0"/>
          <name val="Open Sans"/>
          <scheme val="none"/>
        </font>
        <fill>
          <patternFill patternType="solid">
            <bgColor theme="0"/>
          </patternFill>
        </fill>
      </dxf>
    </rfmt>
    <rfmt sheetId="2" sqref="X32" start="0" length="0">
      <dxf>
        <font>
          <sz val="9"/>
          <color theme="0"/>
          <name val="Open Sans"/>
          <scheme val="none"/>
        </font>
        <fill>
          <patternFill patternType="solid">
            <bgColor theme="0"/>
          </patternFill>
        </fill>
      </dxf>
    </rfmt>
    <rfmt sheetId="2" sqref="Y32" start="0" length="0">
      <dxf>
        <font>
          <sz val="9"/>
          <color theme="0"/>
          <name val="Open Sans"/>
          <scheme val="none"/>
        </font>
      </dxf>
    </rfmt>
    <rfmt sheetId="2" sqref="Z32" start="0" length="0">
      <dxf>
        <font>
          <sz val="9"/>
          <color theme="0"/>
          <name val="Open Sans"/>
          <scheme val="none"/>
        </font>
      </dxf>
    </rfmt>
    <rfmt sheetId="2" sqref="AA32" start="0" length="0">
      <dxf>
        <font>
          <sz val="9"/>
          <color theme="0"/>
          <name val="Open Sans"/>
          <scheme val="none"/>
        </font>
      </dxf>
    </rfmt>
  </rrc>
  <rrc rId="1607" sId="2" ref="A32:XFD32" action="deleteRow">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undo index="0" exp="area" ref3D="1" dr="$C$1:$R$1048576" dn="Z_9AF4A83C_CF57_4B40_8A74_6A0EA6C2FE5C_.wvu.Cols" sId="2"/>
    <undo index="0" exp="area" ref3D="1" dr="$C$1:$J$1048576" dn="Z_8DA78CF1_615A_4626_9893_6751995631A4_.wvu.Cols" sId="2"/>
    <undo index="0" exp="area" ref3D="1" dr="$C$1:$F$1048576" dn="Z_52EFF634_6180_488B_AC31_853256997E5C_.wvu.Cols" sId="2"/>
    <undo index="0" exp="area" ref3D="1" dr="$A$1:$B$1048576" dn="Z_125C78BA_D867_47D1_A11F_3136D301DF29_.wvu.PrintTitles" sId="2"/>
    <undo index="0" exp="area" ref3D="1" dr="$C$1:$N$1048576" dn="Z_687A4863_1825_4D63_B732_E76682E6DE4F_.wvu.Cols" sId="2"/>
    <undo index="0" exp="area" ref3D="1" dr="$D$1:$D$1048576" dn="Z_6587DC74_DEB6_4452_A434_417A9595CDDC_.wvu.Cols" sId="2"/>
    <rfmt sheetId="2" xfDxf="1" sqref="A32:XFD32" start="0" length="0">
      <dxf>
        <font>
          <sz val="9"/>
          <name val="Open Sans"/>
          <scheme val="none"/>
        </font>
      </dxf>
    </rfmt>
    <rfmt sheetId="2" sqref="B32" start="0" length="0">
      <dxf>
        <fill>
          <patternFill patternType="solid">
            <bgColor theme="0"/>
          </patternFill>
        </fill>
      </dxf>
    </rfmt>
    <rfmt sheetId="2" sqref="C32" start="0" length="0">
      <dxf>
        <fill>
          <patternFill patternType="solid">
            <bgColor theme="0"/>
          </patternFill>
        </fill>
      </dxf>
    </rfmt>
    <rfmt sheetId="2" sqref="D32" start="0" length="0">
      <dxf>
        <fill>
          <patternFill patternType="solid">
            <bgColor theme="0"/>
          </patternFill>
        </fill>
      </dxf>
    </rfmt>
    <rfmt sheetId="2" sqref="E32" start="0" length="0">
      <dxf>
        <fill>
          <patternFill patternType="solid">
            <bgColor theme="0"/>
          </patternFill>
        </fill>
      </dxf>
    </rfmt>
    <rfmt sheetId="2" sqref="F32" start="0" length="0">
      <dxf>
        <numFmt numFmtId="4" formatCode="#,##0.00"/>
        <fill>
          <patternFill patternType="solid">
            <bgColor theme="0"/>
          </patternFill>
        </fill>
      </dxf>
    </rfmt>
    <rfmt sheetId="2" sqref="G32" start="0" length="0">
      <dxf>
        <numFmt numFmtId="4" formatCode="#,##0.00"/>
        <fill>
          <patternFill patternType="solid">
            <bgColor theme="0"/>
          </patternFill>
        </fill>
      </dxf>
    </rfmt>
    <rfmt sheetId="2" sqref="H32" start="0" length="0">
      <dxf>
        <numFmt numFmtId="4" formatCode="#,##0.00"/>
        <fill>
          <patternFill patternType="solid">
            <bgColor theme="0"/>
          </patternFill>
        </fill>
      </dxf>
    </rfmt>
    <rfmt sheetId="2" sqref="I32" start="0" length="0">
      <dxf>
        <numFmt numFmtId="4" formatCode="#,##0.00"/>
        <fill>
          <patternFill patternType="solid">
            <bgColor theme="0"/>
          </patternFill>
        </fill>
      </dxf>
    </rfmt>
    <rfmt sheetId="2" sqref="J32" start="0" length="0">
      <dxf>
        <numFmt numFmtId="4" formatCode="#,##0.00"/>
        <fill>
          <patternFill patternType="solid">
            <bgColor theme="0"/>
          </patternFill>
        </fill>
      </dxf>
    </rfmt>
    <rfmt sheetId="2" sqref="K32" start="0" length="0">
      <dxf>
        <numFmt numFmtId="4" formatCode="#,##0.00"/>
        <fill>
          <patternFill patternType="solid">
            <bgColor theme="0"/>
          </patternFill>
        </fill>
      </dxf>
    </rfmt>
    <rfmt sheetId="2" sqref="L32" start="0" length="0">
      <dxf>
        <numFmt numFmtId="4" formatCode="#,##0.00"/>
        <fill>
          <patternFill patternType="solid">
            <bgColor theme="0"/>
          </patternFill>
        </fill>
      </dxf>
    </rfmt>
    <rfmt sheetId="2" sqref="M32" start="0" length="0">
      <dxf>
        <numFmt numFmtId="4" formatCode="#,##0.00"/>
        <fill>
          <patternFill patternType="solid">
            <bgColor theme="0"/>
          </patternFill>
        </fill>
      </dxf>
    </rfmt>
    <rfmt sheetId="2" sqref="N32" start="0" length="0">
      <dxf>
        <numFmt numFmtId="4" formatCode="#,##0.00"/>
        <fill>
          <patternFill patternType="solid">
            <bgColor theme="0"/>
          </patternFill>
        </fill>
      </dxf>
    </rfmt>
    <rcc rId="0" sId="2" dxf="1">
      <nc r="O32">
        <f>SUM(O10:O15)</f>
      </nc>
      <ndxf>
        <font>
          <sz val="9"/>
          <color theme="0"/>
          <name val="Open Sans"/>
          <scheme val="none"/>
        </font>
        <numFmt numFmtId="167" formatCode="_(* #\ ###\ ##0_);_(* \(#\ ###\ ##0\);_(* &quot;-&quot;_);_(@_)"/>
        <fill>
          <patternFill patternType="solid">
            <bgColor theme="0"/>
          </patternFill>
        </fill>
      </ndxf>
    </rcc>
    <rfmt sheetId="2" sqref="P32" start="0" length="0">
      <dxf>
        <font>
          <sz val="9"/>
          <color theme="0"/>
          <name val="Open Sans"/>
          <scheme val="none"/>
        </font>
        <fill>
          <patternFill patternType="solid">
            <bgColor theme="0"/>
          </patternFill>
        </fill>
      </dxf>
    </rfmt>
    <rfmt sheetId="2" sqref="Q32" start="0" length="0">
      <dxf>
        <font>
          <sz val="9"/>
          <color theme="0"/>
          <name val="Open Sans"/>
          <scheme val="none"/>
        </font>
        <fill>
          <patternFill patternType="solid">
            <bgColor theme="0"/>
          </patternFill>
        </fill>
      </dxf>
    </rfmt>
    <rfmt sheetId="2" sqref="R32" start="0" length="0">
      <dxf>
        <font>
          <sz val="9"/>
          <color theme="0"/>
          <name val="Open Sans"/>
          <scheme val="none"/>
        </font>
        <numFmt numFmtId="165" formatCode="_-* #,##0.00_-;\-* #,##0.00_-;_-* &quot;-&quot;??_-;_-@_-"/>
        <fill>
          <patternFill patternType="solid">
            <bgColor theme="0"/>
          </patternFill>
        </fill>
      </dxf>
    </rfmt>
    <rfmt sheetId="2" sqref="S32" start="0" length="0">
      <dxf>
        <font>
          <sz val="9"/>
          <color theme="0"/>
          <name val="Open Sans"/>
          <scheme val="none"/>
        </font>
        <numFmt numFmtId="165" formatCode="_-* #,##0.00_-;\-* #,##0.00_-;_-* &quot;-&quot;??_-;_-@_-"/>
        <fill>
          <patternFill patternType="solid">
            <bgColor theme="0"/>
          </patternFill>
        </fill>
      </dxf>
    </rfmt>
    <rfmt sheetId="2" sqref="T32" start="0" length="0">
      <dxf>
        <font>
          <sz val="9"/>
          <color theme="0"/>
          <name val="Open Sans"/>
          <scheme val="none"/>
        </font>
        <numFmt numFmtId="165" formatCode="_-* #,##0.00_-;\-* #,##0.00_-;_-* &quot;-&quot;??_-;_-@_-"/>
        <fill>
          <patternFill patternType="solid">
            <bgColor theme="0"/>
          </patternFill>
        </fill>
      </dxf>
    </rfmt>
    <rfmt sheetId="2" sqref="U32" start="0" length="0">
      <dxf>
        <font>
          <sz val="9"/>
          <color theme="0"/>
          <name val="Open Sans"/>
          <scheme val="none"/>
        </font>
        <numFmt numFmtId="165" formatCode="_-* #,##0.00_-;\-* #,##0.00_-;_-* &quot;-&quot;??_-;_-@_-"/>
        <fill>
          <patternFill patternType="solid">
            <bgColor theme="0"/>
          </patternFill>
        </fill>
      </dxf>
    </rfmt>
    <rfmt sheetId="2" sqref="V32" start="0" length="0">
      <dxf>
        <font>
          <sz val="9"/>
          <color theme="0"/>
          <name val="Open Sans"/>
          <scheme val="none"/>
        </font>
        <numFmt numFmtId="165" formatCode="_-* #,##0.00_-;\-* #,##0.00_-;_-* &quot;-&quot;??_-;_-@_-"/>
        <fill>
          <patternFill patternType="solid">
            <bgColor theme="0"/>
          </patternFill>
        </fill>
      </dxf>
    </rfmt>
    <rfmt sheetId="2" sqref="W32" start="0" length="0">
      <dxf>
        <font>
          <sz val="9"/>
          <color theme="0"/>
          <name val="Open Sans"/>
          <scheme val="none"/>
        </font>
        <fill>
          <patternFill patternType="solid">
            <bgColor theme="0"/>
          </patternFill>
        </fill>
      </dxf>
    </rfmt>
    <rfmt sheetId="2" sqref="X32" start="0" length="0">
      <dxf>
        <font>
          <sz val="9"/>
          <color theme="0"/>
          <name val="Open Sans"/>
          <scheme val="none"/>
        </font>
        <fill>
          <patternFill patternType="solid">
            <bgColor theme="0"/>
          </patternFill>
        </fill>
      </dxf>
    </rfmt>
    <rfmt sheetId="2" sqref="Y32" start="0" length="0">
      <dxf>
        <font>
          <sz val="9"/>
          <color rgb="FFFF0000"/>
          <name val="Open Sans"/>
          <scheme val="none"/>
        </font>
      </dxf>
    </rfmt>
    <rfmt sheetId="2" sqref="Z32" start="0" length="0">
      <dxf>
        <font>
          <sz val="9"/>
          <color theme="0"/>
          <name val="Open Sans"/>
          <scheme val="none"/>
        </font>
      </dxf>
    </rfmt>
    <rfmt sheetId="2" sqref="AA32" start="0" length="0">
      <dxf>
        <font>
          <sz val="9"/>
          <color theme="0"/>
          <name val="Open Sans"/>
          <scheme val="none"/>
        </font>
      </dxf>
    </rfmt>
  </rrc>
  <rrc rId="1608" sId="2" ref="A32:XFD32" action="deleteRow">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undo index="0" exp="area" ref3D="1" dr="$C$1:$R$1048576" dn="Z_9AF4A83C_CF57_4B40_8A74_6A0EA6C2FE5C_.wvu.Cols" sId="2"/>
    <undo index="0" exp="area" ref3D="1" dr="$C$1:$J$1048576" dn="Z_8DA78CF1_615A_4626_9893_6751995631A4_.wvu.Cols" sId="2"/>
    <undo index="0" exp="area" ref3D="1" dr="$C$1:$F$1048576" dn="Z_52EFF634_6180_488B_AC31_853256997E5C_.wvu.Cols" sId="2"/>
    <undo index="0" exp="area" ref3D="1" dr="$A$1:$B$1048576" dn="Z_125C78BA_D867_47D1_A11F_3136D301DF29_.wvu.PrintTitles" sId="2"/>
    <undo index="0" exp="area" ref3D="1" dr="$C$1:$N$1048576" dn="Z_687A4863_1825_4D63_B732_E76682E6DE4F_.wvu.Cols" sId="2"/>
    <undo index="0" exp="area" ref3D="1" dr="$D$1:$D$1048576" dn="Z_6587DC74_DEB6_4452_A434_417A9595CDDC_.wvu.Cols" sId="2"/>
    <rfmt sheetId="2" xfDxf="1" sqref="A32:XFD32" start="0" length="0">
      <dxf>
        <font>
          <sz val="9"/>
          <name val="Open Sans"/>
          <scheme val="none"/>
        </font>
      </dxf>
    </rfmt>
    <rfmt sheetId="2" sqref="B32" start="0" length="0">
      <dxf>
        <fill>
          <patternFill patternType="solid">
            <bgColor theme="0"/>
          </patternFill>
        </fill>
      </dxf>
    </rfmt>
    <rfmt sheetId="2" sqref="C32" start="0" length="0">
      <dxf>
        <fill>
          <patternFill patternType="solid">
            <bgColor theme="0"/>
          </patternFill>
        </fill>
      </dxf>
    </rfmt>
    <rfmt sheetId="2" sqref="D32" start="0" length="0">
      <dxf>
        <fill>
          <patternFill patternType="solid">
            <bgColor theme="0"/>
          </patternFill>
        </fill>
      </dxf>
    </rfmt>
    <rfmt sheetId="2" sqref="E32" start="0" length="0">
      <dxf>
        <fill>
          <patternFill patternType="solid">
            <bgColor theme="0"/>
          </patternFill>
        </fill>
      </dxf>
    </rfmt>
    <rfmt sheetId="2" sqref="F32" start="0" length="0">
      <dxf>
        <fill>
          <patternFill patternType="solid">
            <bgColor theme="0"/>
          </patternFill>
        </fill>
      </dxf>
    </rfmt>
    <rfmt sheetId="2" sqref="G32" start="0" length="0">
      <dxf>
        <fill>
          <patternFill patternType="solid">
            <bgColor theme="0"/>
          </patternFill>
        </fill>
      </dxf>
    </rfmt>
    <rfmt sheetId="2" sqref="H32" start="0" length="0">
      <dxf>
        <fill>
          <patternFill patternType="solid">
            <bgColor theme="0"/>
          </patternFill>
        </fill>
      </dxf>
    </rfmt>
    <rfmt sheetId="2" sqref="I32" start="0" length="0">
      <dxf>
        <fill>
          <patternFill patternType="solid">
            <bgColor theme="0"/>
          </patternFill>
        </fill>
      </dxf>
    </rfmt>
    <rfmt sheetId="2" sqref="J32" start="0" length="0">
      <dxf>
        <fill>
          <patternFill patternType="solid">
            <bgColor theme="0"/>
          </patternFill>
        </fill>
      </dxf>
    </rfmt>
    <rfmt sheetId="2" sqref="K32" start="0" length="0">
      <dxf>
        <fill>
          <patternFill patternType="solid">
            <bgColor theme="0"/>
          </patternFill>
        </fill>
      </dxf>
    </rfmt>
    <rfmt sheetId="2" sqref="L32" start="0" length="0">
      <dxf>
        <font>
          <sz val="9"/>
          <color theme="0"/>
          <name val="Open Sans"/>
          <scheme val="none"/>
        </font>
        <fill>
          <patternFill patternType="solid">
            <bgColor theme="0"/>
          </patternFill>
        </fill>
      </dxf>
    </rfmt>
    <rfmt sheetId="2" sqref="M32" start="0" length="0">
      <dxf>
        <font>
          <sz val="9"/>
          <color theme="0"/>
          <name val="Open Sans"/>
          <scheme val="none"/>
        </font>
        <fill>
          <patternFill patternType="solid">
            <bgColor theme="0"/>
          </patternFill>
        </fill>
      </dxf>
    </rfmt>
    <rfmt sheetId="2" sqref="N32" start="0" length="0">
      <dxf>
        <numFmt numFmtId="4" formatCode="#,##0.00"/>
        <fill>
          <patternFill patternType="solid">
            <bgColor theme="0"/>
          </patternFill>
        </fill>
      </dxf>
    </rfmt>
    <rcc rId="0" sId="2" dxf="1">
      <nc r="O32">
        <f>SUM(O10:O16)+O7</f>
      </nc>
      <ndxf>
        <font>
          <sz val="9"/>
          <color auto="1"/>
          <name val="Open Sans"/>
          <scheme val="none"/>
        </font>
        <numFmt numFmtId="167" formatCode="_(* #\ ###\ ##0_);_(* \(#\ ###\ ##0\);_(* &quot;-&quot;_);_(@_)"/>
        <fill>
          <patternFill patternType="solid">
            <bgColor theme="0"/>
          </patternFill>
        </fill>
      </ndxf>
    </rcc>
    <rcc rId="0" sId="2" dxf="1">
      <nc r="P32">
        <f>SUM(P10:P16)+P7</f>
      </nc>
      <ndxf>
        <font>
          <sz val="9"/>
          <color auto="1"/>
          <name val="Open Sans"/>
          <scheme val="none"/>
        </font>
        <numFmt numFmtId="167" formatCode="_(* #\ ###\ ##0_);_(* \(#\ ###\ ##0\);_(* &quot;-&quot;_);_(@_)"/>
        <fill>
          <patternFill patternType="solid">
            <bgColor theme="0"/>
          </patternFill>
        </fill>
      </ndxf>
    </rcc>
    <rcc rId="0" sId="2" dxf="1">
      <nc r="Q32">
        <f>SUM(Q10:Q16)+Q7</f>
      </nc>
      <ndxf>
        <font>
          <sz val="9"/>
          <color auto="1"/>
          <name val="Open Sans"/>
          <scheme val="none"/>
        </font>
        <numFmt numFmtId="167" formatCode="_(* #\ ###\ ##0_);_(* \(#\ ###\ ##0\);_(* &quot;-&quot;_);_(@_)"/>
        <fill>
          <patternFill patternType="solid">
            <bgColor theme="0"/>
          </patternFill>
        </fill>
      </ndxf>
    </rcc>
    <rcc rId="0" sId="2" dxf="1">
      <nc r="R32">
        <f>SUM(R10:R16)+R7</f>
      </nc>
      <ndxf>
        <font>
          <sz val="9"/>
          <color auto="1"/>
          <name val="Open Sans"/>
          <scheme val="none"/>
        </font>
        <numFmt numFmtId="167" formatCode="_(* #\ ###\ ##0_);_(* \(#\ ###\ ##0\);_(* &quot;-&quot;_);_(@_)"/>
        <fill>
          <patternFill patternType="solid">
            <bgColor theme="0"/>
          </patternFill>
        </fill>
      </ndxf>
    </rcc>
    <rcc rId="0" sId="2" dxf="1">
      <nc r="S32">
        <f>SUM(S10:S16)+S7</f>
      </nc>
      <ndxf>
        <font>
          <sz val="9"/>
          <color auto="1"/>
          <name val="Open Sans"/>
          <scheme val="none"/>
        </font>
        <numFmt numFmtId="167" formatCode="_(* #\ ###\ ##0_);_(* \(#\ ###\ ##0\);_(* &quot;-&quot;_);_(@_)"/>
        <fill>
          <patternFill patternType="solid">
            <bgColor theme="0"/>
          </patternFill>
        </fill>
      </ndxf>
    </rcc>
    <rcc rId="0" sId="2" dxf="1">
      <nc r="T32">
        <f>SUM(T10:T16)+T7</f>
      </nc>
      <ndxf>
        <font>
          <sz val="9"/>
          <color auto="1"/>
          <name val="Open Sans"/>
          <scheme val="none"/>
        </font>
        <numFmt numFmtId="167" formatCode="_(* #\ ###\ ##0_);_(* \(#\ ###\ ##0\);_(* &quot;-&quot;_);_(@_)"/>
        <fill>
          <patternFill patternType="solid">
            <bgColor theme="0"/>
          </patternFill>
        </fill>
      </ndxf>
    </rcc>
    <rcc rId="0" sId="2" dxf="1">
      <nc r="U32">
        <f>SUM(U10:U16)+U7</f>
      </nc>
      <ndxf>
        <font>
          <sz val="9"/>
          <color auto="1"/>
          <name val="Open Sans"/>
          <scheme val="none"/>
        </font>
        <numFmt numFmtId="167" formatCode="_(* #\ ###\ ##0_);_(* \(#\ ###\ ##0\);_(* &quot;-&quot;_);_(@_)"/>
        <fill>
          <patternFill patternType="solid">
            <bgColor theme="0"/>
          </patternFill>
        </fill>
      </ndxf>
    </rcc>
    <rcc rId="0" sId="2" dxf="1">
      <nc r="V32">
        <f>SUM(V10:V16)+V7</f>
      </nc>
      <ndxf>
        <font>
          <sz val="9"/>
          <color auto="1"/>
          <name val="Open Sans"/>
          <scheme val="none"/>
        </font>
        <numFmt numFmtId="167" formatCode="_(* #\ ###\ ##0_);_(* \(#\ ###\ ##0\);_(* &quot;-&quot;_);_(@_)"/>
        <fill>
          <patternFill patternType="solid">
            <bgColor theme="0"/>
          </patternFill>
        </fill>
      </ndxf>
    </rcc>
    <rfmt sheetId="2" sqref="W32" start="0" length="0">
      <dxf>
        <font>
          <sz val="9"/>
          <color theme="0"/>
          <name val="Open Sans"/>
          <scheme val="none"/>
        </font>
        <fill>
          <patternFill patternType="solid">
            <bgColor theme="0"/>
          </patternFill>
        </fill>
      </dxf>
    </rfmt>
    <rfmt sheetId="2" sqref="X32" start="0" length="0">
      <dxf>
        <font>
          <sz val="9"/>
          <color theme="0"/>
          <name val="Open Sans"/>
          <scheme val="none"/>
        </font>
        <fill>
          <patternFill patternType="solid">
            <bgColor theme="0"/>
          </patternFill>
        </fill>
      </dxf>
    </rfmt>
    <rfmt sheetId="2" sqref="Y32" start="0" length="0">
      <dxf>
        <font>
          <sz val="9"/>
          <color rgb="FFFF0000"/>
          <name val="Open Sans"/>
          <scheme val="none"/>
        </font>
      </dxf>
    </rfmt>
    <rfmt sheetId="2" sqref="Z32" start="0" length="0">
      <dxf>
        <font>
          <sz val="9"/>
          <color theme="0"/>
          <name val="Open Sans"/>
          <scheme val="none"/>
        </font>
      </dxf>
    </rfmt>
    <rfmt sheetId="2" sqref="AA32" start="0" length="0">
      <dxf>
        <font>
          <sz val="9"/>
          <color theme="0"/>
          <name val="Open Sans"/>
          <scheme val="none"/>
        </font>
      </dxf>
    </rfmt>
  </rrc>
  <rrc rId="1609" sId="2" ref="A32:XFD32" action="deleteRow">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undo index="0" exp="area" ref3D="1" dr="$C$1:$R$1048576" dn="Z_9AF4A83C_CF57_4B40_8A74_6A0EA6C2FE5C_.wvu.Cols" sId="2"/>
    <undo index="0" exp="area" ref3D="1" dr="$C$1:$J$1048576" dn="Z_8DA78CF1_615A_4626_9893_6751995631A4_.wvu.Cols" sId="2"/>
    <undo index="0" exp="area" ref3D="1" dr="$C$1:$F$1048576" dn="Z_52EFF634_6180_488B_AC31_853256997E5C_.wvu.Cols" sId="2"/>
    <undo index="0" exp="area" ref3D="1" dr="$A$1:$B$1048576" dn="Z_125C78BA_D867_47D1_A11F_3136D301DF29_.wvu.PrintTitles" sId="2"/>
    <undo index="0" exp="area" ref3D="1" dr="$C$1:$N$1048576" dn="Z_687A4863_1825_4D63_B732_E76682E6DE4F_.wvu.Cols" sId="2"/>
    <undo index="0" exp="area" ref3D="1" dr="$D$1:$D$1048576" dn="Z_6587DC74_DEB6_4452_A434_417A9595CDDC_.wvu.Cols" sId="2"/>
    <rfmt sheetId="2" xfDxf="1" sqref="A32:XFD32" start="0" length="0">
      <dxf>
        <font>
          <sz val="9"/>
          <name val="Open Sans"/>
          <scheme val="none"/>
        </font>
      </dxf>
    </rfmt>
    <rfmt sheetId="2" sqref="B32" start="0" length="0">
      <dxf>
        <fill>
          <patternFill patternType="solid">
            <bgColor theme="0"/>
          </patternFill>
        </fill>
      </dxf>
    </rfmt>
    <rfmt sheetId="2" sqref="C32" start="0" length="0">
      <dxf>
        <fill>
          <patternFill patternType="solid">
            <bgColor theme="0"/>
          </patternFill>
        </fill>
      </dxf>
    </rfmt>
    <rfmt sheetId="2" sqref="D32" start="0" length="0">
      <dxf>
        <fill>
          <patternFill patternType="solid">
            <bgColor theme="0"/>
          </patternFill>
        </fill>
      </dxf>
    </rfmt>
    <rfmt sheetId="2" sqref="E32" start="0" length="0">
      <dxf>
        <fill>
          <patternFill patternType="solid">
            <bgColor theme="0"/>
          </patternFill>
        </fill>
      </dxf>
    </rfmt>
    <rfmt sheetId="2" sqref="F32" start="0" length="0">
      <dxf>
        <fill>
          <patternFill patternType="solid">
            <bgColor theme="0"/>
          </patternFill>
        </fill>
      </dxf>
    </rfmt>
    <rfmt sheetId="2" sqref="G32" start="0" length="0">
      <dxf>
        <fill>
          <patternFill patternType="solid">
            <bgColor theme="0"/>
          </patternFill>
        </fill>
      </dxf>
    </rfmt>
    <rfmt sheetId="2" sqref="H32" start="0" length="0">
      <dxf>
        <fill>
          <patternFill patternType="solid">
            <bgColor theme="0"/>
          </patternFill>
        </fill>
      </dxf>
    </rfmt>
    <rfmt sheetId="2" sqref="I32" start="0" length="0">
      <dxf>
        <fill>
          <patternFill patternType="solid">
            <bgColor theme="0"/>
          </patternFill>
        </fill>
      </dxf>
    </rfmt>
    <rfmt sheetId="2" sqref="J32" start="0" length="0">
      <dxf>
        <fill>
          <patternFill patternType="solid">
            <bgColor theme="0"/>
          </patternFill>
        </fill>
      </dxf>
    </rfmt>
    <rfmt sheetId="2" sqref="K32" start="0" length="0">
      <dxf>
        <fill>
          <patternFill patternType="solid">
            <bgColor theme="0"/>
          </patternFill>
        </fill>
      </dxf>
    </rfmt>
    <rfmt sheetId="2" sqref="L32" start="0" length="0">
      <dxf>
        <font>
          <sz val="9"/>
          <color theme="0"/>
          <name val="Open Sans"/>
          <scheme val="none"/>
        </font>
        <fill>
          <patternFill patternType="solid">
            <bgColor theme="0"/>
          </patternFill>
        </fill>
      </dxf>
    </rfmt>
    <rfmt sheetId="2" sqref="M32" start="0" length="0">
      <dxf>
        <font>
          <sz val="9"/>
          <color theme="0"/>
          <name val="Open Sans"/>
          <scheme val="none"/>
        </font>
        <fill>
          <patternFill patternType="solid">
            <bgColor theme="0"/>
          </patternFill>
        </fill>
      </dxf>
    </rfmt>
    <rfmt sheetId="2" sqref="N32" start="0" length="0">
      <dxf>
        <font>
          <sz val="9"/>
          <color theme="0"/>
          <name val="Open Sans"/>
          <scheme val="none"/>
        </font>
        <fill>
          <patternFill patternType="solid">
            <bgColor theme="0"/>
          </patternFill>
        </fill>
      </dxf>
    </rfmt>
    <rcc rId="0" sId="2" dxf="1">
      <nc r="O32">
        <f>O25</f>
      </nc>
      <ndxf>
        <font>
          <sz val="9"/>
          <color auto="1"/>
          <name val="Open Sans"/>
          <scheme val="none"/>
        </font>
        <numFmt numFmtId="167" formatCode="_(* #\ ###\ ##0_);_(* \(#\ ###\ ##0\);_(* &quot;-&quot;_);_(@_)"/>
        <fill>
          <patternFill patternType="solid">
            <bgColor theme="0"/>
          </patternFill>
        </fill>
      </ndxf>
    </rcc>
    <rcc rId="0" sId="2" dxf="1">
      <nc r="P32">
        <f>P25</f>
      </nc>
      <ndxf>
        <font>
          <sz val="9"/>
          <color auto="1"/>
          <name val="Open Sans"/>
          <scheme val="none"/>
        </font>
        <numFmt numFmtId="167" formatCode="_(* #\ ###\ ##0_);_(* \(#\ ###\ ##0\);_(* &quot;-&quot;_);_(@_)"/>
        <fill>
          <patternFill patternType="solid">
            <bgColor theme="0"/>
          </patternFill>
        </fill>
      </ndxf>
    </rcc>
    <rcc rId="0" sId="2" dxf="1">
      <nc r="Q32">
        <f>Q25</f>
      </nc>
      <ndxf>
        <font>
          <sz val="9"/>
          <color auto="1"/>
          <name val="Open Sans"/>
          <scheme val="none"/>
        </font>
        <numFmt numFmtId="167" formatCode="_(* #\ ###\ ##0_);_(* \(#\ ###\ ##0\);_(* &quot;-&quot;_);_(@_)"/>
        <fill>
          <patternFill patternType="solid">
            <bgColor theme="0"/>
          </patternFill>
        </fill>
      </ndxf>
    </rcc>
    <rcc rId="0" sId="2" dxf="1">
      <nc r="R32">
        <f>R25</f>
      </nc>
      <ndxf>
        <font>
          <sz val="9"/>
          <color auto="1"/>
          <name val="Open Sans"/>
          <scheme val="none"/>
        </font>
        <numFmt numFmtId="167" formatCode="_(* #\ ###\ ##0_);_(* \(#\ ###\ ##0\);_(* &quot;-&quot;_);_(@_)"/>
        <fill>
          <patternFill patternType="solid">
            <bgColor theme="0"/>
          </patternFill>
        </fill>
      </ndxf>
    </rcc>
    <rcc rId="0" sId="2" dxf="1">
      <nc r="S32">
        <f>S25</f>
      </nc>
      <ndxf>
        <font>
          <sz val="9"/>
          <color auto="1"/>
          <name val="Open Sans"/>
          <scheme val="none"/>
        </font>
        <numFmt numFmtId="167" formatCode="_(* #\ ###\ ##0_);_(* \(#\ ###\ ##0\);_(* &quot;-&quot;_);_(@_)"/>
        <fill>
          <patternFill patternType="solid">
            <bgColor theme="0"/>
          </patternFill>
        </fill>
      </ndxf>
    </rcc>
    <rcc rId="0" sId="2" dxf="1">
      <nc r="T32">
        <f>T25</f>
      </nc>
      <ndxf>
        <font>
          <sz val="9"/>
          <color auto="1"/>
          <name val="Open Sans"/>
          <scheme val="none"/>
        </font>
        <numFmt numFmtId="167" formatCode="_(* #\ ###\ ##0_);_(* \(#\ ###\ ##0\);_(* &quot;-&quot;_);_(@_)"/>
        <fill>
          <patternFill patternType="solid">
            <bgColor theme="0"/>
          </patternFill>
        </fill>
      </ndxf>
    </rcc>
    <rcc rId="0" sId="2" dxf="1">
      <nc r="U32">
        <f>U25</f>
      </nc>
      <ndxf>
        <font>
          <sz val="9"/>
          <color auto="1"/>
          <name val="Open Sans"/>
          <scheme val="none"/>
        </font>
        <numFmt numFmtId="167" formatCode="_(* #\ ###\ ##0_);_(* \(#\ ###\ ##0\);_(* &quot;-&quot;_);_(@_)"/>
        <fill>
          <patternFill patternType="solid">
            <bgColor theme="0"/>
          </patternFill>
        </fill>
      </ndxf>
    </rcc>
    <rcc rId="0" sId="2" dxf="1">
      <nc r="V32">
        <f>V25</f>
      </nc>
      <ndxf>
        <font>
          <sz val="9"/>
          <color auto="1"/>
          <name val="Open Sans"/>
          <scheme val="none"/>
        </font>
        <numFmt numFmtId="167" formatCode="_(* #\ ###\ ##0_);_(* \(#\ ###\ ##0\);_(* &quot;-&quot;_);_(@_)"/>
        <fill>
          <patternFill patternType="solid">
            <bgColor theme="0"/>
          </patternFill>
        </fill>
      </ndxf>
    </rcc>
    <rfmt sheetId="2" sqref="W32" start="0" length="0">
      <dxf>
        <font>
          <sz val="9"/>
          <color theme="0"/>
          <name val="Open Sans"/>
          <scheme val="none"/>
        </font>
        <fill>
          <patternFill patternType="solid">
            <bgColor theme="0"/>
          </patternFill>
        </fill>
      </dxf>
    </rfmt>
    <rfmt sheetId="2" sqref="X32" start="0" length="0">
      <dxf>
        <font>
          <sz val="9"/>
          <color theme="0"/>
          <name val="Open Sans"/>
          <scheme val="none"/>
        </font>
        <fill>
          <patternFill patternType="solid">
            <bgColor theme="0"/>
          </patternFill>
        </fill>
      </dxf>
    </rfmt>
    <rfmt sheetId="2" sqref="Y32" start="0" length="0">
      <dxf>
        <font>
          <sz val="9"/>
          <color rgb="FFFF0000"/>
          <name val="Open Sans"/>
          <scheme val="none"/>
        </font>
      </dxf>
    </rfmt>
    <rfmt sheetId="2" sqref="Z32" start="0" length="0">
      <dxf>
        <font>
          <sz val="9"/>
          <color theme="0"/>
          <name val="Open Sans"/>
          <scheme val="none"/>
        </font>
      </dxf>
    </rfmt>
    <rfmt sheetId="2" sqref="AA32" start="0" length="0">
      <dxf>
        <font>
          <sz val="9"/>
          <color theme="0"/>
          <name val="Open Sans"/>
          <scheme val="none"/>
        </font>
      </dxf>
    </rfmt>
  </rrc>
  <rrc rId="1610" sId="2" ref="A32:XFD32" action="deleteRow">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undo index="0" exp="area" ref3D="1" dr="$C$1:$R$1048576" dn="Z_9AF4A83C_CF57_4B40_8A74_6A0EA6C2FE5C_.wvu.Cols" sId="2"/>
    <undo index="0" exp="area" ref3D="1" dr="$C$1:$J$1048576" dn="Z_8DA78CF1_615A_4626_9893_6751995631A4_.wvu.Cols" sId="2"/>
    <undo index="0" exp="area" ref3D="1" dr="$C$1:$F$1048576" dn="Z_52EFF634_6180_488B_AC31_853256997E5C_.wvu.Cols" sId="2"/>
    <undo index="0" exp="area" ref3D="1" dr="$A$1:$B$1048576" dn="Z_125C78BA_D867_47D1_A11F_3136D301DF29_.wvu.PrintTitles" sId="2"/>
    <undo index="0" exp="area" ref3D="1" dr="$C$1:$N$1048576" dn="Z_687A4863_1825_4D63_B732_E76682E6DE4F_.wvu.Cols" sId="2"/>
    <undo index="0" exp="area" ref3D="1" dr="$D$1:$D$1048576" dn="Z_6587DC74_DEB6_4452_A434_417A9595CDDC_.wvu.Cols" sId="2"/>
    <rfmt sheetId="2" xfDxf="1" sqref="A32:XFD32" start="0" length="0">
      <dxf>
        <font>
          <sz val="9"/>
          <name val="Open Sans"/>
          <scheme val="none"/>
        </font>
      </dxf>
    </rfmt>
    <rfmt sheetId="2" sqref="B32" start="0" length="0">
      <dxf>
        <fill>
          <patternFill patternType="solid">
            <bgColor theme="0"/>
          </patternFill>
        </fill>
      </dxf>
    </rfmt>
    <rfmt sheetId="2" sqref="C32" start="0" length="0">
      <dxf>
        <fill>
          <patternFill patternType="solid">
            <bgColor theme="0"/>
          </patternFill>
        </fill>
      </dxf>
    </rfmt>
    <rfmt sheetId="2" sqref="D32" start="0" length="0">
      <dxf>
        <fill>
          <patternFill patternType="solid">
            <bgColor theme="0"/>
          </patternFill>
        </fill>
      </dxf>
    </rfmt>
    <rfmt sheetId="2" sqref="E32" start="0" length="0">
      <dxf>
        <fill>
          <patternFill patternType="solid">
            <bgColor theme="0"/>
          </patternFill>
        </fill>
      </dxf>
    </rfmt>
    <rfmt sheetId="2" sqref="F32" start="0" length="0">
      <dxf>
        <fill>
          <patternFill patternType="solid">
            <bgColor theme="0"/>
          </patternFill>
        </fill>
      </dxf>
    </rfmt>
    <rfmt sheetId="2" sqref="G32" start="0" length="0">
      <dxf>
        <fill>
          <patternFill patternType="solid">
            <bgColor theme="0"/>
          </patternFill>
        </fill>
      </dxf>
    </rfmt>
    <rfmt sheetId="2" sqref="H32" start="0" length="0">
      <dxf>
        <fill>
          <patternFill patternType="solid">
            <bgColor theme="0"/>
          </patternFill>
        </fill>
      </dxf>
    </rfmt>
    <rfmt sheetId="2" sqref="I32" start="0" length="0">
      <dxf>
        <fill>
          <patternFill patternType="solid">
            <bgColor theme="0"/>
          </patternFill>
        </fill>
      </dxf>
    </rfmt>
    <rfmt sheetId="2" sqref="J32" start="0" length="0">
      <dxf>
        <fill>
          <patternFill patternType="solid">
            <bgColor theme="0"/>
          </patternFill>
        </fill>
      </dxf>
    </rfmt>
    <rfmt sheetId="2" sqref="K32" start="0" length="0">
      <dxf>
        <fill>
          <patternFill patternType="solid">
            <bgColor theme="0"/>
          </patternFill>
        </fill>
      </dxf>
    </rfmt>
    <rfmt sheetId="2" sqref="L32" start="0" length="0">
      <dxf>
        <font>
          <sz val="9"/>
          <color theme="0"/>
          <name val="Open Sans"/>
          <scheme val="none"/>
        </font>
        <fill>
          <patternFill patternType="solid">
            <bgColor theme="0"/>
          </patternFill>
        </fill>
      </dxf>
    </rfmt>
    <rfmt sheetId="2" sqref="M32" start="0" length="0">
      <dxf>
        <font>
          <sz val="9"/>
          <color theme="0"/>
          <name val="Open Sans"/>
          <scheme val="none"/>
        </font>
        <fill>
          <patternFill patternType="solid">
            <bgColor theme="0"/>
          </patternFill>
        </fill>
      </dxf>
    </rfmt>
    <rfmt sheetId="2" sqref="N32" start="0" length="0">
      <dxf>
        <font>
          <sz val="9"/>
          <color theme="0"/>
          <name val="Open Sans"/>
          <scheme val="none"/>
        </font>
        <fill>
          <patternFill patternType="solid">
            <bgColor theme="0"/>
          </patternFill>
        </fill>
      </dxf>
    </rfmt>
    <rfmt sheetId="2" sqref="O32" start="0" length="0">
      <dxf>
        <font>
          <sz val="9"/>
          <color theme="0"/>
          <name val="Open Sans"/>
          <scheme val="none"/>
        </font>
        <fill>
          <patternFill patternType="solid">
            <bgColor theme="0"/>
          </patternFill>
        </fill>
      </dxf>
    </rfmt>
    <rfmt sheetId="2" sqref="P32" start="0" length="0">
      <dxf>
        <font>
          <sz val="9"/>
          <color theme="0"/>
          <name val="Open Sans"/>
          <scheme val="none"/>
        </font>
        <fill>
          <patternFill patternType="solid">
            <bgColor theme="0"/>
          </patternFill>
        </fill>
      </dxf>
    </rfmt>
    <rfmt sheetId="2" sqref="Q32" start="0" length="0">
      <dxf>
        <font>
          <sz val="9"/>
          <color theme="0"/>
          <name val="Open Sans"/>
          <scheme val="none"/>
        </font>
        <fill>
          <patternFill patternType="solid">
            <bgColor theme="0"/>
          </patternFill>
        </fill>
      </dxf>
    </rfmt>
    <rfmt sheetId="2" sqref="R32" start="0" length="0">
      <dxf>
        <font>
          <sz val="9"/>
          <color theme="0"/>
          <name val="Open Sans"/>
          <scheme val="none"/>
        </font>
        <numFmt numFmtId="165" formatCode="_-* #,##0.00_-;\-* #,##0.00_-;_-* &quot;-&quot;??_-;_-@_-"/>
        <fill>
          <patternFill patternType="solid">
            <bgColor theme="0"/>
          </patternFill>
        </fill>
      </dxf>
    </rfmt>
    <rfmt sheetId="2" sqref="S32" start="0" length="0">
      <dxf>
        <font>
          <sz val="9"/>
          <color theme="0"/>
          <name val="Open Sans"/>
          <scheme val="none"/>
        </font>
        <numFmt numFmtId="165" formatCode="_-* #,##0.00_-;\-* #,##0.00_-;_-* &quot;-&quot;??_-;_-@_-"/>
        <fill>
          <patternFill patternType="solid">
            <bgColor theme="0"/>
          </patternFill>
        </fill>
      </dxf>
    </rfmt>
    <rfmt sheetId="2" sqref="T32" start="0" length="0">
      <dxf>
        <font>
          <sz val="9"/>
          <color theme="0"/>
          <name val="Open Sans"/>
          <scheme val="none"/>
        </font>
        <numFmt numFmtId="165" formatCode="_-* #,##0.00_-;\-* #,##0.00_-;_-* &quot;-&quot;??_-;_-@_-"/>
        <fill>
          <patternFill patternType="solid">
            <bgColor theme="0"/>
          </patternFill>
        </fill>
      </dxf>
    </rfmt>
    <rfmt sheetId="2" sqref="U32" start="0" length="0">
      <dxf>
        <font>
          <sz val="9"/>
          <color theme="0"/>
          <name val="Open Sans"/>
          <scheme val="none"/>
        </font>
        <numFmt numFmtId="165" formatCode="_-* #,##0.00_-;\-* #,##0.00_-;_-* &quot;-&quot;??_-;_-@_-"/>
        <fill>
          <patternFill patternType="solid">
            <bgColor theme="0"/>
          </patternFill>
        </fill>
      </dxf>
    </rfmt>
    <rfmt sheetId="2" sqref="V32" start="0" length="0">
      <dxf>
        <font>
          <sz val="9"/>
          <color theme="0"/>
          <name val="Open Sans"/>
          <scheme val="none"/>
        </font>
        <numFmt numFmtId="165" formatCode="_-* #,##0.00_-;\-* #,##0.00_-;_-* &quot;-&quot;??_-;_-@_-"/>
        <fill>
          <patternFill patternType="solid">
            <bgColor theme="0"/>
          </patternFill>
        </fill>
      </dxf>
    </rfmt>
    <rfmt sheetId="2" sqref="W32" start="0" length="0">
      <dxf>
        <font>
          <sz val="9"/>
          <color theme="0"/>
          <name val="Open Sans"/>
          <scheme val="none"/>
        </font>
        <fill>
          <patternFill patternType="solid">
            <bgColor theme="0"/>
          </patternFill>
        </fill>
      </dxf>
    </rfmt>
    <rfmt sheetId="2" sqref="X32" start="0" length="0">
      <dxf>
        <font>
          <sz val="9"/>
          <color theme="0"/>
          <name val="Open Sans"/>
          <scheme val="none"/>
        </font>
        <fill>
          <patternFill patternType="solid">
            <bgColor theme="0"/>
          </patternFill>
        </fill>
      </dxf>
    </rfmt>
    <rfmt sheetId="2" sqref="Y32" start="0" length="0">
      <dxf>
        <font>
          <sz val="9"/>
          <color rgb="FFFF0000"/>
          <name val="Open Sans"/>
          <scheme val="none"/>
        </font>
      </dxf>
    </rfmt>
    <rfmt sheetId="2" sqref="Z32" start="0" length="0">
      <dxf>
        <font>
          <sz val="9"/>
          <color theme="0"/>
          <name val="Open Sans"/>
          <scheme val="none"/>
        </font>
      </dxf>
    </rfmt>
    <rfmt sheetId="2" sqref="AA32" start="0" length="0">
      <dxf>
        <font>
          <sz val="9"/>
          <color theme="0"/>
          <name val="Open Sans"/>
          <scheme val="none"/>
        </font>
      </dxf>
    </rfmt>
  </rrc>
  <rrc rId="1611" sId="2" ref="A32:XFD32" action="deleteRow">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undo index="0" exp="area" ref3D="1" dr="$C$1:$R$1048576" dn="Z_9AF4A83C_CF57_4B40_8A74_6A0EA6C2FE5C_.wvu.Cols" sId="2"/>
    <undo index="0" exp="area" ref3D="1" dr="$C$1:$J$1048576" dn="Z_8DA78CF1_615A_4626_9893_6751995631A4_.wvu.Cols" sId="2"/>
    <undo index="0" exp="area" ref3D="1" dr="$C$1:$F$1048576" dn="Z_52EFF634_6180_488B_AC31_853256997E5C_.wvu.Cols" sId="2"/>
    <undo index="0" exp="area" ref3D="1" dr="$A$1:$B$1048576" dn="Z_125C78BA_D867_47D1_A11F_3136D301DF29_.wvu.PrintTitles" sId="2"/>
    <undo index="0" exp="area" ref3D="1" dr="$C$1:$N$1048576" dn="Z_687A4863_1825_4D63_B732_E76682E6DE4F_.wvu.Cols" sId="2"/>
    <undo index="0" exp="area" ref3D="1" dr="$D$1:$D$1048576" dn="Z_6587DC74_DEB6_4452_A434_417A9595CDDC_.wvu.Cols" sId="2"/>
    <rfmt sheetId="2" xfDxf="1" sqref="A32:XFD32" start="0" length="0">
      <dxf>
        <font>
          <sz val="9"/>
          <name val="Open Sans"/>
          <scheme val="none"/>
        </font>
      </dxf>
    </rfmt>
    <rfmt sheetId="2" sqref="B32" start="0" length="0">
      <dxf>
        <fill>
          <patternFill patternType="solid">
            <bgColor theme="0"/>
          </patternFill>
        </fill>
      </dxf>
    </rfmt>
    <rfmt sheetId="2" sqref="C32" start="0" length="0">
      <dxf>
        <fill>
          <patternFill patternType="solid">
            <bgColor theme="0"/>
          </patternFill>
        </fill>
      </dxf>
    </rfmt>
    <rfmt sheetId="2" sqref="D32" start="0" length="0">
      <dxf>
        <fill>
          <patternFill patternType="solid">
            <bgColor theme="0"/>
          </patternFill>
        </fill>
      </dxf>
    </rfmt>
    <rfmt sheetId="2" sqref="E32" start="0" length="0">
      <dxf>
        <fill>
          <patternFill patternType="solid">
            <bgColor theme="0"/>
          </patternFill>
        </fill>
      </dxf>
    </rfmt>
    <rfmt sheetId="2" sqref="F32" start="0" length="0">
      <dxf>
        <fill>
          <patternFill patternType="solid">
            <bgColor theme="0"/>
          </patternFill>
        </fill>
      </dxf>
    </rfmt>
    <rfmt sheetId="2" sqref="G32" start="0" length="0">
      <dxf>
        <fill>
          <patternFill patternType="solid">
            <bgColor theme="0"/>
          </patternFill>
        </fill>
      </dxf>
    </rfmt>
    <rfmt sheetId="2" sqref="H32" start="0" length="0">
      <dxf>
        <fill>
          <patternFill patternType="solid">
            <bgColor theme="0"/>
          </patternFill>
        </fill>
      </dxf>
    </rfmt>
    <rfmt sheetId="2" sqref="I32" start="0" length="0">
      <dxf>
        <fill>
          <patternFill patternType="solid">
            <bgColor theme="0"/>
          </patternFill>
        </fill>
      </dxf>
    </rfmt>
    <rfmt sheetId="2" sqref="J32" start="0" length="0">
      <dxf>
        <fill>
          <patternFill patternType="solid">
            <bgColor theme="0"/>
          </patternFill>
        </fill>
      </dxf>
    </rfmt>
    <rfmt sheetId="2" sqref="K32" start="0" length="0">
      <dxf>
        <fill>
          <patternFill patternType="solid">
            <bgColor theme="0"/>
          </patternFill>
        </fill>
      </dxf>
    </rfmt>
    <rfmt sheetId="2" sqref="L32" start="0" length="0">
      <dxf>
        <font>
          <sz val="9"/>
          <color theme="0"/>
          <name val="Open Sans"/>
          <scheme val="none"/>
        </font>
        <fill>
          <patternFill patternType="solid">
            <bgColor theme="0"/>
          </patternFill>
        </fill>
      </dxf>
    </rfmt>
    <rfmt sheetId="2" sqref="M32" start="0" length="0">
      <dxf>
        <font>
          <sz val="9"/>
          <color theme="0"/>
          <name val="Open Sans"/>
          <scheme val="none"/>
        </font>
        <fill>
          <patternFill patternType="solid">
            <bgColor theme="0"/>
          </patternFill>
        </fill>
      </dxf>
    </rfmt>
    <rfmt sheetId="2" sqref="N32" start="0" length="0">
      <dxf>
        <font>
          <sz val="9"/>
          <color theme="0"/>
          <name val="Open Sans"/>
          <scheme val="none"/>
        </font>
        <fill>
          <patternFill patternType="solid">
            <bgColor theme="0"/>
          </patternFill>
        </fill>
      </dxf>
    </rfmt>
    <rfmt sheetId="2" sqref="O32" start="0" length="0">
      <dxf>
        <font>
          <sz val="9"/>
          <color theme="0"/>
          <name val="Open Sans"/>
          <scheme val="none"/>
        </font>
        <fill>
          <patternFill patternType="solid">
            <bgColor theme="0"/>
          </patternFill>
        </fill>
      </dxf>
    </rfmt>
    <rfmt sheetId="2" sqref="P32" start="0" length="0">
      <dxf>
        <font>
          <sz val="9"/>
          <color theme="0"/>
          <name val="Open Sans"/>
          <scheme val="none"/>
        </font>
        <fill>
          <patternFill patternType="solid">
            <bgColor theme="0"/>
          </patternFill>
        </fill>
      </dxf>
    </rfmt>
    <rfmt sheetId="2" sqref="Q32" start="0" length="0">
      <dxf>
        <font>
          <sz val="9"/>
          <color theme="0"/>
          <name val="Open Sans"/>
          <scheme val="none"/>
        </font>
        <fill>
          <patternFill patternType="solid">
            <bgColor theme="0"/>
          </patternFill>
        </fill>
      </dxf>
    </rfmt>
    <rfmt sheetId="2" sqref="R32" start="0" length="0">
      <dxf>
        <font>
          <sz val="9"/>
          <color theme="0"/>
          <name val="Open Sans"/>
          <scheme val="none"/>
        </font>
        <numFmt numFmtId="165" formatCode="_-* #,##0.00_-;\-* #,##0.00_-;_-* &quot;-&quot;??_-;_-@_-"/>
        <fill>
          <patternFill patternType="solid">
            <bgColor theme="0"/>
          </patternFill>
        </fill>
      </dxf>
    </rfmt>
    <rfmt sheetId="2" sqref="S32" start="0" length="0">
      <dxf>
        <font>
          <sz val="9"/>
          <color theme="0"/>
          <name val="Open Sans"/>
          <scheme val="none"/>
        </font>
        <numFmt numFmtId="165" formatCode="_-* #,##0.00_-;\-* #,##0.00_-;_-* &quot;-&quot;??_-;_-@_-"/>
        <fill>
          <patternFill patternType="solid">
            <bgColor theme="0"/>
          </patternFill>
        </fill>
      </dxf>
    </rfmt>
    <rfmt sheetId="2" sqref="T32" start="0" length="0">
      <dxf>
        <font>
          <sz val="9"/>
          <color theme="0"/>
          <name val="Open Sans"/>
          <scheme val="none"/>
        </font>
        <numFmt numFmtId="165" formatCode="_-* #,##0.00_-;\-* #,##0.00_-;_-* &quot;-&quot;??_-;_-@_-"/>
        <fill>
          <patternFill patternType="solid">
            <bgColor theme="0"/>
          </patternFill>
        </fill>
      </dxf>
    </rfmt>
    <rfmt sheetId="2" sqref="U32" start="0" length="0">
      <dxf>
        <font>
          <sz val="9"/>
          <color theme="0"/>
          <name val="Open Sans"/>
          <scheme val="none"/>
        </font>
        <numFmt numFmtId="165" formatCode="_-* #,##0.00_-;\-* #,##0.00_-;_-* &quot;-&quot;??_-;_-@_-"/>
        <fill>
          <patternFill patternType="solid">
            <bgColor theme="0"/>
          </patternFill>
        </fill>
      </dxf>
    </rfmt>
    <rfmt sheetId="2" sqref="V32" start="0" length="0">
      <dxf>
        <font>
          <sz val="9"/>
          <color theme="0"/>
          <name val="Open Sans"/>
          <scheme val="none"/>
        </font>
        <numFmt numFmtId="165" formatCode="_-* #,##0.00_-;\-* #,##0.00_-;_-* &quot;-&quot;??_-;_-@_-"/>
        <fill>
          <patternFill patternType="solid">
            <bgColor theme="0"/>
          </patternFill>
        </fill>
      </dxf>
    </rfmt>
    <rfmt sheetId="2" sqref="W32" start="0" length="0">
      <dxf>
        <font>
          <sz val="9"/>
          <color theme="0"/>
          <name val="Open Sans"/>
          <scheme val="none"/>
        </font>
        <fill>
          <patternFill patternType="solid">
            <bgColor theme="0"/>
          </patternFill>
        </fill>
      </dxf>
    </rfmt>
    <rfmt sheetId="2" sqref="X32" start="0" length="0">
      <dxf>
        <font>
          <sz val="9"/>
          <color theme="0"/>
          <name val="Open Sans"/>
          <scheme val="none"/>
        </font>
        <fill>
          <patternFill patternType="solid">
            <bgColor theme="0"/>
          </patternFill>
        </fill>
      </dxf>
    </rfmt>
    <rfmt sheetId="2" sqref="Y32" start="0" length="0">
      <dxf>
        <font>
          <sz val="9"/>
          <color rgb="FFFF0000"/>
          <name val="Open Sans"/>
          <scheme val="none"/>
        </font>
      </dxf>
    </rfmt>
    <rfmt sheetId="2" sqref="Z32" start="0" length="0">
      <dxf>
        <font>
          <sz val="9"/>
          <color theme="0"/>
          <name val="Open Sans"/>
          <scheme val="none"/>
        </font>
      </dxf>
    </rfmt>
    <rfmt sheetId="2" sqref="AA32" start="0" length="0">
      <dxf>
        <font>
          <sz val="9"/>
          <color theme="0"/>
          <name val="Open Sans"/>
          <scheme val="none"/>
        </font>
      </dxf>
    </rfmt>
  </rrc>
  <rrc rId="1612" sId="2" ref="A32:XFD32" action="deleteRow">
    <undo index="0" exp="ref" ref3D="1" v="1" dr="V32" r="V41" sId="4"/>
    <undo index="0" exp="ref" ref3D="1" v="1" dr="U32" r="U41" sId="4"/>
    <undo index="0" exp="ref" ref3D="1" v="1" dr="T32" r="T41" sId="4"/>
    <undo index="0" exp="ref" ref3D="1" v="1" dr="S32" r="S41" sId="4"/>
    <undo index="0" exp="ref" ref3D="1" v="1" dr="R32" r="R41" sId="4"/>
    <undo index="0" exp="ref" ref3D="1" v="1" dr="Q32" r="Q41" sId="4"/>
    <undo index="0" exp="ref" ref3D="1" v="1" dr="P32" r="P41" sId="4"/>
    <undo index="0" exp="ref" ref3D="1" v="1" dr="O32" r="O41" sId="4"/>
    <undo index="0" exp="ref" v="1" dr="R32" r="R33" sId="2"/>
    <undo index="0" exp="ref" v="1" dr="Q32" r="Q33" sId="2"/>
    <undo index="0" exp="ref" v="1" dr="P32" r="P33" sId="2"/>
    <undo index="0" exp="ref" v="1" dr="O32" r="O33" sId="2"/>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undo index="0" exp="area" ref3D="1" dr="$C$1:$R$1048576" dn="Z_9AF4A83C_CF57_4B40_8A74_6A0EA6C2FE5C_.wvu.Cols" sId="2"/>
    <undo index="0" exp="area" ref3D="1" dr="$C$1:$J$1048576" dn="Z_8DA78CF1_615A_4626_9893_6751995631A4_.wvu.Cols" sId="2"/>
    <undo index="0" exp="area" ref3D="1" dr="$C$1:$F$1048576" dn="Z_52EFF634_6180_488B_AC31_853256997E5C_.wvu.Cols" sId="2"/>
    <undo index="0" exp="area" ref3D="1" dr="$A$1:$B$1048576" dn="Z_125C78BA_D867_47D1_A11F_3136D301DF29_.wvu.PrintTitles" sId="2"/>
    <undo index="0" exp="area" ref3D="1" dr="$C$1:$N$1048576" dn="Z_687A4863_1825_4D63_B732_E76682E6DE4F_.wvu.Cols" sId="2"/>
    <undo index="0" exp="area" ref3D="1" dr="$D$1:$D$1048576" dn="Z_6587DC74_DEB6_4452_A434_417A9595CDDC_.wvu.Cols" sId="2"/>
    <rfmt sheetId="2" xfDxf="1" sqref="A32:XFD32" start="0" length="0">
      <dxf>
        <font>
          <sz val="9"/>
          <name val="Open Sans"/>
          <scheme val="none"/>
        </font>
      </dxf>
    </rfmt>
    <rfmt sheetId="2" sqref="B32" start="0" length="0">
      <dxf>
        <fill>
          <patternFill patternType="solid">
            <bgColor theme="0"/>
          </patternFill>
        </fill>
      </dxf>
    </rfmt>
    <rfmt sheetId="2" sqref="C32" start="0" length="0">
      <dxf>
        <fill>
          <patternFill patternType="solid">
            <bgColor theme="0"/>
          </patternFill>
        </fill>
      </dxf>
    </rfmt>
    <rfmt sheetId="2" sqref="D32" start="0" length="0">
      <dxf>
        <fill>
          <patternFill patternType="solid">
            <bgColor theme="0"/>
          </patternFill>
        </fill>
      </dxf>
    </rfmt>
    <rfmt sheetId="2" sqref="E32" start="0" length="0">
      <dxf>
        <fill>
          <patternFill patternType="solid">
            <bgColor theme="0"/>
          </patternFill>
        </fill>
      </dxf>
    </rfmt>
    <rfmt sheetId="2" sqref="F32" start="0" length="0">
      <dxf>
        <fill>
          <patternFill patternType="solid">
            <bgColor theme="0"/>
          </patternFill>
        </fill>
      </dxf>
    </rfmt>
    <rfmt sheetId="2" sqref="G32" start="0" length="0">
      <dxf>
        <fill>
          <patternFill patternType="solid">
            <bgColor theme="0"/>
          </patternFill>
        </fill>
      </dxf>
    </rfmt>
    <rfmt sheetId="2" sqref="H32" start="0" length="0">
      <dxf>
        <fill>
          <patternFill patternType="solid">
            <bgColor theme="0"/>
          </patternFill>
        </fill>
      </dxf>
    </rfmt>
    <rfmt sheetId="2" sqref="I32" start="0" length="0">
      <dxf>
        <fill>
          <patternFill patternType="solid">
            <bgColor theme="0"/>
          </patternFill>
        </fill>
      </dxf>
    </rfmt>
    <rfmt sheetId="2" sqref="J32" start="0" length="0">
      <dxf>
        <fill>
          <patternFill patternType="solid">
            <bgColor theme="0"/>
          </patternFill>
        </fill>
      </dxf>
    </rfmt>
    <rfmt sheetId="2" sqref="K32" start="0" length="0">
      <dxf>
        <fill>
          <patternFill patternType="solid">
            <bgColor theme="0"/>
          </patternFill>
        </fill>
      </dxf>
    </rfmt>
    <rfmt sheetId="2" sqref="L32" start="0" length="0">
      <dxf>
        <font>
          <sz val="9"/>
          <color theme="0"/>
          <name val="Open Sans"/>
          <scheme val="none"/>
        </font>
        <fill>
          <patternFill patternType="solid">
            <bgColor theme="0"/>
          </patternFill>
        </fill>
      </dxf>
    </rfmt>
    <rfmt sheetId="2" sqref="M32" start="0" length="0">
      <dxf>
        <font>
          <sz val="9"/>
          <color theme="0"/>
          <name val="Open Sans"/>
          <scheme val="none"/>
        </font>
        <fill>
          <patternFill patternType="solid">
            <bgColor theme="0"/>
          </patternFill>
        </fill>
      </dxf>
    </rfmt>
    <rfmt sheetId="2" sqref="N32" start="0" length="0">
      <dxf>
        <font>
          <sz val="9"/>
          <color theme="0"/>
          <name val="Open Sans"/>
          <scheme val="none"/>
        </font>
        <fill>
          <patternFill patternType="solid">
            <bgColor theme="0"/>
          </patternFill>
        </fill>
      </dxf>
    </rfmt>
    <rcc rId="0" sId="2" s="1" dxf="1" numFmtId="34">
      <nc r="O32">
        <v>1636313</v>
      </nc>
      <ndxf>
        <font>
          <b/>
          <sz val="9"/>
          <color theme="0"/>
          <name val="Open Sans"/>
          <scheme val="none"/>
        </font>
        <numFmt numFmtId="167" formatCode="_(* #\ ###\ ##0_);_(* \(#\ ###\ ##0\);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P32">
        <v>1458435</v>
      </nc>
      <ndxf>
        <font>
          <b/>
          <sz val="9"/>
          <color theme="0"/>
          <name val="Open Sans"/>
          <scheme val="none"/>
        </font>
        <numFmt numFmtId="167" formatCode="_(* #\ ###\ ##0_);_(* \(#\ ###\ ##0\);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Q32">
        <v>1382682</v>
      </nc>
      <ndxf>
        <font>
          <b/>
          <sz val="9"/>
          <color theme="0"/>
          <name val="Open Sans"/>
          <scheme val="none"/>
        </font>
        <numFmt numFmtId="167" formatCode="_(* #\ ###\ ##0_);_(* \(#\ ###\ ##0\);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R32">
        <v>1410719</v>
      </nc>
      <ndxf>
        <font>
          <b/>
          <sz val="9"/>
          <color theme="0"/>
          <name val="Open Sans"/>
          <scheme val="none"/>
        </font>
        <numFmt numFmtId="165" formatCode="_-* #,##0.00_-;\-* #,##0.00_-;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S32">
        <v>1376958</v>
      </nc>
      <ndxf>
        <font>
          <b/>
          <sz val="9"/>
          <color theme="0"/>
          <name val="Open Sans"/>
          <scheme val="none"/>
        </font>
        <numFmt numFmtId="165" formatCode="_-* #,##0.00_-;\-* #,##0.00_-;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32">
        <v>1411088</v>
      </nc>
      <ndxf>
        <font>
          <b/>
          <sz val="9"/>
          <color theme="0"/>
          <name val="Open Sans"/>
          <scheme val="none"/>
        </font>
        <numFmt numFmtId="165" formatCode="_-* #,##0.00_-;\-* #,##0.00_-;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cc rId="0" sId="2" s="1" dxf="1">
      <nc r="U32">
        <f>U7</f>
      </nc>
      <ndxf>
        <font>
          <b/>
          <sz val="9"/>
          <color theme="0"/>
          <name val="Open Sans"/>
          <scheme val="none"/>
        </font>
        <numFmt numFmtId="165" formatCode="_-* #,##0.00_-;\-* #,##0.00_-;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cc rId="0" sId="2" s="1" dxf="1">
      <nc r="V32">
        <f>V7</f>
      </nc>
      <ndxf>
        <font>
          <b/>
          <sz val="9"/>
          <color theme="0"/>
          <name val="Open Sans"/>
          <scheme val="none"/>
        </font>
        <numFmt numFmtId="165" formatCode="_-* #,##0.00_-;\-* #,##0.00_-;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fmt sheetId="2" sqref="W32" start="0" length="0">
      <dxf>
        <font>
          <sz val="9"/>
          <color theme="0"/>
          <name val="Open Sans"/>
          <scheme val="none"/>
        </font>
        <fill>
          <patternFill patternType="solid">
            <bgColor theme="0"/>
          </patternFill>
        </fill>
      </dxf>
    </rfmt>
    <rfmt sheetId="2" sqref="X32" start="0" length="0">
      <dxf>
        <font>
          <sz val="9"/>
          <color theme="0"/>
          <name val="Open Sans"/>
          <scheme val="none"/>
        </font>
        <fill>
          <patternFill patternType="solid">
            <bgColor theme="0"/>
          </patternFill>
        </fill>
      </dxf>
    </rfmt>
    <rfmt sheetId="2" sqref="Y32" start="0" length="0">
      <dxf>
        <font>
          <sz val="9"/>
          <color rgb="FFFF0000"/>
          <name val="Open Sans"/>
          <scheme val="none"/>
        </font>
      </dxf>
    </rfmt>
    <rfmt sheetId="2" sqref="Z32" start="0" length="0">
      <dxf>
        <font>
          <sz val="9"/>
          <color theme="0"/>
          <name val="Open Sans"/>
          <scheme val="none"/>
        </font>
      </dxf>
    </rfmt>
    <rfmt sheetId="2" sqref="AA32" start="0" length="0">
      <dxf>
        <font>
          <sz val="9"/>
          <color theme="0"/>
          <name val="Open Sans"/>
          <scheme val="none"/>
        </font>
      </dxf>
    </rfmt>
  </rrc>
  <rrc rId="1613" sId="2" ref="A32:XFD32" action="deleteRow">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undo index="0" exp="area" ref3D="1" dr="$C$1:$R$1048576" dn="Z_9AF4A83C_CF57_4B40_8A74_6A0EA6C2FE5C_.wvu.Cols" sId="2"/>
    <undo index="0" exp="area" ref3D="1" dr="$C$1:$J$1048576" dn="Z_8DA78CF1_615A_4626_9893_6751995631A4_.wvu.Cols" sId="2"/>
    <undo index="0" exp="area" ref3D="1" dr="$C$1:$F$1048576" dn="Z_52EFF634_6180_488B_AC31_853256997E5C_.wvu.Cols" sId="2"/>
    <undo index="0" exp="area" ref3D="1" dr="$A$1:$B$1048576" dn="Z_125C78BA_D867_47D1_A11F_3136D301DF29_.wvu.PrintTitles" sId="2"/>
    <undo index="0" exp="area" ref3D="1" dr="$C$1:$N$1048576" dn="Z_687A4863_1825_4D63_B732_E76682E6DE4F_.wvu.Cols" sId="2"/>
    <undo index="0" exp="area" ref3D="1" dr="$D$1:$D$1048576" dn="Z_6587DC74_DEB6_4452_A434_417A9595CDDC_.wvu.Cols" sId="2"/>
    <rfmt sheetId="2" xfDxf="1" sqref="A32:XFD32" start="0" length="0">
      <dxf>
        <font>
          <sz val="9"/>
          <name val="Open Sans"/>
          <scheme val="none"/>
        </font>
      </dxf>
    </rfmt>
    <rfmt sheetId="2" sqref="B32" start="0" length="0">
      <dxf>
        <fill>
          <patternFill patternType="solid">
            <bgColor theme="0"/>
          </patternFill>
        </fill>
      </dxf>
    </rfmt>
    <rfmt sheetId="2" sqref="C32" start="0" length="0">
      <dxf>
        <fill>
          <patternFill patternType="solid">
            <bgColor theme="0"/>
          </patternFill>
        </fill>
      </dxf>
    </rfmt>
    <rfmt sheetId="2" sqref="D32" start="0" length="0">
      <dxf>
        <fill>
          <patternFill patternType="solid">
            <bgColor theme="0"/>
          </patternFill>
        </fill>
      </dxf>
    </rfmt>
    <rfmt sheetId="2" sqref="E32" start="0" length="0">
      <dxf>
        <fill>
          <patternFill patternType="solid">
            <bgColor theme="0"/>
          </patternFill>
        </fill>
      </dxf>
    </rfmt>
    <rfmt sheetId="2" sqref="F32" start="0" length="0">
      <dxf>
        <fill>
          <patternFill patternType="solid">
            <bgColor theme="0"/>
          </patternFill>
        </fill>
      </dxf>
    </rfmt>
    <rfmt sheetId="2" sqref="G32" start="0" length="0">
      <dxf>
        <fill>
          <patternFill patternType="solid">
            <bgColor theme="0"/>
          </patternFill>
        </fill>
      </dxf>
    </rfmt>
    <rfmt sheetId="2" sqref="H32" start="0" length="0">
      <dxf>
        <fill>
          <patternFill patternType="solid">
            <bgColor theme="0"/>
          </patternFill>
        </fill>
      </dxf>
    </rfmt>
    <rfmt sheetId="2" sqref="I32" start="0" length="0">
      <dxf>
        <fill>
          <patternFill patternType="solid">
            <bgColor theme="0"/>
          </patternFill>
        </fill>
      </dxf>
    </rfmt>
    <rfmt sheetId="2" sqref="J32" start="0" length="0">
      <dxf>
        <fill>
          <patternFill patternType="solid">
            <bgColor theme="0"/>
          </patternFill>
        </fill>
      </dxf>
    </rfmt>
    <rfmt sheetId="2" sqref="K32" start="0" length="0">
      <dxf>
        <fill>
          <patternFill patternType="solid">
            <bgColor theme="0"/>
          </patternFill>
        </fill>
      </dxf>
    </rfmt>
    <rfmt sheetId="2" sqref="L32" start="0" length="0">
      <dxf>
        <font>
          <sz val="9"/>
          <color theme="0"/>
          <name val="Open Sans"/>
          <scheme val="none"/>
        </font>
        <fill>
          <patternFill patternType="solid">
            <bgColor theme="0"/>
          </patternFill>
        </fill>
      </dxf>
    </rfmt>
    <rfmt sheetId="2" sqref="M32" start="0" length="0">
      <dxf>
        <font>
          <sz val="9"/>
          <color theme="0"/>
          <name val="Open Sans"/>
          <scheme val="none"/>
        </font>
        <fill>
          <patternFill patternType="solid">
            <bgColor theme="0"/>
          </patternFill>
        </fill>
      </dxf>
    </rfmt>
    <rfmt sheetId="2" sqref="N32" start="0" length="0">
      <dxf>
        <font>
          <sz val="9"/>
          <color theme="0"/>
          <name val="Open Sans"/>
          <scheme val="none"/>
        </font>
        <fill>
          <patternFill patternType="solid">
            <bgColor theme="0"/>
          </patternFill>
        </fill>
      </dxf>
    </rfmt>
    <rcc rId="0" sId="2" dxf="1">
      <nc r="O32">
        <f>#REF!-O7</f>
      </nc>
      <ndxf>
        <font>
          <sz val="9"/>
          <color theme="0"/>
          <name val="Open Sans"/>
          <scheme val="none"/>
        </font>
        <numFmt numFmtId="167" formatCode="_(* #\ ###\ ##0_);_(* \(#\ ###\ ##0\);_(* &quot;-&quot;_);_(@_)"/>
        <fill>
          <patternFill patternType="solid">
            <bgColor theme="0"/>
          </patternFill>
        </fill>
      </ndxf>
    </rcc>
    <rcc rId="0" sId="2" dxf="1">
      <nc r="P32">
        <f>#REF!-P7</f>
      </nc>
      <ndxf>
        <font>
          <sz val="9"/>
          <color theme="0"/>
          <name val="Open Sans"/>
          <scheme val="none"/>
        </font>
        <numFmt numFmtId="167" formatCode="_(* #\ ###\ ##0_);_(* \(#\ ###\ ##0\);_(* &quot;-&quot;_);_(@_)"/>
        <fill>
          <patternFill patternType="solid">
            <bgColor theme="0"/>
          </patternFill>
        </fill>
      </ndxf>
    </rcc>
    <rcc rId="0" sId="2" dxf="1">
      <nc r="Q32">
        <f>#REF!-Q7</f>
      </nc>
      <ndxf>
        <font>
          <sz val="9"/>
          <color theme="0"/>
          <name val="Open Sans"/>
          <scheme val="none"/>
        </font>
        <numFmt numFmtId="167" formatCode="_(* #\ ###\ ##0_);_(* \(#\ ###\ ##0\);_(* &quot;-&quot;_);_(@_)"/>
        <fill>
          <patternFill patternType="solid">
            <bgColor theme="0"/>
          </patternFill>
        </fill>
      </ndxf>
    </rcc>
    <rcc rId="0" sId="2" dxf="1">
      <nc r="R32">
        <f>#REF!-R7</f>
      </nc>
      <ndxf>
        <font>
          <sz val="9"/>
          <color theme="0"/>
          <name val="Open Sans"/>
          <scheme val="none"/>
        </font>
        <numFmt numFmtId="165" formatCode="_-* #,##0.00_-;\-* #,##0.00_-;_-* &quot;-&quot;??_-;_-@_-"/>
        <fill>
          <patternFill patternType="solid">
            <bgColor theme="0"/>
          </patternFill>
        </fill>
      </ndxf>
    </rcc>
    <rfmt sheetId="2" sqref="S32" start="0" length="0">
      <dxf>
        <font>
          <sz val="9"/>
          <color theme="0"/>
          <name val="Open Sans"/>
          <scheme val="none"/>
        </font>
        <numFmt numFmtId="165" formatCode="_-* #,##0.00_-;\-* #,##0.00_-;_-* &quot;-&quot;??_-;_-@_-"/>
        <fill>
          <patternFill patternType="solid">
            <bgColor theme="0"/>
          </patternFill>
        </fill>
      </dxf>
    </rfmt>
    <rfmt sheetId="2" sqref="T32" start="0" length="0">
      <dxf>
        <font>
          <sz val="9"/>
          <color theme="0"/>
          <name val="Open Sans"/>
          <scheme val="none"/>
        </font>
        <numFmt numFmtId="165" formatCode="_-* #,##0.00_-;\-* #,##0.00_-;_-* &quot;-&quot;??_-;_-@_-"/>
        <fill>
          <patternFill patternType="solid">
            <bgColor theme="0"/>
          </patternFill>
        </fill>
      </dxf>
    </rfmt>
    <rfmt sheetId="2" sqref="U32" start="0" length="0">
      <dxf>
        <font>
          <sz val="9"/>
          <color theme="0"/>
          <name val="Open Sans"/>
          <scheme val="none"/>
        </font>
        <numFmt numFmtId="165" formatCode="_-* #,##0.00_-;\-* #,##0.00_-;_-* &quot;-&quot;??_-;_-@_-"/>
        <fill>
          <patternFill patternType="solid">
            <bgColor theme="0"/>
          </patternFill>
        </fill>
      </dxf>
    </rfmt>
    <rfmt sheetId="2" sqref="V32" start="0" length="0">
      <dxf>
        <font>
          <sz val="9"/>
          <color theme="0"/>
          <name val="Open Sans"/>
          <scheme val="none"/>
        </font>
        <numFmt numFmtId="165" formatCode="_-* #,##0.00_-;\-* #,##0.00_-;_-* &quot;-&quot;??_-;_-@_-"/>
        <fill>
          <patternFill patternType="solid">
            <bgColor theme="0"/>
          </patternFill>
        </fill>
      </dxf>
    </rfmt>
    <rfmt sheetId="2" sqref="W32" start="0" length="0">
      <dxf>
        <font>
          <sz val="9"/>
          <color theme="0"/>
          <name val="Open Sans"/>
          <scheme val="none"/>
        </font>
        <fill>
          <patternFill patternType="solid">
            <bgColor theme="0"/>
          </patternFill>
        </fill>
      </dxf>
    </rfmt>
    <rfmt sheetId="2" sqref="X32" start="0" length="0">
      <dxf>
        <font>
          <sz val="9"/>
          <color theme="0"/>
          <name val="Open Sans"/>
          <scheme val="none"/>
        </font>
        <fill>
          <patternFill patternType="solid">
            <bgColor theme="0"/>
          </patternFill>
        </fill>
      </dxf>
    </rfmt>
    <rfmt sheetId="2" sqref="Y32" start="0" length="0">
      <dxf>
        <font>
          <sz val="9"/>
          <color rgb="FFFF0000"/>
          <name val="Open Sans"/>
          <scheme val="none"/>
        </font>
      </dxf>
    </rfmt>
    <rfmt sheetId="2" sqref="Z32" start="0" length="0">
      <dxf>
        <font>
          <sz val="9"/>
          <color theme="0"/>
          <name val="Open Sans"/>
          <scheme val="none"/>
        </font>
      </dxf>
    </rfmt>
    <rfmt sheetId="2" sqref="AA32" start="0" length="0">
      <dxf>
        <font>
          <sz val="9"/>
          <color theme="0"/>
          <name val="Open Sans"/>
          <scheme val="none"/>
        </font>
      </dxf>
    </rfmt>
  </rrc>
  <rrc rId="1614" sId="2" ref="A32:XFD32" action="deleteRow">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undo index="0" exp="area" ref3D="1" dr="$C$1:$R$1048576" dn="Z_9AF4A83C_CF57_4B40_8A74_6A0EA6C2FE5C_.wvu.Cols" sId="2"/>
    <undo index="0" exp="area" ref3D="1" dr="$C$1:$J$1048576" dn="Z_8DA78CF1_615A_4626_9893_6751995631A4_.wvu.Cols" sId="2"/>
    <undo index="0" exp="area" ref3D="1" dr="$C$1:$F$1048576" dn="Z_52EFF634_6180_488B_AC31_853256997E5C_.wvu.Cols" sId="2"/>
    <undo index="0" exp="area" ref3D="1" dr="$A$1:$B$1048576" dn="Z_125C78BA_D867_47D1_A11F_3136D301DF29_.wvu.PrintTitles" sId="2"/>
    <undo index="0" exp="area" ref3D="1" dr="$C$1:$N$1048576" dn="Z_687A4863_1825_4D63_B732_E76682E6DE4F_.wvu.Cols" sId="2"/>
    <undo index="0" exp="area" ref3D="1" dr="$D$1:$D$1048576" dn="Z_6587DC74_DEB6_4452_A434_417A9595CDDC_.wvu.Cols" sId="2"/>
    <rfmt sheetId="2" xfDxf="1" sqref="A32:XFD32" start="0" length="0">
      <dxf>
        <font>
          <sz val="9"/>
          <name val="Open Sans"/>
          <scheme val="none"/>
        </font>
      </dxf>
    </rfmt>
    <rfmt sheetId="2" sqref="B32" start="0" length="0">
      <dxf>
        <fill>
          <patternFill patternType="solid">
            <bgColor theme="0"/>
          </patternFill>
        </fill>
      </dxf>
    </rfmt>
    <rfmt sheetId="2" sqref="C32" start="0" length="0">
      <dxf>
        <fill>
          <patternFill patternType="solid">
            <bgColor theme="0"/>
          </patternFill>
        </fill>
      </dxf>
    </rfmt>
    <rfmt sheetId="2" sqref="D32" start="0" length="0">
      <dxf>
        <fill>
          <patternFill patternType="solid">
            <bgColor theme="0"/>
          </patternFill>
        </fill>
      </dxf>
    </rfmt>
    <rfmt sheetId="2" sqref="E32" start="0" length="0">
      <dxf>
        <fill>
          <patternFill patternType="solid">
            <bgColor theme="0"/>
          </patternFill>
        </fill>
      </dxf>
    </rfmt>
    <rfmt sheetId="2" sqref="F32" start="0" length="0">
      <dxf>
        <fill>
          <patternFill patternType="solid">
            <bgColor theme="0"/>
          </patternFill>
        </fill>
      </dxf>
    </rfmt>
    <rfmt sheetId="2" sqref="G32" start="0" length="0">
      <dxf>
        <fill>
          <patternFill patternType="solid">
            <bgColor theme="0"/>
          </patternFill>
        </fill>
      </dxf>
    </rfmt>
    <rfmt sheetId="2" sqref="H32" start="0" length="0">
      <dxf>
        <fill>
          <patternFill patternType="solid">
            <bgColor theme="0"/>
          </patternFill>
        </fill>
      </dxf>
    </rfmt>
    <rfmt sheetId="2" sqref="I32" start="0" length="0">
      <dxf>
        <fill>
          <patternFill patternType="solid">
            <bgColor theme="0"/>
          </patternFill>
        </fill>
      </dxf>
    </rfmt>
    <rfmt sheetId="2" sqref="J32" start="0" length="0">
      <dxf>
        <fill>
          <patternFill patternType="solid">
            <bgColor theme="0"/>
          </patternFill>
        </fill>
      </dxf>
    </rfmt>
    <rfmt sheetId="2" sqref="K32" start="0" length="0">
      <dxf>
        <fill>
          <patternFill patternType="solid">
            <bgColor theme="0"/>
          </patternFill>
        </fill>
      </dxf>
    </rfmt>
    <rfmt sheetId="2" sqref="L32" start="0" length="0">
      <dxf>
        <font>
          <sz val="9"/>
          <color theme="0"/>
          <name val="Open Sans"/>
          <scheme val="none"/>
        </font>
        <fill>
          <patternFill patternType="solid">
            <bgColor theme="0"/>
          </patternFill>
        </fill>
      </dxf>
    </rfmt>
    <rfmt sheetId="2" sqref="M32" start="0" length="0">
      <dxf>
        <font>
          <sz val="9"/>
          <color theme="0"/>
          <name val="Open Sans"/>
          <scheme val="none"/>
        </font>
        <fill>
          <patternFill patternType="solid">
            <bgColor theme="0"/>
          </patternFill>
        </fill>
      </dxf>
    </rfmt>
    <rfmt sheetId="2" sqref="N32" start="0" length="0">
      <dxf>
        <font>
          <sz val="9"/>
          <color theme="0"/>
          <name val="Open Sans"/>
          <scheme val="none"/>
        </font>
        <fill>
          <patternFill patternType="solid">
            <bgColor theme="0"/>
          </patternFill>
        </fill>
      </dxf>
    </rfmt>
    <rfmt sheetId="2" sqref="O32" start="0" length="0">
      <dxf>
        <font>
          <sz val="9"/>
          <color rgb="FFFF0000"/>
          <name val="Open Sans"/>
          <scheme val="none"/>
        </font>
        <fill>
          <patternFill patternType="solid">
            <bgColor theme="0"/>
          </patternFill>
        </fill>
      </dxf>
    </rfmt>
    <rfmt sheetId="2" sqref="P32" start="0" length="0">
      <dxf>
        <font>
          <sz val="9"/>
          <color theme="0"/>
          <name val="Open Sans"/>
          <scheme val="none"/>
        </font>
        <fill>
          <patternFill patternType="solid">
            <bgColor theme="0"/>
          </patternFill>
        </fill>
      </dxf>
    </rfmt>
    <rfmt sheetId="2" sqref="Q32" start="0" length="0">
      <dxf>
        <font>
          <sz val="9"/>
          <color theme="0"/>
          <name val="Open Sans"/>
          <scheme val="none"/>
        </font>
        <fill>
          <patternFill patternType="solid">
            <bgColor theme="0"/>
          </patternFill>
        </fill>
      </dxf>
    </rfmt>
    <rfmt sheetId="2" sqref="R32" start="0" length="0">
      <dxf>
        <font>
          <sz val="9"/>
          <color theme="0"/>
          <name val="Open Sans"/>
          <scheme val="none"/>
        </font>
        <numFmt numFmtId="165" formatCode="_-* #,##0.00_-;\-* #,##0.00_-;_-* &quot;-&quot;??_-;_-@_-"/>
        <fill>
          <patternFill patternType="solid">
            <bgColor theme="0"/>
          </patternFill>
        </fill>
      </dxf>
    </rfmt>
    <rfmt sheetId="2" sqref="S32" start="0" length="0">
      <dxf>
        <font>
          <sz val="9"/>
          <color theme="0"/>
          <name val="Open Sans"/>
          <scheme val="none"/>
        </font>
        <numFmt numFmtId="165" formatCode="_-* #,##0.00_-;\-* #,##0.00_-;_-* &quot;-&quot;??_-;_-@_-"/>
        <fill>
          <patternFill patternType="solid">
            <bgColor theme="0"/>
          </patternFill>
        </fill>
      </dxf>
    </rfmt>
    <rfmt sheetId="2" sqref="T32" start="0" length="0">
      <dxf>
        <font>
          <sz val="9"/>
          <color theme="0"/>
          <name val="Open Sans"/>
          <scheme val="none"/>
        </font>
        <numFmt numFmtId="165" formatCode="_-* #,##0.00_-;\-* #,##0.00_-;_-* &quot;-&quot;??_-;_-@_-"/>
        <fill>
          <patternFill patternType="solid">
            <bgColor theme="0"/>
          </patternFill>
        </fill>
      </dxf>
    </rfmt>
    <rfmt sheetId="2" sqref="U32" start="0" length="0">
      <dxf>
        <font>
          <sz val="9"/>
          <color theme="0"/>
          <name val="Open Sans"/>
          <scheme val="none"/>
        </font>
        <numFmt numFmtId="165" formatCode="_-* #,##0.00_-;\-* #,##0.00_-;_-* &quot;-&quot;??_-;_-@_-"/>
        <fill>
          <patternFill patternType="solid">
            <bgColor theme="0"/>
          </patternFill>
        </fill>
      </dxf>
    </rfmt>
    <rfmt sheetId="2" sqref="V32" start="0" length="0">
      <dxf>
        <font>
          <sz val="9"/>
          <color theme="0"/>
          <name val="Open Sans"/>
          <scheme val="none"/>
        </font>
        <numFmt numFmtId="165" formatCode="_-* #,##0.00_-;\-* #,##0.00_-;_-* &quot;-&quot;??_-;_-@_-"/>
        <fill>
          <patternFill patternType="solid">
            <bgColor theme="0"/>
          </patternFill>
        </fill>
      </dxf>
    </rfmt>
    <rfmt sheetId="2" sqref="W32" start="0" length="0">
      <dxf>
        <font>
          <sz val="9"/>
          <color theme="0"/>
          <name val="Open Sans"/>
          <scheme val="none"/>
        </font>
        <fill>
          <patternFill patternType="solid">
            <bgColor theme="0"/>
          </patternFill>
        </fill>
      </dxf>
    </rfmt>
    <rfmt sheetId="2" sqref="X32" start="0" length="0">
      <dxf>
        <font>
          <sz val="9"/>
          <color theme="0"/>
          <name val="Open Sans"/>
          <scheme val="none"/>
        </font>
        <fill>
          <patternFill patternType="solid">
            <bgColor theme="0"/>
          </patternFill>
        </fill>
      </dxf>
    </rfmt>
    <rfmt sheetId="2" sqref="Y32" start="0" length="0">
      <dxf>
        <font>
          <sz val="9"/>
          <color rgb="FFFF0000"/>
          <name val="Open Sans"/>
          <scheme val="none"/>
        </font>
      </dxf>
    </rfmt>
    <rfmt sheetId="2" sqref="Z32" start="0" length="0">
      <dxf>
        <font>
          <sz val="9"/>
          <color theme="0"/>
          <name val="Open Sans"/>
          <scheme val="none"/>
        </font>
      </dxf>
    </rfmt>
    <rfmt sheetId="2" sqref="AA32" start="0" length="0">
      <dxf>
        <font>
          <sz val="9"/>
          <color theme="0"/>
          <name val="Open Sans"/>
          <scheme val="none"/>
        </font>
      </dxf>
    </rfmt>
  </rrc>
  <rrc rId="1615" sId="2" ref="A32:XFD32" action="deleteRow">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undo index="0" exp="area" ref3D="1" dr="$C$1:$R$1048576" dn="Z_9AF4A83C_CF57_4B40_8A74_6A0EA6C2FE5C_.wvu.Cols" sId="2"/>
    <undo index="0" exp="area" ref3D="1" dr="$C$1:$J$1048576" dn="Z_8DA78CF1_615A_4626_9893_6751995631A4_.wvu.Cols" sId="2"/>
    <undo index="0" exp="area" ref3D="1" dr="$C$1:$F$1048576" dn="Z_52EFF634_6180_488B_AC31_853256997E5C_.wvu.Cols" sId="2"/>
    <undo index="0" exp="area" ref3D="1" dr="$A$1:$B$1048576" dn="Z_125C78BA_D867_47D1_A11F_3136D301DF29_.wvu.PrintTitles" sId="2"/>
    <undo index="0" exp="area" ref3D="1" dr="$C$1:$N$1048576" dn="Z_687A4863_1825_4D63_B732_E76682E6DE4F_.wvu.Cols" sId="2"/>
    <undo index="0" exp="area" ref3D="1" dr="$D$1:$D$1048576" dn="Z_6587DC74_DEB6_4452_A434_417A9595CDDC_.wvu.Cols" sId="2"/>
    <rfmt sheetId="2" xfDxf="1" sqref="A32:XFD32" start="0" length="0">
      <dxf>
        <font>
          <sz val="9"/>
          <name val="Open Sans"/>
          <scheme val="none"/>
        </font>
      </dxf>
    </rfmt>
    <rfmt sheetId="2" sqref="B32" start="0" length="0">
      <dxf>
        <fill>
          <patternFill patternType="solid">
            <bgColor theme="0"/>
          </patternFill>
        </fill>
      </dxf>
    </rfmt>
    <rfmt sheetId="2" sqref="C32" start="0" length="0">
      <dxf>
        <fill>
          <patternFill patternType="solid">
            <bgColor theme="0"/>
          </patternFill>
        </fill>
      </dxf>
    </rfmt>
    <rfmt sheetId="2" sqref="D32" start="0" length="0">
      <dxf>
        <fill>
          <patternFill patternType="solid">
            <bgColor theme="0"/>
          </patternFill>
        </fill>
      </dxf>
    </rfmt>
    <rfmt sheetId="2" sqref="E32" start="0" length="0">
      <dxf>
        <fill>
          <patternFill patternType="solid">
            <bgColor theme="0"/>
          </patternFill>
        </fill>
      </dxf>
    </rfmt>
    <rfmt sheetId="2" sqref="F32" start="0" length="0">
      <dxf>
        <fill>
          <patternFill patternType="solid">
            <bgColor theme="0"/>
          </patternFill>
        </fill>
      </dxf>
    </rfmt>
    <rfmt sheetId="2" sqref="G32" start="0" length="0">
      <dxf>
        <fill>
          <patternFill patternType="solid">
            <bgColor theme="0"/>
          </patternFill>
        </fill>
      </dxf>
    </rfmt>
    <rfmt sheetId="2" sqref="H32" start="0" length="0">
      <dxf>
        <fill>
          <patternFill patternType="solid">
            <bgColor theme="0"/>
          </patternFill>
        </fill>
      </dxf>
    </rfmt>
    <rfmt sheetId="2" sqref="I32" start="0" length="0">
      <dxf>
        <fill>
          <patternFill patternType="solid">
            <bgColor theme="0"/>
          </patternFill>
        </fill>
      </dxf>
    </rfmt>
    <rfmt sheetId="2" sqref="J32" start="0" length="0">
      <dxf>
        <fill>
          <patternFill patternType="solid">
            <bgColor theme="0"/>
          </patternFill>
        </fill>
      </dxf>
    </rfmt>
    <rfmt sheetId="2" sqref="K32" start="0" length="0">
      <dxf>
        <fill>
          <patternFill patternType="solid">
            <bgColor theme="0"/>
          </patternFill>
        </fill>
      </dxf>
    </rfmt>
    <rfmt sheetId="2" sqref="L32" start="0" length="0">
      <dxf>
        <font>
          <sz val="9"/>
          <color theme="0"/>
          <name val="Open Sans"/>
          <scheme val="none"/>
        </font>
        <fill>
          <patternFill patternType="solid">
            <bgColor theme="0"/>
          </patternFill>
        </fill>
      </dxf>
    </rfmt>
    <rfmt sheetId="2" sqref="M32" start="0" length="0">
      <dxf>
        <font>
          <sz val="9"/>
          <color theme="0"/>
          <name val="Open Sans"/>
          <scheme val="none"/>
        </font>
        <fill>
          <patternFill patternType="solid">
            <bgColor theme="0"/>
          </patternFill>
        </fill>
      </dxf>
    </rfmt>
    <rfmt sheetId="2" sqref="N32" start="0" length="0">
      <dxf>
        <font>
          <sz val="9"/>
          <color theme="0"/>
          <name val="Open Sans"/>
          <scheme val="none"/>
        </font>
        <fill>
          <patternFill patternType="solid">
            <bgColor theme="0"/>
          </patternFill>
        </fill>
      </dxf>
    </rfmt>
    <rfmt sheetId="2" sqref="O32" start="0" length="0">
      <dxf>
        <font>
          <sz val="9"/>
          <color theme="0"/>
          <name val="Open Sans"/>
          <scheme val="none"/>
        </font>
        <fill>
          <patternFill patternType="solid">
            <bgColor theme="0"/>
          </patternFill>
        </fill>
      </dxf>
    </rfmt>
    <rfmt sheetId="2" sqref="P32" start="0" length="0">
      <dxf>
        <font>
          <sz val="9"/>
          <color theme="0"/>
          <name val="Open Sans"/>
          <scheme val="none"/>
        </font>
        <fill>
          <patternFill patternType="solid">
            <bgColor theme="0"/>
          </patternFill>
        </fill>
      </dxf>
    </rfmt>
    <rfmt sheetId="2" sqref="Q32" start="0" length="0">
      <dxf>
        <font>
          <sz val="9"/>
          <color theme="0"/>
          <name val="Open Sans"/>
          <scheme val="none"/>
        </font>
        <fill>
          <patternFill patternType="solid">
            <bgColor theme="0"/>
          </patternFill>
        </fill>
      </dxf>
    </rfmt>
    <rfmt sheetId="2" sqref="R32" start="0" length="0">
      <dxf>
        <font>
          <sz val="9"/>
          <color theme="0"/>
          <name val="Open Sans"/>
          <scheme val="none"/>
        </font>
        <numFmt numFmtId="165" formatCode="_-* #,##0.00_-;\-* #,##0.00_-;_-* &quot;-&quot;??_-;_-@_-"/>
        <fill>
          <patternFill patternType="solid">
            <bgColor theme="0"/>
          </patternFill>
        </fill>
      </dxf>
    </rfmt>
    <rfmt sheetId="2" sqref="S32" start="0" length="0">
      <dxf>
        <font>
          <sz val="9"/>
          <color theme="0"/>
          <name val="Open Sans"/>
          <scheme val="none"/>
        </font>
        <numFmt numFmtId="165" formatCode="_-* #,##0.00_-;\-* #,##0.00_-;_-* &quot;-&quot;??_-;_-@_-"/>
        <fill>
          <patternFill patternType="solid">
            <bgColor theme="0"/>
          </patternFill>
        </fill>
      </dxf>
    </rfmt>
    <rfmt sheetId="2" sqref="T32" start="0" length="0">
      <dxf>
        <font>
          <sz val="9"/>
          <color theme="0"/>
          <name val="Open Sans"/>
          <scheme val="none"/>
        </font>
        <numFmt numFmtId="165" formatCode="_-* #,##0.00_-;\-* #,##0.00_-;_-* &quot;-&quot;??_-;_-@_-"/>
        <fill>
          <patternFill patternType="solid">
            <bgColor theme="0"/>
          </patternFill>
        </fill>
      </dxf>
    </rfmt>
    <rfmt sheetId="2" sqref="U32" start="0" length="0">
      <dxf>
        <font>
          <sz val="9"/>
          <color theme="0"/>
          <name val="Open Sans"/>
          <scheme val="none"/>
        </font>
        <numFmt numFmtId="165" formatCode="_-* #,##0.00_-;\-* #,##0.00_-;_-* &quot;-&quot;??_-;_-@_-"/>
        <fill>
          <patternFill patternType="solid">
            <bgColor theme="0"/>
          </patternFill>
        </fill>
      </dxf>
    </rfmt>
    <rfmt sheetId="2" sqref="V32" start="0" length="0">
      <dxf>
        <font>
          <sz val="9"/>
          <color theme="0"/>
          <name val="Open Sans"/>
          <scheme val="none"/>
        </font>
        <numFmt numFmtId="165" formatCode="_-* #,##0.00_-;\-* #,##0.00_-;_-* &quot;-&quot;??_-;_-@_-"/>
        <fill>
          <patternFill patternType="solid">
            <bgColor theme="0"/>
          </patternFill>
        </fill>
      </dxf>
    </rfmt>
    <rfmt sheetId="2" sqref="W32" start="0" length="0">
      <dxf>
        <font>
          <sz val="9"/>
          <color theme="0"/>
          <name val="Open Sans"/>
          <scheme val="none"/>
        </font>
        <fill>
          <patternFill patternType="solid">
            <bgColor theme="0"/>
          </patternFill>
        </fill>
      </dxf>
    </rfmt>
    <rfmt sheetId="2" sqref="X32" start="0" length="0">
      <dxf>
        <font>
          <sz val="9"/>
          <color theme="0"/>
          <name val="Open Sans"/>
          <scheme val="none"/>
        </font>
        <fill>
          <patternFill patternType="solid">
            <bgColor theme="0"/>
          </patternFill>
        </fill>
      </dxf>
    </rfmt>
    <rfmt sheetId="2" sqref="Y32" start="0" length="0">
      <dxf>
        <font>
          <sz val="9"/>
          <color rgb="FFFF0000"/>
          <name val="Open Sans"/>
          <scheme val="none"/>
        </font>
      </dxf>
    </rfmt>
    <rfmt sheetId="2" sqref="Z32" start="0" length="0">
      <dxf>
        <font>
          <sz val="9"/>
          <color theme="0"/>
          <name val="Open Sans"/>
          <scheme val="none"/>
        </font>
      </dxf>
    </rfmt>
    <rfmt sheetId="2" sqref="AA32" start="0" length="0">
      <dxf>
        <font>
          <sz val="9"/>
          <color theme="0"/>
          <name val="Open Sans"/>
          <scheme val="none"/>
        </font>
      </dxf>
    </rfmt>
  </rrc>
  <rrc rId="1616" sId="2" ref="A32:XFD32" action="deleteRow">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undo index="0" exp="area" ref3D="1" dr="$C$1:$R$1048576" dn="Z_9AF4A83C_CF57_4B40_8A74_6A0EA6C2FE5C_.wvu.Cols" sId="2"/>
    <undo index="0" exp="area" ref3D="1" dr="$C$1:$J$1048576" dn="Z_8DA78CF1_615A_4626_9893_6751995631A4_.wvu.Cols" sId="2"/>
    <undo index="0" exp="area" ref3D="1" dr="$C$1:$F$1048576" dn="Z_52EFF634_6180_488B_AC31_853256997E5C_.wvu.Cols" sId="2"/>
    <undo index="0" exp="area" ref3D="1" dr="$A$1:$B$1048576" dn="Z_125C78BA_D867_47D1_A11F_3136D301DF29_.wvu.PrintTitles" sId="2"/>
    <undo index="0" exp="area" ref3D="1" dr="$C$1:$N$1048576" dn="Z_687A4863_1825_4D63_B732_E76682E6DE4F_.wvu.Cols" sId="2"/>
    <undo index="0" exp="area" ref3D="1" dr="$D$1:$D$1048576" dn="Z_6587DC74_DEB6_4452_A434_417A9595CDDC_.wvu.Cols" sId="2"/>
    <rfmt sheetId="2" xfDxf="1" sqref="A32:XFD32" start="0" length="0">
      <dxf>
        <font>
          <sz val="9"/>
          <name val="Open Sans"/>
          <scheme val="none"/>
        </font>
      </dxf>
    </rfmt>
    <rfmt sheetId="2" sqref="B32" start="0" length="0">
      <dxf>
        <fill>
          <patternFill patternType="solid">
            <bgColor theme="0"/>
          </patternFill>
        </fill>
      </dxf>
    </rfmt>
    <rfmt sheetId="2" sqref="C32" start="0" length="0">
      <dxf>
        <fill>
          <patternFill patternType="solid">
            <bgColor theme="0"/>
          </patternFill>
        </fill>
      </dxf>
    </rfmt>
    <rfmt sheetId="2" sqref="D32" start="0" length="0">
      <dxf>
        <fill>
          <patternFill patternType="solid">
            <bgColor theme="0"/>
          </patternFill>
        </fill>
      </dxf>
    </rfmt>
    <rfmt sheetId="2" sqref="E32" start="0" length="0">
      <dxf>
        <fill>
          <patternFill patternType="solid">
            <bgColor theme="0"/>
          </patternFill>
        </fill>
      </dxf>
    </rfmt>
    <rfmt sheetId="2" sqref="F32" start="0" length="0">
      <dxf>
        <fill>
          <patternFill patternType="solid">
            <bgColor theme="0"/>
          </patternFill>
        </fill>
      </dxf>
    </rfmt>
    <rfmt sheetId="2" sqref="G32" start="0" length="0">
      <dxf>
        <fill>
          <patternFill patternType="solid">
            <bgColor theme="0"/>
          </patternFill>
        </fill>
      </dxf>
    </rfmt>
    <rfmt sheetId="2" sqref="H32" start="0" length="0">
      <dxf>
        <fill>
          <patternFill patternType="solid">
            <bgColor theme="0"/>
          </patternFill>
        </fill>
      </dxf>
    </rfmt>
    <rfmt sheetId="2" sqref="I32" start="0" length="0">
      <dxf>
        <fill>
          <patternFill patternType="solid">
            <bgColor theme="0"/>
          </patternFill>
        </fill>
      </dxf>
    </rfmt>
    <rfmt sheetId="2" sqref="J32" start="0" length="0">
      <dxf>
        <fill>
          <patternFill patternType="solid">
            <bgColor theme="0"/>
          </patternFill>
        </fill>
      </dxf>
    </rfmt>
    <rfmt sheetId="2" sqref="K32" start="0" length="0">
      <dxf>
        <fill>
          <patternFill patternType="solid">
            <bgColor theme="0"/>
          </patternFill>
        </fill>
      </dxf>
    </rfmt>
    <rfmt sheetId="2" sqref="L32" start="0" length="0">
      <dxf>
        <font>
          <sz val="9"/>
          <color theme="0"/>
          <name val="Open Sans"/>
          <scheme val="none"/>
        </font>
        <fill>
          <patternFill patternType="solid">
            <bgColor theme="0"/>
          </patternFill>
        </fill>
      </dxf>
    </rfmt>
    <rfmt sheetId="2" sqref="M32" start="0" length="0">
      <dxf>
        <font>
          <sz val="9"/>
          <color theme="0"/>
          <name val="Open Sans"/>
          <scheme val="none"/>
        </font>
        <fill>
          <patternFill patternType="solid">
            <bgColor theme="0"/>
          </patternFill>
        </fill>
      </dxf>
    </rfmt>
    <rfmt sheetId="2" sqref="N32" start="0" length="0">
      <dxf>
        <font>
          <sz val="9"/>
          <color theme="0"/>
          <name val="Open Sans"/>
          <scheme val="none"/>
        </font>
        <fill>
          <patternFill patternType="solid">
            <bgColor theme="0"/>
          </patternFill>
        </fill>
      </dxf>
    </rfmt>
    <rfmt sheetId="2" sqref="O32" start="0" length="0">
      <dxf>
        <font>
          <sz val="9"/>
          <color theme="0"/>
          <name val="Open Sans"/>
          <scheme val="none"/>
        </font>
        <fill>
          <patternFill patternType="solid">
            <bgColor theme="0"/>
          </patternFill>
        </fill>
      </dxf>
    </rfmt>
    <rfmt sheetId="2" sqref="P32" start="0" length="0">
      <dxf>
        <font>
          <sz val="9"/>
          <color theme="0"/>
          <name val="Open Sans"/>
          <scheme val="none"/>
        </font>
        <fill>
          <patternFill patternType="solid">
            <bgColor theme="0"/>
          </patternFill>
        </fill>
      </dxf>
    </rfmt>
    <rfmt sheetId="2" sqref="Q32" start="0" length="0">
      <dxf>
        <font>
          <sz val="9"/>
          <color theme="0"/>
          <name val="Open Sans"/>
          <scheme val="none"/>
        </font>
        <fill>
          <patternFill patternType="solid">
            <bgColor theme="0"/>
          </patternFill>
        </fill>
      </dxf>
    </rfmt>
    <rfmt sheetId="2" sqref="R32" start="0" length="0">
      <dxf>
        <font>
          <sz val="9"/>
          <color theme="0"/>
          <name val="Open Sans"/>
          <scheme val="none"/>
        </font>
        <numFmt numFmtId="165" formatCode="_-* #,##0.00_-;\-* #,##0.00_-;_-* &quot;-&quot;??_-;_-@_-"/>
        <fill>
          <patternFill patternType="solid">
            <bgColor theme="0"/>
          </patternFill>
        </fill>
      </dxf>
    </rfmt>
    <rfmt sheetId="2" sqref="S32" start="0" length="0">
      <dxf>
        <font>
          <sz val="9"/>
          <color theme="0"/>
          <name val="Open Sans"/>
          <scheme val="none"/>
        </font>
        <numFmt numFmtId="165" formatCode="_-* #,##0.00_-;\-* #,##0.00_-;_-* &quot;-&quot;??_-;_-@_-"/>
        <fill>
          <patternFill patternType="solid">
            <bgColor theme="0"/>
          </patternFill>
        </fill>
      </dxf>
    </rfmt>
    <rfmt sheetId="2" sqref="T32" start="0" length="0">
      <dxf>
        <font>
          <sz val="9"/>
          <color theme="0"/>
          <name val="Open Sans"/>
          <scheme val="none"/>
        </font>
        <numFmt numFmtId="165" formatCode="_-* #,##0.00_-;\-* #,##0.00_-;_-* &quot;-&quot;??_-;_-@_-"/>
      </dxf>
    </rfmt>
    <rfmt sheetId="2" sqref="U32" start="0" length="0">
      <dxf>
        <font>
          <sz val="9"/>
          <color theme="0"/>
          <name val="Open Sans"/>
          <scheme val="none"/>
        </font>
        <numFmt numFmtId="165" formatCode="_-* #,##0.00_-;\-* #,##0.00_-;_-* &quot;-&quot;??_-;_-@_-"/>
        <fill>
          <patternFill patternType="solid">
            <bgColor theme="0"/>
          </patternFill>
        </fill>
      </dxf>
    </rfmt>
    <rfmt sheetId="2" sqref="V32" start="0" length="0">
      <dxf>
        <font>
          <sz val="9"/>
          <color theme="0"/>
          <name val="Open Sans"/>
          <scheme val="none"/>
        </font>
        <numFmt numFmtId="165" formatCode="_-* #,##0.00_-;\-* #,##0.00_-;_-* &quot;-&quot;??_-;_-@_-"/>
        <fill>
          <patternFill patternType="solid">
            <bgColor theme="0"/>
          </patternFill>
        </fill>
      </dxf>
    </rfmt>
    <rfmt sheetId="2" sqref="W32" start="0" length="0">
      <dxf>
        <font>
          <sz val="9"/>
          <color theme="0"/>
          <name val="Open Sans"/>
          <scheme val="none"/>
        </font>
        <fill>
          <patternFill patternType="solid">
            <bgColor theme="0"/>
          </patternFill>
        </fill>
      </dxf>
    </rfmt>
    <rfmt sheetId="2" sqref="X32" start="0" length="0">
      <dxf>
        <font>
          <sz val="9"/>
          <color theme="0"/>
          <name val="Open Sans"/>
          <scheme val="none"/>
        </font>
        <fill>
          <patternFill patternType="solid">
            <bgColor theme="0"/>
          </patternFill>
        </fill>
      </dxf>
    </rfmt>
    <rfmt sheetId="2" sqref="Y32" start="0" length="0">
      <dxf>
        <font>
          <sz val="9"/>
          <color rgb="FFFF0000"/>
          <name val="Open Sans"/>
          <scheme val="none"/>
        </font>
      </dxf>
    </rfmt>
    <rfmt sheetId="2" sqref="Z32" start="0" length="0">
      <dxf>
        <font>
          <sz val="9"/>
          <color theme="0"/>
          <name val="Open Sans"/>
          <scheme val="none"/>
        </font>
      </dxf>
    </rfmt>
    <rfmt sheetId="2" sqref="AA32" start="0" length="0">
      <dxf>
        <font>
          <sz val="9"/>
          <color theme="0"/>
          <name val="Open Sans"/>
          <scheme val="none"/>
        </font>
      </dxf>
    </rfmt>
  </rrc>
  <rcv guid="{9AF4A83C-CF57-4B40-8A74-6A0EA6C2FE5C}" action="delete"/>
  <rdn rId="0" localSheetId="2" customView="1" name="Z_9AF4A83C_CF57_4B40_8A74_6A0EA6C2FE5C_.wvu.Cols" hidden="1" oldHidden="1">
    <formula>'P&amp;L'!$C:$R</formula>
    <oldFormula>'P&amp;L'!$C:$R</oldFormula>
  </rdn>
  <rdn rId="0" localSheetId="3" customView="1" name="Z_9AF4A83C_CF57_4B40_8A74_6A0EA6C2FE5C_.wvu.PrintArea" hidden="1" oldHidden="1">
    <formula>BS!$A$1:$P$51</formula>
    <oldFormula>BS!$A$1:$P$51</oldFormula>
  </rdn>
  <rdn rId="0" localSheetId="3" customView="1" name="Z_9AF4A83C_CF57_4B40_8A74_6A0EA6C2FE5C_.wvu.Cols" hidden="1" oldHidden="1">
    <formula>BS!$D:$O</formula>
    <oldFormula>BS!$D:$O</oldFormula>
  </rdn>
  <rdn rId="0" localSheetId="4" customView="1" name="Z_9AF4A83C_CF57_4B40_8A74_6A0EA6C2FE5C_.wvu.Rows" hidden="1" oldHidden="1">
    <formula>'Wynik odsetkowy'!$11:$12</formula>
    <oldFormula>'Wynik odsetkowy'!$11:$12</oldFormula>
  </rdn>
  <rdn rId="0" localSheetId="7" customView="1" name="Z_9AF4A83C_CF57_4B40_8A74_6A0EA6C2FE5C_.wvu.Rows" hidden="1" oldHidden="1">
    <formula>'Wynik handlowy'!$5:$6</formula>
  </rdn>
  <rdn rId="0" localSheetId="7" customView="1" name="Z_9AF4A83C_CF57_4B40_8A74_6A0EA6C2FE5C_.wvu.Cols" hidden="1" oldHidden="1">
    <formula>'Wynik handlowy'!$C:$R</formula>
    <oldFormula>'Wynik handlowy'!$C:$R</oldFormula>
  </rdn>
  <rdn rId="0" localSheetId="8" customView="1" name="Z_9AF4A83C_CF57_4B40_8A74_6A0EA6C2FE5C_.wvu.Cols" hidden="1" oldHidden="1">
    <formula>'Wynik inwestycyjny'!$C:$N</formula>
    <oldFormula>'Wynik inwestycyjny'!$C:$N</oldFormula>
  </rdn>
  <rdn rId="0" localSheetId="10" customView="1" name="Z_9AF4A83C_CF57_4B40_8A74_6A0EA6C2FE5C_.wvu.Cols" hidden="1" oldHidden="1">
    <formula>'Inwestycyjne aktywa finansowe'!$C:$Q</formula>
    <oldFormula>'Inwestycyjne aktywa finansowe'!$C:$Q</oldFormula>
  </rdn>
  <rdn rId="0" localSheetId="12" customView="1" name="Z_9AF4A83C_CF57_4B40_8A74_6A0EA6C2FE5C_.wvu.Cols" hidden="1" oldHidden="1">
    <formula>'Pozostałe koszty operacyjne'!$C:$Q</formula>
    <oldFormula>'Pozostałe koszty operacyjne'!$C:$Q</oldFormula>
  </rdn>
  <rdn rId="0" localSheetId="14" customView="1" name="Z_9AF4A83C_CF57_4B40_8A74_6A0EA6C2FE5C_.wvu.Cols" hidden="1" oldHidden="1">
    <formula>'Zobowiązania wobec klientów'!$B:$O</formula>
    <oldFormula>'Zobowiązania wobec klientów'!$B:$O</oldFormula>
  </rdn>
  <rdn rId="0" localSheetId="16" customView="1" name="Z_9AF4A83C_CF57_4B40_8A74_6A0EA6C2FE5C_.wvu.Cols" hidden="1" oldHidden="1">
    <formula>'Aktywa i zobow. fin. do obrotu'!$C:$R</formula>
    <oldFormula>'Aktywa i zobow. fin. do obrotu'!$C:$R</oldFormula>
  </rdn>
  <rcv guid="{9AF4A83C-CF57-4B40-8A74-6A0EA6C2FE5C}" action="add"/>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28" sId="2" numFmtId="34">
    <oc r="O2">
      <f>O3+O4+O5</f>
    </oc>
    <nc r="O2">
      <v>2040719</v>
    </nc>
  </rcc>
  <rcc rId="1629" sId="2" numFmtId="34">
    <oc r="P2">
      <f>P3+P4+P5</f>
    </oc>
    <nc r="P2">
      <v>1748376</v>
    </nc>
  </rcc>
  <rcc rId="1630" sId="2" numFmtId="34">
    <oc r="Q2">
      <f>Q3+Q4+Q5</f>
    </oc>
    <nc r="Q2">
      <v>1538368</v>
    </nc>
  </rcc>
  <rcc rId="1631" sId="2" numFmtId="34">
    <oc r="R2">
      <f>R3+R4+R5</f>
    </oc>
    <nc r="R2">
      <v>1529697</v>
    </nc>
  </rcc>
  <rcc rId="1632" sId="2" numFmtId="34">
    <oc r="S2">
      <f>S3+S4+S5</f>
    </oc>
    <nc r="S2">
      <v>1482872</v>
    </nc>
  </rcc>
  <rcc rId="1633" sId="2" numFmtId="34">
    <oc r="T2">
      <f>T3+T4+T5</f>
    </oc>
    <nc r="T2">
      <v>1504589</v>
    </nc>
  </rcc>
  <rcc rId="1634" sId="2" numFmtId="34">
    <oc r="U2">
      <f>U3+U4+U5</f>
    </oc>
    <nc r="U2">
      <v>1533008</v>
    </nc>
  </rcc>
  <rcc rId="1635" sId="2" numFmtId="34">
    <oc r="V2">
      <f>V3+V4+V5</f>
    </oc>
    <nc r="V2">
      <v>1842115</v>
    </nc>
  </rcc>
  <rcc rId="1636" sId="2" numFmtId="34">
    <oc r="W2">
      <f>SUM(O2+P2+Q2+R2)</f>
    </oc>
    <nc r="W2">
      <v>6857160</v>
    </nc>
  </rcc>
  <rcc rId="1637" sId="2" numFmtId="34">
    <oc r="O3">
      <f>1816161-9371</f>
    </oc>
    <nc r="O3">
      <v>1806790</v>
    </nc>
  </rcc>
  <rcc rId="1638" sId="2" numFmtId="34">
    <oc r="P3">
      <f>1535340-9864</f>
    </oc>
    <nc r="P3">
      <v>1525476</v>
    </nc>
  </rcc>
  <rcc rId="1639" sId="2" numFmtId="34">
    <oc r="Q3">
      <f>1323301-10474</f>
    </oc>
    <nc r="Q3">
      <v>1312827</v>
    </nc>
  </rcc>
  <rcc rId="1640" sId="2" numFmtId="34">
    <oc r="R3">
      <f>1320165-8599-9883</f>
    </oc>
    <nc r="R3">
      <v>1301683</v>
    </nc>
  </rcc>
  <rcc rId="1641" sId="2" numFmtId="34">
    <oc r="S3">
      <f>1275781-9605</f>
    </oc>
    <nc r="S3">
      <v>1266176</v>
    </nc>
  </rcc>
  <rcc rId="1642" sId="2" numFmtId="34">
    <oc r="T3">
      <f>1291316-7347</f>
    </oc>
    <nc r="T3">
      <v>1283969</v>
    </nc>
  </rcc>
  <rcc rId="1643" sId="2" numFmtId="34">
    <oc r="W3">
      <f>SUM(O3+P3+Q3+R3)</f>
    </oc>
    <nc r="W3">
      <v>5946776</v>
    </nc>
  </rcc>
  <rcc rId="1644" sId="2" numFmtId="34">
    <oc r="W4">
      <f>SUM(O4+P4+Q4+R4)</f>
    </oc>
    <nc r="W4">
      <v>853841</v>
    </nc>
  </rcc>
  <rcc rId="1645" sId="2" numFmtId="34">
    <oc r="R5">
      <f>1667+8599</f>
    </oc>
    <nc r="R5">
      <v>10266</v>
    </nc>
  </rcc>
  <rcc rId="1646" sId="2" numFmtId="34">
    <oc r="T5">
      <f>4043-117</f>
    </oc>
    <nc r="T5">
      <v>3926</v>
    </nc>
  </rcc>
  <rcc rId="1647" sId="2" numFmtId="34">
    <oc r="W5">
      <f>SUM(O5+P5+Q5+R5)</f>
    </oc>
    <nc r="W5">
      <v>56543</v>
    </nc>
  </rcc>
  <rcc rId="1648" sId="2" numFmtId="34">
    <oc r="O6">
      <f>-413777+9371</f>
    </oc>
    <nc r="O6">
      <v>-404406</v>
    </nc>
  </rcc>
  <rcc rId="1649" sId="2" numFmtId="34">
    <oc r="P6">
      <f>-299805+9864</f>
    </oc>
    <nc r="P6">
      <v>-289941</v>
    </nc>
  </rcc>
  <rcc rId="1650" sId="2" numFmtId="34">
    <oc r="Q6">
      <f>-166160+10474</f>
    </oc>
    <nc r="Q6">
      <v>-155686</v>
    </nc>
  </rcc>
  <rcc rId="1651" sId="2" numFmtId="34">
    <oc r="R6">
      <f>-128861+9883</f>
    </oc>
    <nc r="R6">
      <v>-118978</v>
    </nc>
  </rcc>
  <rcc rId="1652" sId="2" numFmtId="34">
    <oc r="S6">
      <f>-115519+9605</f>
    </oc>
    <nc r="S6">
      <v>-105914</v>
    </nc>
  </rcc>
  <rcc rId="1653" sId="2" numFmtId="34">
    <oc r="T6">
      <f>-100965+7347+117</f>
    </oc>
    <nc r="T6">
      <v>-93501</v>
    </nc>
  </rcc>
  <rcc rId="1654" sId="2" numFmtId="34">
    <oc r="W6">
      <f>SUM(O6+P6+Q6+R6)</f>
    </oc>
    <nc r="W6">
      <v>-969011</v>
    </nc>
  </rcc>
  <rcc rId="1655" sId="2" numFmtId="34">
    <oc r="C7">
      <f>C2+C6</f>
    </oc>
    <nc r="C7">
      <v>1253996</v>
    </nc>
  </rcc>
  <rcc rId="1656" sId="2" numFmtId="34">
    <oc r="D7">
      <f>D2+D6</f>
    </oc>
    <nc r="D7">
      <v>1302487</v>
    </nc>
  </rcc>
  <rcc rId="1657" sId="2" numFmtId="34">
    <oc r="E7">
      <f>E2+E6</f>
    </oc>
    <nc r="E7">
      <v>1340966</v>
    </nc>
  </rcc>
  <rcc rId="1658" sId="2" numFmtId="34">
    <oc r="F7">
      <f>F2+F6</f>
    </oc>
    <nc r="F7">
      <v>1379448</v>
    </nc>
  </rcc>
  <rcc rId="1659" sId="2" numFmtId="34">
    <oc r="O7">
      <f>O2+O6</f>
    </oc>
    <nc r="O7">
      <v>1636313</v>
    </nc>
  </rcc>
  <rcc rId="1660" sId="2" numFmtId="34">
    <oc r="P7">
      <f>P2+P6</f>
    </oc>
    <nc r="P7">
      <v>1458435</v>
    </nc>
  </rcc>
  <rcc rId="1661" sId="2" numFmtId="34">
    <oc r="Q7">
      <f>Q2+Q6</f>
    </oc>
    <nc r="Q7">
      <v>1382682</v>
    </nc>
  </rcc>
  <rcc rId="1662" sId="2" numFmtId="34">
    <oc r="R7">
      <f>R2+R6</f>
    </oc>
    <nc r="R7">
      <v>1410719</v>
    </nc>
  </rcc>
  <rcc rId="1663" sId="2" numFmtId="34">
    <oc r="S7">
      <f>S2+S6</f>
    </oc>
    <nc r="S7">
      <v>1376958</v>
    </nc>
  </rcc>
  <rcc rId="1664" sId="2" numFmtId="34">
    <oc r="T7">
      <f>T2+T6</f>
    </oc>
    <nc r="T7">
      <v>1411088</v>
    </nc>
  </rcc>
  <rcc rId="1665" sId="2" numFmtId="34">
    <oc r="U7">
      <f>U2+U6</f>
    </oc>
    <nc r="U7">
      <v>1443895</v>
    </nc>
  </rcc>
  <rcc rId="1666" sId="2" numFmtId="34">
    <oc r="V7">
      <f>V2+V6</f>
    </oc>
    <nc r="V7">
      <v>1730504</v>
    </nc>
  </rcc>
  <rcc rId="1667" sId="2" numFmtId="34">
    <oc r="W7">
      <f>SUM(O7+P7+Q7+R7)</f>
    </oc>
    <nc r="W7">
      <v>5888149</v>
    </nc>
  </rcc>
  <rcc rId="1668" sId="2" numFmtId="34">
    <oc r="W8">
      <f>SUM(O8+P8+Q8+R8)</f>
    </oc>
    <nc r="W8">
      <v>2638807</v>
    </nc>
  </rcc>
  <rcc rId="1669" sId="2" numFmtId="34">
    <oc r="W9">
      <f>SUM(O9+P9+Q9+R9)</f>
    </oc>
    <nc r="W9">
      <v>-486701</v>
    </nc>
  </rcc>
  <rcc rId="1670" sId="2" numFmtId="34">
    <oc r="C10">
      <f>C8+C9</f>
    </oc>
    <nc r="C10">
      <v>475193</v>
    </nc>
  </rcc>
  <rcc rId="1671" sId="2" numFmtId="34">
    <oc r="D10">
      <f>D8+D9</f>
    </oc>
    <nc r="D10">
      <v>495642</v>
    </nc>
  </rcc>
  <rcc rId="1672" sId="2" numFmtId="34">
    <oc r="E10">
      <f>E8+E9</f>
    </oc>
    <nc r="E10">
      <v>526905</v>
    </nc>
  </rcc>
  <rcc rId="1673" sId="2" numFmtId="34">
    <oc r="Q10">
      <f>Q8+Q9</f>
    </oc>
    <nc r="Q10">
      <v>552730</v>
    </nc>
  </rcc>
  <rcc rId="1674" sId="2" numFmtId="34">
    <oc r="R10">
      <f>R8+R9</f>
    </oc>
    <nc r="R10">
      <v>569301</v>
    </nc>
  </rcc>
  <rcc rId="1675" sId="2" numFmtId="34">
    <oc r="S10">
      <f>S8+S9</f>
    </oc>
    <nc r="S10">
      <v>611274</v>
    </nc>
  </rcc>
  <rcc rId="1676" sId="2" numFmtId="34">
    <oc r="T10">
      <f>T8+T9</f>
    </oc>
    <nc r="T10">
      <v>600080</v>
    </nc>
  </rcc>
  <rcc rId="1677" sId="2" numFmtId="34">
    <oc r="U10">
      <f>U8+U9</f>
    </oc>
    <nc r="U10">
      <v>634853</v>
    </nc>
  </rcc>
  <rcc rId="1678" sId="2" numFmtId="34">
    <oc r="V10">
      <f>V8+V9</f>
    </oc>
    <nc r="V10">
      <v>640916</v>
    </nc>
  </rcc>
  <rcc rId="1679" sId="2" numFmtId="34">
    <oc r="W10">
      <f>SUM(O10+P10+Q10+R10)</f>
    </oc>
    <nc r="W10">
      <v>2152106</v>
    </nc>
  </rcc>
  <rcc rId="1680" sId="2" numFmtId="34">
    <oc r="W11">
      <f>SUM(O11+P11+Q11+R11)</f>
    </oc>
    <nc r="W11">
      <v>22883</v>
    </nc>
  </rcc>
  <rcc rId="1681" sId="2" numFmtId="34">
    <oc r="W12">
      <f>SUM(O12+P12+Q12+R12)</f>
    </oc>
    <nc r="W12">
      <v>150509</v>
    </nc>
  </rcc>
  <rcc rId="1682" sId="2" numFmtId="34">
    <oc r="W13">
      <f>SUM(O13+P13+Q13+R13)</f>
    </oc>
    <nc r="W13">
      <v>257712</v>
    </nc>
  </rcc>
  <rcc rId="1683" sId="2" numFmtId="34">
    <oc r="W14">
      <f>SUM(O14+P14+Q14+R14)</f>
    </oc>
    <nc r="W14">
      <v>0</v>
    </nc>
  </rcc>
  <rcc rId="1684" sId="2" numFmtId="34">
    <oc r="N15">
      <f>79259-9427</f>
    </oc>
    <nc r="N15">
      <v>69832</v>
    </nc>
  </rcc>
  <rcc rId="1685" sId="2" numFmtId="34">
    <oc r="W15">
      <f>SUM(O15+P15+Q15+R15)</f>
    </oc>
    <nc r="W15">
      <v>175979</v>
    </nc>
  </rcc>
  <rcc rId="1686" sId="2" numFmtId="34">
    <oc r="W16">
      <f>SUM(O16+P16+Q16+R16)</f>
    </oc>
    <nc r="W16">
      <v>0</v>
    </nc>
  </rcc>
  <rcc rId="1687" sId="2" numFmtId="34">
    <oc r="W17">
      <f>SUM(O17+P17+Q17+R17)</f>
    </oc>
    <nc r="W17">
      <v>-1762812</v>
    </nc>
  </rcc>
  <rcc rId="1688" sId="2" numFmtId="34">
    <oc r="C18">
      <f>SUM(C19:C22)</f>
    </oc>
    <nc r="C18">
      <v>-865972</v>
    </nc>
  </rcc>
  <rcc rId="1689" sId="2" numFmtId="34">
    <oc r="D18">
      <f>SUM(D19:D22)</f>
    </oc>
    <nc r="D18">
      <v>-828582</v>
    </nc>
  </rcc>
  <rcc rId="1690" sId="2" numFmtId="34">
    <oc r="N18">
      <f>N19+N20+N21+N22</f>
    </oc>
    <nc r="N18">
      <v>-1231429</v>
    </nc>
  </rcc>
  <rcc rId="1691" sId="2" numFmtId="34">
    <oc r="Q18">
      <f>Q19+Q20+Q21+Q22</f>
    </oc>
    <nc r="Q18">
      <v>-929893</v>
    </nc>
  </rcc>
  <rcc rId="1692" sId="2" numFmtId="34">
    <oc r="R18">
      <f>R19+R20+R21+R22</f>
    </oc>
    <nc r="R18">
      <v>-1328984</v>
    </nc>
  </rcc>
  <rcc rId="1693" sId="2" numFmtId="34">
    <oc r="S18">
      <f>S19+S20+S21+S22</f>
    </oc>
    <nc r="S18">
      <v>-1269257</v>
    </nc>
  </rcc>
  <rcc rId="1694" sId="2" numFmtId="34">
    <oc r="T18">
      <f>T19+T20+T21+T22</f>
    </oc>
    <nc r="T18">
      <v>-1442343</v>
    </nc>
  </rcc>
  <rcc rId="1695" sId="2" numFmtId="34">
    <oc r="U18">
      <f>U19+U20+U21+U22</f>
    </oc>
    <nc r="U18">
      <v>-1077351</v>
    </nc>
  </rcc>
  <rcc rId="1696" sId="2" numFmtId="34">
    <oc r="V18">
      <f>V19+V20+V21+V22</f>
    </oc>
    <nc r="V18">
      <v>-1698245</v>
    </nc>
  </rcc>
  <rcc rId="1697" sId="2" numFmtId="34">
    <oc r="W18">
      <f>SUM(O18+P18+Q18+R18)</f>
    </oc>
    <nc r="W18">
      <v>-4487986</v>
    </nc>
  </rcc>
  <rcc rId="1698" sId="2" numFmtId="34">
    <oc r="W19">
      <f>SUM(O19+P19+Q19+R19)</f>
    </oc>
    <nc r="W19">
      <v>-3262541</v>
    </nc>
  </rcc>
  <rcc rId="1699" sId="2" numFmtId="34">
    <oc r="W20">
      <f>SUM(O20+P20+Q20+R20)</f>
    </oc>
    <nc r="W20">
      <v>-405263</v>
    </nc>
  </rcc>
  <rcc rId="1700" sId="2" numFmtId="34">
    <oc r="W21">
      <f>SUM(O21+P21+Q21+R21)</f>
    </oc>
    <nc r="W21">
      <v>-188332</v>
    </nc>
  </rcc>
  <rcc rId="1701" sId="2" numFmtId="34">
    <oc r="N22">
      <f>-303639</f>
    </oc>
    <nc r="N22">
      <v>-303639</v>
    </nc>
  </rcc>
  <rcc rId="1702" sId="2" numFmtId="34">
    <oc r="W22">
      <f>SUM(O22+P22+Q22+R22)</f>
    </oc>
    <nc r="W22">
      <v>-631850</v>
    </nc>
  </rcc>
  <rcc rId="1703" sId="2" numFmtId="34">
    <oc r="W23">
      <f>SUM(O23+P23+Q23+R23)</f>
    </oc>
    <nc r="W23">
      <v>86360</v>
    </nc>
  </rcc>
  <rcc rId="1704" sId="2" numFmtId="34">
    <oc r="W24">
      <f>SUM(O24+P24+Q24+R24)</f>
    </oc>
    <nc r="W24">
      <v>-602003</v>
    </nc>
  </rcc>
  <rcc rId="1705" sId="2" numFmtId="34">
    <oc r="C25">
      <f>SUM(C7+C10+C11+C12+C13+C15+C17+C18+C14+C16,C23,C24)</f>
    </oc>
    <nc r="C25">
      <v>739445</v>
    </nc>
  </rcc>
  <rcc rId="1706" sId="2" numFmtId="34">
    <oc r="D25">
      <f>SUM(D7+D10+D11+D12+D13+D15+D17+D18+D14+D16,D23,D24)</f>
    </oc>
    <nc r="D25">
      <v>930799</v>
    </nc>
  </rcc>
  <rcc rId="1707" sId="2" numFmtId="34">
    <oc r="E25">
      <f>SUM(E7+E10+E11+E12+E13+E15+E17+E18+E14+E16,E23,E24)</f>
    </oc>
    <nc r="E25">
      <v>817797</v>
    </nc>
  </rcc>
  <rcc rId="1708" sId="2" numFmtId="34">
    <oc r="F25">
      <f>SUM(F7+F10+F11+F12+F13+F15+F17+F18+F14+F16,F23,F24)</f>
    </oc>
    <nc r="F25">
      <v>833439</v>
    </nc>
  </rcc>
  <rcc rId="1709" sId="2" numFmtId="34">
    <oc r="L25">
      <f>L7+L10+L11+L12+L13+L15+L17+L18+L23+L24</f>
    </oc>
    <nc r="L25">
      <v>876914</v>
    </nc>
  </rcc>
  <rcc rId="1710" sId="2" numFmtId="34">
    <oc r="M25">
      <f>M7+M10+M11+M12+M13+M15+M17+M18+M23+M24</f>
    </oc>
    <nc r="M25">
      <v>1006936</v>
    </nc>
  </rcc>
  <rcc rId="1711" sId="2" numFmtId="34">
    <oc r="N25">
      <f>N7+N10+N11+N12+N13+N15+N17+N18+N23+N24</f>
    </oc>
    <nc r="N25">
      <v>756556</v>
    </nc>
  </rcc>
  <rcc rId="1712" sId="2" numFmtId="34">
    <oc r="O25">
      <f>O7+O10+O11+O12+O13+O15+O17+O18+O23+O24</f>
    </oc>
    <nc r="O25">
      <v>384954</v>
    </nc>
  </rcc>
  <rcc rId="1713" sId="2" numFmtId="34">
    <oc r="P25">
      <f>P7+P10+P11+P12+P13+P15+P17+P18+P23+P24</f>
    </oc>
    <nc r="P25">
      <v>504920</v>
    </nc>
  </rcc>
  <rcc rId="1714" sId="2" numFmtId="34">
    <oc r="Q25">
      <f>Q7+Q10+Q11+Q12+Q13+Q15+Q17+Q18+Q23+Q24</f>
    </oc>
    <nc r="Q25">
      <v>729427</v>
    </nc>
  </rcc>
  <rcc rId="1715" sId="2" numFmtId="34">
    <oc r="R25">
      <f>R7+R10+R11+R12+R13+R15+R17+R18+R23+R24</f>
    </oc>
    <nc r="R25">
      <v>261596</v>
    </nc>
  </rcc>
  <rcc rId="1716" sId="2" numFmtId="34">
    <oc r="S25">
      <f>S7+S10+S11+S12+S13+S15+S17+S18+S23+S24</f>
    </oc>
    <nc r="S25">
      <v>361525</v>
    </nc>
  </rcc>
  <rcc rId="1717" sId="2" numFmtId="34">
    <oc r="T25">
      <f>T7+T10+T11+T12+T13+T15+T17+T18+T23+T24</f>
    </oc>
    <nc r="T25">
      <v>430884</v>
    </nc>
  </rcc>
  <rcc rId="1718" sId="2" numFmtId="34">
    <oc r="U25">
      <f>U7+U10+U11+U12+U13+U15+U17+U18+U23+U24</f>
    </oc>
    <nc r="U25">
      <v>817489</v>
    </nc>
  </rcc>
  <rcc rId="1719" sId="2" numFmtId="34">
    <oc r="V25">
      <f>V7+V10+V11+V12+V13+V15+V17+V18+V23+V24</f>
    </oc>
    <nc r="V25">
      <v>447930</v>
    </nc>
  </rcc>
  <rcc rId="1720" sId="2" numFmtId="34">
    <oc r="W25">
      <f>SUM(O25+P25+Q25+R25)</f>
    </oc>
    <nc r="W25">
      <v>1880897</v>
    </nc>
  </rcc>
  <rcc rId="1721" sId="2" numFmtId="34">
    <oc r="W26">
      <f>SUM(O26+P26+Q26+R26)</f>
    </oc>
    <nc r="W26">
      <v>-643723</v>
    </nc>
  </rcc>
  <rcc rId="1722" sId="2" numFmtId="34">
    <oc r="C27">
      <f>C25+C26</f>
    </oc>
    <nc r="C27">
      <v>526633</v>
    </nc>
  </rcc>
  <rcc rId="1723" sId="2" numFmtId="34">
    <oc r="D27">
      <f>D25+D26</f>
    </oc>
    <nc r="D27">
      <v>731062</v>
    </nc>
  </rcc>
  <rcc rId="1724" sId="2" numFmtId="34">
    <oc r="E27">
      <f>E25+E26</f>
    </oc>
    <nc r="E27">
      <v>629187</v>
    </nc>
  </rcc>
  <rcc rId="1725" sId="2" numFmtId="34">
    <oc r="F27">
      <f>F25+F26</f>
    </oc>
    <nc r="F27">
      <v>617891</v>
    </nc>
  </rcc>
  <rcc rId="1726" sId="2" numFmtId="34">
    <oc r="Q27">
      <f>Q25+Q26</f>
    </oc>
    <nc r="Q27">
      <v>539968</v>
    </nc>
  </rcc>
  <rcc rId="1727" sId="2" numFmtId="34">
    <oc r="R27">
      <f>R25+R26</f>
    </oc>
    <nc r="R27">
      <v>117188</v>
    </nc>
  </rcc>
  <rcc rId="1728" sId="2" numFmtId="34">
    <oc r="S27">
      <f>S25+S26</f>
    </oc>
    <nc r="S27">
      <v>192857</v>
    </nc>
  </rcc>
  <rcc rId="1729" sId="2" numFmtId="34">
    <oc r="T27">
      <f>T25+T26</f>
    </oc>
    <nc r="T27">
      <v>245522</v>
    </nc>
  </rcc>
  <rcc rId="1730" sId="2" numFmtId="34">
    <oc r="U27">
      <f>U25+U26</f>
    </oc>
    <nc r="U27">
      <v>604832</v>
    </nc>
  </rcc>
  <rcc rId="1731" sId="2" numFmtId="34">
    <oc r="V27">
      <f>V25+V26</f>
    </oc>
    <nc r="V27">
      <v>209195</v>
    </nc>
  </rcc>
  <rcc rId="1732" sId="2" numFmtId="34">
    <oc r="W27">
      <f>SUM(O27+P27+Q27+R27)</f>
    </oc>
    <nc r="W27">
      <v>1237174</v>
    </nc>
  </rcc>
  <rcc rId="1733" sId="2" numFmtId="34">
    <oc r="W28">
      <f>SUM(O28+P28+Q28+R28)</f>
    </oc>
    <nc r="W28">
      <v>0</v>
    </nc>
  </rcc>
  <rcc rId="1734" sId="2" numFmtId="34">
    <oc r="C29">
      <f>C27-C30</f>
    </oc>
    <nc r="C29">
      <v>452461</v>
    </nc>
  </rcc>
  <rcc rId="1735" sId="2" numFmtId="34">
    <oc r="D29">
      <f>D27-D30</f>
    </oc>
    <nc r="D29">
      <v>647914</v>
    </nc>
  </rcc>
  <rcc rId="1736" sId="2" numFmtId="34">
    <oc r="E29">
      <f>E27-E30</f>
    </oc>
    <nc r="E29">
      <v>556427</v>
    </nc>
  </rcc>
  <rcc rId="1737" sId="2" numFmtId="34">
    <oc r="F29">
      <f>F27-F30</f>
    </oc>
    <nc r="F29">
      <v>542511</v>
    </nc>
  </rcc>
  <rcc rId="1738" sId="2" numFmtId="34">
    <oc r="R29">
      <f>R27-R30</f>
    </oc>
    <nc r="R29">
      <v>81546</v>
    </nc>
  </rcc>
  <rcc rId="1739" sId="2" numFmtId="34">
    <oc r="S29">
      <f>S27-S30</f>
    </oc>
    <nc r="S29">
      <v>151752</v>
    </nc>
  </rcc>
  <rcc rId="1740" sId="2" numFmtId="34">
    <oc r="T29">
      <f>T27-T30</f>
    </oc>
    <nc r="T29">
      <v>222544</v>
    </nc>
  </rcc>
  <rcc rId="1741" sId="2" numFmtId="34">
    <oc r="U29">
      <f>U27-U30</f>
    </oc>
    <nc r="U29">
      <v>543830</v>
    </nc>
  </rcc>
  <rcc rId="1742" sId="2" numFmtId="34">
    <oc r="V29">
      <f>V27-V30</f>
    </oc>
    <nc r="V29">
      <v>193558</v>
    </nc>
  </rcc>
  <rcc rId="1743" sId="2" numFmtId="34">
    <oc r="W29">
      <f>SUM(O29+P29+Q29+R29)</f>
    </oc>
    <nc r="W29">
      <v>1037167</v>
    </nc>
  </rcc>
  <rcc rId="1744" sId="2" numFmtId="34">
    <oc r="W30">
      <f>SUM(O30+P30+Q30+R30)</f>
    </oc>
    <nc r="W30">
      <v>200007</v>
    </nc>
  </rcc>
  <rfmt sheetId="2" sqref="X1:AE1048576" start="0" length="2147483647">
    <dxf>
      <font>
        <color rgb="FFFF0000"/>
      </font>
    </dxf>
  </rfmt>
  <rfmt sheetId="2" sqref="A31:XFD55" start="0" length="2147483647">
    <dxf>
      <font>
        <color rgb="FFFF0000"/>
      </font>
    </dxf>
  </rfmt>
  <rcc rId="1745" sId="2">
    <oc r="V31">
      <v>15637</v>
    </oc>
    <nc r="V31"/>
  </rcc>
  <rcc rId="1746" sId="2" odxf="1" dxf="1">
    <oc r="X1" t="inlineStr">
      <is>
        <t>Roczny</t>
      </is>
    </oc>
    <nc r="X1"/>
    <ndxf>
      <font>
        <b val="0"/>
        <sz val="9"/>
        <color rgb="FFFF0000"/>
        <name val="Open Sans"/>
        <scheme val="none"/>
      </font>
      <fill>
        <patternFill patternType="none">
          <bgColor indexed="65"/>
        </patternFill>
      </fill>
    </ndxf>
  </rcc>
  <rcc rId="1747" sId="2">
    <oc r="X2">
      <f>S2+T2+U2+V2</f>
    </oc>
    <nc r="X2"/>
  </rcc>
  <rcc rId="1748" sId="2">
    <oc r="X3">
      <f>S3+T3+U3+V3</f>
    </oc>
    <nc r="X3"/>
  </rcc>
  <rcc rId="1749" sId="2">
    <oc r="X4">
      <f>S4+T4+U4+V4</f>
    </oc>
    <nc r="X4"/>
  </rcc>
  <rcc rId="1750" sId="2">
    <oc r="X5">
      <f>S5+T5+U5+V5</f>
    </oc>
    <nc r="X5"/>
  </rcc>
  <rcc rId="1751" sId="2">
    <oc r="X6">
      <f>S6+T6+U6+V6</f>
    </oc>
    <nc r="X6"/>
  </rcc>
  <rcc rId="1752" sId="2">
    <oc r="X7">
      <f>S7+T7+U7+V7</f>
    </oc>
    <nc r="X7"/>
  </rcc>
  <rcc rId="1753" sId="2">
    <oc r="X8">
      <f>S8+T8+U8+V8</f>
    </oc>
    <nc r="X8"/>
  </rcc>
  <rcc rId="1754" sId="2">
    <oc r="X9">
      <f>S9+T9+U9+V9</f>
    </oc>
    <nc r="X9"/>
  </rcc>
  <rcc rId="1755" sId="2">
    <oc r="X10">
      <f>S10+T10+U10+V10</f>
    </oc>
    <nc r="X10"/>
  </rcc>
  <rcc rId="1756" sId="2">
    <oc r="X11">
      <f>S11+T11+U11+V11</f>
    </oc>
    <nc r="X11"/>
  </rcc>
  <rcc rId="1757" sId="2">
    <oc r="X12">
      <f>S12+T12+U12+V12</f>
    </oc>
    <nc r="X12"/>
  </rcc>
  <rcc rId="1758" sId="2">
    <oc r="X13">
      <f>S13+T13+U13+V13</f>
    </oc>
    <nc r="X13"/>
  </rcc>
  <rcc rId="1759" sId="2">
    <oc r="X14">
      <f>S14+T14+U14+V14</f>
    </oc>
    <nc r="X14"/>
  </rcc>
  <rcc rId="1760" sId="2">
    <oc r="X15">
      <f>S15+T15+U15+V15</f>
    </oc>
    <nc r="X15"/>
  </rcc>
  <rcc rId="1761" sId="2">
    <oc r="X16">
      <f>S16+T16+U16+V16</f>
    </oc>
    <nc r="X16"/>
  </rcc>
  <rcc rId="1762" sId="2">
    <oc r="X17">
      <f>S17+T17+U17+V17</f>
    </oc>
    <nc r="X17"/>
  </rcc>
  <rcc rId="1763" sId="2">
    <oc r="X18">
      <f>S18+T18+U18+V18</f>
    </oc>
    <nc r="X18"/>
  </rcc>
  <rcc rId="1764" sId="2">
    <oc r="X19">
      <f>S19+T19+U19+V19</f>
    </oc>
    <nc r="X19"/>
  </rcc>
  <rcc rId="1765" sId="2">
    <oc r="X20">
      <f>S20+T20+U20+V20</f>
    </oc>
    <nc r="X20"/>
  </rcc>
  <rcc rId="1766" sId="2">
    <oc r="X21">
      <f>S21+T21+U21+V21</f>
    </oc>
    <nc r="X21"/>
  </rcc>
  <rcc rId="1767" sId="2">
    <oc r="X22">
      <f>S22+T22+U22+V22</f>
    </oc>
    <nc r="X22"/>
  </rcc>
  <rcc rId="1768" sId="2">
    <oc r="X23">
      <f>S23+T23+U23+V23</f>
    </oc>
    <nc r="X23"/>
  </rcc>
  <rcc rId="1769" sId="2">
    <oc r="X24">
      <f>S24+T24+U24+V24</f>
    </oc>
    <nc r="X24"/>
  </rcc>
  <rcc rId="1770" sId="2">
    <oc r="X25">
      <f>S25+T25+U25+V25</f>
    </oc>
    <nc r="X25"/>
  </rcc>
  <rcc rId="1771" sId="2">
    <oc r="X26">
      <f>S26+T26+U26+V26</f>
    </oc>
    <nc r="X26"/>
  </rcc>
  <rcc rId="1772" sId="2">
    <oc r="X27">
      <f>S27+T27+U27+V27</f>
    </oc>
    <nc r="X27"/>
  </rcc>
  <rcc rId="1773" sId="2">
    <oc r="X28">
      <f>S28+T28+U28+V28</f>
    </oc>
    <nc r="X28"/>
  </rcc>
  <rcc rId="1774" sId="2">
    <oc r="X29">
      <f>S29+T29+U29+V29</f>
    </oc>
    <nc r="X29"/>
  </rcc>
  <rcc rId="1775" sId="2">
    <oc r="X30">
      <f>S30+T30+U30+V30</f>
    </oc>
    <nc r="X30"/>
  </rcc>
  <rdn rId="0" localSheetId="2" customView="1" name="Z_FD6B9644_7869_4AE4_B5F4_2F6A3AB7CBDB_.wvu.Cols" hidden="1" oldHidden="1">
    <formula>'P&amp;L'!$C:$R</formula>
  </rdn>
  <rdn rId="0" localSheetId="3" customView="1" name="Z_FD6B9644_7869_4AE4_B5F4_2F6A3AB7CBDB_.wvu.PrintArea" hidden="1" oldHidden="1">
    <formula>BS!$A$1:$P$51</formula>
  </rdn>
  <rdn rId="0" localSheetId="3" customView="1" name="Z_FD6B9644_7869_4AE4_B5F4_2F6A3AB7CBDB_.wvu.Cols" hidden="1" oldHidden="1">
    <formula>BS!$D:$O</formula>
  </rdn>
  <rdn rId="0" localSheetId="4" customView="1" name="Z_FD6B9644_7869_4AE4_B5F4_2F6A3AB7CBDB_.wvu.Rows" hidden="1" oldHidden="1">
    <formula>'Wynik odsetkowy'!$11:$12</formula>
  </rdn>
  <rdn rId="0" localSheetId="7" customView="1" name="Z_FD6B9644_7869_4AE4_B5F4_2F6A3AB7CBDB_.wvu.Rows" hidden="1" oldHidden="1">
    <formula>'Wynik handlowy'!$5:$6</formula>
  </rdn>
  <rdn rId="0" localSheetId="7" customView="1" name="Z_FD6B9644_7869_4AE4_B5F4_2F6A3AB7CBDB_.wvu.Cols" hidden="1" oldHidden="1">
    <formula>'Wynik handlowy'!$C:$R</formula>
  </rdn>
  <rdn rId="0" localSheetId="8" customView="1" name="Z_FD6B9644_7869_4AE4_B5F4_2F6A3AB7CBDB_.wvu.Cols" hidden="1" oldHidden="1">
    <formula>'Wynik inwestycyjny'!$C:$N</formula>
  </rdn>
  <rdn rId="0" localSheetId="10" customView="1" name="Z_FD6B9644_7869_4AE4_B5F4_2F6A3AB7CBDB_.wvu.Cols" hidden="1" oldHidden="1">
    <formula>'Inwestycyjne aktywa finansowe'!$C:$Q</formula>
  </rdn>
  <rdn rId="0" localSheetId="12" customView="1" name="Z_FD6B9644_7869_4AE4_B5F4_2F6A3AB7CBDB_.wvu.Cols" hidden="1" oldHidden="1">
    <formula>'Pozostałe koszty operacyjne'!$C:$Q</formula>
  </rdn>
  <rdn rId="0" localSheetId="14" customView="1" name="Z_FD6B9644_7869_4AE4_B5F4_2F6A3AB7CBDB_.wvu.Cols" hidden="1" oldHidden="1">
    <formula>'Zobowiązania wobec klientów'!$B:$O</formula>
  </rdn>
  <rdn rId="0" localSheetId="16" customView="1" name="Z_FD6B9644_7869_4AE4_B5F4_2F6A3AB7CBDB_.wvu.Cols" hidden="1" oldHidden="1">
    <formula>'Aktywa i zobow. fin. do obrotu'!$C:$R</formula>
  </rdn>
  <rcv guid="{FD6B9644-7869-4AE4-B5F4-2F6A3AB7CBDB}" action="add"/>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Y1:AQ1048576" start="0" length="2147483647">
    <dxf>
      <font>
        <color rgb="FFFF0000"/>
      </font>
    </dxf>
  </rfmt>
  <rfmt sheetId="3" sqref="A53:XFD70" start="0" length="2147483647">
    <dxf>
      <font>
        <color rgb="FFFF0000"/>
      </font>
    </dxf>
  </rfmt>
  <rcc rId="1787" sId="3" numFmtId="34">
    <oc r="T6">
      <f>T7+T8+T9</f>
    </oc>
    <nc r="T6">
      <v>141998745</v>
    </nc>
  </rcc>
  <rcc rId="1788" sId="3" numFmtId="34">
    <oc r="U6">
      <f>U7+U8+U9</f>
    </oc>
    <nc r="U6">
      <v>143001534</v>
    </nc>
  </rcc>
  <rcc rId="1789" sId="3" numFmtId="34">
    <oc r="V6">
      <f>V7+V8+V9</f>
    </oc>
    <nc r="V6">
      <v>141989966</v>
    </nc>
  </rcc>
  <rcc rId="1790" sId="3" numFmtId="34">
    <oc r="W6">
      <f>W7+W8+W9</f>
    </oc>
    <nc r="W6">
      <v>145347384</v>
    </nc>
  </rcc>
  <rcc rId="1791" sId="3" numFmtId="34">
    <oc r="X6">
      <f>X7+X8+X9</f>
    </oc>
    <nc r="X6">
      <v>148250421</v>
    </nc>
  </rcc>
  <rcc rId="1792" sId="3" numFmtId="34">
    <oc r="T12">
      <f>T13+T14+T16+T17</f>
    </oc>
    <nc r="T12">
      <v>66783434</v>
    </nc>
  </rcc>
  <rcc rId="1793" sId="3" numFmtId="34">
    <oc r="U12">
      <f>U13+U14+U16+U17</f>
    </oc>
    <nc r="U12">
      <v>68758852</v>
    </nc>
  </rcc>
  <rcc rId="1794" sId="3" numFmtId="34">
    <oc r="V12">
      <f>V13+V14+V16+V17</f>
    </oc>
    <nc r="V12">
      <v>71165386</v>
    </nc>
  </rcc>
  <rcc rId="1795" sId="3" numFmtId="34">
    <oc r="W12">
      <f>W13+W14+W16+W17</f>
    </oc>
    <nc r="W12">
      <v>70048917</v>
    </nc>
  </rcc>
  <rcc rId="1796" sId="3" numFmtId="34">
    <oc r="X12">
      <f>SUM(X13:X17)</f>
    </oc>
    <nc r="X12">
      <v>71866260</v>
    </nc>
  </rcc>
  <rcc rId="1797" sId="3" numFmtId="34">
    <oc r="D18">
      <f>D71--D74</f>
    </oc>
    <nc r="D18">
      <v>0</v>
    </nc>
  </rcc>
  <rcc rId="1798" sId="3" numFmtId="34">
    <oc r="E18">
      <f>E71--E74</f>
    </oc>
    <nc r="E18">
      <v>0</v>
    </nc>
  </rcc>
  <rcc rId="1799" sId="3" numFmtId="34">
    <oc r="F18">
      <f>F71--F74</f>
    </oc>
    <nc r="F18">
      <v>0</v>
    </nc>
  </rcc>
  <rcc rId="1800" sId="3" numFmtId="34">
    <oc r="G18">
      <f>G71--G74</f>
    </oc>
    <nc r="G18">
      <v>0</v>
    </nc>
  </rcc>
  <rcc rId="1801" sId="3" numFmtId="4">
    <oc r="P28">
      <f>P3+P4+P5+P6+P10+P12+P19+P20+P21+P22+P23+P25+P26+P27+P18</f>
    </oc>
    <nc r="P28">
      <v>209476166</v>
    </nc>
  </rcc>
  <rcc rId="1802" sId="3" numFmtId="4">
    <oc r="Q28">
      <f>Q3+Q4+Q5+Q6+Q10+Q12+Q19+Q20+Q21+Q22+Q23+Q25+Q26+Q27+Q18</f>
    </oc>
    <nc r="Q28">
      <v>215899523</v>
    </nc>
  </rcc>
  <rcc rId="1803" sId="3" numFmtId="4">
    <oc r="R28">
      <f>R3+R4+R5+R6+R10+R12+R19+R20+R21+R22+R23+R25+R26+R27+R18</f>
    </oc>
    <nc r="R28">
      <v>221609230</v>
    </nc>
  </rcc>
  <rcc rId="1804" sId="3" numFmtId="4">
    <oc r="S28">
      <f>S3+S4+S5+S6+S10+S12+S19+S20+S21+S22+S23+S25+S26+S27+S18</f>
    </oc>
    <nc r="S28">
      <v>222833964</v>
    </nc>
  </rcc>
  <rcc rId="1805" sId="3" numFmtId="4">
    <oc r="T28">
      <f>T3+T4+T5+T6+T10+T12+T19+T20+T21+T22+T23+T25+T26+T27+T18</f>
    </oc>
    <nc r="T28">
      <v>229311309</v>
    </nc>
  </rcc>
  <rcc rId="1806" sId="3" numFmtId="4">
    <oc r="U28">
      <f>U3+U4+U5+U6+U10+U12+U19+U20+U21+U22+U23+U24+U25+U26+U27+U18</f>
    </oc>
    <nc r="U28">
      <v>238243006</v>
    </nc>
  </rcc>
  <rcc rId="1807" sId="3" numFmtId="4">
    <oc r="V28">
      <f>V3+V4+V5+V6+V10+V12+V19+V20+V21+V22+V23+V24+V25+V26+V27+V18</f>
    </oc>
    <nc r="V28">
      <v>231378541</v>
    </nc>
  </rcc>
  <rcc rId="1808" sId="3" numFmtId="4">
    <oc r="W28">
      <f>W3+W4+W5+W6+W10+W12+W19+W20+W21+W22+W23+W24+W25+W26+W27+W18</f>
    </oc>
    <nc r="W28">
      <v>233653251</v>
    </nc>
  </rcc>
  <rcc rId="1809" sId="3" numFmtId="4">
    <oc r="X28">
      <f>X3+X4+X5+X6+X10+X12+X19+X20+X21+X22+X23+X24+X25+X26+X27+X18</f>
    </oc>
    <nc r="X28">
      <v>244876340</v>
    </nc>
  </rcc>
  <rcc rId="1810" sId="3" numFmtId="4">
    <oc r="P41">
      <f>SUM(P30:P40)</f>
    </oc>
    <nc r="P41">
      <v>182496656</v>
    </nc>
  </rcc>
  <rcc rId="1811" sId="3" numFmtId="4">
    <oc r="Q41">
      <f>SUM(Q30:Q40)</f>
    </oc>
    <nc r="Q41">
      <v>188658010</v>
    </nc>
  </rcc>
  <rcc rId="1812" sId="3" numFmtId="4">
    <oc r="R41">
      <f>SUM(R30:R40)</f>
    </oc>
    <nc r="R41">
      <v>193721721</v>
    </nc>
  </rcc>
  <rcc rId="1813" sId="3" numFmtId="4">
    <oc r="S41">
      <f>SUM(S30:S40)</f>
    </oc>
    <nc r="S41">
      <v>194377935</v>
    </nc>
  </rcc>
  <rcc rId="1814" sId="3" numFmtId="4">
    <oc r="T41">
      <f>SUM(T30:T40)</f>
    </oc>
    <nc r="T41">
      <v>200653319</v>
    </nc>
  </rcc>
  <rcc rId="1815" sId="3" numFmtId="4">
    <oc r="U41">
      <f>SUM(U30:U40)</f>
    </oc>
    <nc r="U41">
      <v>209154617</v>
    </nc>
  </rcc>
  <rcc rId="1816" sId="3" numFmtId="4">
    <oc r="V41">
      <f>SUM(V30:V40)</f>
    </oc>
    <nc r="V41">
      <v>202446147</v>
    </nc>
  </rcc>
  <rcc rId="1817" sId="3" numFmtId="4">
    <oc r="W41">
      <f>SUM(W30:W40)</f>
    </oc>
    <nc r="W41">
      <v>204664872</v>
    </nc>
  </rcc>
  <rcc rId="1818" sId="3" numFmtId="4">
    <oc r="X41">
      <f>SUM(X30:X40)</f>
    </oc>
    <nc r="X41">
      <v>217662764</v>
    </nc>
  </rcc>
  <rcc rId="1819" sId="3" numFmtId="4">
    <oc r="P43">
      <f>SUM(P44:P48)</f>
    </oc>
    <nc r="P43">
      <v>25431987</v>
    </nc>
  </rcc>
  <rcc rId="1820" sId="3" numFmtId="4">
    <oc r="Q43">
      <f>SUM(Q44:Q48)</f>
    </oc>
    <nc r="Q43">
      <v>25635076</v>
    </nc>
  </rcc>
  <rcc rId="1821" sId="3" numFmtId="4">
    <oc r="R43">
      <f>SUM(R44:R48)</f>
    </oc>
    <nc r="R43">
      <v>26317842</v>
    </nc>
  </rcc>
  <rcc rId="1822" sId="3" numFmtId="4">
    <oc r="S43">
      <f>SUM(S44:S48)</f>
    </oc>
    <nc r="S43">
      <v>26826490</v>
    </nc>
  </rcc>
  <rcc rId="1823" sId="3" numFmtId="4">
    <oc r="T43">
      <f>SUM(T44:T48)</f>
    </oc>
    <nc r="T43">
      <v>26994750</v>
    </nc>
  </rcc>
  <rcc rId="1824" sId="3" numFmtId="4">
    <oc r="U43">
      <f>SUM(U44:U48)</f>
    </oc>
    <nc r="U43">
      <v>27384381</v>
    </nc>
  </rcc>
  <rcc rId="1825" sId="3" numFmtId="4">
    <oc r="V43">
      <f>SUM(V44:V48)</f>
    </oc>
    <nc r="V43">
      <v>27284247</v>
    </nc>
  </rcc>
  <rcc rId="1826" sId="3" numFmtId="4">
    <oc r="W43">
      <f>SUM(W44:W48)</f>
    </oc>
    <nc r="W43">
      <v>27278905</v>
    </nc>
  </rcc>
  <rcc rId="1827" sId="3" numFmtId="4">
    <oc r="X43">
      <f>SUM(X44:X48)</f>
    </oc>
    <nc r="X43">
      <v>25531680</v>
    </nc>
  </rcc>
  <rcc rId="1828" sId="3" numFmtId="4">
    <oc r="P50">
      <f>P43+P49</f>
    </oc>
    <nc r="P50">
      <v>26979510</v>
    </nc>
  </rcc>
  <rcc rId="1829" sId="3" numFmtId="4">
    <oc r="Q50">
      <f>Q43+Q49</f>
    </oc>
    <nc r="Q50">
      <v>27241513</v>
    </nc>
  </rcc>
  <rcc rId="1830" sId="3" numFmtId="4">
    <oc r="R50">
      <f>R43+R49</f>
    </oc>
    <nc r="R50">
      <v>27887509</v>
    </nc>
  </rcc>
  <rcc rId="1831" sId="3" numFmtId="4">
    <oc r="S50">
      <f>S43+S49</f>
    </oc>
    <nc r="S50">
      <v>28456029</v>
    </nc>
  </rcc>
  <rcc rId="1832" sId="3" numFmtId="4">
    <oc r="T50">
      <f>T43+T49</f>
    </oc>
    <nc r="T50">
      <v>28657990</v>
    </nc>
  </rcc>
  <rcc rId="1833" sId="3" numFmtId="4">
    <oc r="U50">
      <f>U43+U49</f>
    </oc>
    <nc r="U50">
      <v>29088389</v>
    </nc>
  </rcc>
  <rcc rId="1834" sId="3" numFmtId="4">
    <oc r="V50">
      <f>V43+V49</f>
    </oc>
    <nc r="V50">
      <v>28932394</v>
    </nc>
  </rcc>
  <rcc rId="1835" sId="3" numFmtId="4">
    <oc r="W50">
      <f>W43+W49</f>
    </oc>
    <nc r="W50">
      <v>28988379</v>
    </nc>
  </rcc>
  <rcc rId="1836" sId="3" numFmtId="4">
    <oc r="X50">
      <f>X43+X49</f>
    </oc>
    <nc r="X50">
      <v>27213576</v>
    </nc>
  </rcc>
  <rcc rId="1837" sId="3" numFmtId="4">
    <oc r="S51">
      <f>S41+S50</f>
    </oc>
    <nc r="S51">
      <v>222833964</v>
    </nc>
  </rcc>
  <rcc rId="1838" sId="3" numFmtId="4">
    <oc r="T51">
      <f>T41+T50</f>
    </oc>
    <nc r="T51">
      <v>229311309</v>
    </nc>
  </rcc>
  <rcc rId="1839" sId="3" numFmtId="4">
    <oc r="U51">
      <f>U41+U50</f>
    </oc>
    <nc r="U51">
      <v>238243006</v>
    </nc>
  </rcc>
  <rcc rId="1840" sId="3" numFmtId="4">
    <oc r="V51">
      <f>V41+V50</f>
    </oc>
    <nc r="V51">
      <v>231378541</v>
    </nc>
  </rcc>
  <rcc rId="1841" sId="3" numFmtId="4">
    <oc r="W51">
      <f>W41+W50</f>
    </oc>
    <nc r="W51">
      <v>233653251</v>
    </nc>
  </rcc>
  <rcc rId="1842" sId="3" numFmtId="4">
    <oc r="X51">
      <f>X41+X50</f>
    </oc>
    <nc r="X51">
      <v>244876340</v>
    </nc>
  </rcc>
  <rcc rId="1843" sId="3" numFmtId="4">
    <oc r="X52">
      <f>X28-X51</f>
    </oc>
    <nc r="X52">
      <v>0</v>
    </nc>
  </rcc>
  <rcc rId="1844" sId="4" numFmtId="4">
    <oc r="C2">
      <f>SUM(C3:C4,C6,C7:C10)</f>
    </oc>
    <nc r="C2">
      <v>1559802</v>
    </nc>
  </rcc>
  <rcc rId="1845" sId="4" numFmtId="4">
    <oc r="D2">
      <f>SUM(D3:D4,D6,D7:D10)</f>
    </oc>
    <nc r="D2">
      <v>1620968</v>
    </nc>
  </rcc>
  <rcc rId="1846" sId="4" numFmtId="4">
    <oc r="E2">
      <f>SUM(E3:E4,E6,E7:E10)</f>
    </oc>
    <nc r="E2">
      <v>1663808</v>
    </nc>
  </rcc>
  <rcc rId="1847" sId="4" numFmtId="4">
    <oc r="F2">
      <f>SUM(F3:F4,F6,F7:F10)</f>
    </oc>
    <nc r="F2">
      <v>1684729</v>
    </nc>
  </rcc>
  <rcc rId="1848" sId="4" numFmtId="4">
    <oc r="G2">
      <f>SUM(G3:G4,G6,G7:G10)</f>
    </oc>
    <nc r="G2">
      <v>1688501</v>
    </nc>
  </rcc>
  <rcc rId="1849" sId="4" numFmtId="4">
    <oc r="H2">
      <f>SUM(H3:H4,H6,H7:H10)</f>
    </oc>
    <nc r="H2">
      <v>1736743</v>
    </nc>
  </rcc>
  <rcc rId="1850" sId="4" numFmtId="4">
    <oc r="I2">
      <f>SUM(I3:I4,I6,I7:I10)</f>
    </oc>
    <nc r="I2">
      <v>1805709</v>
    </nc>
  </rcc>
  <rcc rId="1851" sId="4" numFmtId="4">
    <oc r="J2">
      <f>SUM(J3:J4,J6,J7:J10)</f>
    </oc>
    <nc r="J2">
      <v>1982843</v>
    </nc>
  </rcc>
  <rcc rId="1852" sId="4" numFmtId="4">
    <oc r="K2">
      <f>SUM(K3:K4,K6,K7:K10)</f>
    </oc>
    <nc r="K2">
      <v>2081699</v>
    </nc>
  </rcc>
  <rcc rId="1853" sId="4" numFmtId="4">
    <oc r="L2">
      <f>SUM(L3:L4,L6,L7:L10)</f>
    </oc>
    <nc r="L2">
      <v>2116449</v>
    </nc>
  </rcc>
  <rcc rId="1854" sId="4" numFmtId="4">
    <oc r="M2">
      <f>SUM(M3:M4,M6,M7:M10)</f>
    </oc>
    <nc r="M2">
      <v>2166156</v>
    </nc>
  </rcc>
  <rcc rId="1855" sId="4" numFmtId="4">
    <oc r="N2">
      <f>SUM(N3:N4,N6,N7:N10)</f>
    </oc>
    <nc r="N2">
      <v>2097532</v>
    </nc>
  </rcc>
  <rcc rId="1856" sId="4" numFmtId="4">
    <oc r="O2">
      <f>SUM(O3:O4,O6,O7:O10)</f>
    </oc>
    <nc r="O2">
      <v>2040719</v>
    </nc>
  </rcc>
  <rcc rId="1857" sId="4" numFmtId="4">
    <oc r="P2">
      <f>SUM(P3:P4,P6,P7:P10)</f>
    </oc>
    <nc r="P2">
      <v>1748376</v>
    </nc>
  </rcc>
  <rcc rId="1858" sId="4" numFmtId="4">
    <oc r="Q2">
      <f>SUM(Q3:Q4,Q6,Q7:Q10)</f>
    </oc>
    <nc r="Q2">
      <v>1538368</v>
    </nc>
  </rcc>
  <rcc rId="1859" sId="4" numFmtId="4">
    <oc r="R2">
      <f>SUM(R3:R4,R6,R7:R10)</f>
    </oc>
    <nc r="R2">
      <v>1529697</v>
    </nc>
  </rcc>
  <rcc rId="1860" sId="4" numFmtId="4">
    <oc r="S2">
      <f>SUM(S3:S4,S6,S7:S10)</f>
    </oc>
    <nc r="S2">
      <v>1482872</v>
    </nc>
  </rcc>
  <rcc rId="1861" sId="4" numFmtId="4">
    <oc r="T2">
      <f>SUM(T3:T4,T6,T7:T10)</f>
    </oc>
    <nc r="T2">
      <v>1504589</v>
    </nc>
  </rcc>
  <rcc rId="1862" sId="4" numFmtId="4">
    <oc r="U2">
      <f>SUM(U3:U4,U6,U7:U10)</f>
    </oc>
    <nc r="U2">
      <v>1533008</v>
    </nc>
  </rcc>
  <rcc rId="1863" sId="4" numFmtId="4">
    <oc r="V2">
      <f>SUM(V3:V4,V6,V7:V10)</f>
    </oc>
    <nc r="V2">
      <v>1842115</v>
    </nc>
  </rcc>
  <rcc rId="1864" sId="4" numFmtId="34">
    <oc r="G3">
      <f>G14+G23+G26</f>
    </oc>
    <nc r="G3">
      <v>496216</v>
    </nc>
  </rcc>
  <rcc rId="1865" sId="4" numFmtId="34">
    <oc r="H3">
      <f>H14+H23+H26</f>
    </oc>
    <nc r="H3">
      <v>511595</v>
    </nc>
  </rcc>
  <rcc rId="1866" sId="4" numFmtId="34">
    <oc r="I3">
      <f>I14+I23+I26</f>
    </oc>
    <nc r="I3">
      <v>534737</v>
    </nc>
  </rcc>
  <rcc rId="1867" sId="4" numFmtId="34">
    <oc r="J3">
      <f>J14+J23+J26</f>
    </oc>
    <nc r="J3">
      <v>580009</v>
    </nc>
  </rcc>
  <rcc rId="1868" sId="4" numFmtId="34">
    <oc r="K3">
      <f>K14+K23+K26</f>
    </oc>
    <nc r="K3">
      <v>612516</v>
    </nc>
  </rcc>
  <rcc rId="1869" sId="4" numFmtId="34">
    <oc r="L3">
      <f>L14+L23+L26</f>
    </oc>
    <nc r="L3">
      <v>622815</v>
    </nc>
  </rcc>
  <rcc rId="1870" sId="4" numFmtId="34">
    <oc r="M3">
      <f>M14+M23+M26</f>
    </oc>
    <nc r="M3">
      <v>638868</v>
    </nc>
  </rcc>
  <rcc rId="1871" sId="4" numFmtId="34">
    <oc r="N3">
      <f>N14+N23+N26</f>
    </oc>
    <nc r="N3">
      <v>645950</v>
    </nc>
  </rcc>
  <rcc rId="1872" sId="4" numFmtId="34">
    <oc r="O3">
      <f>O14+O23+O26</f>
    </oc>
    <nc r="O3">
      <v>617256</v>
    </nc>
  </rcc>
  <rcc rId="1873" sId="4" numFmtId="34">
    <oc r="P3">
      <f>P14+P23+P26</f>
    </oc>
    <nc r="P3">
      <v>517381</v>
    </nc>
  </rcc>
  <rcc rId="1874" sId="4" numFmtId="34">
    <oc r="Q3">
      <f>Q14+Q23+Q26</f>
    </oc>
    <nc r="Q3">
      <v>451572</v>
    </nc>
  </rcc>
  <rcc rId="1875" sId="4" numFmtId="34">
    <oc r="R3">
      <f>R14+R23+R26</f>
    </oc>
    <nc r="R3">
      <v>456894</v>
    </nc>
  </rcc>
  <rcc rId="1876" sId="4" numFmtId="34">
    <oc r="S3">
      <f>S14+S23+S26</f>
    </oc>
    <nc r="S3">
      <v>437192</v>
    </nc>
  </rcc>
  <rcc rId="1877" sId="4" numFmtId="34">
    <oc r="T3">
      <f>T14+T23+T26</f>
    </oc>
    <nc r="T3">
      <v>447360</v>
    </nc>
  </rcc>
  <rcc rId="1878" sId="4" numFmtId="34">
    <oc r="U3">
      <f>U14+U23+U26</f>
    </oc>
    <nc r="U3">
      <v>447196</v>
    </nc>
  </rcc>
  <rcc rId="1879" sId="4" numFmtId="34">
    <oc r="V3">
      <f>V14+V23+V26</f>
    </oc>
    <nc r="V3">
      <v>510078</v>
    </nc>
  </rcc>
  <rcc rId="1880" sId="4" numFmtId="34">
    <oc r="G4">
      <f>G15+G27</f>
    </oc>
    <nc r="G4">
      <v>947745</v>
    </nc>
  </rcc>
  <rcc rId="1881" sId="4" numFmtId="34">
    <oc r="H4">
      <f>H15+H27</f>
    </oc>
    <nc r="H4">
      <v>978260</v>
    </nc>
  </rcc>
  <rcc rId="1882" sId="4" numFmtId="34">
    <oc r="I4">
      <f>I15+I27</f>
    </oc>
    <nc r="I4">
      <v>1002343</v>
    </nc>
  </rcc>
  <rcc rId="1883" sId="4" numFmtId="34">
    <oc r="J4">
      <f>J15+J27</f>
    </oc>
    <nc r="J4">
      <v>1100303</v>
    </nc>
  </rcc>
  <rcc rId="1884" sId="4" numFmtId="34">
    <oc r="K4">
      <f>K15+K27</f>
    </oc>
    <nc r="K4">
      <v>1156682</v>
    </nc>
  </rcc>
  <rcc rId="1885" sId="4" numFmtId="34">
    <oc r="L4">
      <f>L15+L27</f>
    </oc>
    <nc r="L4">
      <v>1194984</v>
    </nc>
  </rcc>
  <rcc rId="1886" sId="4" numFmtId="34">
    <oc r="M4">
      <f>M15+M27</f>
    </oc>
    <nc r="M4">
      <v>1239653</v>
    </nc>
  </rcc>
  <rcc rId="1887" sId="4" numFmtId="34">
    <oc r="N4">
      <f>N15+N27</f>
    </oc>
    <nc r="N4">
      <v>1173562</v>
    </nc>
  </rcc>
  <rcc rId="1888" sId="4" numFmtId="34">
    <oc r="O4">
      <f>O15+O27</f>
    </oc>
    <nc r="O4">
      <v>1161883</v>
    </nc>
  </rcc>
  <rcc rId="1889" sId="4" numFmtId="34">
    <oc r="P4">
      <f>P15+P27</f>
    </oc>
    <nc r="P4">
      <v>1000596</v>
    </nc>
  </rcc>
  <rcc rId="1890" sId="4" numFmtId="34">
    <oc r="Q4">
      <f>Q15+Q27</f>
    </oc>
    <nc r="Q4">
      <v>868014</v>
    </nc>
  </rcc>
  <rcc rId="1891" sId="4" numFmtId="34">
    <oc r="R4">
      <f>R15+R27</f>
    </oc>
    <nc r="R4">
      <v>871255</v>
    </nc>
  </rcc>
  <rcc rId="1892" sId="4" numFmtId="34">
    <oc r="S4">
      <f>S15+S27</f>
    </oc>
    <nc r="S4">
      <v>842359</v>
    </nc>
  </rcc>
  <rcc rId="1893" sId="4" numFmtId="34">
    <oc r="T4">
      <f>T15+T27</f>
    </oc>
    <nc r="T4">
      <v>852449</v>
    </nc>
  </rcc>
  <rcc rId="1894" sId="4" numFmtId="34">
    <oc r="U4">
      <f>U15+U27</f>
    </oc>
    <nc r="U4">
      <v>895440</v>
    </nc>
  </rcc>
  <rcc rId="1895" sId="4" numFmtId="34">
    <oc r="V4">
      <f>V15+V27</f>
    </oc>
    <nc r="V4">
      <v>1002804</v>
    </nc>
  </rcc>
  <rcc rId="1896" sId="4" numFmtId="34">
    <oc r="G5">
      <f>G16+G28</f>
    </oc>
    <nc r="G5">
      <v>280304</v>
    </nc>
  </rcc>
  <rcc rId="1897" sId="4" numFmtId="34">
    <oc r="H5">
      <f>H16+H28</f>
    </oc>
    <nc r="H5">
      <v>293213</v>
    </nc>
  </rcc>
  <rcc rId="1898" sId="4" numFmtId="34">
    <oc r="I5">
      <f>I16+I28</f>
    </oc>
    <nc r="I5">
      <v>303386</v>
    </nc>
  </rcc>
  <rcc rId="1899" sId="4" numFmtId="34">
    <oc r="J5">
      <f>J16+J28</f>
    </oc>
    <nc r="J5">
      <v>355178</v>
    </nc>
  </rcc>
  <rcc rId="1900" sId="4" numFmtId="34">
    <oc r="K5">
      <f>K16+K28</f>
    </oc>
    <nc r="K5">
      <v>396264</v>
    </nc>
  </rcc>
  <rcc rId="1901" sId="4" numFmtId="34">
    <oc r="L5">
      <f>L16+L28</f>
    </oc>
    <nc r="L5">
      <v>407861</v>
    </nc>
  </rcc>
  <rcc rId="1902" sId="4" numFmtId="34">
    <oc r="M5">
      <f>M16+M28</f>
    </oc>
    <nc r="M5">
      <v>418730</v>
    </nc>
  </rcc>
  <rcc rId="1903" sId="4" numFmtId="34">
    <oc r="N5">
      <f>N16+N28</f>
    </oc>
    <nc r="N5">
      <v>423653</v>
    </nc>
  </rcc>
  <rcc rId="1904" sId="4" numFmtId="34">
    <oc r="O5">
      <f>O16+O28</f>
    </oc>
    <nc r="O5">
      <v>423909</v>
    </nc>
  </rcc>
  <rcc rId="1905" sId="4" numFmtId="34">
    <oc r="P5">
      <f>P16+P28</f>
    </oc>
    <nc r="P5">
      <v>359484</v>
    </nc>
  </rcc>
  <rcc rId="1906" sId="4" numFmtId="34">
    <oc r="Q5">
      <f>Q16+Q28</f>
    </oc>
    <nc r="Q5">
      <v>286950</v>
    </nc>
  </rcc>
  <rcc rId="1907" sId="4" numFmtId="34">
    <oc r="R5">
      <f>R16+R28</f>
    </oc>
    <nc r="R5">
      <v>278684</v>
    </nc>
  </rcc>
  <rcc rId="1908" sId="4" numFmtId="34">
    <oc r="S5">
      <f>S16+S28</f>
    </oc>
    <nc r="S5">
      <v>272884</v>
    </nc>
  </rcc>
  <rcc rId="1909" sId="4" numFmtId="34">
    <oc r="T5">
      <f>T16+T28</f>
    </oc>
    <nc r="T5">
      <v>279689</v>
    </nc>
  </rcc>
  <rcc rId="1910" sId="4" numFmtId="34">
    <oc r="U5">
      <f>U16+U28</f>
    </oc>
    <nc r="U5">
      <v>291994</v>
    </nc>
  </rcc>
  <rcc rId="1911" sId="4" numFmtId="34">
    <oc r="V5">
      <f>V16+V28</f>
    </oc>
    <nc r="V5">
      <v>346293</v>
    </nc>
  </rcc>
  <rcc rId="1912" sId="4" numFmtId="34">
    <oc r="G6">
      <f>G24+G29</f>
    </oc>
    <nc r="G6">
      <v>169101</v>
    </nc>
  </rcc>
  <rcc rId="1913" sId="4" numFmtId="34">
    <oc r="H6">
      <f>H24+H29</f>
    </oc>
    <nc r="H6">
      <v>169183</v>
    </nc>
  </rcc>
  <rcc rId="1914" sId="4" numFmtId="34">
    <oc r="I6">
      <f>I24+I29</f>
    </oc>
    <nc r="I6">
      <v>192883</v>
    </nc>
  </rcc>
  <rcc rId="1915" sId="4" numFmtId="34">
    <oc r="J6">
      <f>J24+J29</f>
    </oc>
    <nc r="J6">
      <v>211727</v>
    </nc>
  </rcc>
  <rcc rId="1916" sId="4" numFmtId="34">
    <oc r="K6">
      <f>K24+K29</f>
    </oc>
    <nc r="K6">
      <v>228036</v>
    </nc>
  </rcc>
  <rcc rId="1917" sId="4" numFmtId="34">
    <oc r="L6">
      <f>L24+L29</f>
    </oc>
    <nc r="L6">
      <v>215282</v>
    </nc>
  </rcc>
  <rcc rId="1918" sId="4" numFmtId="34">
    <oc r="M6">
      <f>M24+M29</f>
    </oc>
    <nc r="M6">
      <v>203939</v>
    </nc>
  </rcc>
  <rcc rId="1919" sId="4" numFmtId="34">
    <oc r="N6">
      <f>N24+N29</f>
    </oc>
    <nc r="N6">
      <v>207409</v>
    </nc>
  </rcc>
  <rcc rId="1920" sId="4" numFmtId="34">
    <oc r="O6">
      <f>O24+O29</f>
    </oc>
    <nc r="O6">
      <v>199946</v>
    </nc>
  </rcc>
  <rcc rId="1921" sId="4" numFmtId="34">
    <oc r="P6">
      <f>P24+P29</f>
    </oc>
    <nc r="P6">
      <v>204724</v>
    </nc>
  </rcc>
  <rcc rId="1922" sId="4" numFmtId="34">
    <oc r="Q6">
      <f>Q24+Q29</f>
    </oc>
    <nc r="Q6">
      <v>213409</v>
    </nc>
  </rcc>
  <rcc rId="1923" sId="4" numFmtId="34">
    <oc r="R6">
      <f>R24+R29</f>
    </oc>
    <nc r="R6">
      <v>208088</v>
    </nc>
  </rcc>
  <rcc rId="1924" sId="4" numFmtId="34">
    <oc r="S6">
      <f>S24+S29</f>
    </oc>
    <nc r="S6">
      <v>201596</v>
    </nc>
  </rcc>
  <rcc rId="1925" sId="4" numFmtId="34">
    <oc r="T6">
      <f>T24+T29</f>
    </oc>
    <nc r="T6">
      <v>204251</v>
    </nc>
  </rcc>
  <rcc rId="1926" sId="4" numFmtId="34">
    <oc r="U6">
      <f>U24+U29</f>
    </oc>
    <nc r="U6">
      <v>190646</v>
    </nc>
  </rcc>
  <rcc rId="1927" sId="4" numFmtId="34">
    <oc r="V6">
      <f>V24+V29+V21</f>
    </oc>
    <nc r="V6">
      <v>316027</v>
    </nc>
  </rcc>
  <rcc rId="1928" sId="4" numFmtId="34">
    <oc r="G7">
      <f>G17</f>
    </oc>
    <nc r="G7">
      <v>13653</v>
    </nc>
  </rcc>
  <rcc rId="1929" sId="4" numFmtId="34">
    <oc r="H7">
      <f>H17</f>
    </oc>
    <nc r="H7">
      <v>15780</v>
    </nc>
  </rcc>
  <rcc rId="1930" sId="4" numFmtId="34">
    <oc r="I7">
      <f>I17</f>
    </oc>
    <nc r="I7">
      <v>16818</v>
    </nc>
  </rcc>
  <rcc rId="1931" sId="4" numFmtId="34">
    <oc r="J7">
      <f>J17</f>
    </oc>
    <nc r="J7">
      <v>26701</v>
    </nc>
  </rcc>
  <rcc rId="1932" sId="4" numFmtId="34">
    <oc r="K7">
      <f>K17</f>
    </oc>
    <nc r="K7">
      <v>24615</v>
    </nc>
  </rcc>
  <rcc rId="1933" sId="4" numFmtId="34">
    <oc r="L7">
      <f>L17</f>
    </oc>
    <nc r="L7">
      <v>25573</v>
    </nc>
  </rcc>
  <rcc rId="1934" sId="4" numFmtId="34">
    <oc r="M7">
      <f>M17</f>
    </oc>
    <nc r="M7">
      <v>26866</v>
    </nc>
  </rcc>
  <rcc rId="1935" sId="4" numFmtId="34">
    <oc r="N7">
      <f>N17</f>
    </oc>
    <nc r="N7">
      <v>17314</v>
    </nc>
  </rcc>
  <rcc rId="1936" sId="4" numFmtId="34">
    <oc r="O7">
      <f>O17</f>
    </oc>
    <nc r="O7">
      <v>11609</v>
    </nc>
  </rcc>
  <rcc rId="1937" sId="4" numFmtId="34">
    <oc r="P7">
      <f>P17</f>
    </oc>
    <nc r="P7">
      <v>3725</v>
    </nc>
  </rcc>
  <rcc rId="1938" sId="4" numFmtId="34">
    <oc r="Q7">
      <f>Q17</f>
    </oc>
    <nc r="Q7">
      <v>454</v>
    </nc>
  </rcc>
  <rcc rId="1939" sId="4" numFmtId="34">
    <oc r="R7">
      <f>R17</f>
    </oc>
    <nc r="R7">
      <v>546</v>
    </nc>
  </rcc>
  <rcc rId="1940" sId="4" numFmtId="34">
    <oc r="S7">
      <f>S17</f>
    </oc>
    <nc r="S7">
      <v>331</v>
    </nc>
  </rcc>
  <rcc rId="1941" sId="4" numFmtId="34">
    <oc r="T7">
      <f>T17</f>
    </oc>
    <nc r="T7">
      <v>112</v>
    </nc>
  </rcc>
  <rcc rId="1942" sId="4" numFmtId="34">
    <oc r="U7">
      <f>U17</f>
    </oc>
    <nc r="U7">
      <v>-100</v>
    </nc>
  </rcc>
  <rcc rId="1943" sId="4" numFmtId="34">
    <oc r="V7">
      <f>V17</f>
    </oc>
    <nc r="V7">
      <v>6008</v>
    </nc>
  </rcc>
  <rcc rId="1944" sId="4" numFmtId="34">
    <oc r="G8">
      <f>G18</f>
    </oc>
    <nc r="G8">
      <v>7691</v>
    </nc>
  </rcc>
  <rcc rId="1945" sId="4" numFmtId="34">
    <oc r="H8">
      <f>H18</f>
    </oc>
    <nc r="H8">
      <v>8378</v>
    </nc>
  </rcc>
  <rcc rId="1946" sId="4" numFmtId="34">
    <oc r="I8">
      <f>I18</f>
    </oc>
    <nc r="I8">
      <v>7816</v>
    </nc>
  </rcc>
  <rcc rId="1947" sId="4" numFmtId="34">
    <oc r="J8">
      <f>J18</f>
    </oc>
    <nc r="J8">
      <v>11945</v>
    </nc>
  </rcc>
  <rcc rId="1948" sId="4" numFmtId="34">
    <oc r="K8">
      <f>K18</f>
    </oc>
    <nc r="K8">
      <v>12821</v>
    </nc>
  </rcc>
  <rcc rId="1949" sId="4" numFmtId="34">
    <oc r="L8">
      <f>L18</f>
    </oc>
    <nc r="L8">
      <v>12562</v>
    </nc>
  </rcc>
  <rcc rId="1950" sId="4" numFmtId="34">
    <oc r="M8">
      <f>M18</f>
    </oc>
    <nc r="M8">
      <v>11057</v>
    </nc>
  </rcc>
  <rcc rId="1951" sId="4" numFmtId="34">
    <oc r="N8">
      <f>N18</f>
    </oc>
    <nc r="N8">
      <v>11170</v>
    </nc>
  </rcc>
  <rcc rId="1952" sId="4" numFmtId="34">
    <oc r="O8">
      <f>O18</f>
    </oc>
    <nc r="O8">
      <v>9889</v>
    </nc>
  </rcc>
  <rcc rId="1953" sId="4" numFmtId="34">
    <oc r="P8">
      <f>P18</f>
    </oc>
    <nc r="P8">
      <v>2304</v>
    </nc>
  </rcc>
  <rcc rId="1954" sId="4" numFmtId="34">
    <oc r="Q8">
      <f>Q18</f>
    </oc>
    <nc r="Q8">
      <v>228</v>
    </nc>
  </rcc>
  <rcc rId="1955" sId="4" numFmtId="34">
    <oc r="R8">
      <f>R18</f>
    </oc>
    <nc r="R8">
      <v>-318</v>
    </nc>
  </rcc>
  <rcc rId="1956" sId="4" numFmtId="34">
    <oc r="S8">
      <f>S18</f>
    </oc>
    <nc r="S8">
      <v>-127</v>
    </nc>
  </rcc>
  <rcc rId="1957" sId="4" numFmtId="34">
    <oc r="T8">
      <f>T18</f>
    </oc>
    <nc r="T8">
      <v>-877</v>
    </nc>
  </rcc>
  <rcc rId="1958" sId="4" numFmtId="34">
    <oc r="U8">
      <f>U18</f>
    </oc>
    <nc r="U8">
      <v>-1776</v>
    </nc>
  </rcc>
  <rcc rId="1959" sId="4" numFmtId="34">
    <oc r="V8">
      <f>V18</f>
    </oc>
    <nc r="V8">
      <v>5689</v>
    </nc>
  </rcc>
  <rcc rId="1960" sId="4" numFmtId="34">
    <oc r="G9">
      <f>G19</f>
    </oc>
    <nc r="G9">
      <v>1974</v>
    </nc>
  </rcc>
  <rcc rId="1961" sId="4" numFmtId="34">
    <oc r="H9">
      <f>H19</f>
    </oc>
    <nc r="H9">
      <v>1941</v>
    </nc>
  </rcc>
  <rcc rId="1962" sId="4" numFmtId="34">
    <oc r="I9">
      <f>I19</f>
    </oc>
    <nc r="I9">
      <v>2796</v>
    </nc>
  </rcc>
  <rcc rId="1963" sId="4" numFmtId="34">
    <oc r="J9">
      <f>J19</f>
    </oc>
    <nc r="J9">
      <v>3083</v>
    </nc>
  </rcc>
  <rcc rId="1964" sId="4" numFmtId="34">
    <oc r="K9">
      <f>K19</f>
    </oc>
    <nc r="K9">
      <v>2762</v>
    </nc>
  </rcc>
  <rcc rId="1965" sId="4" numFmtId="34">
    <oc r="L9">
      <f>L19</f>
    </oc>
    <nc r="L9">
      <v>2496</v>
    </nc>
  </rcc>
  <rcc rId="1966" sId="4" numFmtId="34">
    <oc r="M9">
      <f>M19</f>
    </oc>
    <nc r="M9">
      <v>2448</v>
    </nc>
  </rcc>
  <rcc rId="1967" sId="4" numFmtId="34">
    <oc r="N9">
      <f>N19</f>
    </oc>
    <nc r="N9">
      <v>2447</v>
    </nc>
  </rcc>
  <rcc rId="1968" sId="4" numFmtId="34">
    <oc r="O9">
      <f>O19</f>
    </oc>
    <nc r="O9">
      <v>2803</v>
    </nc>
  </rcc>
  <rcc rId="1969" sId="4" numFmtId="34">
    <oc r="P9">
      <f>P19</f>
    </oc>
    <nc r="P9">
      <v>2330</v>
    </nc>
  </rcc>
  <rcc rId="1970" sId="4" numFmtId="34">
    <oc r="Q9">
      <f>Q19</f>
    </oc>
    <nc r="Q9">
      <v>1514</v>
    </nc>
  </rcc>
  <rcc rId="1971" sId="4" numFmtId="34">
    <oc r="R9">
      <f>R19</f>
    </oc>
    <nc r="R9">
      <v>1270</v>
    </nc>
  </rcc>
  <rcc rId="1972" sId="4" numFmtId="34">
    <oc r="S9">
      <f>S19</f>
    </oc>
    <nc r="S9">
      <v>1521</v>
    </nc>
  </rcc>
  <rcc rId="1973" sId="4" numFmtId="34">
    <oc r="T9">
      <f>T19</f>
    </oc>
    <nc r="T9">
      <v>1294</v>
    </nc>
  </rcc>
  <rcc rId="1974" sId="4" numFmtId="34">
    <oc r="U9">
      <f>U19</f>
    </oc>
    <nc r="U9">
      <v>1602</v>
    </nc>
  </rcc>
  <rcc rId="1975" sId="4" numFmtId="34">
    <oc r="V9">
      <f>V19</f>
    </oc>
    <nc r="V9">
      <v>1509</v>
    </nc>
  </rcc>
  <rcc rId="1976" sId="4" numFmtId="34">
    <oc r="G10">
      <f>G20</f>
    </oc>
    <nc r="G10">
      <v>52121</v>
    </nc>
  </rcc>
  <rcc rId="1977" sId="4" numFmtId="34">
    <oc r="H10">
      <f>H20</f>
    </oc>
    <nc r="H10">
      <v>51606</v>
    </nc>
  </rcc>
  <rcc rId="1978" sId="4" numFmtId="34">
    <oc r="I10">
      <f>I20</f>
    </oc>
    <nc r="I10">
      <v>48316</v>
    </nc>
  </rcc>
  <rcc rId="1979" sId="4" numFmtId="34">
    <oc r="J10">
      <f>J20</f>
    </oc>
    <nc r="J10">
      <v>49075</v>
    </nc>
  </rcc>
  <rcc rId="1980" sId="4" numFmtId="34">
    <oc r="K10">
      <f>K20</f>
    </oc>
    <nc r="K10">
      <v>44267</v>
    </nc>
  </rcc>
  <rcc rId="1981" sId="4" numFmtId="34">
    <oc r="L10">
      <f>L20</f>
    </oc>
    <nc r="L10">
      <v>42737</v>
    </nc>
  </rcc>
  <rcc rId="1982" sId="4" numFmtId="34">
    <oc r="M10">
      <f>M20</f>
    </oc>
    <nc r="M10">
      <v>43325</v>
    </nc>
  </rcc>
  <rcc rId="1983" sId="4" numFmtId="34">
    <oc r="N10">
      <f>N20</f>
    </oc>
    <nc r="N10">
      <v>39680</v>
    </nc>
  </rcc>
  <rcc rId="1984" sId="4" numFmtId="34">
    <oc r="O10">
      <f>O20</f>
    </oc>
    <nc r="O10">
      <v>37333</v>
    </nc>
  </rcc>
  <rcc rId="1985" sId="4" numFmtId="34">
    <oc r="P10">
      <f>P20</f>
    </oc>
    <nc r="P10">
      <v>17316</v>
    </nc>
  </rcc>
  <rcc rId="1986" sId="4" numFmtId="34">
    <oc r="Q10">
      <f>Q20</f>
    </oc>
    <nc r="Q10">
      <v>3177</v>
    </nc>
  </rcc>
  <rcc rId="1987" sId="4" numFmtId="34">
    <oc r="R10">
      <f>R20</f>
    </oc>
    <nc r="R10">
      <v>-8038</v>
    </nc>
  </rcc>
  <rcc rId="1988" sId="4" numFmtId="34">
    <oc r="S10">
      <f>S20</f>
    </oc>
    <nc r="S10">
      <v>0</v>
    </nc>
  </rcc>
  <rcc rId="1989" sId="4" numFmtId="34">
    <oc r="T10">
      <f>T20</f>
    </oc>
    <nc r="T10">
      <v>0</v>
    </nc>
  </rcc>
  <rcc rId="1990" sId="4" numFmtId="34">
    <oc r="U10">
      <f>U20</f>
    </oc>
    <nc r="U10">
      <v>0</v>
    </nc>
  </rcc>
  <rcc rId="1991" sId="4" numFmtId="34">
    <oc r="V10">
      <f>V20</f>
    </oc>
    <nc r="V10">
      <v>0</v>
    </nc>
  </rcc>
  <rcc rId="1992" sId="4" numFmtId="34">
    <oc r="O11">
      <f>O3+O9</f>
    </oc>
    <nc r="O11">
      <v>620059</v>
    </nc>
  </rcc>
  <rcc rId="1993" sId="4" numFmtId="34">
    <oc r="S11">
      <f>S3+S9</f>
    </oc>
    <nc r="S11">
      <v>438713</v>
    </nc>
  </rcc>
  <rcc rId="1994" sId="4" numFmtId="34">
    <oc r="T11">
      <f>T3+T9</f>
    </oc>
    <nc r="T11">
      <v>448654</v>
    </nc>
  </rcc>
  <rcc rId="1995" sId="4" numFmtId="34">
    <oc r="U11">
      <f>U3+U9</f>
    </oc>
    <nc r="U11">
      <v>448798</v>
    </nc>
  </rcc>
  <rcc rId="1996" sId="4" numFmtId="34">
    <oc r="V11">
      <f>V3+V9</f>
    </oc>
    <nc r="V11">
      <v>511587</v>
    </nc>
  </rcc>
  <rcc rId="1997" sId="4" numFmtId="34">
    <oc r="O12">
      <f>O6+O7</f>
    </oc>
    <nc r="O12">
      <v>211555</v>
    </nc>
  </rcc>
  <rcc rId="1998" sId="4" numFmtId="34">
    <oc r="S12">
      <f>S6+S7</f>
    </oc>
    <nc r="S12">
      <v>201927</v>
    </nc>
  </rcc>
  <rcc rId="1999" sId="4" numFmtId="34">
    <oc r="T12">
      <f>T6+T7</f>
    </oc>
    <nc r="T12">
      <v>204363</v>
    </nc>
  </rcc>
  <rcc rId="2000" sId="4" numFmtId="34">
    <oc r="U12">
      <f>U6+U7</f>
    </oc>
    <nc r="U12">
      <v>190546</v>
    </nc>
  </rcc>
  <rcc rId="2001" sId="4" numFmtId="34">
    <oc r="V12">
      <f>V6+V7</f>
    </oc>
    <nc r="V12">
      <v>322035</v>
    </nc>
  </rcc>
  <rcc rId="2002" sId="4" numFmtId="34">
    <oc r="C13">
      <f>SUM(C14:C15,C17,C18:C20)</f>
    </oc>
    <nc r="C13">
      <v>0</v>
    </nc>
  </rcc>
  <rcc rId="2003" sId="4" numFmtId="34">
    <oc r="D13">
      <f>SUM(D14:D15,D17,D18:D20)</f>
    </oc>
    <nc r="D13">
      <v>0</v>
    </nc>
  </rcc>
  <rcc rId="2004" sId="4" numFmtId="34">
    <oc r="E13">
      <f>SUM(E14:E15,E17,E18:E20)</f>
    </oc>
    <nc r="E13">
      <v>0</v>
    </nc>
  </rcc>
  <rcc rId="2005" sId="4" numFmtId="34">
    <oc r="F13">
      <f>SUM(F14:F15,F17,F18:F20)</f>
    </oc>
    <nc r="F13">
      <v>0</v>
    </nc>
  </rcc>
  <rcc rId="2006" sId="4" numFmtId="34">
    <oc r="G13">
      <f>SUM(G14:G15,G17,G18:G20)</f>
    </oc>
    <nc r="G13">
      <v>1487943</v>
    </nc>
  </rcc>
  <rcc rId="2007" sId="4" numFmtId="34">
    <oc r="H13">
      <f>SUM(H14:H15,H17,H18:H20)</f>
    </oc>
    <nc r="H13">
      <v>1537794</v>
    </nc>
  </rcc>
  <rcc rId="2008" sId="4" numFmtId="34">
    <oc r="I13">
      <f>SUM(I14:I15,I17,I18:I20)</f>
    </oc>
    <nc r="I13">
      <v>1584506</v>
    </nc>
  </rcc>
  <rcc rId="2009" sId="4" numFmtId="34">
    <oc r="J13">
      <f>SUM(J14:J15,J17,J18:J20)</f>
    </oc>
    <nc r="J13">
      <v>1734889</v>
    </nc>
  </rcc>
  <rcc rId="2010" sId="4" numFmtId="34">
    <oc r="K13">
      <f>SUM(K14:K15,K17,K18:K20)</f>
    </oc>
    <nc r="K13">
      <v>1821282</v>
    </nc>
  </rcc>
  <rcc rId="2011" sId="4" numFmtId="34">
    <oc r="L13">
      <f>SUM(L14:L15,L17,L18:L20)</f>
    </oc>
    <nc r="L13">
      <v>1869671</v>
    </nc>
  </rcc>
  <rcc rId="2012" sId="4" numFmtId="34">
    <oc r="M13">
      <f>SUM(M14:M15,M17,M18:M20)</f>
    </oc>
    <nc r="M13">
      <v>1923854</v>
    </nc>
  </rcc>
  <rcc rId="2013" sId="4" numFmtId="34">
    <oc r="N13">
      <f>SUM(N14:N15,N17,N18:N20)</f>
    </oc>
    <nc r="N13">
      <v>1852731</v>
    </nc>
  </rcc>
  <rcc rId="2014" sId="4" numFmtId="34">
    <oc r="O13">
      <f>SUM(O14:O15,O17,O18:O20)</f>
    </oc>
    <nc r="O13">
      <v>1806790</v>
    </nc>
  </rcc>
  <rcc rId="2015" sId="4" numFmtId="34">
    <oc r="P13">
      <f>SUM(P14:P15,P17,P18:P20)</f>
    </oc>
    <nc r="P13">
      <v>1525476</v>
    </nc>
  </rcc>
  <rcc rId="2016" sId="4" numFmtId="34">
    <oc r="Q13">
      <f>SUM(Q14:Q15,Q17,Q18:Q20)</f>
    </oc>
    <nc r="Q13">
      <v>1312827</v>
    </nc>
  </rcc>
  <rcc rId="2017" sId="4" numFmtId="34">
    <oc r="R13">
      <f>SUM(R14:R15,R17,R18:R20)</f>
    </oc>
    <nc r="R13">
      <v>1301683</v>
    </nc>
  </rcc>
  <rcc rId="2018" sId="4" numFmtId="34">
    <oc r="S13">
      <f>SUM(S14:S15,S17,S18:S20)</f>
    </oc>
    <nc r="S13">
      <v>1266176</v>
    </nc>
  </rcc>
  <rcc rId="2019" sId="4" numFmtId="34">
    <oc r="T13">
      <f>SUM(T14:T15,T17,T18:T20)</f>
    </oc>
    <nc r="T13">
      <v>1283969</v>
    </nc>
  </rcc>
  <rcc rId="2020" sId="4" numFmtId="34">
    <oc r="U13">
      <f>SUM(U14:U15,U17,U18:U21)</f>
    </oc>
    <nc r="U13">
      <v>1328142</v>
    </nc>
  </rcc>
  <rcc rId="2021" sId="4" numFmtId="34">
    <oc r="V13">
      <f>SUM(V14:V15,V17,V18:V21)</f>
    </oc>
    <nc r="V13">
      <v>1511489</v>
    </nc>
  </rcc>
  <rcc rId="2022" sId="4" numFmtId="34">
    <oc r="O14">
      <f>615521-9371</f>
    </oc>
    <nc r="O14">
      <v>606150</v>
    </nc>
  </rcc>
  <rcc rId="2023" sId="4" numFmtId="34">
    <oc r="P14">
      <f>517023-9864</f>
    </oc>
    <nc r="P14">
      <v>507159</v>
    </nc>
  </rcc>
  <rcc rId="2024" sId="4" numFmtId="34">
    <oc r="Q14">
      <f>454302-10474</f>
    </oc>
    <nc r="Q14">
      <v>443828</v>
    </nc>
  </rcc>
  <rcc rId="2025" sId="4" numFmtId="34">
    <oc r="R14">
      <f>454009-9883</f>
    </oc>
    <nc r="R14">
      <v>444126</v>
    </nc>
  </rcc>
  <rcc rId="2026" sId="4" numFmtId="34">
    <oc r="S14">
      <f>435273-9605</f>
    </oc>
    <nc r="S14">
      <v>425668</v>
    </nc>
  </rcc>
  <rcc rId="2027" sId="4" numFmtId="34">
    <oc r="T14">
      <f>441668-7347</f>
    </oc>
    <nc r="T14">
      <v>434321</v>
    </nc>
  </rcc>
  <rcc rId="2028" sId="4" numFmtId="34">
    <oc r="O15">
      <f>1139006</f>
    </oc>
    <nc r="O15">
      <v>1139006</v>
    </nc>
  </rcc>
  <rcc rId="2029" sId="4" numFmtId="34">
    <oc r="R15">
      <f>872696-8599</f>
    </oc>
    <nc r="R15">
      <v>864097</v>
    </nc>
  </rcc>
  <rcc rId="2030" sId="4" numFmtId="34">
    <oc r="O17">
      <f>11609</f>
    </oc>
    <nc r="O17">
      <v>11609</v>
    </nc>
  </rcc>
  <rcc rId="2031" sId="4" numFmtId="34">
    <oc r="O19">
      <f>2802+1</f>
    </oc>
    <nc r="O19">
      <v>2803</v>
    </nc>
  </rcc>
  <rcc rId="2032" sId="4" numFmtId="34">
    <oc r="C22">
      <f>SUM(C23:C24)</f>
    </oc>
    <nc r="C22">
      <v>0</v>
    </nc>
  </rcc>
  <rcc rId="2033" sId="4" numFmtId="34">
    <oc r="D22">
      <f>SUM(D23:D24)</f>
    </oc>
    <nc r="D22">
      <v>0</v>
    </nc>
  </rcc>
  <rcc rId="2034" sId="4" numFmtId="34">
    <oc r="E22">
      <f>SUM(E23:E24)</f>
    </oc>
    <nc r="E22">
      <v>0</v>
    </nc>
  </rcc>
  <rcc rId="2035" sId="4" numFmtId="34">
    <oc r="F22">
      <f>SUM(F23:F24)</f>
    </oc>
    <nc r="F22">
      <v>0</v>
    </nc>
  </rcc>
  <rcc rId="2036" sId="4" numFmtId="34">
    <oc r="G22">
      <f>SUM(G23:G24)</f>
    </oc>
    <nc r="G22">
      <v>163239</v>
    </nc>
  </rcc>
  <rcc rId="2037" sId="4" numFmtId="34">
    <oc r="H22">
      <f>SUM(H23:H24)</f>
    </oc>
    <nc r="H22">
      <v>174832</v>
    </nc>
  </rcc>
  <rcc rId="2038" sId="4" numFmtId="34">
    <oc r="I22">
      <f>SUM(I23:I24)</f>
    </oc>
    <nc r="I22">
      <v>189226</v>
    </nc>
  </rcc>
  <rcc rId="2039" sId="4" numFmtId="34">
    <oc r="J22">
      <f>SUM(J23:J24)</f>
    </oc>
    <nc r="J22">
      <v>206081</v>
    </nc>
  </rcc>
  <rcc rId="2040" sId="4" numFmtId="34">
    <oc r="K22">
      <f>SUM(K23:K24)</f>
    </oc>
    <nc r="K22">
      <v>209674</v>
    </nc>
  </rcc>
  <rcc rId="2041" sId="4" numFmtId="34">
    <oc r="L22">
      <f>SUM(L23:L24)</f>
    </oc>
    <nc r="L22">
      <v>199210</v>
    </nc>
  </rcc>
  <rcc rId="2042" sId="4" numFmtId="34">
    <oc r="M22">
      <f>SUM(M23:M24)</f>
    </oc>
    <nc r="M22">
      <v>209193</v>
    </nc>
  </rcc>
  <rcc rId="2043" sId="4" numFmtId="34">
    <oc r="N22">
      <f>SUM(N23:N24)</f>
    </oc>
    <nc r="N22">
      <v>215747</v>
    </nc>
  </rcc>
  <rcc rId="2044" sId="4" numFmtId="34">
    <oc r="O22">
      <f>SUM(O23:O24)</f>
    </oc>
    <nc r="O22">
      <v>206593</v>
    </nc>
  </rcc>
  <rcc rId="2045" sId="4" numFmtId="34">
    <oc r="P22">
      <f>SUM(P23:P24)</f>
    </oc>
    <nc r="P22">
      <v>209592</v>
    </nc>
  </rcc>
  <rcc rId="2046" sId="4" numFmtId="34">
    <oc r="Q22">
      <f>SUM(Q23:Q24)</f>
    </oc>
    <nc r="Q22">
      <v>219908</v>
    </nc>
  </rcc>
  <rcc rId="2047" sId="4" numFmtId="34">
    <oc r="R22">
      <f>SUM(R23:R24)</f>
    </oc>
    <nc r="R22">
      <v>217748</v>
    </nc>
  </rcc>
  <rcc rId="2048" sId="4" numFmtId="34">
    <oc r="S22">
      <f>SUM(S23:S24)</f>
    </oc>
    <nc r="S22">
      <v>213302</v>
    </nc>
  </rcc>
  <rcc rId="2049" sId="4" numFmtId="34">
    <oc r="T22">
      <f>SUM(T23:T24)</f>
    </oc>
    <nc r="T22">
      <v>216694</v>
    </nc>
  </rcc>
  <rcc rId="2050" sId="4" numFmtId="34">
    <oc r="U22">
      <f>SUM(U23:U24)</f>
    </oc>
    <nc r="U22">
      <v>201680</v>
    </nc>
  </rcc>
  <rcc rId="2051" sId="4" numFmtId="34">
    <oc r="V22">
      <f>SUM(V23:V24)</f>
    </oc>
    <nc r="V22">
      <v>323901</v>
    </nc>
  </rcc>
  <rcc rId="2052" sId="4" numFmtId="34">
    <oc r="C25">
      <f>SUM(C26:C27,C29)</f>
    </oc>
    <nc r="C25">
      <v>0</v>
    </nc>
  </rcc>
  <rcc rId="2053" sId="4" numFmtId="34">
    <oc r="D25">
      <f>SUM(D26:D27,D29)</f>
    </oc>
    <nc r="D25">
      <v>0</v>
    </nc>
  </rcc>
  <rcc rId="2054" sId="4" numFmtId="34">
    <oc r="E25">
      <f>SUM(E26:E27,E29)</f>
    </oc>
    <nc r="E25">
      <v>0</v>
    </nc>
  </rcc>
  <rcc rId="2055" sId="4" numFmtId="34">
    <oc r="F25">
      <f>SUM(F26:F27,F29)</f>
    </oc>
    <nc r="F25">
      <v>0</v>
    </nc>
  </rcc>
  <rcc rId="2056" sId="4" numFmtId="34">
    <oc r="G25">
      <f>SUM(G26:G27,G29)</f>
    </oc>
    <nc r="G25">
      <v>37319</v>
    </nc>
  </rcc>
  <rcc rId="2057" sId="4" numFmtId="34">
    <oc r="H25">
      <f>SUM(H26:H27,H29)</f>
    </oc>
    <nc r="H25">
      <v>24117</v>
    </nc>
  </rcc>
  <rcc rId="2058" sId="4" numFmtId="34">
    <oc r="I25">
      <f>SUM(I26:I27,I29)</f>
    </oc>
    <nc r="I25">
      <v>31977</v>
    </nc>
  </rcc>
  <rcc rId="2059" sId="4" numFmtId="34">
    <oc r="J25">
      <f>SUM(J26:J27,J29)</f>
    </oc>
    <nc r="J25">
      <v>41873</v>
    </nc>
  </rcc>
  <rcc rId="2060" sId="4" numFmtId="34">
    <oc r="K25">
      <f>SUM(K26:K27,K29)</f>
    </oc>
    <nc r="K25">
      <v>50743</v>
    </nc>
  </rcc>
  <rcc rId="2061" sId="4" numFmtId="34">
    <oc r="L25">
      <f>SUM(L26:L27,L29)</f>
    </oc>
    <nc r="L25">
      <v>47568</v>
    </nc>
  </rcc>
  <rcc rId="2062" sId="4" numFmtId="34">
    <oc r="M25">
      <f>SUM(M26:M27,M29)</f>
    </oc>
    <nc r="M25">
      <v>33109</v>
    </nc>
  </rcc>
  <rcc rId="2063" sId="4" numFmtId="34">
    <oc r="N25">
      <f>SUM(N26:N27,N29)</f>
    </oc>
    <nc r="N25">
      <v>29054</v>
    </nc>
  </rcc>
  <rcc rId="2064" sId="4" numFmtId="34">
    <oc r="O25">
      <f>SUM(O26:O27,O29)</f>
    </oc>
    <nc r="O25">
      <v>27336</v>
    </nc>
  </rcc>
  <rcc rId="2065" sId="4" numFmtId="34">
    <oc r="P25">
      <f>SUM(P26:P27,P29)</f>
    </oc>
    <nc r="P25">
      <v>13308</v>
    </nc>
  </rcc>
  <rcc rId="2066" sId="4" numFmtId="34">
    <oc r="Q25">
      <f>SUM(Q26:Q27,Q29)</f>
    </oc>
    <nc r="Q25">
      <v>5633</v>
    </nc>
  </rcc>
  <rcc rId="2067" sId="4" numFmtId="34">
    <oc r="R25">
      <f>SUM(R26:R27,R29)</f>
    </oc>
    <nc r="R25">
      <v>10266</v>
    </nc>
  </rcc>
  <rcc rId="2068" sId="4" numFmtId="34">
    <oc r="S25">
      <f>SUM(S26:S27,S29)</f>
    </oc>
    <nc r="S25">
      <v>3394</v>
    </nc>
  </rcc>
  <rcc rId="2069" sId="4" numFmtId="34">
    <oc r="T25">
      <f>SUM(T26:T27,T29)</f>
    </oc>
    <nc r="T25">
      <v>3926</v>
    </nc>
  </rcc>
  <rcc rId="2070" sId="4" numFmtId="34">
    <oc r="U25">
      <f>SUM(U26:U27,U29)</f>
    </oc>
    <nc r="U25">
      <v>3186</v>
    </nc>
  </rcc>
  <rcc rId="2071" sId="4" numFmtId="34">
    <oc r="V25">
      <f>SUM(V26:V27,V29)</f>
    </oc>
    <nc r="V25">
      <v>6725</v>
    </nc>
  </rcc>
  <rcc rId="2072" sId="4" numFmtId="34">
    <oc r="O27">
      <f>22878-1</f>
    </oc>
    <nc r="O27">
      <v>22877</v>
    </nc>
  </rcc>
  <rcc rId="2073" sId="4" numFmtId="34">
    <oc r="R27">
      <f>-1441+8599</f>
    </oc>
    <nc r="R27">
      <v>7158</v>
    </nc>
  </rcc>
  <rcc rId="2074" sId="4" numFmtId="34">
    <oc r="V28">
      <f>W28-U28-T28-S28</f>
    </oc>
    <nc r="V28">
      <v>0</v>
    </nc>
  </rcc>
  <rcc rId="2075" sId="4" numFmtId="34">
    <oc r="T29">
      <f>506-117</f>
    </oc>
    <nc r="T29">
      <v>389</v>
    </nc>
  </rcc>
  <rcc rId="2076" sId="4" numFmtId="34">
    <oc r="V29">
      <f>W29-U29-T29-S29</f>
    </oc>
    <nc r="V29">
      <v>0</v>
    </nc>
  </rcc>
  <rcc rId="2077" sId="4" numFmtId="34">
    <oc r="C30">
      <f>SUM(C31:C38)</f>
    </oc>
    <nc r="C30">
      <v>-305806</v>
    </nc>
  </rcc>
  <rcc rId="2078" sId="4" numFmtId="34">
    <oc r="D30">
      <f>SUM(D31:D38)</f>
    </oc>
    <nc r="D30">
      <v>-318481</v>
    </nc>
  </rcc>
  <rcc rId="2079" sId="4" numFmtId="34">
    <oc r="E30">
      <f>SUM(E31:E38)</f>
    </oc>
    <nc r="E30">
      <v>-322842</v>
    </nc>
  </rcc>
  <rcc rId="2080" sId="4" numFmtId="34">
    <oc r="F30">
      <f>SUM(F31:F38)</f>
    </oc>
    <nc r="F30">
      <v>-305281</v>
    </nc>
  </rcc>
  <rcc rId="2081" sId="4" numFmtId="34">
    <oc r="G30">
      <f>SUM(G31:G38)</f>
    </oc>
    <nc r="G30">
      <v>-298674</v>
    </nc>
  </rcc>
  <rcc rId="2082" sId="4" numFmtId="34">
    <oc r="H30">
      <f>SUM(H31:H38)</f>
    </oc>
    <nc r="H30">
      <v>-340536</v>
    </nc>
  </rcc>
  <rcc rId="2083" sId="4" numFmtId="34">
    <oc r="I30">
      <f>SUM(I31:I38)</f>
    </oc>
    <nc r="I30">
      <v>-383490</v>
    </nc>
  </rcc>
  <rcc rId="2084" sId="4" numFmtId="34">
    <oc r="J30">
      <f>SUM(J31:J38)</f>
    </oc>
    <nc r="J30">
      <v>-448690</v>
    </nc>
  </rcc>
  <rcc rId="2085" sId="4" numFmtId="34">
    <oc r="K30">
      <f>SUM(K31:K38)</f>
    </oc>
    <nc r="K30">
      <v>-473099</v>
    </nc>
  </rcc>
  <rcc rId="2086" sId="4" numFmtId="34">
    <oc r="L30">
      <f>SUM(L31:L38)</f>
    </oc>
    <nc r="L30">
      <v>-492917</v>
    </nc>
  </rcc>
  <rcc rId="2087" sId="4" numFmtId="34">
    <oc r="M30">
      <f>SUM(M31:M38)</f>
    </oc>
    <nc r="M30">
      <v>-465122</v>
    </nc>
  </rcc>
  <rcc rId="2088" sId="4" numFmtId="34">
    <oc r="N30">
      <f>SUM(N31:N38)</f>
    </oc>
    <nc r="N30">
      <v>-450529</v>
    </nc>
  </rcc>
  <rcc rId="2089" sId="4" numFmtId="34">
    <oc r="O30">
      <f>SUM(O31:O38)</f>
    </oc>
    <nc r="O30">
      <v>-404406</v>
    </nc>
  </rcc>
  <rcc rId="2090" sId="4" numFmtId="34">
    <oc r="P30">
      <f>SUM(P31:P38)</f>
    </oc>
    <nc r="P30">
      <v>-289941</v>
    </nc>
  </rcc>
  <rcc rId="2091" sId="4" numFmtId="34">
    <oc r="Q30">
      <f>SUM(Q31:Q38)</f>
    </oc>
    <nc r="Q30">
      <v>-155686</v>
    </nc>
  </rcc>
  <rcc rId="2092" sId="4" numFmtId="34">
    <oc r="R30">
      <f>SUM(R31:R38)</f>
    </oc>
    <nc r="R30">
      <v>-118978</v>
    </nc>
  </rcc>
  <rcc rId="2093" sId="4" numFmtId="34">
    <oc r="S30">
      <f>SUM(S31:S38)</f>
    </oc>
    <nc r="S30">
      <v>-105914</v>
    </nc>
  </rcc>
  <rcc rId="2094" sId="4" numFmtId="34">
    <oc r="T30">
      <f>SUM(T31:T38)</f>
    </oc>
    <nc r="T30">
      <v>-93501</v>
    </nc>
  </rcc>
  <rcc rId="2095" sId="4" numFmtId="34">
    <oc r="U30">
      <f>SUM(U31:U38)</f>
    </oc>
    <nc r="U30">
      <v>-89113</v>
    </nc>
  </rcc>
  <rcc rId="2096" sId="4" numFmtId="34">
    <oc r="V30">
      <f>SUM(V31:V38)</f>
    </oc>
    <nc r="V30">
      <v>-111611</v>
    </nc>
  </rcc>
  <rcc rId="2097" sId="4" numFmtId="34">
    <oc r="O31">
      <f>-181213</f>
    </oc>
    <nc r="O31">
      <v>-181213</v>
    </nc>
  </rcc>
  <rcc rId="2098" sId="4" numFmtId="34">
    <oc r="O32">
      <f>-116968+1+9371</f>
    </oc>
    <nc r="O32">
      <v>-107596</v>
    </nc>
  </rcc>
  <rcc rId="2099" sId="4" numFmtId="34">
    <oc r="P32">
      <f>-73075+9864</f>
    </oc>
    <nc r="P32">
      <v>-63211</v>
    </nc>
  </rcc>
  <rcc rId="2100" sId="4" numFmtId="34">
    <oc r="Q32">
      <f>-39467+10474</f>
    </oc>
    <nc r="Q32">
      <v>-28993</v>
    </nc>
  </rcc>
  <rcc rId="2101" sId="4" numFmtId="34">
    <oc r="R32">
      <f>-28156+9883</f>
    </oc>
    <nc r="R32">
      <v>-18273</v>
    </nc>
  </rcc>
  <rcc rId="2102" sId="4" numFmtId="34">
    <oc r="S32">
      <f>-22214+9605</f>
    </oc>
    <nc r="S32">
      <v>-12609</v>
    </nc>
  </rcc>
  <rcc rId="2103" sId="4" numFmtId="34">
    <oc r="T32">
      <f>-17103+7347</f>
    </oc>
    <nc r="T32">
      <v>-9756</v>
    </nc>
  </rcc>
  <rcc rId="2104" sId="4" numFmtId="34">
    <oc r="T34">
      <f>-127+117</f>
    </oc>
    <nc r="T34">
      <v>-10</v>
    </nc>
  </rcc>
  <rcc rId="2105" sId="4" numFmtId="34">
    <oc r="C39">
      <f>C2+C30</f>
    </oc>
    <nc r="C39">
      <v>1253996</v>
    </nc>
  </rcc>
  <rcc rId="2106" sId="4" numFmtId="34">
    <oc r="D39">
      <f>D2+D30</f>
    </oc>
    <nc r="D39">
      <v>1302487</v>
    </nc>
  </rcc>
  <rcc rId="2107" sId="4" numFmtId="34">
    <oc r="E39">
      <f>E2+E30</f>
    </oc>
    <nc r="E39">
      <v>1340966</v>
    </nc>
  </rcc>
  <rcc rId="2108" sId="4" numFmtId="34">
    <oc r="F39">
      <f>F2+F30</f>
    </oc>
    <nc r="F39">
      <v>1379448</v>
    </nc>
  </rcc>
  <rcc rId="2109" sId="4" numFmtId="34">
    <oc r="G39">
      <f>G2+G30</f>
    </oc>
    <nc r="G39">
      <v>1389827</v>
    </nc>
  </rcc>
  <rcc rId="2110" sId="4" numFmtId="34">
    <oc r="H39">
      <f>H2+H30</f>
    </oc>
    <nc r="H39">
      <v>1396207</v>
    </nc>
  </rcc>
  <rcc rId="2111" sId="4" numFmtId="34">
    <oc r="I39">
      <f>I2+I30</f>
    </oc>
    <nc r="I39">
      <v>1422219</v>
    </nc>
  </rcc>
  <rcc rId="2112" sId="4" numFmtId="34">
    <oc r="J39">
      <f>J2+J30</f>
    </oc>
    <nc r="J39">
      <v>1534153</v>
    </nc>
  </rcc>
  <rcc rId="2113" sId="4" numFmtId="34">
    <oc r="K39">
      <f>K2+K30</f>
    </oc>
    <nc r="K39">
      <v>1608600</v>
    </nc>
  </rcc>
  <rcc rId="2114" sId="4" numFmtId="34">
    <oc r="L39">
      <f>L2+L30</f>
    </oc>
    <nc r="L39">
      <v>1623532</v>
    </nc>
  </rcc>
  <rcc rId="2115" sId="4" numFmtId="34">
    <oc r="M39">
      <f>M2+M30</f>
    </oc>
    <nc r="M39">
      <v>1701034</v>
    </nc>
  </rcc>
  <rcc rId="2116" sId="4" numFmtId="34">
    <oc r="N39">
      <f>N2+N30</f>
    </oc>
    <nc r="N39">
      <v>1647003</v>
    </nc>
  </rcc>
  <rcc rId="2117" sId="4" numFmtId="34">
    <oc r="O39">
      <f>O2+O30</f>
    </oc>
    <nc r="O39">
      <v>1636313</v>
    </nc>
  </rcc>
  <rcc rId="2118" sId="4" numFmtId="34">
    <oc r="P39">
      <f>P2+P30</f>
    </oc>
    <nc r="P39">
      <v>1458435</v>
    </nc>
  </rcc>
  <rcc rId="2119" sId="4" numFmtId="34">
    <oc r="Q39">
      <f>Q2+Q30</f>
    </oc>
    <nc r="Q39">
      <v>1382682</v>
    </nc>
  </rcc>
  <rcc rId="2120" sId="4" numFmtId="34">
    <oc r="R39">
      <f>R2+R30</f>
    </oc>
    <nc r="R39">
      <v>1410719</v>
    </nc>
  </rcc>
  <rcc rId="2121" sId="4" numFmtId="34">
    <oc r="S39">
      <f>S2+S30</f>
    </oc>
    <nc r="S39">
      <v>1376958</v>
    </nc>
  </rcc>
  <rcc rId="2122" sId="4" numFmtId="34">
    <oc r="T39">
      <f>T2+T30</f>
    </oc>
    <nc r="T39">
      <v>1411088</v>
    </nc>
  </rcc>
  <rcc rId="2123" sId="4" numFmtId="34">
    <oc r="U39">
      <f>U2+U30</f>
    </oc>
    <nc r="U39">
      <v>1443895</v>
    </nc>
  </rcc>
  <rcc rId="2124" sId="4" numFmtId="34">
    <oc r="V39">
      <f>V2+V30</f>
    </oc>
    <nc r="V39">
      <v>1730504</v>
    </nc>
  </rcc>
  <rcc rId="2125" sId="4">
    <oc r="O41">
      <f>'P&amp;L'!#REF!</f>
    </oc>
    <nc r="O41" t="e">
      <v>#REF!</v>
    </nc>
  </rcc>
  <rcc rId="2126" sId="4">
    <oc r="P41">
      <f>'P&amp;L'!#REF!</f>
    </oc>
    <nc r="P41" t="e">
      <v>#REF!</v>
    </nc>
  </rcc>
  <rcc rId="2127" sId="4">
    <oc r="Q41">
      <f>'P&amp;L'!#REF!</f>
    </oc>
    <nc r="Q41" t="e">
      <v>#REF!</v>
    </nc>
  </rcc>
  <rcc rId="2128" sId="4">
    <oc r="R41">
      <f>'P&amp;L'!#REF!</f>
    </oc>
    <nc r="R41" t="e">
      <v>#REF!</v>
    </nc>
  </rcc>
  <rcc rId="2129" sId="4">
    <oc r="S41">
      <f>'P&amp;L'!#REF!</f>
    </oc>
    <nc r="S41" t="e">
      <v>#REF!</v>
    </nc>
  </rcc>
  <rcc rId="2130" sId="4">
    <oc r="T41">
      <f>'P&amp;L'!#REF!</f>
    </oc>
    <nc r="T41" t="e">
      <v>#REF!</v>
    </nc>
  </rcc>
  <rcc rId="2131" sId="4">
    <oc r="U41">
      <f>'P&amp;L'!#REF!</f>
    </oc>
    <nc r="U41" t="e">
      <v>#REF!</v>
    </nc>
  </rcc>
  <rcc rId="2132" sId="4">
    <oc r="V41">
      <f>'P&amp;L'!#REF!</f>
    </oc>
    <nc r="V41" t="e">
      <v>#REF!</v>
    </nc>
  </rcc>
  <rfmt sheetId="4" sqref="W1:CS1048576" start="0" length="2147483647">
    <dxf>
      <font>
        <color rgb="FFFF0000"/>
      </font>
    </dxf>
  </rfmt>
  <rfmt sheetId="4" s="1" sqref="W16" start="0" length="0">
    <dxf>
      <font>
        <i val="0"/>
        <sz val="8"/>
        <color rgb="FFFF0000"/>
        <name val="Santander Text"/>
        <scheme val="none"/>
      </font>
    </dxf>
  </rfmt>
  <rfmt sheetId="4" s="1" sqref="W17" start="0" length="0">
    <dxf/>
  </rfmt>
  <rfmt sheetId="4" s="1" sqref="W18" start="0" length="0">
    <dxf>
      <fill>
        <patternFill patternType="none">
          <fgColor indexed="64"/>
          <bgColor indexed="65"/>
        </patternFill>
      </fill>
      <border outline="0">
        <top/>
        <bottom/>
      </border>
    </dxf>
  </rfmt>
  <rfmt sheetId="4" s="1" sqref="W19" start="0" length="0">
    <dxf>
      <fill>
        <patternFill patternType="none">
          <fgColor indexed="64"/>
          <bgColor indexed="65"/>
        </patternFill>
      </fill>
      <border outline="0">
        <top/>
        <bottom/>
      </border>
    </dxf>
  </rfmt>
  <rfmt sheetId="4" s="1" sqref="W20" start="0" length="0">
    <dxf>
      <numFmt numFmtId="165" formatCode="_(* #\ ###\ ##0_);_(* \(#\ ###\ ##0\);_(* &quot;-&quot;_);_(@_)"/>
      <alignment vertical="bottom" readingOrder="0"/>
    </dxf>
  </rfmt>
  <rfmt sheetId="4" s="1" sqref="W21" start="0" length="0">
    <dxf>
      <numFmt numFmtId="165" formatCode="_(* #\ ###\ ##0_);_(* \(#\ ###\ ##0\);_(* &quot;-&quot;_);_(@_)"/>
    </dxf>
  </rfmt>
  <rfmt sheetId="4" s="1" sqref="W22" start="0" length="0">
    <dxf>
      <font>
        <b val="0"/>
        <sz val="8"/>
        <color rgb="FFFF0000"/>
        <name val="Santander Text"/>
        <scheme val="none"/>
      </font>
      <numFmt numFmtId="165" formatCode="_(* #\ ###\ ##0_);_(* \(#\ ###\ ##0\);_(* &quot;-&quot;_);_(@_)"/>
      <alignment vertical="bottom" readingOrder="0"/>
    </dxf>
  </rfmt>
  <rfmt sheetId="4" sqref="CT1" start="0" length="0">
    <dxf>
      <font>
        <sz val="9"/>
        <color rgb="FFFF0000"/>
        <name val="Open Sans"/>
        <scheme val="none"/>
      </font>
    </dxf>
  </rfmt>
  <rfmt sheetId="4" sqref="CT2" start="0" length="0">
    <dxf>
      <font>
        <sz val="9"/>
        <color rgb="FFFF0000"/>
        <name val="Open Sans"/>
        <scheme val="none"/>
      </font>
    </dxf>
  </rfmt>
  <rfmt sheetId="4" sqref="Z3" start="0" length="0">
    <dxf>
      <fill>
        <patternFill patternType="none">
          <bgColor indexed="65"/>
        </patternFill>
      </fill>
    </dxf>
  </rfmt>
  <rfmt sheetId="4" sqref="AA3" start="0" length="0">
    <dxf>
      <fill>
        <patternFill patternType="none">
          <bgColor indexed="65"/>
        </patternFill>
      </fill>
    </dxf>
  </rfmt>
  <rfmt sheetId="4" sqref="AB3" start="0" length="0">
    <dxf>
      <fill>
        <patternFill patternType="none">
          <bgColor indexed="65"/>
        </patternFill>
      </fill>
    </dxf>
  </rfmt>
  <rfmt sheetId="4" sqref="AC3" start="0" length="0">
    <dxf>
      <fill>
        <patternFill patternType="none">
          <bgColor indexed="65"/>
        </patternFill>
      </fill>
    </dxf>
  </rfmt>
  <rfmt sheetId="4" sqref="AD3" start="0" length="0">
    <dxf>
      <fill>
        <patternFill patternType="none">
          <bgColor indexed="65"/>
        </patternFill>
      </fill>
    </dxf>
  </rfmt>
  <rfmt sheetId="4" sqref="AE3" start="0" length="0">
    <dxf>
      <fill>
        <patternFill patternType="none">
          <bgColor indexed="65"/>
        </patternFill>
      </fill>
    </dxf>
  </rfmt>
  <rfmt sheetId="4" sqref="AF3" start="0" length="0">
    <dxf>
      <fill>
        <patternFill patternType="none">
          <bgColor indexed="65"/>
        </patternFill>
      </fill>
    </dxf>
  </rfmt>
  <rfmt sheetId="4" sqref="AG3" start="0" length="0">
    <dxf>
      <fill>
        <patternFill patternType="none">
          <bgColor indexed="65"/>
        </patternFill>
      </fill>
    </dxf>
  </rfmt>
  <rfmt sheetId="4" sqref="AH3" start="0" length="0">
    <dxf>
      <fill>
        <patternFill patternType="none">
          <bgColor indexed="65"/>
        </patternFill>
      </fill>
    </dxf>
  </rfmt>
  <rfmt sheetId="4" sqref="AI3" start="0" length="0">
    <dxf>
      <fill>
        <patternFill patternType="none">
          <bgColor indexed="65"/>
        </patternFill>
      </fill>
    </dxf>
  </rfmt>
  <rfmt sheetId="4" sqref="AJ3" start="0" length="0">
    <dxf>
      <fill>
        <patternFill patternType="none">
          <bgColor indexed="65"/>
        </patternFill>
      </fill>
    </dxf>
  </rfmt>
  <rfmt sheetId="4" sqref="AK3" start="0" length="0">
    <dxf>
      <fill>
        <patternFill patternType="none">
          <bgColor indexed="65"/>
        </patternFill>
      </fill>
    </dxf>
  </rfmt>
  <rfmt sheetId="4" sqref="AL3" start="0" length="0">
    <dxf>
      <fill>
        <patternFill patternType="none">
          <bgColor indexed="65"/>
        </patternFill>
      </fill>
    </dxf>
  </rfmt>
  <rfmt sheetId="4" sqref="AM3" start="0" length="0">
    <dxf>
      <fill>
        <patternFill patternType="none">
          <bgColor indexed="65"/>
        </patternFill>
      </fill>
    </dxf>
  </rfmt>
  <rfmt sheetId="4" sqref="AN3" start="0" length="0">
    <dxf>
      <fill>
        <patternFill patternType="none">
          <bgColor indexed="65"/>
        </patternFill>
      </fill>
    </dxf>
  </rfmt>
  <rfmt sheetId="4" sqref="AO3" start="0" length="0">
    <dxf>
      <fill>
        <patternFill patternType="none">
          <bgColor indexed="65"/>
        </patternFill>
      </fill>
    </dxf>
  </rfmt>
  <rfmt sheetId="4" sqref="AP3" start="0" length="0">
    <dxf>
      <fill>
        <patternFill patternType="none">
          <bgColor indexed="65"/>
        </patternFill>
      </fill>
    </dxf>
  </rfmt>
  <rfmt sheetId="4" sqref="AQ3" start="0" length="0">
    <dxf>
      <fill>
        <patternFill patternType="none">
          <bgColor indexed="65"/>
        </patternFill>
      </fill>
    </dxf>
  </rfmt>
  <rfmt sheetId="4" sqref="AR3" start="0" length="0">
    <dxf>
      <fill>
        <patternFill patternType="none">
          <bgColor indexed="65"/>
        </patternFill>
      </fill>
    </dxf>
  </rfmt>
  <rfmt sheetId="4" sqref="AS3" start="0" length="0">
    <dxf>
      <fill>
        <patternFill patternType="none">
          <bgColor indexed="65"/>
        </patternFill>
      </fill>
    </dxf>
  </rfmt>
  <rfmt sheetId="4" sqref="AT3" start="0" length="0">
    <dxf>
      <fill>
        <patternFill patternType="none">
          <bgColor indexed="65"/>
        </patternFill>
      </fill>
    </dxf>
  </rfmt>
  <rfmt sheetId="4" sqref="AU3" start="0" length="0">
    <dxf>
      <fill>
        <patternFill patternType="none">
          <bgColor indexed="65"/>
        </patternFill>
      </fill>
    </dxf>
  </rfmt>
  <rfmt sheetId="4" sqref="AV3" start="0" length="0">
    <dxf>
      <fill>
        <patternFill patternType="none">
          <bgColor indexed="65"/>
        </patternFill>
      </fill>
    </dxf>
  </rfmt>
  <rfmt sheetId="4" sqref="AW3" start="0" length="0">
    <dxf>
      <fill>
        <patternFill patternType="none">
          <bgColor indexed="65"/>
        </patternFill>
      </fill>
    </dxf>
  </rfmt>
  <rfmt sheetId="4" sqref="AX3" start="0" length="0">
    <dxf>
      <fill>
        <patternFill patternType="none">
          <bgColor indexed="65"/>
        </patternFill>
      </fill>
    </dxf>
  </rfmt>
  <rfmt sheetId="4" sqref="AY3" start="0" length="0">
    <dxf>
      <fill>
        <patternFill patternType="none">
          <bgColor indexed="65"/>
        </patternFill>
      </fill>
    </dxf>
  </rfmt>
  <rfmt sheetId="4" sqref="AZ3" start="0" length="0">
    <dxf>
      <fill>
        <patternFill patternType="none">
          <bgColor indexed="65"/>
        </patternFill>
      </fill>
    </dxf>
  </rfmt>
  <rfmt sheetId="4" sqref="BA3" start="0" length="0">
    <dxf>
      <fill>
        <patternFill patternType="none">
          <bgColor indexed="65"/>
        </patternFill>
      </fill>
    </dxf>
  </rfmt>
  <rfmt sheetId="4" sqref="BB3" start="0" length="0">
    <dxf>
      <fill>
        <patternFill patternType="none">
          <bgColor indexed="65"/>
        </patternFill>
      </fill>
    </dxf>
  </rfmt>
  <rfmt sheetId="4" sqref="BC3" start="0" length="0">
    <dxf>
      <fill>
        <patternFill patternType="none">
          <bgColor indexed="65"/>
        </patternFill>
      </fill>
    </dxf>
  </rfmt>
  <rfmt sheetId="4" sqref="BD3" start="0" length="0">
    <dxf>
      <fill>
        <patternFill patternType="none">
          <bgColor indexed="65"/>
        </patternFill>
      </fill>
    </dxf>
  </rfmt>
  <rfmt sheetId="4" sqref="BE3" start="0" length="0">
    <dxf>
      <fill>
        <patternFill patternType="none">
          <bgColor indexed="65"/>
        </patternFill>
      </fill>
    </dxf>
  </rfmt>
  <rfmt sheetId="4" sqref="BF3" start="0" length="0">
    <dxf>
      <fill>
        <patternFill patternType="none">
          <bgColor indexed="65"/>
        </patternFill>
      </fill>
    </dxf>
  </rfmt>
  <rfmt sheetId="4" sqref="BG3" start="0" length="0">
    <dxf>
      <fill>
        <patternFill patternType="none">
          <bgColor indexed="65"/>
        </patternFill>
      </fill>
    </dxf>
  </rfmt>
  <rfmt sheetId="4" sqref="BH3" start="0" length="0">
    <dxf>
      <fill>
        <patternFill patternType="none">
          <bgColor indexed="65"/>
        </patternFill>
      </fill>
    </dxf>
  </rfmt>
  <rfmt sheetId="4" sqref="BI3" start="0" length="0">
    <dxf>
      <fill>
        <patternFill patternType="none">
          <bgColor indexed="65"/>
        </patternFill>
      </fill>
    </dxf>
  </rfmt>
  <rfmt sheetId="4" sqref="BJ3" start="0" length="0">
    <dxf>
      <fill>
        <patternFill patternType="none">
          <bgColor indexed="65"/>
        </patternFill>
      </fill>
    </dxf>
  </rfmt>
  <rfmt sheetId="4" sqref="BK3" start="0" length="0">
    <dxf>
      <fill>
        <patternFill patternType="none">
          <bgColor indexed="65"/>
        </patternFill>
      </fill>
    </dxf>
  </rfmt>
  <rfmt sheetId="4" sqref="BL3" start="0" length="0">
    <dxf>
      <fill>
        <patternFill patternType="none">
          <bgColor indexed="65"/>
        </patternFill>
      </fill>
    </dxf>
  </rfmt>
  <rfmt sheetId="4" sqref="BM3" start="0" length="0">
    <dxf>
      <fill>
        <patternFill patternType="none">
          <bgColor indexed="65"/>
        </patternFill>
      </fill>
    </dxf>
  </rfmt>
  <rfmt sheetId="4" sqref="BN3" start="0" length="0">
    <dxf>
      <fill>
        <patternFill patternType="none">
          <bgColor indexed="65"/>
        </patternFill>
      </fill>
    </dxf>
  </rfmt>
  <rfmt sheetId="4" sqref="BO3" start="0" length="0">
    <dxf>
      <fill>
        <patternFill patternType="none">
          <bgColor indexed="65"/>
        </patternFill>
      </fill>
    </dxf>
  </rfmt>
  <rfmt sheetId="4" sqref="BP3" start="0" length="0">
    <dxf>
      <fill>
        <patternFill patternType="none">
          <bgColor indexed="65"/>
        </patternFill>
      </fill>
    </dxf>
  </rfmt>
  <rfmt sheetId="4" sqref="BQ3" start="0" length="0">
    <dxf>
      <fill>
        <patternFill patternType="none">
          <bgColor indexed="65"/>
        </patternFill>
      </fill>
    </dxf>
  </rfmt>
  <rfmt sheetId="4" sqref="BR3" start="0" length="0">
    <dxf>
      <fill>
        <patternFill patternType="none">
          <bgColor indexed="65"/>
        </patternFill>
      </fill>
    </dxf>
  </rfmt>
  <rfmt sheetId="4" sqref="BS3" start="0" length="0">
    <dxf>
      <fill>
        <patternFill patternType="none">
          <bgColor indexed="65"/>
        </patternFill>
      </fill>
    </dxf>
  </rfmt>
  <rfmt sheetId="4" sqref="BT3" start="0" length="0">
    <dxf>
      <fill>
        <patternFill patternType="none">
          <bgColor indexed="65"/>
        </patternFill>
      </fill>
    </dxf>
  </rfmt>
  <rfmt sheetId="4" sqref="BU3" start="0" length="0">
    <dxf>
      <fill>
        <patternFill patternType="none">
          <bgColor indexed="65"/>
        </patternFill>
      </fill>
    </dxf>
  </rfmt>
  <rfmt sheetId="4" sqref="BV3" start="0" length="0">
    <dxf>
      <fill>
        <patternFill patternType="none">
          <bgColor indexed="65"/>
        </patternFill>
      </fill>
    </dxf>
  </rfmt>
  <rfmt sheetId="4" sqref="BW3" start="0" length="0">
    <dxf>
      <fill>
        <patternFill patternType="none">
          <bgColor indexed="65"/>
        </patternFill>
      </fill>
    </dxf>
  </rfmt>
  <rfmt sheetId="4" sqref="BX3" start="0" length="0">
    <dxf>
      <fill>
        <patternFill patternType="none">
          <bgColor indexed="65"/>
        </patternFill>
      </fill>
    </dxf>
  </rfmt>
  <rfmt sheetId="4" sqref="BY3" start="0" length="0">
    <dxf>
      <fill>
        <patternFill patternType="none">
          <bgColor indexed="65"/>
        </patternFill>
      </fill>
    </dxf>
  </rfmt>
  <rfmt sheetId="4" sqref="BZ3" start="0" length="0">
    <dxf>
      <fill>
        <patternFill patternType="none">
          <bgColor indexed="65"/>
        </patternFill>
      </fill>
    </dxf>
  </rfmt>
  <rfmt sheetId="4" sqref="CA3" start="0" length="0">
    <dxf>
      <fill>
        <patternFill patternType="none">
          <bgColor indexed="65"/>
        </patternFill>
      </fill>
    </dxf>
  </rfmt>
  <rfmt sheetId="4" sqref="CB3" start="0" length="0">
    <dxf>
      <fill>
        <patternFill patternType="none">
          <bgColor indexed="65"/>
        </patternFill>
      </fill>
    </dxf>
  </rfmt>
  <rfmt sheetId="4" sqref="CC3" start="0" length="0">
    <dxf>
      <fill>
        <patternFill patternType="none">
          <bgColor indexed="65"/>
        </patternFill>
      </fill>
    </dxf>
  </rfmt>
  <rfmt sheetId="4" sqref="CD3" start="0" length="0">
    <dxf>
      <fill>
        <patternFill patternType="none">
          <bgColor indexed="65"/>
        </patternFill>
      </fill>
    </dxf>
  </rfmt>
  <rfmt sheetId="4" sqref="CE3" start="0" length="0">
    <dxf>
      <fill>
        <patternFill patternType="none">
          <bgColor indexed="65"/>
        </patternFill>
      </fill>
    </dxf>
  </rfmt>
  <rfmt sheetId="4" sqref="CF3" start="0" length="0">
    <dxf>
      <fill>
        <patternFill patternType="none">
          <bgColor indexed="65"/>
        </patternFill>
      </fill>
    </dxf>
  </rfmt>
  <rfmt sheetId="4" sqref="CG3" start="0" length="0">
    <dxf>
      <fill>
        <patternFill patternType="none">
          <bgColor indexed="65"/>
        </patternFill>
      </fill>
    </dxf>
  </rfmt>
  <rfmt sheetId="4" sqref="CH3" start="0" length="0">
    <dxf>
      <fill>
        <patternFill patternType="none">
          <bgColor indexed="65"/>
        </patternFill>
      </fill>
    </dxf>
  </rfmt>
  <rfmt sheetId="4" sqref="CI3" start="0" length="0">
    <dxf>
      <fill>
        <patternFill patternType="none">
          <bgColor indexed="65"/>
        </patternFill>
      </fill>
    </dxf>
  </rfmt>
  <rfmt sheetId="4" sqref="CJ3" start="0" length="0">
    <dxf>
      <fill>
        <patternFill patternType="none">
          <bgColor indexed="65"/>
        </patternFill>
      </fill>
    </dxf>
  </rfmt>
  <rfmt sheetId="4" sqref="CK3" start="0" length="0">
    <dxf>
      <fill>
        <patternFill patternType="none">
          <bgColor indexed="65"/>
        </patternFill>
      </fill>
    </dxf>
  </rfmt>
  <rfmt sheetId="4" sqref="CL3" start="0" length="0">
    <dxf>
      <fill>
        <patternFill patternType="none">
          <bgColor indexed="65"/>
        </patternFill>
      </fill>
    </dxf>
  </rfmt>
  <rfmt sheetId="4" sqref="CM3" start="0" length="0">
    <dxf>
      <fill>
        <patternFill patternType="none">
          <bgColor indexed="65"/>
        </patternFill>
      </fill>
    </dxf>
  </rfmt>
  <rfmt sheetId="4" sqref="CN3" start="0" length="0">
    <dxf>
      <fill>
        <patternFill patternType="none">
          <bgColor indexed="65"/>
        </patternFill>
      </fill>
    </dxf>
  </rfmt>
  <rfmt sheetId="4" sqref="CO3" start="0" length="0">
    <dxf>
      <fill>
        <patternFill patternType="none">
          <bgColor indexed="65"/>
        </patternFill>
      </fill>
    </dxf>
  </rfmt>
  <rfmt sheetId="4" sqref="CP3" start="0" length="0">
    <dxf>
      <fill>
        <patternFill patternType="none">
          <bgColor indexed="65"/>
        </patternFill>
      </fill>
    </dxf>
  </rfmt>
  <rfmt sheetId="4" sqref="CQ3" start="0" length="0">
    <dxf>
      <fill>
        <patternFill patternType="none">
          <bgColor indexed="65"/>
        </patternFill>
      </fill>
    </dxf>
  </rfmt>
  <rfmt sheetId="4" sqref="CR3" start="0" length="0">
    <dxf>
      <fill>
        <patternFill patternType="none">
          <bgColor indexed="65"/>
        </patternFill>
      </fill>
    </dxf>
  </rfmt>
  <rfmt sheetId="4" sqref="CS3" start="0" length="0">
    <dxf>
      <fill>
        <patternFill patternType="none">
          <bgColor indexed="65"/>
        </patternFill>
      </fill>
    </dxf>
  </rfmt>
  <rfmt sheetId="4" sqref="CT3" start="0" length="0">
    <dxf>
      <font>
        <sz val="9"/>
        <color rgb="FFFF0000"/>
        <name val="Open Sans"/>
        <scheme val="none"/>
      </font>
      <fill>
        <patternFill patternType="none">
          <bgColor indexed="65"/>
        </patternFill>
      </fill>
    </dxf>
  </rfmt>
  <rfmt sheetId="4" sqref="CT4" start="0" length="0">
    <dxf>
      <font>
        <sz val="9"/>
        <color rgb="FFFF0000"/>
        <name val="Open Sans"/>
        <scheme val="none"/>
      </font>
    </dxf>
  </rfmt>
  <rfmt sheetId="4" sqref="CT5" start="0" length="0">
    <dxf>
      <font>
        <sz val="9"/>
        <color rgb="FFFF0000"/>
        <name val="Open Sans"/>
        <scheme val="none"/>
      </font>
    </dxf>
  </rfmt>
  <rfmt sheetId="4" sqref="CT6" start="0" length="0">
    <dxf>
      <font>
        <sz val="9"/>
        <color rgb="FFFF0000"/>
        <name val="Open Sans"/>
        <scheme val="none"/>
      </font>
    </dxf>
  </rfmt>
  <rfmt sheetId="4" sqref="CT7" start="0" length="0">
    <dxf>
      <font>
        <sz val="9"/>
        <color rgb="FFFF0000"/>
        <name val="Open Sans"/>
        <scheme val="none"/>
      </font>
    </dxf>
  </rfmt>
  <rfmt sheetId="4" sqref="CT8" start="0" length="0">
    <dxf>
      <font>
        <sz val="9"/>
        <color rgb="FFFF0000"/>
        <name val="Open Sans"/>
        <scheme val="none"/>
      </font>
    </dxf>
  </rfmt>
  <rfmt sheetId="4" sqref="CT9" start="0" length="0">
    <dxf>
      <font>
        <sz val="9"/>
        <color rgb="FFFF0000"/>
        <name val="Open Sans"/>
        <scheme val="none"/>
      </font>
    </dxf>
  </rfmt>
  <rfmt sheetId="4" sqref="CT10" start="0" length="0">
    <dxf>
      <font>
        <sz val="9"/>
        <color rgb="FFFF0000"/>
        <name val="Open Sans"/>
        <scheme val="none"/>
      </font>
    </dxf>
  </rfmt>
  <rfmt sheetId="4" sqref="CT11" start="0" length="0">
    <dxf>
      <font>
        <sz val="9"/>
        <color rgb="FFFF0000"/>
        <name val="Open Sans"/>
        <scheme val="none"/>
      </font>
    </dxf>
  </rfmt>
  <rfmt sheetId="4" sqref="CT12" start="0" length="0">
    <dxf>
      <font>
        <sz val="9"/>
        <color rgb="FFFF0000"/>
        <name val="Open Sans"/>
        <scheme val="none"/>
      </font>
    </dxf>
  </rfmt>
  <rfmt sheetId="4" s="1" sqref="X13" start="0" length="0">
    <dxf>
      <font>
        <sz val="8"/>
        <color rgb="FFFF0000"/>
        <name val="Santander Text"/>
        <scheme val="none"/>
      </font>
      <numFmt numFmtId="170" formatCode="#,##0;\(#,##0\);&quot;-&quot;;@"/>
      <alignment horizontal="right" vertical="center" readingOrder="0"/>
    </dxf>
  </rfmt>
  <rfmt sheetId="4" s="1" sqref="Y13" start="0" length="0">
    <dxf>
      <font>
        <sz val="8"/>
        <color rgb="FFFF0000"/>
        <name val="Santander Text"/>
        <scheme val="none"/>
      </font>
      <numFmt numFmtId="170" formatCode="#,##0;\(#,##0\);&quot;-&quot;;@"/>
      <alignment horizontal="right" vertical="center" readingOrder="0"/>
    </dxf>
  </rfmt>
  <rfmt sheetId="4" s="1" sqref="Z13" start="0" length="0">
    <dxf>
      <font>
        <sz val="8"/>
        <color rgb="FFFF0000"/>
        <name val="Santander Text"/>
        <scheme val="none"/>
      </font>
      <numFmt numFmtId="170" formatCode="#,##0;\(#,##0\);&quot;-&quot;;@"/>
      <alignment horizontal="right" vertical="center" readingOrder="0"/>
    </dxf>
  </rfmt>
  <rfmt sheetId="4" s="1" sqref="AA13" start="0" length="0">
    <dxf>
      <font>
        <sz val="8"/>
        <color rgb="FFFF0000"/>
        <name val="Santander Text"/>
        <scheme val="none"/>
      </font>
      <numFmt numFmtId="170" formatCode="#,##0;\(#,##0\);&quot;-&quot;;@"/>
      <alignment horizontal="right" vertical="center" readingOrder="0"/>
    </dxf>
  </rfmt>
  <rfmt sheetId="4" s="1" sqref="AB13" start="0" length="0">
    <dxf>
      <font>
        <sz val="8"/>
        <color rgb="FFFF0000"/>
        <name val="Santander Text"/>
        <scheme val="none"/>
      </font>
      <numFmt numFmtId="170" formatCode="#,##0;\(#,##0\);&quot;-&quot;;@"/>
      <alignment horizontal="right" vertical="center" readingOrder="0"/>
    </dxf>
  </rfmt>
  <rfmt sheetId="4" s="1" sqref="AC13" start="0" length="0">
    <dxf>
      <font>
        <sz val="8"/>
        <color rgb="FFFF0000"/>
        <name val="Santander Text"/>
        <scheme val="none"/>
      </font>
      <numFmt numFmtId="170" formatCode="#,##0;\(#,##0\);&quot;-&quot;;@"/>
      <alignment horizontal="right" vertical="center" readingOrder="0"/>
    </dxf>
  </rfmt>
  <rfmt sheetId="4" s="1" sqref="AD13" start="0" length="0">
    <dxf>
      <font>
        <sz val="8"/>
        <color rgb="FFFF0000"/>
        <name val="Santander Text"/>
        <scheme val="none"/>
      </font>
      <numFmt numFmtId="170" formatCode="#,##0;\(#,##0\);&quot;-&quot;;@"/>
      <alignment horizontal="right" vertical="center" readingOrder="0"/>
    </dxf>
  </rfmt>
  <rfmt sheetId="4" s="1" sqref="AE13" start="0" length="0">
    <dxf>
      <font>
        <sz val="8"/>
        <color rgb="FFFF0000"/>
        <name val="Santander Text"/>
        <scheme val="none"/>
      </font>
      <numFmt numFmtId="170" formatCode="#,##0;\(#,##0\);&quot;-&quot;;@"/>
      <alignment horizontal="right" vertical="center" readingOrder="0"/>
    </dxf>
  </rfmt>
  <rfmt sheetId="4" s="1" sqref="AF13" start="0" length="0">
    <dxf>
      <font>
        <sz val="8"/>
        <color rgb="FFFF0000"/>
        <name val="Santander Text"/>
        <scheme val="none"/>
      </font>
      <numFmt numFmtId="170" formatCode="#,##0;\(#,##0\);&quot;-&quot;;@"/>
      <alignment horizontal="right" vertical="center" readingOrder="0"/>
    </dxf>
  </rfmt>
  <rfmt sheetId="4" s="1" sqref="AG13" start="0" length="0">
    <dxf>
      <font>
        <sz val="8"/>
        <color rgb="FFFF0000"/>
        <name val="Santander Text"/>
        <scheme val="none"/>
      </font>
      <numFmt numFmtId="170" formatCode="#,##0;\(#,##0\);&quot;-&quot;;@"/>
      <alignment horizontal="right" vertical="center" readingOrder="0"/>
    </dxf>
  </rfmt>
  <rfmt sheetId="4" s="1" sqref="AH13" start="0" length="0">
    <dxf>
      <font>
        <sz val="8"/>
        <color rgb="FFFF0000"/>
        <name val="Santander Text"/>
        <scheme val="none"/>
      </font>
      <numFmt numFmtId="170" formatCode="#,##0;\(#,##0\);&quot;-&quot;;@"/>
      <alignment horizontal="right" vertical="center" readingOrder="0"/>
    </dxf>
  </rfmt>
  <rfmt sheetId="4" s="1" sqref="AI13" start="0" length="0">
    <dxf>
      <font>
        <sz val="8"/>
        <color rgb="FFFF0000"/>
        <name val="Santander Text"/>
        <scheme val="none"/>
      </font>
      <numFmt numFmtId="170" formatCode="#,##0;\(#,##0\);&quot;-&quot;;@"/>
      <alignment horizontal="right" vertical="center" readingOrder="0"/>
    </dxf>
  </rfmt>
  <rfmt sheetId="4" s="1" sqref="AJ13" start="0" length="0">
    <dxf>
      <font>
        <sz val="8"/>
        <color rgb="FFFF0000"/>
        <name val="Santander Text"/>
        <scheme val="none"/>
      </font>
      <numFmt numFmtId="170" formatCode="#,##0;\(#,##0\);&quot;-&quot;;@"/>
      <alignment horizontal="right" vertical="center" readingOrder="0"/>
    </dxf>
  </rfmt>
  <rfmt sheetId="4" s="1" sqref="AK13" start="0" length="0">
    <dxf>
      <font>
        <sz val="8"/>
        <color rgb="FFFF0000"/>
        <name val="Santander Text"/>
        <scheme val="none"/>
      </font>
      <numFmt numFmtId="170" formatCode="#,##0;\(#,##0\);&quot;-&quot;;@"/>
      <alignment horizontal="right" vertical="center" readingOrder="0"/>
    </dxf>
  </rfmt>
  <rfmt sheetId="4" s="1" sqref="AL13" start="0" length="0">
    <dxf>
      <font>
        <sz val="8"/>
        <color rgb="FFFF0000"/>
        <name val="Santander Text"/>
        <scheme val="none"/>
      </font>
      <numFmt numFmtId="170" formatCode="#,##0;\(#,##0\);&quot;-&quot;;@"/>
      <alignment horizontal="right" vertical="center" readingOrder="0"/>
    </dxf>
  </rfmt>
  <rfmt sheetId="4" s="1" sqref="AM13" start="0" length="0">
    <dxf>
      <font>
        <sz val="8"/>
        <color rgb="FFFF0000"/>
        <name val="Santander Text"/>
        <scheme val="none"/>
      </font>
      <numFmt numFmtId="170" formatCode="#,##0;\(#,##0\);&quot;-&quot;;@"/>
      <alignment horizontal="right" vertical="center" readingOrder="0"/>
    </dxf>
  </rfmt>
  <rfmt sheetId="4" s="1" sqref="AN13" start="0" length="0">
    <dxf>
      <font>
        <sz val="8"/>
        <color rgb="FFFF0000"/>
        <name val="Santander Text"/>
        <scheme val="none"/>
      </font>
      <numFmt numFmtId="170" formatCode="#,##0;\(#,##0\);&quot;-&quot;;@"/>
      <alignment horizontal="right" vertical="center" readingOrder="0"/>
    </dxf>
  </rfmt>
  <rfmt sheetId="4" s="1" sqref="AO13" start="0" length="0">
    <dxf>
      <font>
        <sz val="8"/>
        <color rgb="FFFF0000"/>
        <name val="Santander Text"/>
        <scheme val="none"/>
      </font>
      <numFmt numFmtId="170" formatCode="#,##0;\(#,##0\);&quot;-&quot;;@"/>
      <alignment horizontal="right" vertical="center" readingOrder="0"/>
    </dxf>
  </rfmt>
  <rfmt sheetId="4" s="1" sqref="AP13" start="0" length="0">
    <dxf>
      <font>
        <sz val="8"/>
        <color rgb="FFFF0000"/>
        <name val="Santander Text"/>
        <scheme val="none"/>
      </font>
      <numFmt numFmtId="170" formatCode="#,##0;\(#,##0\);&quot;-&quot;;@"/>
      <alignment horizontal="right" vertical="center" readingOrder="0"/>
    </dxf>
  </rfmt>
  <rfmt sheetId="4" s="1" sqref="AQ13" start="0" length="0">
    <dxf>
      <font>
        <sz val="8"/>
        <color rgb="FFFF0000"/>
        <name val="Santander Text"/>
        <scheme val="none"/>
      </font>
      <numFmt numFmtId="170" formatCode="#,##0;\(#,##0\);&quot;-&quot;;@"/>
      <alignment horizontal="right" vertical="center" readingOrder="0"/>
    </dxf>
  </rfmt>
  <rfmt sheetId="4" s="1" sqref="AR13" start="0" length="0">
    <dxf>
      <font>
        <sz val="8"/>
        <color rgb="FFFF0000"/>
        <name val="Santander Text"/>
        <scheme val="none"/>
      </font>
      <numFmt numFmtId="170" formatCode="#,##0;\(#,##0\);&quot;-&quot;;@"/>
      <alignment horizontal="right" vertical="center" readingOrder="0"/>
    </dxf>
  </rfmt>
  <rfmt sheetId="4" s="1" sqref="AS13" start="0" length="0">
    <dxf>
      <font>
        <sz val="8"/>
        <color rgb="FFFF0000"/>
        <name val="Santander Text"/>
        <scheme val="none"/>
      </font>
      <numFmt numFmtId="170" formatCode="#,##0;\(#,##0\);&quot;-&quot;;@"/>
      <alignment horizontal="right" vertical="center" readingOrder="0"/>
    </dxf>
  </rfmt>
  <rfmt sheetId="4" s="1" sqref="AT13" start="0" length="0">
    <dxf>
      <font>
        <sz val="8"/>
        <color rgb="FFFF0000"/>
        <name val="Santander Text"/>
        <scheme val="none"/>
      </font>
      <numFmt numFmtId="170" formatCode="#,##0;\(#,##0\);&quot;-&quot;;@"/>
      <alignment horizontal="right" vertical="center" readingOrder="0"/>
    </dxf>
  </rfmt>
  <rfmt sheetId="4" s="1" sqref="AU13" start="0" length="0">
    <dxf>
      <font>
        <sz val="8"/>
        <color rgb="FFFF0000"/>
        <name val="Santander Text"/>
        <scheme val="none"/>
      </font>
      <numFmt numFmtId="170" formatCode="#,##0;\(#,##0\);&quot;-&quot;;@"/>
      <alignment horizontal="right" vertical="center" readingOrder="0"/>
    </dxf>
  </rfmt>
  <rfmt sheetId="4" s="1" sqref="AV13" start="0" length="0">
    <dxf>
      <font>
        <sz val="8"/>
        <color rgb="FFFF0000"/>
        <name val="Santander Text"/>
        <scheme val="none"/>
      </font>
      <numFmt numFmtId="170" formatCode="#,##0;\(#,##0\);&quot;-&quot;;@"/>
      <alignment horizontal="right" vertical="center" readingOrder="0"/>
    </dxf>
  </rfmt>
  <rfmt sheetId="4" s="1" sqref="AW13" start="0" length="0">
    <dxf>
      <font>
        <sz val="8"/>
        <color rgb="FFFF0000"/>
        <name val="Santander Text"/>
        <scheme val="none"/>
      </font>
      <numFmt numFmtId="170" formatCode="#,##0;\(#,##0\);&quot;-&quot;;@"/>
      <alignment horizontal="right" vertical="center" readingOrder="0"/>
    </dxf>
  </rfmt>
  <rfmt sheetId="4" s="1" sqref="AX13" start="0" length="0">
    <dxf>
      <font>
        <sz val="8"/>
        <color rgb="FFFF0000"/>
        <name val="Santander Text"/>
        <scheme val="none"/>
      </font>
      <numFmt numFmtId="170" formatCode="#,##0;\(#,##0\);&quot;-&quot;;@"/>
      <alignment horizontal="right" vertical="center" readingOrder="0"/>
    </dxf>
  </rfmt>
  <rfmt sheetId="4" s="1" sqref="AY13" start="0" length="0">
    <dxf>
      <font>
        <sz val="8"/>
        <color rgb="FFFF0000"/>
        <name val="Santander Text"/>
        <scheme val="none"/>
      </font>
      <numFmt numFmtId="170" formatCode="#,##0;\(#,##0\);&quot;-&quot;;@"/>
      <alignment horizontal="right" vertical="center" readingOrder="0"/>
    </dxf>
  </rfmt>
  <rfmt sheetId="4" s="1" sqref="AZ13" start="0" length="0">
    <dxf>
      <font>
        <sz val="8"/>
        <color rgb="FFFF0000"/>
        <name val="Santander Text"/>
        <scheme val="none"/>
      </font>
      <numFmt numFmtId="170" formatCode="#,##0;\(#,##0\);&quot;-&quot;;@"/>
      <alignment horizontal="right" vertical="center" readingOrder="0"/>
    </dxf>
  </rfmt>
  <rfmt sheetId="4" s="1" sqref="BA13" start="0" length="0">
    <dxf>
      <font>
        <sz val="8"/>
        <color rgb="FFFF0000"/>
        <name val="Santander Text"/>
        <scheme val="none"/>
      </font>
      <numFmt numFmtId="170" formatCode="#,##0;\(#,##0\);&quot;-&quot;;@"/>
      <alignment horizontal="right" vertical="center" readingOrder="0"/>
    </dxf>
  </rfmt>
  <rfmt sheetId="4" s="1" sqref="BB13" start="0" length="0">
    <dxf>
      <font>
        <sz val="8"/>
        <color rgb="FFFF0000"/>
        <name val="Santander Text"/>
        <scheme val="none"/>
      </font>
      <numFmt numFmtId="170" formatCode="#,##0;\(#,##0\);&quot;-&quot;;@"/>
      <alignment horizontal="right" vertical="center" readingOrder="0"/>
    </dxf>
  </rfmt>
  <rfmt sheetId="4" s="1" sqref="BC13" start="0" length="0">
    <dxf>
      <font>
        <sz val="8"/>
        <color rgb="FFFF0000"/>
        <name val="Santander Text"/>
        <scheme val="none"/>
      </font>
      <numFmt numFmtId="170" formatCode="#,##0;\(#,##0\);&quot;-&quot;;@"/>
      <alignment horizontal="right" vertical="center" readingOrder="0"/>
    </dxf>
  </rfmt>
  <rfmt sheetId="4" s="1" sqref="BD13" start="0" length="0">
    <dxf>
      <font>
        <sz val="8"/>
        <color rgb="FFFF0000"/>
        <name val="Santander Text"/>
        <scheme val="none"/>
      </font>
      <numFmt numFmtId="170" formatCode="#,##0;\(#,##0\);&quot;-&quot;;@"/>
      <alignment horizontal="right" vertical="center" readingOrder="0"/>
    </dxf>
  </rfmt>
  <rfmt sheetId="4" s="1" sqref="BE13" start="0" length="0">
    <dxf>
      <font>
        <sz val="8"/>
        <color rgb="FFFF0000"/>
        <name val="Santander Text"/>
        <scheme val="none"/>
      </font>
      <numFmt numFmtId="170" formatCode="#,##0;\(#,##0\);&quot;-&quot;;@"/>
      <alignment horizontal="right" vertical="center" readingOrder="0"/>
    </dxf>
  </rfmt>
  <rfmt sheetId="4" s="1" sqref="BF13" start="0" length="0">
    <dxf>
      <font>
        <sz val="8"/>
        <color rgb="FFFF0000"/>
        <name val="Santander Text"/>
        <scheme val="none"/>
      </font>
      <numFmt numFmtId="170" formatCode="#,##0;\(#,##0\);&quot;-&quot;;@"/>
      <alignment horizontal="right" vertical="center" readingOrder="0"/>
    </dxf>
  </rfmt>
  <rfmt sheetId="4" s="1" sqref="BG13" start="0" length="0">
    <dxf>
      <font>
        <sz val="8"/>
        <color rgb="FFFF0000"/>
        <name val="Santander Text"/>
        <scheme val="none"/>
      </font>
      <numFmt numFmtId="170" formatCode="#,##0;\(#,##0\);&quot;-&quot;;@"/>
      <alignment horizontal="right" vertical="center" readingOrder="0"/>
    </dxf>
  </rfmt>
  <rfmt sheetId="4" s="1" sqref="BH13" start="0" length="0">
    <dxf>
      <font>
        <sz val="8"/>
        <color rgb="FFFF0000"/>
        <name val="Santander Text"/>
        <scheme val="none"/>
      </font>
      <numFmt numFmtId="170" formatCode="#,##0;\(#,##0\);&quot;-&quot;;@"/>
      <alignment horizontal="right" vertical="center" readingOrder="0"/>
    </dxf>
  </rfmt>
  <rfmt sheetId="4" s="1" sqref="BI13" start="0" length="0">
    <dxf>
      <font>
        <sz val="8"/>
        <color rgb="FFFF0000"/>
        <name val="Santander Text"/>
        <scheme val="none"/>
      </font>
      <numFmt numFmtId="170" formatCode="#,##0;\(#,##0\);&quot;-&quot;;@"/>
      <alignment horizontal="right" vertical="center" readingOrder="0"/>
    </dxf>
  </rfmt>
  <rfmt sheetId="4" s="1" sqref="BJ13" start="0" length="0">
    <dxf>
      <font>
        <sz val="8"/>
        <color rgb="FFFF0000"/>
        <name val="Santander Text"/>
        <scheme val="none"/>
      </font>
      <numFmt numFmtId="170" formatCode="#,##0;\(#,##0\);&quot;-&quot;;@"/>
      <alignment horizontal="right" vertical="center" readingOrder="0"/>
    </dxf>
  </rfmt>
  <rfmt sheetId="4" s="1" sqref="BK13" start="0" length="0">
    <dxf>
      <font>
        <sz val="8"/>
        <color rgb="FFFF0000"/>
        <name val="Santander Text"/>
        <scheme val="none"/>
      </font>
      <numFmt numFmtId="170" formatCode="#,##0;\(#,##0\);&quot;-&quot;;@"/>
      <alignment horizontal="right" vertical="center" readingOrder="0"/>
    </dxf>
  </rfmt>
  <rfmt sheetId="4" s="1" sqref="BL13" start="0" length="0">
    <dxf>
      <font>
        <sz val="8"/>
        <color rgb="FFFF0000"/>
        <name val="Santander Text"/>
        <scheme val="none"/>
      </font>
      <numFmt numFmtId="170" formatCode="#,##0;\(#,##0\);&quot;-&quot;;@"/>
      <alignment horizontal="right" vertical="center" readingOrder="0"/>
    </dxf>
  </rfmt>
  <rfmt sheetId="4" s="1" sqref="BM13" start="0" length="0">
    <dxf>
      <font>
        <sz val="8"/>
        <color rgb="FFFF0000"/>
        <name val="Santander Text"/>
        <scheme val="none"/>
      </font>
      <numFmt numFmtId="170" formatCode="#,##0;\(#,##0\);&quot;-&quot;;@"/>
      <alignment horizontal="right" vertical="center" readingOrder="0"/>
    </dxf>
  </rfmt>
  <rfmt sheetId="4" s="1" sqref="BN13" start="0" length="0">
    <dxf>
      <font>
        <sz val="8"/>
        <color rgb="FFFF0000"/>
        <name val="Santander Text"/>
        <scheme val="none"/>
      </font>
      <numFmt numFmtId="170" formatCode="#,##0;\(#,##0\);&quot;-&quot;;@"/>
      <alignment horizontal="right" vertical="center" readingOrder="0"/>
    </dxf>
  </rfmt>
  <rfmt sheetId="4" s="1" sqref="BO13" start="0" length="0">
    <dxf>
      <font>
        <sz val="8"/>
        <color rgb="FFFF0000"/>
        <name val="Santander Text"/>
        <scheme val="none"/>
      </font>
      <numFmt numFmtId="170" formatCode="#,##0;\(#,##0\);&quot;-&quot;;@"/>
      <alignment horizontal="right" vertical="center" readingOrder="0"/>
    </dxf>
  </rfmt>
  <rfmt sheetId="4" s="1" sqref="BP13" start="0" length="0">
    <dxf>
      <font>
        <sz val="8"/>
        <color rgb="FFFF0000"/>
        <name val="Santander Text"/>
        <scheme val="none"/>
      </font>
      <numFmt numFmtId="170" formatCode="#,##0;\(#,##0\);&quot;-&quot;;@"/>
      <alignment horizontal="right" vertical="center" readingOrder="0"/>
    </dxf>
  </rfmt>
  <rfmt sheetId="4" s="1" sqref="BQ13" start="0" length="0">
    <dxf>
      <font>
        <sz val="8"/>
        <color rgb="FFFF0000"/>
        <name val="Santander Text"/>
        <scheme val="none"/>
      </font>
      <numFmt numFmtId="170" formatCode="#,##0;\(#,##0\);&quot;-&quot;;@"/>
      <alignment horizontal="right" vertical="center" readingOrder="0"/>
    </dxf>
  </rfmt>
  <rfmt sheetId="4" s="1" sqref="BR13" start="0" length="0">
    <dxf>
      <font>
        <sz val="8"/>
        <color rgb="FFFF0000"/>
        <name val="Santander Text"/>
        <scheme val="none"/>
      </font>
      <numFmt numFmtId="170" formatCode="#,##0;\(#,##0\);&quot;-&quot;;@"/>
      <alignment horizontal="right" vertical="center" readingOrder="0"/>
    </dxf>
  </rfmt>
  <rfmt sheetId="4" s="1" sqref="BS13" start="0" length="0">
    <dxf>
      <font>
        <sz val="8"/>
        <color rgb="FFFF0000"/>
        <name val="Santander Text"/>
        <scheme val="none"/>
      </font>
      <numFmt numFmtId="170" formatCode="#,##0;\(#,##0\);&quot;-&quot;;@"/>
      <alignment horizontal="right" vertical="center" readingOrder="0"/>
    </dxf>
  </rfmt>
  <rfmt sheetId="4" s="1" sqref="BT13" start="0" length="0">
    <dxf>
      <font>
        <sz val="8"/>
        <color rgb="FFFF0000"/>
        <name val="Santander Text"/>
        <scheme val="none"/>
      </font>
      <numFmt numFmtId="170" formatCode="#,##0;\(#,##0\);&quot;-&quot;;@"/>
      <alignment horizontal="right" vertical="center" readingOrder="0"/>
    </dxf>
  </rfmt>
  <rfmt sheetId="4" s="1" sqref="BU13" start="0" length="0">
    <dxf>
      <font>
        <sz val="8"/>
        <color rgb="FFFF0000"/>
        <name val="Santander Text"/>
        <scheme val="none"/>
      </font>
      <numFmt numFmtId="170" formatCode="#,##0;\(#,##0\);&quot;-&quot;;@"/>
      <alignment horizontal="right" vertical="center" readingOrder="0"/>
    </dxf>
  </rfmt>
  <rfmt sheetId="4" s="1" sqref="BV13" start="0" length="0">
    <dxf>
      <font>
        <sz val="8"/>
        <color rgb="FFFF0000"/>
        <name val="Santander Text"/>
        <scheme val="none"/>
      </font>
      <numFmt numFmtId="170" formatCode="#,##0;\(#,##0\);&quot;-&quot;;@"/>
      <alignment horizontal="right" vertical="center" readingOrder="0"/>
    </dxf>
  </rfmt>
  <rfmt sheetId="4" s="1" sqref="BW13" start="0" length="0">
    <dxf>
      <font>
        <sz val="8"/>
        <color rgb="FFFF0000"/>
        <name val="Santander Text"/>
        <scheme val="none"/>
      </font>
      <numFmt numFmtId="170" formatCode="#,##0;\(#,##0\);&quot;-&quot;;@"/>
      <alignment horizontal="right" vertical="center" readingOrder="0"/>
    </dxf>
  </rfmt>
  <rfmt sheetId="4" s="1" sqref="BX13" start="0" length="0">
    <dxf>
      <font>
        <sz val="8"/>
        <color rgb="FFFF0000"/>
        <name val="Santander Text"/>
        <scheme val="none"/>
      </font>
      <numFmt numFmtId="170" formatCode="#,##0;\(#,##0\);&quot;-&quot;;@"/>
      <alignment horizontal="right" vertical="center" readingOrder="0"/>
    </dxf>
  </rfmt>
  <rfmt sheetId="4" s="1" sqref="BY13" start="0" length="0">
    <dxf>
      <font>
        <sz val="8"/>
        <color rgb="FFFF0000"/>
        <name val="Santander Text"/>
        <scheme val="none"/>
      </font>
      <numFmt numFmtId="170" formatCode="#,##0;\(#,##0\);&quot;-&quot;;@"/>
      <alignment horizontal="right" vertical="center" readingOrder="0"/>
    </dxf>
  </rfmt>
  <rfmt sheetId="4" s="1" sqref="BZ13" start="0" length="0">
    <dxf>
      <font>
        <sz val="8"/>
        <color rgb="FFFF0000"/>
        <name val="Santander Text"/>
        <scheme val="none"/>
      </font>
      <numFmt numFmtId="170" formatCode="#,##0;\(#,##0\);&quot;-&quot;;@"/>
      <alignment horizontal="right" vertical="center" readingOrder="0"/>
    </dxf>
  </rfmt>
  <rfmt sheetId="4" s="1" sqref="CA13" start="0" length="0">
    <dxf>
      <font>
        <sz val="8"/>
        <color rgb="FFFF0000"/>
        <name val="Santander Text"/>
        <scheme val="none"/>
      </font>
      <numFmt numFmtId="170" formatCode="#,##0;\(#,##0\);&quot;-&quot;;@"/>
      <alignment horizontal="right" vertical="center" readingOrder="0"/>
    </dxf>
  </rfmt>
  <rfmt sheetId="4" s="1" sqref="CB13" start="0" length="0">
    <dxf>
      <font>
        <sz val="8"/>
        <color rgb="FFFF0000"/>
        <name val="Santander Text"/>
        <scheme val="none"/>
      </font>
      <numFmt numFmtId="170" formatCode="#,##0;\(#,##0\);&quot;-&quot;;@"/>
      <alignment horizontal="right" vertical="center" readingOrder="0"/>
    </dxf>
  </rfmt>
  <rfmt sheetId="4" s="1" sqref="CC13" start="0" length="0">
    <dxf>
      <font>
        <sz val="8"/>
        <color rgb="FFFF0000"/>
        <name val="Santander Text"/>
        <scheme val="none"/>
      </font>
      <numFmt numFmtId="170" formatCode="#,##0;\(#,##0\);&quot;-&quot;;@"/>
      <alignment horizontal="right" vertical="center" readingOrder="0"/>
    </dxf>
  </rfmt>
  <rfmt sheetId="4" s="1" sqref="CD13" start="0" length="0">
    <dxf>
      <font>
        <sz val="8"/>
        <color rgb="FFFF0000"/>
        <name val="Santander Text"/>
        <scheme val="none"/>
      </font>
      <numFmt numFmtId="170" formatCode="#,##0;\(#,##0\);&quot;-&quot;;@"/>
      <alignment horizontal="right" vertical="center" readingOrder="0"/>
    </dxf>
  </rfmt>
  <rfmt sheetId="4" s="1" sqref="CE13" start="0" length="0">
    <dxf>
      <font>
        <sz val="8"/>
        <color rgb="FFFF0000"/>
        <name val="Santander Text"/>
        <scheme val="none"/>
      </font>
      <numFmt numFmtId="170" formatCode="#,##0;\(#,##0\);&quot;-&quot;;@"/>
      <alignment horizontal="right" vertical="center" readingOrder="0"/>
    </dxf>
  </rfmt>
  <rfmt sheetId="4" s="1" sqref="CF13" start="0" length="0">
    <dxf>
      <font>
        <sz val="8"/>
        <color rgb="FFFF0000"/>
        <name val="Santander Text"/>
        <scheme val="none"/>
      </font>
      <numFmt numFmtId="170" formatCode="#,##0;\(#,##0\);&quot;-&quot;;@"/>
      <alignment horizontal="right" vertical="center" readingOrder="0"/>
    </dxf>
  </rfmt>
  <rfmt sheetId="4" s="1" sqref="CG13" start="0" length="0">
    <dxf>
      <font>
        <sz val="8"/>
        <color rgb="FFFF0000"/>
        <name val="Santander Text"/>
        <scheme val="none"/>
      </font>
      <numFmt numFmtId="170" formatCode="#,##0;\(#,##0\);&quot;-&quot;;@"/>
      <alignment horizontal="right" vertical="center" readingOrder="0"/>
    </dxf>
  </rfmt>
  <rfmt sheetId="4" s="1" sqref="CH13" start="0" length="0">
    <dxf>
      <font>
        <sz val="8"/>
        <color rgb="FFFF0000"/>
        <name val="Santander Text"/>
        <scheme val="none"/>
      </font>
      <numFmt numFmtId="170" formatCode="#,##0;\(#,##0\);&quot;-&quot;;@"/>
      <alignment horizontal="right" vertical="center" readingOrder="0"/>
    </dxf>
  </rfmt>
  <rfmt sheetId="4" s="1" sqref="CI13" start="0" length="0">
    <dxf>
      <font>
        <sz val="8"/>
        <color rgb="FFFF0000"/>
        <name val="Santander Text"/>
        <scheme val="none"/>
      </font>
      <numFmt numFmtId="170" formatCode="#,##0;\(#,##0\);&quot;-&quot;;@"/>
      <alignment horizontal="right" vertical="center" readingOrder="0"/>
    </dxf>
  </rfmt>
  <rfmt sheetId="4" s="1" sqref="CJ13" start="0" length="0">
    <dxf>
      <font>
        <sz val="8"/>
        <color rgb="FFFF0000"/>
        <name val="Santander Text"/>
        <scheme val="none"/>
      </font>
      <numFmt numFmtId="170" formatCode="#,##0;\(#,##0\);&quot;-&quot;;@"/>
      <alignment horizontal="right" vertical="center" readingOrder="0"/>
    </dxf>
  </rfmt>
  <rfmt sheetId="4" s="1" sqref="CK13" start="0" length="0">
    <dxf>
      <font>
        <sz val="8"/>
        <color rgb="FFFF0000"/>
        <name val="Santander Text"/>
        <scheme val="none"/>
      </font>
      <numFmt numFmtId="170" formatCode="#,##0;\(#,##0\);&quot;-&quot;;@"/>
      <alignment horizontal="right" vertical="center" readingOrder="0"/>
    </dxf>
  </rfmt>
  <rfmt sheetId="4" s="1" sqref="CL13" start="0" length="0">
    <dxf>
      <font>
        <sz val="8"/>
        <color rgb="FFFF0000"/>
        <name val="Santander Text"/>
        <scheme val="none"/>
      </font>
      <numFmt numFmtId="170" formatCode="#,##0;\(#,##0\);&quot;-&quot;;@"/>
      <alignment horizontal="right" vertical="center" readingOrder="0"/>
    </dxf>
  </rfmt>
  <rfmt sheetId="4" s="1" sqref="CM13" start="0" length="0">
    <dxf>
      <font>
        <sz val="8"/>
        <color rgb="FFFF0000"/>
        <name val="Santander Text"/>
        <scheme val="none"/>
      </font>
      <numFmt numFmtId="170" formatCode="#,##0;\(#,##0\);&quot;-&quot;;@"/>
      <alignment horizontal="right" vertical="center" readingOrder="0"/>
    </dxf>
  </rfmt>
  <rfmt sheetId="4" s="1" sqref="CN13" start="0" length="0">
    <dxf>
      <font>
        <sz val="8"/>
        <color rgb="FFFF0000"/>
        <name val="Santander Text"/>
        <scheme val="none"/>
      </font>
      <numFmt numFmtId="170" formatCode="#,##0;\(#,##0\);&quot;-&quot;;@"/>
      <alignment horizontal="right" vertical="center" readingOrder="0"/>
    </dxf>
  </rfmt>
  <rfmt sheetId="4" s="1" sqref="CO13" start="0" length="0">
    <dxf>
      <font>
        <sz val="8"/>
        <color rgb="FFFF0000"/>
        <name val="Santander Text"/>
        <scheme val="none"/>
      </font>
      <numFmt numFmtId="170" formatCode="#,##0;\(#,##0\);&quot;-&quot;;@"/>
      <alignment horizontal="right" vertical="center" readingOrder="0"/>
    </dxf>
  </rfmt>
  <rfmt sheetId="4" s="1" sqref="CP13" start="0" length="0">
    <dxf>
      <font>
        <sz val="8"/>
        <color rgb="FFFF0000"/>
        <name val="Santander Text"/>
        <scheme val="none"/>
      </font>
      <numFmt numFmtId="170" formatCode="#,##0;\(#,##0\);&quot;-&quot;;@"/>
      <alignment horizontal="right" vertical="center" readingOrder="0"/>
    </dxf>
  </rfmt>
  <rfmt sheetId="4" s="1" sqref="CQ13" start="0" length="0">
    <dxf>
      <font>
        <sz val="8"/>
        <color rgb="FFFF0000"/>
        <name val="Santander Text"/>
        <scheme val="none"/>
      </font>
      <numFmt numFmtId="170" formatCode="#,##0;\(#,##0\);&quot;-&quot;;@"/>
      <alignment horizontal="right" vertical="center" readingOrder="0"/>
    </dxf>
  </rfmt>
  <rfmt sheetId="4" s="1" sqref="CR13" start="0" length="0">
    <dxf>
      <font>
        <sz val="8"/>
        <color rgb="FFFF0000"/>
        <name val="Santander Text"/>
        <scheme val="none"/>
      </font>
      <numFmt numFmtId="170" formatCode="#,##0;\(#,##0\);&quot;-&quot;;@"/>
      <alignment horizontal="right" vertical="center" readingOrder="0"/>
    </dxf>
  </rfmt>
  <rfmt sheetId="4" s="1" sqref="CS13" start="0" length="0">
    <dxf>
      <font>
        <sz val="8"/>
        <color rgb="FFFF0000"/>
        <name val="Santander Text"/>
        <scheme val="none"/>
      </font>
      <numFmt numFmtId="170" formatCode="#,##0;\(#,##0\);&quot;-&quot;;@"/>
      <alignment horizontal="right" vertical="center" readingOrder="0"/>
    </dxf>
  </rfmt>
  <rfmt sheetId="4" s="1" sqref="CT13" start="0" length="0">
    <dxf>
      <font>
        <sz val="8"/>
        <color rgb="FFFF0000"/>
        <name val="Santander Text"/>
        <scheme val="none"/>
      </font>
      <numFmt numFmtId="170" formatCode="#,##0;\(#,##0\);&quot;-&quot;;@"/>
      <alignment horizontal="right" vertical="center" readingOrder="0"/>
    </dxf>
  </rfmt>
  <rfmt sheetId="4" sqref="X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Y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Z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A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B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C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D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E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F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G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H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I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J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K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L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M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N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O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P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Q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R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S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T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U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V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W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X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Y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Z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A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B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C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D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E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F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G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H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I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J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K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L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M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N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O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P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Q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R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S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T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U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V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W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X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Y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Z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A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B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C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D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E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F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G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H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I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J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K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L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M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N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O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P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Q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R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S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T14"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1" sqref="X15" start="0" length="0">
    <dxf>
      <font>
        <sz val="8"/>
        <color rgb="FFFF0000"/>
        <name val="Santander Text"/>
        <scheme val="none"/>
      </font>
      <numFmt numFmtId="165" formatCode="_(* #\ ###\ ##0_);_(* \(#\ ###\ ##0\);_(* &quot;-&quot;_);_(@_)"/>
      <alignment horizontal="right" readingOrder="0"/>
    </dxf>
  </rfmt>
  <rfmt sheetId="4" s="1" sqref="Y15" start="0" length="0">
    <dxf>
      <font>
        <sz val="8"/>
        <color rgb="FFFF0000"/>
        <name val="Santander Text"/>
        <scheme val="none"/>
      </font>
      <numFmt numFmtId="165" formatCode="_(* #\ ###\ ##0_);_(* \(#\ ###\ ##0\);_(* &quot;-&quot;_);_(@_)"/>
      <alignment horizontal="right" readingOrder="0"/>
    </dxf>
  </rfmt>
  <rfmt sheetId="4" s="1" sqref="Z15" start="0" length="0">
    <dxf>
      <font>
        <sz val="8"/>
        <color rgb="FFFF0000"/>
        <name val="Santander Text"/>
        <scheme val="none"/>
      </font>
      <numFmt numFmtId="165" formatCode="_(* #\ ###\ ##0_);_(* \(#\ ###\ ##0\);_(* &quot;-&quot;_);_(@_)"/>
      <alignment horizontal="right" readingOrder="0"/>
    </dxf>
  </rfmt>
  <rfmt sheetId="4" s="1" sqref="AA15" start="0" length="0">
    <dxf>
      <font>
        <sz val="8"/>
        <color rgb="FFFF0000"/>
        <name val="Santander Text"/>
        <scheme val="none"/>
      </font>
      <numFmt numFmtId="165" formatCode="_(* #\ ###\ ##0_);_(* \(#\ ###\ ##0\);_(* &quot;-&quot;_);_(@_)"/>
      <alignment horizontal="right" readingOrder="0"/>
    </dxf>
  </rfmt>
  <rfmt sheetId="4" s="1" sqref="AB15" start="0" length="0">
    <dxf>
      <font>
        <sz val="8"/>
        <color rgb="FFFF0000"/>
        <name val="Santander Text"/>
        <scheme val="none"/>
      </font>
      <numFmt numFmtId="165" formatCode="_(* #\ ###\ ##0_);_(* \(#\ ###\ ##0\);_(* &quot;-&quot;_);_(@_)"/>
      <alignment horizontal="right" readingOrder="0"/>
    </dxf>
  </rfmt>
  <rfmt sheetId="4" s="1" sqref="AC15" start="0" length="0">
    <dxf>
      <font>
        <sz val="8"/>
        <color rgb="FFFF0000"/>
        <name val="Santander Text"/>
        <scheme val="none"/>
      </font>
      <numFmt numFmtId="165" formatCode="_(* #\ ###\ ##0_);_(* \(#\ ###\ ##0\);_(* &quot;-&quot;_);_(@_)"/>
      <alignment horizontal="right" readingOrder="0"/>
    </dxf>
  </rfmt>
  <rfmt sheetId="4" s="1" sqref="AD15" start="0" length="0">
    <dxf>
      <font>
        <sz val="8"/>
        <color rgb="FFFF0000"/>
        <name val="Santander Text"/>
        <scheme val="none"/>
      </font>
      <numFmt numFmtId="165" formatCode="_(* #\ ###\ ##0_);_(* \(#\ ###\ ##0\);_(* &quot;-&quot;_);_(@_)"/>
      <alignment horizontal="right" readingOrder="0"/>
    </dxf>
  </rfmt>
  <rfmt sheetId="4" s="1" sqref="AE15" start="0" length="0">
    <dxf>
      <font>
        <sz val="8"/>
        <color rgb="FFFF0000"/>
        <name val="Santander Text"/>
        <scheme val="none"/>
      </font>
      <numFmt numFmtId="165" formatCode="_(* #\ ###\ ##0_);_(* \(#\ ###\ ##0\);_(* &quot;-&quot;_);_(@_)"/>
      <alignment horizontal="right" readingOrder="0"/>
    </dxf>
  </rfmt>
  <rfmt sheetId="4" s="1" sqref="AF15" start="0" length="0">
    <dxf>
      <font>
        <sz val="8"/>
        <color rgb="FFFF0000"/>
        <name val="Santander Text"/>
        <scheme val="none"/>
      </font>
      <numFmt numFmtId="165" formatCode="_(* #\ ###\ ##0_);_(* \(#\ ###\ ##0\);_(* &quot;-&quot;_);_(@_)"/>
      <alignment horizontal="right" readingOrder="0"/>
    </dxf>
  </rfmt>
  <rfmt sheetId="4" s="1" sqref="AG15" start="0" length="0">
    <dxf>
      <font>
        <sz val="8"/>
        <color rgb="FFFF0000"/>
        <name val="Santander Text"/>
        <scheme val="none"/>
      </font>
      <numFmt numFmtId="165" formatCode="_(* #\ ###\ ##0_);_(* \(#\ ###\ ##0\);_(* &quot;-&quot;_);_(@_)"/>
      <alignment horizontal="right" readingOrder="0"/>
    </dxf>
  </rfmt>
  <rfmt sheetId="4" s="1" sqref="AH15" start="0" length="0">
    <dxf>
      <font>
        <sz val="8"/>
        <color rgb="FFFF0000"/>
        <name val="Santander Text"/>
        <scheme val="none"/>
      </font>
      <numFmt numFmtId="165" formatCode="_(* #\ ###\ ##0_);_(* \(#\ ###\ ##0\);_(* &quot;-&quot;_);_(@_)"/>
      <alignment horizontal="right" readingOrder="0"/>
    </dxf>
  </rfmt>
  <rfmt sheetId="4" s="1" sqref="AI15" start="0" length="0">
    <dxf>
      <font>
        <sz val="8"/>
        <color rgb="FFFF0000"/>
        <name val="Santander Text"/>
        <scheme val="none"/>
      </font>
      <numFmt numFmtId="165" formatCode="_(* #\ ###\ ##0_);_(* \(#\ ###\ ##0\);_(* &quot;-&quot;_);_(@_)"/>
      <alignment horizontal="right" readingOrder="0"/>
    </dxf>
  </rfmt>
  <rfmt sheetId="4" s="1" sqref="AJ15" start="0" length="0">
    <dxf>
      <font>
        <sz val="8"/>
        <color rgb="FFFF0000"/>
        <name val="Santander Text"/>
        <scheme val="none"/>
      </font>
      <numFmt numFmtId="165" formatCode="_(* #\ ###\ ##0_);_(* \(#\ ###\ ##0\);_(* &quot;-&quot;_);_(@_)"/>
      <alignment horizontal="right" readingOrder="0"/>
    </dxf>
  </rfmt>
  <rfmt sheetId="4" s="1" sqref="AK15" start="0" length="0">
    <dxf>
      <font>
        <sz val="8"/>
        <color rgb="FFFF0000"/>
        <name val="Santander Text"/>
        <scheme val="none"/>
      </font>
      <numFmt numFmtId="165" formatCode="_(* #\ ###\ ##0_);_(* \(#\ ###\ ##0\);_(* &quot;-&quot;_);_(@_)"/>
      <alignment horizontal="right" readingOrder="0"/>
    </dxf>
  </rfmt>
  <rfmt sheetId="4" s="1" sqref="AL15" start="0" length="0">
    <dxf>
      <font>
        <sz val="8"/>
        <color rgb="FFFF0000"/>
        <name val="Santander Text"/>
        <scheme val="none"/>
      </font>
      <numFmt numFmtId="165" formatCode="_(* #\ ###\ ##0_);_(* \(#\ ###\ ##0\);_(* &quot;-&quot;_);_(@_)"/>
      <alignment horizontal="right" readingOrder="0"/>
    </dxf>
  </rfmt>
  <rfmt sheetId="4" s="1" sqref="AM15" start="0" length="0">
    <dxf>
      <font>
        <sz val="8"/>
        <color rgb="FFFF0000"/>
        <name val="Santander Text"/>
        <scheme val="none"/>
      </font>
      <numFmt numFmtId="165" formatCode="_(* #\ ###\ ##0_);_(* \(#\ ###\ ##0\);_(* &quot;-&quot;_);_(@_)"/>
      <alignment horizontal="right" readingOrder="0"/>
    </dxf>
  </rfmt>
  <rfmt sheetId="4" s="1" sqref="AN15" start="0" length="0">
    <dxf>
      <font>
        <sz val="8"/>
        <color rgb="FFFF0000"/>
        <name val="Santander Text"/>
        <scheme val="none"/>
      </font>
      <numFmt numFmtId="165" formatCode="_(* #\ ###\ ##0_);_(* \(#\ ###\ ##0\);_(* &quot;-&quot;_);_(@_)"/>
      <alignment horizontal="right" readingOrder="0"/>
    </dxf>
  </rfmt>
  <rfmt sheetId="4" s="1" sqref="AO15" start="0" length="0">
    <dxf>
      <font>
        <sz val="8"/>
        <color rgb="FFFF0000"/>
        <name val="Santander Text"/>
        <scheme val="none"/>
      </font>
      <numFmt numFmtId="165" formatCode="_(* #\ ###\ ##0_);_(* \(#\ ###\ ##0\);_(* &quot;-&quot;_);_(@_)"/>
      <alignment horizontal="right" readingOrder="0"/>
    </dxf>
  </rfmt>
  <rfmt sheetId="4" s="1" sqref="AP15" start="0" length="0">
    <dxf>
      <font>
        <sz val="8"/>
        <color rgb="FFFF0000"/>
        <name val="Santander Text"/>
        <scheme val="none"/>
      </font>
      <numFmt numFmtId="165" formatCode="_(* #\ ###\ ##0_);_(* \(#\ ###\ ##0\);_(* &quot;-&quot;_);_(@_)"/>
      <alignment horizontal="right" readingOrder="0"/>
    </dxf>
  </rfmt>
  <rfmt sheetId="4" s="1" sqref="AQ15" start="0" length="0">
    <dxf>
      <font>
        <sz val="8"/>
        <color rgb="FFFF0000"/>
        <name val="Santander Text"/>
        <scheme val="none"/>
      </font>
      <numFmt numFmtId="165" formatCode="_(* #\ ###\ ##0_);_(* \(#\ ###\ ##0\);_(* &quot;-&quot;_);_(@_)"/>
      <alignment horizontal="right" readingOrder="0"/>
    </dxf>
  </rfmt>
  <rfmt sheetId="4" s="1" sqref="AR15" start="0" length="0">
    <dxf>
      <font>
        <sz val="8"/>
        <color rgb="FFFF0000"/>
        <name val="Santander Text"/>
        <scheme val="none"/>
      </font>
      <numFmt numFmtId="165" formatCode="_(* #\ ###\ ##0_);_(* \(#\ ###\ ##0\);_(* &quot;-&quot;_);_(@_)"/>
      <alignment horizontal="right" readingOrder="0"/>
    </dxf>
  </rfmt>
  <rfmt sheetId="4" s="1" sqref="AS15" start="0" length="0">
    <dxf>
      <font>
        <sz val="8"/>
        <color rgb="FFFF0000"/>
        <name val="Santander Text"/>
        <scheme val="none"/>
      </font>
      <numFmt numFmtId="165" formatCode="_(* #\ ###\ ##0_);_(* \(#\ ###\ ##0\);_(* &quot;-&quot;_);_(@_)"/>
      <alignment horizontal="right" readingOrder="0"/>
    </dxf>
  </rfmt>
  <rfmt sheetId="4" s="1" sqref="AT15" start="0" length="0">
    <dxf>
      <font>
        <sz val="8"/>
        <color rgb="FFFF0000"/>
        <name val="Santander Text"/>
        <scheme val="none"/>
      </font>
      <numFmt numFmtId="165" formatCode="_(* #\ ###\ ##0_);_(* \(#\ ###\ ##0\);_(* &quot;-&quot;_);_(@_)"/>
      <alignment horizontal="right" readingOrder="0"/>
    </dxf>
  </rfmt>
  <rfmt sheetId="4" s="1" sqref="AU15" start="0" length="0">
    <dxf>
      <font>
        <sz val="8"/>
        <color rgb="FFFF0000"/>
        <name val="Santander Text"/>
        <scheme val="none"/>
      </font>
      <numFmt numFmtId="165" formatCode="_(* #\ ###\ ##0_);_(* \(#\ ###\ ##0\);_(* &quot;-&quot;_);_(@_)"/>
      <alignment horizontal="right" readingOrder="0"/>
    </dxf>
  </rfmt>
  <rfmt sheetId="4" s="1" sqref="AV15" start="0" length="0">
    <dxf>
      <font>
        <sz val="8"/>
        <color rgb="FFFF0000"/>
        <name val="Santander Text"/>
        <scheme val="none"/>
      </font>
      <numFmt numFmtId="165" formatCode="_(* #\ ###\ ##0_);_(* \(#\ ###\ ##0\);_(* &quot;-&quot;_);_(@_)"/>
      <alignment horizontal="right" readingOrder="0"/>
    </dxf>
  </rfmt>
  <rfmt sheetId="4" s="1" sqref="AW15" start="0" length="0">
    <dxf>
      <font>
        <sz val="8"/>
        <color rgb="FFFF0000"/>
        <name val="Santander Text"/>
        <scheme val="none"/>
      </font>
      <numFmt numFmtId="165" formatCode="_(* #\ ###\ ##0_);_(* \(#\ ###\ ##0\);_(* &quot;-&quot;_);_(@_)"/>
      <alignment horizontal="right" readingOrder="0"/>
    </dxf>
  </rfmt>
  <rfmt sheetId="4" s="1" sqref="AX15" start="0" length="0">
    <dxf>
      <font>
        <sz val="8"/>
        <color rgb="FFFF0000"/>
        <name val="Santander Text"/>
        <scheme val="none"/>
      </font>
      <numFmt numFmtId="165" formatCode="_(* #\ ###\ ##0_);_(* \(#\ ###\ ##0\);_(* &quot;-&quot;_);_(@_)"/>
      <alignment horizontal="right" readingOrder="0"/>
    </dxf>
  </rfmt>
  <rfmt sheetId="4" s="1" sqref="AY15" start="0" length="0">
    <dxf>
      <font>
        <sz val="8"/>
        <color rgb="FFFF0000"/>
        <name val="Santander Text"/>
        <scheme val="none"/>
      </font>
      <numFmt numFmtId="165" formatCode="_(* #\ ###\ ##0_);_(* \(#\ ###\ ##0\);_(* &quot;-&quot;_);_(@_)"/>
      <alignment horizontal="right" readingOrder="0"/>
    </dxf>
  </rfmt>
  <rfmt sheetId="4" s="1" sqref="AZ15" start="0" length="0">
    <dxf>
      <font>
        <sz val="8"/>
        <color rgb="FFFF0000"/>
        <name val="Santander Text"/>
        <scheme val="none"/>
      </font>
      <numFmt numFmtId="165" formatCode="_(* #\ ###\ ##0_);_(* \(#\ ###\ ##0\);_(* &quot;-&quot;_);_(@_)"/>
      <alignment horizontal="right" readingOrder="0"/>
    </dxf>
  </rfmt>
  <rfmt sheetId="4" s="1" sqref="BA15" start="0" length="0">
    <dxf>
      <font>
        <sz val="8"/>
        <color rgb="FFFF0000"/>
        <name val="Santander Text"/>
        <scheme val="none"/>
      </font>
      <numFmt numFmtId="165" formatCode="_(* #\ ###\ ##0_);_(* \(#\ ###\ ##0\);_(* &quot;-&quot;_);_(@_)"/>
      <alignment horizontal="right" readingOrder="0"/>
    </dxf>
  </rfmt>
  <rfmt sheetId="4" s="1" sqref="BB15" start="0" length="0">
    <dxf>
      <font>
        <sz val="8"/>
        <color rgb="FFFF0000"/>
        <name val="Santander Text"/>
        <scheme val="none"/>
      </font>
      <numFmt numFmtId="165" formatCode="_(* #\ ###\ ##0_);_(* \(#\ ###\ ##0\);_(* &quot;-&quot;_);_(@_)"/>
      <alignment horizontal="right" readingOrder="0"/>
    </dxf>
  </rfmt>
  <rfmt sheetId="4" s="1" sqref="BC15" start="0" length="0">
    <dxf>
      <font>
        <sz val="8"/>
        <color rgb="FFFF0000"/>
        <name val="Santander Text"/>
        <scheme val="none"/>
      </font>
      <numFmt numFmtId="165" formatCode="_(* #\ ###\ ##0_);_(* \(#\ ###\ ##0\);_(* &quot;-&quot;_);_(@_)"/>
      <alignment horizontal="right" readingOrder="0"/>
    </dxf>
  </rfmt>
  <rfmt sheetId="4" s="1" sqref="BD15" start="0" length="0">
    <dxf>
      <font>
        <sz val="8"/>
        <color rgb="FFFF0000"/>
        <name val="Santander Text"/>
        <scheme val="none"/>
      </font>
      <numFmt numFmtId="165" formatCode="_(* #\ ###\ ##0_);_(* \(#\ ###\ ##0\);_(* &quot;-&quot;_);_(@_)"/>
      <alignment horizontal="right" readingOrder="0"/>
    </dxf>
  </rfmt>
  <rfmt sheetId="4" s="1" sqref="BE15" start="0" length="0">
    <dxf>
      <font>
        <sz val="8"/>
        <color rgb="FFFF0000"/>
        <name val="Santander Text"/>
        <scheme val="none"/>
      </font>
      <numFmt numFmtId="165" formatCode="_(* #\ ###\ ##0_);_(* \(#\ ###\ ##0\);_(* &quot;-&quot;_);_(@_)"/>
      <alignment horizontal="right" readingOrder="0"/>
    </dxf>
  </rfmt>
  <rfmt sheetId="4" s="1" sqref="BF15" start="0" length="0">
    <dxf>
      <font>
        <sz val="8"/>
        <color rgb="FFFF0000"/>
        <name val="Santander Text"/>
        <scheme val="none"/>
      </font>
      <numFmt numFmtId="165" formatCode="_(* #\ ###\ ##0_);_(* \(#\ ###\ ##0\);_(* &quot;-&quot;_);_(@_)"/>
      <alignment horizontal="right" readingOrder="0"/>
    </dxf>
  </rfmt>
  <rfmt sheetId="4" s="1" sqref="BG15" start="0" length="0">
    <dxf>
      <font>
        <sz val="8"/>
        <color rgb="FFFF0000"/>
        <name val="Santander Text"/>
        <scheme val="none"/>
      </font>
      <numFmt numFmtId="165" formatCode="_(* #\ ###\ ##0_);_(* \(#\ ###\ ##0\);_(* &quot;-&quot;_);_(@_)"/>
      <alignment horizontal="right" readingOrder="0"/>
    </dxf>
  </rfmt>
  <rfmt sheetId="4" s="1" sqref="BH15" start="0" length="0">
    <dxf>
      <font>
        <sz val="8"/>
        <color rgb="FFFF0000"/>
        <name val="Santander Text"/>
        <scheme val="none"/>
      </font>
      <numFmt numFmtId="165" formatCode="_(* #\ ###\ ##0_);_(* \(#\ ###\ ##0\);_(* &quot;-&quot;_);_(@_)"/>
      <alignment horizontal="right" readingOrder="0"/>
    </dxf>
  </rfmt>
  <rfmt sheetId="4" s="1" sqref="BI15" start="0" length="0">
    <dxf>
      <font>
        <sz val="8"/>
        <color rgb="FFFF0000"/>
        <name val="Santander Text"/>
        <scheme val="none"/>
      </font>
      <numFmt numFmtId="165" formatCode="_(* #\ ###\ ##0_);_(* \(#\ ###\ ##0\);_(* &quot;-&quot;_);_(@_)"/>
      <alignment horizontal="right" readingOrder="0"/>
    </dxf>
  </rfmt>
  <rfmt sheetId="4" s="1" sqref="BJ15" start="0" length="0">
    <dxf>
      <font>
        <sz val="8"/>
        <color rgb="FFFF0000"/>
        <name val="Santander Text"/>
        <scheme val="none"/>
      </font>
      <numFmt numFmtId="165" formatCode="_(* #\ ###\ ##0_);_(* \(#\ ###\ ##0\);_(* &quot;-&quot;_);_(@_)"/>
      <alignment horizontal="right" readingOrder="0"/>
    </dxf>
  </rfmt>
  <rfmt sheetId="4" s="1" sqref="BK15" start="0" length="0">
    <dxf>
      <font>
        <sz val="8"/>
        <color rgb="FFFF0000"/>
        <name val="Santander Text"/>
        <scheme val="none"/>
      </font>
      <numFmt numFmtId="165" formatCode="_(* #\ ###\ ##0_);_(* \(#\ ###\ ##0\);_(* &quot;-&quot;_);_(@_)"/>
      <alignment horizontal="right" readingOrder="0"/>
    </dxf>
  </rfmt>
  <rfmt sheetId="4" s="1" sqref="BL15" start="0" length="0">
    <dxf>
      <font>
        <sz val="8"/>
        <color rgb="FFFF0000"/>
        <name val="Santander Text"/>
        <scheme val="none"/>
      </font>
      <numFmt numFmtId="165" formatCode="_(* #\ ###\ ##0_);_(* \(#\ ###\ ##0\);_(* &quot;-&quot;_);_(@_)"/>
      <alignment horizontal="right" readingOrder="0"/>
    </dxf>
  </rfmt>
  <rfmt sheetId="4" s="1" sqref="BM15" start="0" length="0">
    <dxf>
      <font>
        <sz val="8"/>
        <color rgb="FFFF0000"/>
        <name val="Santander Text"/>
        <scheme val="none"/>
      </font>
      <numFmt numFmtId="165" formatCode="_(* #\ ###\ ##0_);_(* \(#\ ###\ ##0\);_(* &quot;-&quot;_);_(@_)"/>
      <alignment horizontal="right" readingOrder="0"/>
    </dxf>
  </rfmt>
  <rfmt sheetId="4" s="1" sqref="BN15" start="0" length="0">
    <dxf>
      <font>
        <sz val="8"/>
        <color rgb="FFFF0000"/>
        <name val="Santander Text"/>
        <scheme val="none"/>
      </font>
      <numFmt numFmtId="165" formatCode="_(* #\ ###\ ##0_);_(* \(#\ ###\ ##0\);_(* &quot;-&quot;_);_(@_)"/>
      <alignment horizontal="right" readingOrder="0"/>
    </dxf>
  </rfmt>
  <rfmt sheetId="4" s="1" sqref="BO15" start="0" length="0">
    <dxf>
      <font>
        <sz val="8"/>
        <color rgb="FFFF0000"/>
        <name val="Santander Text"/>
        <scheme val="none"/>
      </font>
      <numFmt numFmtId="165" formatCode="_(* #\ ###\ ##0_);_(* \(#\ ###\ ##0\);_(* &quot;-&quot;_);_(@_)"/>
      <alignment horizontal="right" readingOrder="0"/>
    </dxf>
  </rfmt>
  <rfmt sheetId="4" s="1" sqref="BP15" start="0" length="0">
    <dxf>
      <font>
        <sz val="8"/>
        <color rgb="FFFF0000"/>
        <name val="Santander Text"/>
        <scheme val="none"/>
      </font>
      <numFmt numFmtId="165" formatCode="_(* #\ ###\ ##0_);_(* \(#\ ###\ ##0\);_(* &quot;-&quot;_);_(@_)"/>
      <alignment horizontal="right" readingOrder="0"/>
    </dxf>
  </rfmt>
  <rfmt sheetId="4" s="1" sqref="BQ15" start="0" length="0">
    <dxf>
      <font>
        <sz val="8"/>
        <color rgb="FFFF0000"/>
        <name val="Santander Text"/>
        <scheme val="none"/>
      </font>
      <numFmt numFmtId="165" formatCode="_(* #\ ###\ ##0_);_(* \(#\ ###\ ##0\);_(* &quot;-&quot;_);_(@_)"/>
      <alignment horizontal="right" readingOrder="0"/>
    </dxf>
  </rfmt>
  <rfmt sheetId="4" s="1" sqref="BR15" start="0" length="0">
    <dxf>
      <font>
        <sz val="8"/>
        <color rgb="FFFF0000"/>
        <name val="Santander Text"/>
        <scheme val="none"/>
      </font>
      <numFmt numFmtId="165" formatCode="_(* #\ ###\ ##0_);_(* \(#\ ###\ ##0\);_(* &quot;-&quot;_);_(@_)"/>
      <alignment horizontal="right" readingOrder="0"/>
    </dxf>
  </rfmt>
  <rfmt sheetId="4" s="1" sqref="BS15" start="0" length="0">
    <dxf>
      <font>
        <sz val="8"/>
        <color rgb="FFFF0000"/>
        <name val="Santander Text"/>
        <scheme val="none"/>
      </font>
      <numFmt numFmtId="165" formatCode="_(* #\ ###\ ##0_);_(* \(#\ ###\ ##0\);_(* &quot;-&quot;_);_(@_)"/>
      <alignment horizontal="right" readingOrder="0"/>
    </dxf>
  </rfmt>
  <rfmt sheetId="4" s="1" sqref="BT15" start="0" length="0">
    <dxf>
      <font>
        <sz val="8"/>
        <color rgb="FFFF0000"/>
        <name val="Santander Text"/>
        <scheme val="none"/>
      </font>
      <numFmt numFmtId="165" formatCode="_(* #\ ###\ ##0_);_(* \(#\ ###\ ##0\);_(* &quot;-&quot;_);_(@_)"/>
      <alignment horizontal="right" readingOrder="0"/>
    </dxf>
  </rfmt>
  <rfmt sheetId="4" s="1" sqref="BU15" start="0" length="0">
    <dxf>
      <font>
        <sz val="8"/>
        <color rgb="FFFF0000"/>
        <name val="Santander Text"/>
        <scheme val="none"/>
      </font>
      <numFmt numFmtId="165" formatCode="_(* #\ ###\ ##0_);_(* \(#\ ###\ ##0\);_(* &quot;-&quot;_);_(@_)"/>
      <alignment horizontal="right" readingOrder="0"/>
    </dxf>
  </rfmt>
  <rfmt sheetId="4" s="1" sqref="BV15" start="0" length="0">
    <dxf>
      <font>
        <sz val="8"/>
        <color rgb="FFFF0000"/>
        <name val="Santander Text"/>
        <scheme val="none"/>
      </font>
      <numFmt numFmtId="165" formatCode="_(* #\ ###\ ##0_);_(* \(#\ ###\ ##0\);_(* &quot;-&quot;_);_(@_)"/>
      <alignment horizontal="right" readingOrder="0"/>
    </dxf>
  </rfmt>
  <rfmt sheetId="4" s="1" sqref="BW15" start="0" length="0">
    <dxf>
      <font>
        <sz val="8"/>
        <color rgb="FFFF0000"/>
        <name val="Santander Text"/>
        <scheme val="none"/>
      </font>
      <numFmt numFmtId="165" formatCode="_(* #\ ###\ ##0_);_(* \(#\ ###\ ##0\);_(* &quot;-&quot;_);_(@_)"/>
      <alignment horizontal="right" readingOrder="0"/>
    </dxf>
  </rfmt>
  <rfmt sheetId="4" s="1" sqref="BX15" start="0" length="0">
    <dxf>
      <font>
        <sz val="8"/>
        <color rgb="FFFF0000"/>
        <name val="Santander Text"/>
        <scheme val="none"/>
      </font>
      <numFmt numFmtId="165" formatCode="_(* #\ ###\ ##0_);_(* \(#\ ###\ ##0\);_(* &quot;-&quot;_);_(@_)"/>
      <alignment horizontal="right" readingOrder="0"/>
    </dxf>
  </rfmt>
  <rfmt sheetId="4" s="1" sqref="BY15" start="0" length="0">
    <dxf>
      <font>
        <sz val="8"/>
        <color rgb="FFFF0000"/>
        <name val="Santander Text"/>
        <scheme val="none"/>
      </font>
      <numFmt numFmtId="165" formatCode="_(* #\ ###\ ##0_);_(* \(#\ ###\ ##0\);_(* &quot;-&quot;_);_(@_)"/>
      <alignment horizontal="right" readingOrder="0"/>
    </dxf>
  </rfmt>
  <rfmt sheetId="4" s="1" sqref="BZ15" start="0" length="0">
    <dxf>
      <font>
        <sz val="8"/>
        <color rgb="FFFF0000"/>
        <name val="Santander Text"/>
        <scheme val="none"/>
      </font>
      <numFmt numFmtId="165" formatCode="_(* #\ ###\ ##0_);_(* \(#\ ###\ ##0\);_(* &quot;-&quot;_);_(@_)"/>
      <alignment horizontal="right" readingOrder="0"/>
    </dxf>
  </rfmt>
  <rfmt sheetId="4" s="1" sqref="CA15" start="0" length="0">
    <dxf>
      <font>
        <sz val="8"/>
        <color rgb="FFFF0000"/>
        <name val="Santander Text"/>
        <scheme val="none"/>
      </font>
      <numFmt numFmtId="165" formatCode="_(* #\ ###\ ##0_);_(* \(#\ ###\ ##0\);_(* &quot;-&quot;_);_(@_)"/>
      <alignment horizontal="right" readingOrder="0"/>
    </dxf>
  </rfmt>
  <rfmt sheetId="4" s="1" sqref="CB15" start="0" length="0">
    <dxf>
      <font>
        <sz val="8"/>
        <color rgb="FFFF0000"/>
        <name val="Santander Text"/>
        <scheme val="none"/>
      </font>
      <numFmt numFmtId="165" formatCode="_(* #\ ###\ ##0_);_(* \(#\ ###\ ##0\);_(* &quot;-&quot;_);_(@_)"/>
      <alignment horizontal="right" readingOrder="0"/>
    </dxf>
  </rfmt>
  <rfmt sheetId="4" s="1" sqref="CC15" start="0" length="0">
    <dxf>
      <font>
        <sz val="8"/>
        <color rgb="FFFF0000"/>
        <name val="Santander Text"/>
        <scheme val="none"/>
      </font>
      <numFmt numFmtId="165" formatCode="_(* #\ ###\ ##0_);_(* \(#\ ###\ ##0\);_(* &quot;-&quot;_);_(@_)"/>
      <alignment horizontal="right" readingOrder="0"/>
    </dxf>
  </rfmt>
  <rfmt sheetId="4" s="1" sqref="CD15" start="0" length="0">
    <dxf>
      <font>
        <sz val="8"/>
        <color rgb="FFFF0000"/>
        <name val="Santander Text"/>
        <scheme val="none"/>
      </font>
      <numFmt numFmtId="165" formatCode="_(* #\ ###\ ##0_);_(* \(#\ ###\ ##0\);_(* &quot;-&quot;_);_(@_)"/>
      <alignment horizontal="right" readingOrder="0"/>
    </dxf>
  </rfmt>
  <rfmt sheetId="4" s="1" sqref="CE15" start="0" length="0">
    <dxf>
      <font>
        <sz val="8"/>
        <color rgb="FFFF0000"/>
        <name val="Santander Text"/>
        <scheme val="none"/>
      </font>
      <numFmt numFmtId="165" formatCode="_(* #\ ###\ ##0_);_(* \(#\ ###\ ##0\);_(* &quot;-&quot;_);_(@_)"/>
      <alignment horizontal="right" readingOrder="0"/>
    </dxf>
  </rfmt>
  <rfmt sheetId="4" s="1" sqref="CF15" start="0" length="0">
    <dxf>
      <font>
        <sz val="8"/>
        <color rgb="FFFF0000"/>
        <name val="Santander Text"/>
        <scheme val="none"/>
      </font>
      <numFmt numFmtId="165" formatCode="_(* #\ ###\ ##0_);_(* \(#\ ###\ ##0\);_(* &quot;-&quot;_);_(@_)"/>
      <alignment horizontal="right" readingOrder="0"/>
    </dxf>
  </rfmt>
  <rfmt sheetId="4" s="1" sqref="CG15" start="0" length="0">
    <dxf>
      <font>
        <sz val="8"/>
        <color rgb="FFFF0000"/>
        <name val="Santander Text"/>
        <scheme val="none"/>
      </font>
      <numFmt numFmtId="165" formatCode="_(* #\ ###\ ##0_);_(* \(#\ ###\ ##0\);_(* &quot;-&quot;_);_(@_)"/>
      <alignment horizontal="right" readingOrder="0"/>
    </dxf>
  </rfmt>
  <rfmt sheetId="4" s="1" sqref="CH15" start="0" length="0">
    <dxf>
      <font>
        <sz val="8"/>
        <color rgb="FFFF0000"/>
        <name val="Santander Text"/>
        <scheme val="none"/>
      </font>
      <numFmt numFmtId="165" formatCode="_(* #\ ###\ ##0_);_(* \(#\ ###\ ##0\);_(* &quot;-&quot;_);_(@_)"/>
      <alignment horizontal="right" readingOrder="0"/>
    </dxf>
  </rfmt>
  <rfmt sheetId="4" s="1" sqref="CI15" start="0" length="0">
    <dxf>
      <font>
        <sz val="8"/>
        <color rgb="FFFF0000"/>
        <name val="Santander Text"/>
        <scheme val="none"/>
      </font>
      <numFmt numFmtId="165" formatCode="_(* #\ ###\ ##0_);_(* \(#\ ###\ ##0\);_(* &quot;-&quot;_);_(@_)"/>
      <alignment horizontal="right" readingOrder="0"/>
    </dxf>
  </rfmt>
  <rfmt sheetId="4" s="1" sqref="CJ15" start="0" length="0">
    <dxf>
      <font>
        <sz val="8"/>
        <color rgb="FFFF0000"/>
        <name val="Santander Text"/>
        <scheme val="none"/>
      </font>
      <numFmt numFmtId="165" formatCode="_(* #\ ###\ ##0_);_(* \(#\ ###\ ##0\);_(* &quot;-&quot;_);_(@_)"/>
      <alignment horizontal="right" readingOrder="0"/>
    </dxf>
  </rfmt>
  <rfmt sheetId="4" s="1" sqref="CK15" start="0" length="0">
    <dxf>
      <font>
        <sz val="8"/>
        <color rgb="FFFF0000"/>
        <name val="Santander Text"/>
        <scheme val="none"/>
      </font>
      <numFmt numFmtId="165" formatCode="_(* #\ ###\ ##0_);_(* \(#\ ###\ ##0\);_(* &quot;-&quot;_);_(@_)"/>
      <alignment horizontal="right" readingOrder="0"/>
    </dxf>
  </rfmt>
  <rfmt sheetId="4" s="1" sqref="CL15" start="0" length="0">
    <dxf>
      <font>
        <sz val="8"/>
        <color rgb="FFFF0000"/>
        <name val="Santander Text"/>
        <scheme val="none"/>
      </font>
      <numFmt numFmtId="165" formatCode="_(* #\ ###\ ##0_);_(* \(#\ ###\ ##0\);_(* &quot;-&quot;_);_(@_)"/>
      <alignment horizontal="right" readingOrder="0"/>
    </dxf>
  </rfmt>
  <rfmt sheetId="4" s="1" sqref="CM15" start="0" length="0">
    <dxf>
      <font>
        <sz val="8"/>
        <color rgb="FFFF0000"/>
        <name val="Santander Text"/>
        <scheme val="none"/>
      </font>
      <numFmt numFmtId="165" formatCode="_(* #\ ###\ ##0_);_(* \(#\ ###\ ##0\);_(* &quot;-&quot;_);_(@_)"/>
      <alignment horizontal="right" readingOrder="0"/>
    </dxf>
  </rfmt>
  <rfmt sheetId="4" s="1" sqref="CN15" start="0" length="0">
    <dxf>
      <font>
        <sz val="8"/>
        <color rgb="FFFF0000"/>
        <name val="Santander Text"/>
        <scheme val="none"/>
      </font>
      <numFmt numFmtId="165" formatCode="_(* #\ ###\ ##0_);_(* \(#\ ###\ ##0\);_(* &quot;-&quot;_);_(@_)"/>
      <alignment horizontal="right" readingOrder="0"/>
    </dxf>
  </rfmt>
  <rfmt sheetId="4" s="1" sqref="CO15" start="0" length="0">
    <dxf>
      <font>
        <sz val="8"/>
        <color rgb="FFFF0000"/>
        <name val="Santander Text"/>
        <scheme val="none"/>
      </font>
      <numFmt numFmtId="165" formatCode="_(* #\ ###\ ##0_);_(* \(#\ ###\ ##0\);_(* &quot;-&quot;_);_(@_)"/>
      <alignment horizontal="right" readingOrder="0"/>
    </dxf>
  </rfmt>
  <rfmt sheetId="4" s="1" sqref="CP15" start="0" length="0">
    <dxf>
      <font>
        <sz val="8"/>
        <color rgb="FFFF0000"/>
        <name val="Santander Text"/>
        <scheme val="none"/>
      </font>
      <numFmt numFmtId="165" formatCode="_(* #\ ###\ ##0_);_(* \(#\ ###\ ##0\);_(* &quot;-&quot;_);_(@_)"/>
      <alignment horizontal="right" readingOrder="0"/>
    </dxf>
  </rfmt>
  <rfmt sheetId="4" s="1" sqref="CQ15" start="0" length="0">
    <dxf>
      <font>
        <sz val="8"/>
        <color rgb="FFFF0000"/>
        <name val="Santander Text"/>
        <scheme val="none"/>
      </font>
      <numFmt numFmtId="165" formatCode="_(* #\ ###\ ##0_);_(* \(#\ ###\ ##0\);_(* &quot;-&quot;_);_(@_)"/>
      <alignment horizontal="right" readingOrder="0"/>
    </dxf>
  </rfmt>
  <rfmt sheetId="4" s="1" sqref="CR15" start="0" length="0">
    <dxf>
      <font>
        <sz val="8"/>
        <color rgb="FFFF0000"/>
        <name val="Santander Text"/>
        <scheme val="none"/>
      </font>
      <numFmt numFmtId="165" formatCode="_(* #\ ###\ ##0_);_(* \(#\ ###\ ##0\);_(* &quot;-&quot;_);_(@_)"/>
      <alignment horizontal="right" readingOrder="0"/>
    </dxf>
  </rfmt>
  <rfmt sheetId="4" s="1" sqref="CS15" start="0" length="0">
    <dxf>
      <font>
        <sz val="8"/>
        <color rgb="FFFF0000"/>
        <name val="Santander Text"/>
        <scheme val="none"/>
      </font>
      <numFmt numFmtId="165" formatCode="_(* #\ ###\ ##0_);_(* \(#\ ###\ ##0\);_(* &quot;-&quot;_);_(@_)"/>
      <alignment horizontal="right" readingOrder="0"/>
    </dxf>
  </rfmt>
  <rfmt sheetId="4" s="1" sqref="CT15" start="0" length="0">
    <dxf>
      <font>
        <sz val="8"/>
        <color rgb="FFFF0000"/>
        <name val="Santander Text"/>
        <scheme val="none"/>
      </font>
      <numFmt numFmtId="165" formatCode="_(* #\ ###\ ##0_);_(* \(#\ ###\ ##0\);_(* &quot;-&quot;_);_(@_)"/>
      <alignment horizontal="right" readingOrder="0"/>
    </dxf>
  </rfmt>
  <rfmt sheetId="4" s="1" sqref="X16" start="0" length="0">
    <dxf>
      <font>
        <i val="0"/>
        <sz val="8"/>
        <color rgb="FFFF0000"/>
        <name val="Santander Text"/>
        <scheme val="none"/>
      </font>
      <numFmt numFmtId="165" formatCode="_(* #\ ###\ ##0_);_(* \(#\ ###\ ##0\);_(* &quot;-&quot;_);_(@_)"/>
      <alignment horizontal="right" readingOrder="0"/>
    </dxf>
  </rfmt>
  <rfmt sheetId="4" s="1" sqref="Y16" start="0" length="0">
    <dxf>
      <font>
        <i val="0"/>
        <sz val="8"/>
        <color rgb="FFFF0000"/>
        <name val="Santander Text"/>
        <scheme val="none"/>
      </font>
      <numFmt numFmtId="165" formatCode="_(* #\ ###\ ##0_);_(* \(#\ ###\ ##0\);_(* &quot;-&quot;_);_(@_)"/>
      <alignment horizontal="right" readingOrder="0"/>
    </dxf>
  </rfmt>
  <rfmt sheetId="4" s="1" sqref="Z16" start="0" length="0">
    <dxf>
      <font>
        <i val="0"/>
        <sz val="8"/>
        <color rgb="FFFF0000"/>
        <name val="Santander Text"/>
        <scheme val="none"/>
      </font>
      <numFmt numFmtId="165" formatCode="_(* #\ ###\ ##0_);_(* \(#\ ###\ ##0\);_(* &quot;-&quot;_);_(@_)"/>
      <alignment horizontal="right" readingOrder="0"/>
    </dxf>
  </rfmt>
  <rfmt sheetId="4" s="1" sqref="AA16" start="0" length="0">
    <dxf>
      <font>
        <i val="0"/>
        <sz val="8"/>
        <color rgb="FFFF0000"/>
        <name val="Santander Text"/>
        <scheme val="none"/>
      </font>
      <numFmt numFmtId="165" formatCode="_(* #\ ###\ ##0_);_(* \(#\ ###\ ##0\);_(* &quot;-&quot;_);_(@_)"/>
      <alignment horizontal="right" readingOrder="0"/>
    </dxf>
  </rfmt>
  <rfmt sheetId="4" s="1" sqref="AB16" start="0" length="0">
    <dxf>
      <font>
        <i val="0"/>
        <sz val="8"/>
        <color rgb="FFFF0000"/>
        <name val="Santander Text"/>
        <scheme val="none"/>
      </font>
      <numFmt numFmtId="165" formatCode="_(* #\ ###\ ##0_);_(* \(#\ ###\ ##0\);_(* &quot;-&quot;_);_(@_)"/>
      <alignment horizontal="right" readingOrder="0"/>
    </dxf>
  </rfmt>
  <rfmt sheetId="4" s="1" sqref="AC16" start="0" length="0">
    <dxf>
      <font>
        <i val="0"/>
        <sz val="8"/>
        <color rgb="FFFF0000"/>
        <name val="Santander Text"/>
        <scheme val="none"/>
      </font>
      <numFmt numFmtId="165" formatCode="_(* #\ ###\ ##0_);_(* \(#\ ###\ ##0\);_(* &quot;-&quot;_);_(@_)"/>
      <alignment horizontal="right" readingOrder="0"/>
    </dxf>
  </rfmt>
  <rfmt sheetId="4" s="1" sqref="AD16" start="0" length="0">
    <dxf>
      <font>
        <i val="0"/>
        <sz val="8"/>
        <color rgb="FFFF0000"/>
        <name val="Santander Text"/>
        <scheme val="none"/>
      </font>
      <numFmt numFmtId="165" formatCode="_(* #\ ###\ ##0_);_(* \(#\ ###\ ##0\);_(* &quot;-&quot;_);_(@_)"/>
      <alignment horizontal="right" readingOrder="0"/>
    </dxf>
  </rfmt>
  <rfmt sheetId="4" s="1" sqref="AE16" start="0" length="0">
    <dxf>
      <font>
        <i val="0"/>
        <sz val="8"/>
        <color rgb="FFFF0000"/>
        <name val="Santander Text"/>
        <scheme val="none"/>
      </font>
      <numFmt numFmtId="165" formatCode="_(* #\ ###\ ##0_);_(* \(#\ ###\ ##0\);_(* &quot;-&quot;_);_(@_)"/>
      <alignment horizontal="right" readingOrder="0"/>
    </dxf>
  </rfmt>
  <rfmt sheetId="4" s="1" sqref="AF16" start="0" length="0">
    <dxf>
      <font>
        <i val="0"/>
        <sz val="8"/>
        <color rgb="FFFF0000"/>
        <name val="Santander Text"/>
        <scheme val="none"/>
      </font>
      <numFmt numFmtId="165" formatCode="_(* #\ ###\ ##0_);_(* \(#\ ###\ ##0\);_(* &quot;-&quot;_);_(@_)"/>
      <alignment horizontal="right" readingOrder="0"/>
    </dxf>
  </rfmt>
  <rfmt sheetId="4" s="1" sqref="AG16" start="0" length="0">
    <dxf>
      <font>
        <i val="0"/>
        <sz val="8"/>
        <color rgb="FFFF0000"/>
        <name val="Santander Text"/>
        <scheme val="none"/>
      </font>
      <numFmt numFmtId="165" formatCode="_(* #\ ###\ ##0_);_(* \(#\ ###\ ##0\);_(* &quot;-&quot;_);_(@_)"/>
      <alignment horizontal="right" readingOrder="0"/>
    </dxf>
  </rfmt>
  <rfmt sheetId="4" s="1" sqref="AH16" start="0" length="0">
    <dxf>
      <font>
        <i val="0"/>
        <sz val="8"/>
        <color rgb="FFFF0000"/>
        <name val="Santander Text"/>
        <scheme val="none"/>
      </font>
      <numFmt numFmtId="165" formatCode="_(* #\ ###\ ##0_);_(* \(#\ ###\ ##0\);_(* &quot;-&quot;_);_(@_)"/>
      <alignment horizontal="right" readingOrder="0"/>
    </dxf>
  </rfmt>
  <rfmt sheetId="4" s="1" sqref="AI16" start="0" length="0">
    <dxf>
      <font>
        <i val="0"/>
        <sz val="8"/>
        <color rgb="FFFF0000"/>
        <name val="Santander Text"/>
        <scheme val="none"/>
      </font>
      <numFmt numFmtId="165" formatCode="_(* #\ ###\ ##0_);_(* \(#\ ###\ ##0\);_(* &quot;-&quot;_);_(@_)"/>
      <alignment horizontal="right" readingOrder="0"/>
    </dxf>
  </rfmt>
  <rfmt sheetId="4" s="1" sqref="AJ16" start="0" length="0">
    <dxf>
      <font>
        <i val="0"/>
        <sz val="8"/>
        <color rgb="FFFF0000"/>
        <name val="Santander Text"/>
        <scheme val="none"/>
      </font>
      <numFmt numFmtId="165" formatCode="_(* #\ ###\ ##0_);_(* \(#\ ###\ ##0\);_(* &quot;-&quot;_);_(@_)"/>
      <alignment horizontal="right" readingOrder="0"/>
    </dxf>
  </rfmt>
  <rfmt sheetId="4" s="1" sqref="AK16" start="0" length="0">
    <dxf>
      <font>
        <i val="0"/>
        <sz val="8"/>
        <color rgb="FFFF0000"/>
        <name val="Santander Text"/>
        <scheme val="none"/>
      </font>
      <numFmt numFmtId="165" formatCode="_(* #\ ###\ ##0_);_(* \(#\ ###\ ##0\);_(* &quot;-&quot;_);_(@_)"/>
      <alignment horizontal="right" readingOrder="0"/>
    </dxf>
  </rfmt>
  <rfmt sheetId="4" s="1" sqref="AL16" start="0" length="0">
    <dxf>
      <font>
        <i val="0"/>
        <sz val="8"/>
        <color rgb="FFFF0000"/>
        <name val="Santander Text"/>
        <scheme val="none"/>
      </font>
      <numFmt numFmtId="165" formatCode="_(* #\ ###\ ##0_);_(* \(#\ ###\ ##0\);_(* &quot;-&quot;_);_(@_)"/>
      <alignment horizontal="right" readingOrder="0"/>
    </dxf>
  </rfmt>
  <rfmt sheetId="4" s="1" sqref="AM16" start="0" length="0">
    <dxf>
      <font>
        <i val="0"/>
        <sz val="8"/>
        <color rgb="FFFF0000"/>
        <name val="Santander Text"/>
        <scheme val="none"/>
      </font>
      <numFmt numFmtId="165" formatCode="_(* #\ ###\ ##0_);_(* \(#\ ###\ ##0\);_(* &quot;-&quot;_);_(@_)"/>
      <alignment horizontal="right" readingOrder="0"/>
    </dxf>
  </rfmt>
  <rfmt sheetId="4" s="1" sqref="AN16" start="0" length="0">
    <dxf>
      <font>
        <i val="0"/>
        <sz val="8"/>
        <color rgb="FFFF0000"/>
        <name val="Santander Text"/>
        <scheme val="none"/>
      </font>
      <numFmt numFmtId="165" formatCode="_(* #\ ###\ ##0_);_(* \(#\ ###\ ##0\);_(* &quot;-&quot;_);_(@_)"/>
      <alignment horizontal="right" readingOrder="0"/>
    </dxf>
  </rfmt>
  <rfmt sheetId="4" s="1" sqref="AO16" start="0" length="0">
    <dxf>
      <font>
        <i val="0"/>
        <sz val="8"/>
        <color rgb="FFFF0000"/>
        <name val="Santander Text"/>
        <scheme val="none"/>
      </font>
      <numFmt numFmtId="165" formatCode="_(* #\ ###\ ##0_);_(* \(#\ ###\ ##0\);_(* &quot;-&quot;_);_(@_)"/>
      <alignment horizontal="right" readingOrder="0"/>
    </dxf>
  </rfmt>
  <rfmt sheetId="4" s="1" sqref="AP16" start="0" length="0">
    <dxf>
      <font>
        <i val="0"/>
        <sz val="8"/>
        <color rgb="FFFF0000"/>
        <name val="Santander Text"/>
        <scheme val="none"/>
      </font>
      <numFmt numFmtId="165" formatCode="_(* #\ ###\ ##0_);_(* \(#\ ###\ ##0\);_(* &quot;-&quot;_);_(@_)"/>
      <alignment horizontal="right" readingOrder="0"/>
    </dxf>
  </rfmt>
  <rfmt sheetId="4" s="1" sqref="AQ16" start="0" length="0">
    <dxf>
      <font>
        <i val="0"/>
        <sz val="8"/>
        <color rgb="FFFF0000"/>
        <name val="Santander Text"/>
        <scheme val="none"/>
      </font>
      <numFmt numFmtId="165" formatCode="_(* #\ ###\ ##0_);_(* \(#\ ###\ ##0\);_(* &quot;-&quot;_);_(@_)"/>
      <alignment horizontal="right" readingOrder="0"/>
    </dxf>
  </rfmt>
  <rfmt sheetId="4" s="1" sqref="AR16" start="0" length="0">
    <dxf>
      <font>
        <i val="0"/>
        <sz val="8"/>
        <color rgb="FFFF0000"/>
        <name val="Santander Text"/>
        <scheme val="none"/>
      </font>
      <numFmt numFmtId="165" formatCode="_(* #\ ###\ ##0_);_(* \(#\ ###\ ##0\);_(* &quot;-&quot;_);_(@_)"/>
      <alignment horizontal="right" readingOrder="0"/>
    </dxf>
  </rfmt>
  <rfmt sheetId="4" s="1" sqref="AS16" start="0" length="0">
    <dxf>
      <font>
        <i val="0"/>
        <sz val="8"/>
        <color rgb="FFFF0000"/>
        <name val="Santander Text"/>
        <scheme val="none"/>
      </font>
      <numFmt numFmtId="165" formatCode="_(* #\ ###\ ##0_);_(* \(#\ ###\ ##0\);_(* &quot;-&quot;_);_(@_)"/>
      <alignment horizontal="right" readingOrder="0"/>
    </dxf>
  </rfmt>
  <rfmt sheetId="4" s="1" sqref="AT16" start="0" length="0">
    <dxf>
      <font>
        <i val="0"/>
        <sz val="8"/>
        <color rgb="FFFF0000"/>
        <name val="Santander Text"/>
        <scheme val="none"/>
      </font>
      <numFmt numFmtId="165" formatCode="_(* #\ ###\ ##0_);_(* \(#\ ###\ ##0\);_(* &quot;-&quot;_);_(@_)"/>
      <alignment horizontal="right" readingOrder="0"/>
    </dxf>
  </rfmt>
  <rfmt sheetId="4" s="1" sqref="AU16" start="0" length="0">
    <dxf>
      <font>
        <i val="0"/>
        <sz val="8"/>
        <color rgb="FFFF0000"/>
        <name val="Santander Text"/>
        <scheme val="none"/>
      </font>
      <numFmt numFmtId="165" formatCode="_(* #\ ###\ ##0_);_(* \(#\ ###\ ##0\);_(* &quot;-&quot;_);_(@_)"/>
      <alignment horizontal="right" readingOrder="0"/>
    </dxf>
  </rfmt>
  <rfmt sheetId="4" s="1" sqref="AV16" start="0" length="0">
    <dxf>
      <font>
        <i val="0"/>
        <sz val="8"/>
        <color rgb="FFFF0000"/>
        <name val="Santander Text"/>
        <scheme val="none"/>
      </font>
      <numFmt numFmtId="165" formatCode="_(* #\ ###\ ##0_);_(* \(#\ ###\ ##0\);_(* &quot;-&quot;_);_(@_)"/>
      <alignment horizontal="right" readingOrder="0"/>
    </dxf>
  </rfmt>
  <rfmt sheetId="4" s="1" sqref="AW16" start="0" length="0">
    <dxf>
      <font>
        <i val="0"/>
        <sz val="8"/>
        <color rgb="FFFF0000"/>
        <name val="Santander Text"/>
        <scheme val="none"/>
      </font>
      <numFmt numFmtId="165" formatCode="_(* #\ ###\ ##0_);_(* \(#\ ###\ ##0\);_(* &quot;-&quot;_);_(@_)"/>
      <alignment horizontal="right" readingOrder="0"/>
    </dxf>
  </rfmt>
  <rfmt sheetId="4" s="1" sqref="AX16" start="0" length="0">
    <dxf>
      <font>
        <i val="0"/>
        <sz val="8"/>
        <color rgb="FFFF0000"/>
        <name val="Santander Text"/>
        <scheme val="none"/>
      </font>
      <numFmt numFmtId="165" formatCode="_(* #\ ###\ ##0_);_(* \(#\ ###\ ##0\);_(* &quot;-&quot;_);_(@_)"/>
      <alignment horizontal="right" readingOrder="0"/>
    </dxf>
  </rfmt>
  <rfmt sheetId="4" s="1" sqref="AY16" start="0" length="0">
    <dxf>
      <font>
        <i val="0"/>
        <sz val="8"/>
        <color rgb="FFFF0000"/>
        <name val="Santander Text"/>
        <scheme val="none"/>
      </font>
      <numFmt numFmtId="165" formatCode="_(* #\ ###\ ##0_);_(* \(#\ ###\ ##0\);_(* &quot;-&quot;_);_(@_)"/>
      <alignment horizontal="right" readingOrder="0"/>
    </dxf>
  </rfmt>
  <rfmt sheetId="4" s="1" sqref="AZ16" start="0" length="0">
    <dxf>
      <font>
        <i val="0"/>
        <sz val="8"/>
        <color rgb="FFFF0000"/>
        <name val="Santander Text"/>
        <scheme val="none"/>
      </font>
      <numFmt numFmtId="165" formatCode="_(* #\ ###\ ##0_);_(* \(#\ ###\ ##0\);_(* &quot;-&quot;_);_(@_)"/>
      <alignment horizontal="right" readingOrder="0"/>
    </dxf>
  </rfmt>
  <rfmt sheetId="4" s="1" sqref="BA16" start="0" length="0">
    <dxf>
      <font>
        <i val="0"/>
        <sz val="8"/>
        <color rgb="FFFF0000"/>
        <name val="Santander Text"/>
        <scheme val="none"/>
      </font>
      <numFmt numFmtId="165" formatCode="_(* #\ ###\ ##0_);_(* \(#\ ###\ ##0\);_(* &quot;-&quot;_);_(@_)"/>
      <alignment horizontal="right" readingOrder="0"/>
    </dxf>
  </rfmt>
  <rfmt sheetId="4" s="1" sqref="BB16" start="0" length="0">
    <dxf>
      <font>
        <i val="0"/>
        <sz val="8"/>
        <color rgb="FFFF0000"/>
        <name val="Santander Text"/>
        <scheme val="none"/>
      </font>
      <numFmt numFmtId="165" formatCode="_(* #\ ###\ ##0_);_(* \(#\ ###\ ##0\);_(* &quot;-&quot;_);_(@_)"/>
      <alignment horizontal="right" readingOrder="0"/>
    </dxf>
  </rfmt>
  <rfmt sheetId="4" s="1" sqref="BC16" start="0" length="0">
    <dxf>
      <font>
        <i val="0"/>
        <sz val="8"/>
        <color rgb="FFFF0000"/>
        <name val="Santander Text"/>
        <scheme val="none"/>
      </font>
      <numFmt numFmtId="165" formatCode="_(* #\ ###\ ##0_);_(* \(#\ ###\ ##0\);_(* &quot;-&quot;_);_(@_)"/>
      <alignment horizontal="right" readingOrder="0"/>
    </dxf>
  </rfmt>
  <rfmt sheetId="4" s="1" sqref="BD16" start="0" length="0">
    <dxf>
      <font>
        <i val="0"/>
        <sz val="8"/>
        <color rgb="FFFF0000"/>
        <name val="Santander Text"/>
        <scheme val="none"/>
      </font>
      <numFmt numFmtId="165" formatCode="_(* #\ ###\ ##0_);_(* \(#\ ###\ ##0\);_(* &quot;-&quot;_);_(@_)"/>
      <alignment horizontal="right" readingOrder="0"/>
    </dxf>
  </rfmt>
  <rfmt sheetId="4" s="1" sqref="BE16" start="0" length="0">
    <dxf>
      <font>
        <i val="0"/>
        <sz val="8"/>
        <color rgb="FFFF0000"/>
        <name val="Santander Text"/>
        <scheme val="none"/>
      </font>
      <numFmt numFmtId="165" formatCode="_(* #\ ###\ ##0_);_(* \(#\ ###\ ##0\);_(* &quot;-&quot;_);_(@_)"/>
      <alignment horizontal="right" readingOrder="0"/>
    </dxf>
  </rfmt>
  <rfmt sheetId="4" s="1" sqref="BF16" start="0" length="0">
    <dxf>
      <font>
        <i val="0"/>
        <sz val="8"/>
        <color rgb="FFFF0000"/>
        <name val="Santander Text"/>
        <scheme val="none"/>
      </font>
      <numFmt numFmtId="165" formatCode="_(* #\ ###\ ##0_);_(* \(#\ ###\ ##0\);_(* &quot;-&quot;_);_(@_)"/>
      <alignment horizontal="right" readingOrder="0"/>
    </dxf>
  </rfmt>
  <rfmt sheetId="4" s="1" sqref="BG16" start="0" length="0">
    <dxf>
      <font>
        <i val="0"/>
        <sz val="8"/>
        <color rgb="FFFF0000"/>
        <name val="Santander Text"/>
        <scheme val="none"/>
      </font>
      <numFmt numFmtId="165" formatCode="_(* #\ ###\ ##0_);_(* \(#\ ###\ ##0\);_(* &quot;-&quot;_);_(@_)"/>
      <alignment horizontal="right" readingOrder="0"/>
    </dxf>
  </rfmt>
  <rfmt sheetId="4" s="1" sqref="BH16" start="0" length="0">
    <dxf>
      <font>
        <i val="0"/>
        <sz val="8"/>
        <color rgb="FFFF0000"/>
        <name val="Santander Text"/>
        <scheme val="none"/>
      </font>
      <numFmt numFmtId="165" formatCode="_(* #\ ###\ ##0_);_(* \(#\ ###\ ##0\);_(* &quot;-&quot;_);_(@_)"/>
      <alignment horizontal="right" readingOrder="0"/>
    </dxf>
  </rfmt>
  <rfmt sheetId="4" s="1" sqref="BI16" start="0" length="0">
    <dxf>
      <font>
        <i val="0"/>
        <sz val="8"/>
        <color rgb="FFFF0000"/>
        <name val="Santander Text"/>
        <scheme val="none"/>
      </font>
      <numFmt numFmtId="165" formatCode="_(* #\ ###\ ##0_);_(* \(#\ ###\ ##0\);_(* &quot;-&quot;_);_(@_)"/>
      <alignment horizontal="right" readingOrder="0"/>
    </dxf>
  </rfmt>
  <rfmt sheetId="4" s="1" sqref="BJ16" start="0" length="0">
    <dxf>
      <font>
        <i val="0"/>
        <sz val="8"/>
        <color rgb="FFFF0000"/>
        <name val="Santander Text"/>
        <scheme val="none"/>
      </font>
      <numFmt numFmtId="165" formatCode="_(* #\ ###\ ##0_);_(* \(#\ ###\ ##0\);_(* &quot;-&quot;_);_(@_)"/>
      <alignment horizontal="right" readingOrder="0"/>
    </dxf>
  </rfmt>
  <rfmt sheetId="4" s="1" sqref="BK16" start="0" length="0">
    <dxf>
      <font>
        <i val="0"/>
        <sz val="8"/>
        <color rgb="FFFF0000"/>
        <name val="Santander Text"/>
        <scheme val="none"/>
      </font>
      <numFmt numFmtId="165" formatCode="_(* #\ ###\ ##0_);_(* \(#\ ###\ ##0\);_(* &quot;-&quot;_);_(@_)"/>
      <alignment horizontal="right" readingOrder="0"/>
    </dxf>
  </rfmt>
  <rfmt sheetId="4" s="1" sqref="BL16" start="0" length="0">
    <dxf>
      <font>
        <i val="0"/>
        <sz val="8"/>
        <color rgb="FFFF0000"/>
        <name val="Santander Text"/>
        <scheme val="none"/>
      </font>
      <numFmt numFmtId="165" formatCode="_(* #\ ###\ ##0_);_(* \(#\ ###\ ##0\);_(* &quot;-&quot;_);_(@_)"/>
      <alignment horizontal="right" readingOrder="0"/>
    </dxf>
  </rfmt>
  <rfmt sheetId="4" s="1" sqref="BM16" start="0" length="0">
    <dxf>
      <font>
        <i val="0"/>
        <sz val="8"/>
        <color rgb="FFFF0000"/>
        <name val="Santander Text"/>
        <scheme val="none"/>
      </font>
      <numFmt numFmtId="165" formatCode="_(* #\ ###\ ##0_);_(* \(#\ ###\ ##0\);_(* &quot;-&quot;_);_(@_)"/>
      <alignment horizontal="right" readingOrder="0"/>
    </dxf>
  </rfmt>
  <rfmt sheetId="4" s="1" sqref="BN16" start="0" length="0">
    <dxf>
      <font>
        <i val="0"/>
        <sz val="8"/>
        <color rgb="FFFF0000"/>
        <name val="Santander Text"/>
        <scheme val="none"/>
      </font>
      <numFmt numFmtId="165" formatCode="_(* #\ ###\ ##0_);_(* \(#\ ###\ ##0\);_(* &quot;-&quot;_);_(@_)"/>
      <alignment horizontal="right" readingOrder="0"/>
    </dxf>
  </rfmt>
  <rfmt sheetId="4" s="1" sqref="BO16" start="0" length="0">
    <dxf>
      <font>
        <i val="0"/>
        <sz val="8"/>
        <color rgb="FFFF0000"/>
        <name val="Santander Text"/>
        <scheme val="none"/>
      </font>
      <numFmt numFmtId="165" formatCode="_(* #\ ###\ ##0_);_(* \(#\ ###\ ##0\);_(* &quot;-&quot;_);_(@_)"/>
      <alignment horizontal="right" readingOrder="0"/>
    </dxf>
  </rfmt>
  <rfmt sheetId="4" s="1" sqref="BP16" start="0" length="0">
    <dxf>
      <font>
        <i val="0"/>
        <sz val="8"/>
        <color rgb="FFFF0000"/>
        <name val="Santander Text"/>
        <scheme val="none"/>
      </font>
      <numFmt numFmtId="165" formatCode="_(* #\ ###\ ##0_);_(* \(#\ ###\ ##0\);_(* &quot;-&quot;_);_(@_)"/>
      <alignment horizontal="right" readingOrder="0"/>
    </dxf>
  </rfmt>
  <rfmt sheetId="4" s="1" sqref="BQ16" start="0" length="0">
    <dxf>
      <font>
        <i val="0"/>
        <sz val="8"/>
        <color rgb="FFFF0000"/>
        <name val="Santander Text"/>
        <scheme val="none"/>
      </font>
      <numFmt numFmtId="165" formatCode="_(* #\ ###\ ##0_);_(* \(#\ ###\ ##0\);_(* &quot;-&quot;_);_(@_)"/>
      <alignment horizontal="right" readingOrder="0"/>
    </dxf>
  </rfmt>
  <rfmt sheetId="4" s="1" sqref="BR16" start="0" length="0">
    <dxf>
      <font>
        <i val="0"/>
        <sz val="8"/>
        <color rgb="FFFF0000"/>
        <name val="Santander Text"/>
        <scheme val="none"/>
      </font>
      <numFmt numFmtId="165" formatCode="_(* #\ ###\ ##0_);_(* \(#\ ###\ ##0\);_(* &quot;-&quot;_);_(@_)"/>
      <alignment horizontal="right" readingOrder="0"/>
    </dxf>
  </rfmt>
  <rfmt sheetId="4" s="1" sqref="BS16" start="0" length="0">
    <dxf>
      <font>
        <i val="0"/>
        <sz val="8"/>
        <color rgb="FFFF0000"/>
        <name val="Santander Text"/>
        <scheme val="none"/>
      </font>
      <numFmt numFmtId="165" formatCode="_(* #\ ###\ ##0_);_(* \(#\ ###\ ##0\);_(* &quot;-&quot;_);_(@_)"/>
      <alignment horizontal="right" readingOrder="0"/>
    </dxf>
  </rfmt>
  <rfmt sheetId="4" s="1" sqref="BT16" start="0" length="0">
    <dxf>
      <font>
        <i val="0"/>
        <sz val="8"/>
        <color rgb="FFFF0000"/>
        <name val="Santander Text"/>
        <scheme val="none"/>
      </font>
      <numFmt numFmtId="165" formatCode="_(* #\ ###\ ##0_);_(* \(#\ ###\ ##0\);_(* &quot;-&quot;_);_(@_)"/>
      <alignment horizontal="right" readingOrder="0"/>
    </dxf>
  </rfmt>
  <rfmt sheetId="4" s="1" sqref="BU16" start="0" length="0">
    <dxf>
      <font>
        <i val="0"/>
        <sz val="8"/>
        <color rgb="FFFF0000"/>
        <name val="Santander Text"/>
        <scheme val="none"/>
      </font>
      <numFmt numFmtId="165" formatCode="_(* #\ ###\ ##0_);_(* \(#\ ###\ ##0\);_(* &quot;-&quot;_);_(@_)"/>
      <alignment horizontal="right" readingOrder="0"/>
    </dxf>
  </rfmt>
  <rfmt sheetId="4" s="1" sqref="BV16" start="0" length="0">
    <dxf>
      <font>
        <i val="0"/>
        <sz val="8"/>
        <color rgb="FFFF0000"/>
        <name val="Santander Text"/>
        <scheme val="none"/>
      </font>
      <numFmt numFmtId="165" formatCode="_(* #\ ###\ ##0_);_(* \(#\ ###\ ##0\);_(* &quot;-&quot;_);_(@_)"/>
      <alignment horizontal="right" readingOrder="0"/>
    </dxf>
  </rfmt>
  <rfmt sheetId="4" s="1" sqref="BW16" start="0" length="0">
    <dxf>
      <font>
        <i val="0"/>
        <sz val="8"/>
        <color rgb="FFFF0000"/>
        <name val="Santander Text"/>
        <scheme val="none"/>
      </font>
      <numFmt numFmtId="165" formatCode="_(* #\ ###\ ##0_);_(* \(#\ ###\ ##0\);_(* &quot;-&quot;_);_(@_)"/>
      <alignment horizontal="right" readingOrder="0"/>
    </dxf>
  </rfmt>
  <rfmt sheetId="4" s="1" sqref="BX16" start="0" length="0">
    <dxf>
      <font>
        <i val="0"/>
        <sz val="8"/>
        <color rgb="FFFF0000"/>
        <name val="Santander Text"/>
        <scheme val="none"/>
      </font>
      <numFmt numFmtId="165" formatCode="_(* #\ ###\ ##0_);_(* \(#\ ###\ ##0\);_(* &quot;-&quot;_);_(@_)"/>
      <alignment horizontal="right" readingOrder="0"/>
    </dxf>
  </rfmt>
  <rfmt sheetId="4" s="1" sqref="BY16" start="0" length="0">
    <dxf>
      <font>
        <i val="0"/>
        <sz val="8"/>
        <color rgb="FFFF0000"/>
        <name val="Santander Text"/>
        <scheme val="none"/>
      </font>
      <numFmt numFmtId="165" formatCode="_(* #\ ###\ ##0_);_(* \(#\ ###\ ##0\);_(* &quot;-&quot;_);_(@_)"/>
      <alignment horizontal="right" readingOrder="0"/>
    </dxf>
  </rfmt>
  <rfmt sheetId="4" s="1" sqref="BZ16" start="0" length="0">
    <dxf>
      <font>
        <i val="0"/>
        <sz val="8"/>
        <color rgb="FFFF0000"/>
        <name val="Santander Text"/>
        <scheme val="none"/>
      </font>
      <numFmt numFmtId="165" formatCode="_(* #\ ###\ ##0_);_(* \(#\ ###\ ##0\);_(* &quot;-&quot;_);_(@_)"/>
      <alignment horizontal="right" readingOrder="0"/>
    </dxf>
  </rfmt>
  <rfmt sheetId="4" s="1" sqref="CA16" start="0" length="0">
    <dxf>
      <font>
        <i val="0"/>
        <sz val="8"/>
        <color rgb="FFFF0000"/>
        <name val="Santander Text"/>
        <scheme val="none"/>
      </font>
      <numFmt numFmtId="165" formatCode="_(* #\ ###\ ##0_);_(* \(#\ ###\ ##0\);_(* &quot;-&quot;_);_(@_)"/>
      <alignment horizontal="right" readingOrder="0"/>
    </dxf>
  </rfmt>
  <rfmt sheetId="4" s="1" sqref="CB16" start="0" length="0">
    <dxf>
      <font>
        <i val="0"/>
        <sz val="8"/>
        <color rgb="FFFF0000"/>
        <name val="Santander Text"/>
        <scheme val="none"/>
      </font>
      <numFmt numFmtId="165" formatCode="_(* #\ ###\ ##0_);_(* \(#\ ###\ ##0\);_(* &quot;-&quot;_);_(@_)"/>
      <alignment horizontal="right" readingOrder="0"/>
    </dxf>
  </rfmt>
  <rfmt sheetId="4" s="1" sqref="CC16" start="0" length="0">
    <dxf>
      <font>
        <i val="0"/>
        <sz val="8"/>
        <color rgb="FFFF0000"/>
        <name val="Santander Text"/>
        <scheme val="none"/>
      </font>
      <numFmt numFmtId="165" formatCode="_(* #\ ###\ ##0_);_(* \(#\ ###\ ##0\);_(* &quot;-&quot;_);_(@_)"/>
      <alignment horizontal="right" readingOrder="0"/>
    </dxf>
  </rfmt>
  <rfmt sheetId="4" s="1" sqref="CD16" start="0" length="0">
    <dxf>
      <font>
        <i val="0"/>
        <sz val="8"/>
        <color rgb="FFFF0000"/>
        <name val="Santander Text"/>
        <scheme val="none"/>
      </font>
      <numFmt numFmtId="165" formatCode="_(* #\ ###\ ##0_);_(* \(#\ ###\ ##0\);_(* &quot;-&quot;_);_(@_)"/>
      <alignment horizontal="right" readingOrder="0"/>
    </dxf>
  </rfmt>
  <rfmt sheetId="4" s="1" sqref="CE16" start="0" length="0">
    <dxf>
      <font>
        <i val="0"/>
        <sz val="8"/>
        <color rgb="FFFF0000"/>
        <name val="Santander Text"/>
        <scheme val="none"/>
      </font>
      <numFmt numFmtId="165" formatCode="_(* #\ ###\ ##0_);_(* \(#\ ###\ ##0\);_(* &quot;-&quot;_);_(@_)"/>
      <alignment horizontal="right" readingOrder="0"/>
    </dxf>
  </rfmt>
  <rfmt sheetId="4" s="1" sqref="CF16" start="0" length="0">
    <dxf>
      <font>
        <i val="0"/>
        <sz val="8"/>
        <color rgb="FFFF0000"/>
        <name val="Santander Text"/>
        <scheme val="none"/>
      </font>
      <numFmt numFmtId="165" formatCode="_(* #\ ###\ ##0_);_(* \(#\ ###\ ##0\);_(* &quot;-&quot;_);_(@_)"/>
      <alignment horizontal="right" readingOrder="0"/>
    </dxf>
  </rfmt>
  <rfmt sheetId="4" s="1" sqref="CG16" start="0" length="0">
    <dxf>
      <font>
        <i val="0"/>
        <sz val="8"/>
        <color rgb="FFFF0000"/>
        <name val="Santander Text"/>
        <scheme val="none"/>
      </font>
      <numFmt numFmtId="165" formatCode="_(* #\ ###\ ##0_);_(* \(#\ ###\ ##0\);_(* &quot;-&quot;_);_(@_)"/>
      <alignment horizontal="right" readingOrder="0"/>
    </dxf>
  </rfmt>
  <rfmt sheetId="4" s="1" sqref="CH16" start="0" length="0">
    <dxf>
      <font>
        <i val="0"/>
        <sz val="8"/>
        <color rgb="FFFF0000"/>
        <name val="Santander Text"/>
        <scheme val="none"/>
      </font>
      <numFmt numFmtId="165" formatCode="_(* #\ ###\ ##0_);_(* \(#\ ###\ ##0\);_(* &quot;-&quot;_);_(@_)"/>
      <alignment horizontal="right" readingOrder="0"/>
    </dxf>
  </rfmt>
  <rfmt sheetId="4" s="1" sqref="CI16" start="0" length="0">
    <dxf>
      <font>
        <i val="0"/>
        <sz val="8"/>
        <color rgb="FFFF0000"/>
        <name val="Santander Text"/>
        <scheme val="none"/>
      </font>
      <numFmt numFmtId="165" formatCode="_(* #\ ###\ ##0_);_(* \(#\ ###\ ##0\);_(* &quot;-&quot;_);_(@_)"/>
      <alignment horizontal="right" readingOrder="0"/>
    </dxf>
  </rfmt>
  <rfmt sheetId="4" s="1" sqref="CJ16" start="0" length="0">
    <dxf>
      <font>
        <i val="0"/>
        <sz val="8"/>
        <color rgb="FFFF0000"/>
        <name val="Santander Text"/>
        <scheme val="none"/>
      </font>
      <numFmt numFmtId="165" formatCode="_(* #\ ###\ ##0_);_(* \(#\ ###\ ##0\);_(* &quot;-&quot;_);_(@_)"/>
      <alignment horizontal="right" readingOrder="0"/>
    </dxf>
  </rfmt>
  <rfmt sheetId="4" s="1" sqref="CK16" start="0" length="0">
    <dxf>
      <font>
        <i val="0"/>
        <sz val="8"/>
        <color rgb="FFFF0000"/>
        <name val="Santander Text"/>
        <scheme val="none"/>
      </font>
      <numFmt numFmtId="165" formatCode="_(* #\ ###\ ##0_);_(* \(#\ ###\ ##0\);_(* &quot;-&quot;_);_(@_)"/>
      <alignment horizontal="right" readingOrder="0"/>
    </dxf>
  </rfmt>
  <rfmt sheetId="4" s="1" sqref="CL16" start="0" length="0">
    <dxf>
      <font>
        <i val="0"/>
        <sz val="8"/>
        <color rgb="FFFF0000"/>
        <name val="Santander Text"/>
        <scheme val="none"/>
      </font>
      <numFmt numFmtId="165" formatCode="_(* #\ ###\ ##0_);_(* \(#\ ###\ ##0\);_(* &quot;-&quot;_);_(@_)"/>
      <alignment horizontal="right" readingOrder="0"/>
    </dxf>
  </rfmt>
  <rfmt sheetId="4" s="1" sqref="CM16" start="0" length="0">
    <dxf>
      <font>
        <i val="0"/>
        <sz val="8"/>
        <color rgb="FFFF0000"/>
        <name val="Santander Text"/>
        <scheme val="none"/>
      </font>
      <numFmt numFmtId="165" formatCode="_(* #\ ###\ ##0_);_(* \(#\ ###\ ##0\);_(* &quot;-&quot;_);_(@_)"/>
      <alignment horizontal="right" readingOrder="0"/>
    </dxf>
  </rfmt>
  <rfmt sheetId="4" s="1" sqref="CN16" start="0" length="0">
    <dxf>
      <font>
        <i val="0"/>
        <sz val="8"/>
        <color rgb="FFFF0000"/>
        <name val="Santander Text"/>
        <scheme val="none"/>
      </font>
      <numFmt numFmtId="165" formatCode="_(* #\ ###\ ##0_);_(* \(#\ ###\ ##0\);_(* &quot;-&quot;_);_(@_)"/>
      <alignment horizontal="right" readingOrder="0"/>
    </dxf>
  </rfmt>
  <rfmt sheetId="4" s="1" sqref="CO16" start="0" length="0">
    <dxf>
      <font>
        <i val="0"/>
        <sz val="8"/>
        <color rgb="FFFF0000"/>
        <name val="Santander Text"/>
        <scheme val="none"/>
      </font>
      <numFmt numFmtId="165" formatCode="_(* #\ ###\ ##0_);_(* \(#\ ###\ ##0\);_(* &quot;-&quot;_);_(@_)"/>
      <alignment horizontal="right" readingOrder="0"/>
    </dxf>
  </rfmt>
  <rfmt sheetId="4" s="1" sqref="CP16" start="0" length="0">
    <dxf>
      <font>
        <i val="0"/>
        <sz val="8"/>
        <color rgb="FFFF0000"/>
        <name val="Santander Text"/>
        <scheme val="none"/>
      </font>
      <numFmt numFmtId="165" formatCode="_(* #\ ###\ ##0_);_(* \(#\ ###\ ##0\);_(* &quot;-&quot;_);_(@_)"/>
      <alignment horizontal="right" readingOrder="0"/>
    </dxf>
  </rfmt>
  <rfmt sheetId="4" s="1" sqref="CQ16" start="0" length="0">
    <dxf>
      <font>
        <i val="0"/>
        <sz val="8"/>
        <color rgb="FFFF0000"/>
        <name val="Santander Text"/>
        <scheme val="none"/>
      </font>
      <numFmt numFmtId="165" formatCode="_(* #\ ###\ ##0_);_(* \(#\ ###\ ##0\);_(* &quot;-&quot;_);_(@_)"/>
      <alignment horizontal="right" readingOrder="0"/>
    </dxf>
  </rfmt>
  <rfmt sheetId="4" s="1" sqref="CR16" start="0" length="0">
    <dxf>
      <font>
        <i val="0"/>
        <sz val="8"/>
        <color rgb="FFFF0000"/>
        <name val="Santander Text"/>
        <scheme val="none"/>
      </font>
      <numFmt numFmtId="165" formatCode="_(* #\ ###\ ##0_);_(* \(#\ ###\ ##0\);_(* &quot;-&quot;_);_(@_)"/>
      <alignment horizontal="right" readingOrder="0"/>
    </dxf>
  </rfmt>
  <rfmt sheetId="4" s="1" sqref="CS16" start="0" length="0">
    <dxf>
      <font>
        <i val="0"/>
        <sz val="8"/>
        <color rgb="FFFF0000"/>
        <name val="Santander Text"/>
        <scheme val="none"/>
      </font>
      <numFmt numFmtId="165" formatCode="_(* #\ ###\ ##0_);_(* \(#\ ###\ ##0\);_(* &quot;-&quot;_);_(@_)"/>
      <alignment horizontal="right" readingOrder="0"/>
    </dxf>
  </rfmt>
  <rfmt sheetId="4" s="1" sqref="CT16" start="0" length="0">
    <dxf>
      <font>
        <i val="0"/>
        <sz val="8"/>
        <color rgb="FFFF0000"/>
        <name val="Santander Text"/>
        <scheme val="none"/>
      </font>
      <numFmt numFmtId="165" formatCode="_(* #\ ###\ ##0_);_(* \(#\ ###\ ##0\);_(* &quot;-&quot;_);_(@_)"/>
      <alignment horizontal="right" readingOrder="0"/>
    </dxf>
  </rfmt>
  <rfmt sheetId="4" s="1" sqref="X17" start="0" length="0">
    <dxf>
      <font>
        <sz val="8"/>
        <color rgb="FFFF0000"/>
        <name val="Santander Text"/>
        <scheme val="none"/>
      </font>
      <numFmt numFmtId="165" formatCode="_(* #\ ###\ ##0_);_(* \(#\ ###\ ##0\);_(* &quot;-&quot;_);_(@_)"/>
      <alignment horizontal="right" readingOrder="0"/>
    </dxf>
  </rfmt>
  <rfmt sheetId="4" s="1" sqref="Y17" start="0" length="0">
    <dxf>
      <font>
        <sz val="8"/>
        <color rgb="FFFF0000"/>
        <name val="Santander Text"/>
        <scheme val="none"/>
      </font>
      <numFmt numFmtId="165" formatCode="_(* #\ ###\ ##0_);_(* \(#\ ###\ ##0\);_(* &quot;-&quot;_);_(@_)"/>
      <alignment horizontal="right" readingOrder="0"/>
    </dxf>
  </rfmt>
  <rfmt sheetId="4" s="1" sqref="Z17" start="0" length="0">
    <dxf>
      <font>
        <sz val="8"/>
        <color rgb="FFFF0000"/>
        <name val="Santander Text"/>
        <scheme val="none"/>
      </font>
      <numFmt numFmtId="165" formatCode="_(* #\ ###\ ##0_);_(* \(#\ ###\ ##0\);_(* &quot;-&quot;_);_(@_)"/>
      <alignment horizontal="right" readingOrder="0"/>
    </dxf>
  </rfmt>
  <rfmt sheetId="4" s="1" sqref="AA17" start="0" length="0">
    <dxf>
      <font>
        <sz val="8"/>
        <color rgb="FFFF0000"/>
        <name val="Santander Text"/>
        <scheme val="none"/>
      </font>
      <numFmt numFmtId="165" formatCode="_(* #\ ###\ ##0_);_(* \(#\ ###\ ##0\);_(* &quot;-&quot;_);_(@_)"/>
      <alignment horizontal="right" readingOrder="0"/>
    </dxf>
  </rfmt>
  <rfmt sheetId="4" s="1" sqref="AB17" start="0" length="0">
    <dxf>
      <font>
        <sz val="8"/>
        <color rgb="FFFF0000"/>
        <name val="Santander Text"/>
        <scheme val="none"/>
      </font>
      <numFmt numFmtId="165" formatCode="_(* #\ ###\ ##0_);_(* \(#\ ###\ ##0\);_(* &quot;-&quot;_);_(@_)"/>
      <alignment horizontal="right" readingOrder="0"/>
    </dxf>
  </rfmt>
  <rfmt sheetId="4" s="1" sqref="AC17" start="0" length="0">
    <dxf>
      <font>
        <sz val="8"/>
        <color rgb="FFFF0000"/>
        <name val="Santander Text"/>
        <scheme val="none"/>
      </font>
      <numFmt numFmtId="165" formatCode="_(* #\ ###\ ##0_);_(* \(#\ ###\ ##0\);_(* &quot;-&quot;_);_(@_)"/>
      <alignment horizontal="right" readingOrder="0"/>
    </dxf>
  </rfmt>
  <rfmt sheetId="4" s="1" sqref="AD17" start="0" length="0">
    <dxf>
      <font>
        <sz val="8"/>
        <color rgb="FFFF0000"/>
        <name val="Santander Text"/>
        <scheme val="none"/>
      </font>
      <numFmt numFmtId="165" formatCode="_(* #\ ###\ ##0_);_(* \(#\ ###\ ##0\);_(* &quot;-&quot;_);_(@_)"/>
      <alignment horizontal="right" readingOrder="0"/>
    </dxf>
  </rfmt>
  <rfmt sheetId="4" s="1" sqref="AE17" start="0" length="0">
    <dxf>
      <font>
        <sz val="8"/>
        <color rgb="FFFF0000"/>
        <name val="Santander Text"/>
        <scheme val="none"/>
      </font>
      <numFmt numFmtId="165" formatCode="_(* #\ ###\ ##0_);_(* \(#\ ###\ ##0\);_(* &quot;-&quot;_);_(@_)"/>
      <alignment horizontal="right" readingOrder="0"/>
    </dxf>
  </rfmt>
  <rfmt sheetId="4" s="1" sqref="AF17" start="0" length="0">
    <dxf>
      <font>
        <sz val="8"/>
        <color rgb="FFFF0000"/>
        <name val="Santander Text"/>
        <scheme val="none"/>
      </font>
      <numFmt numFmtId="165" formatCode="_(* #\ ###\ ##0_);_(* \(#\ ###\ ##0\);_(* &quot;-&quot;_);_(@_)"/>
      <alignment horizontal="right" readingOrder="0"/>
    </dxf>
  </rfmt>
  <rfmt sheetId="4" s="1" sqref="AG17" start="0" length="0">
    <dxf>
      <font>
        <sz val="8"/>
        <color rgb="FFFF0000"/>
        <name val="Santander Text"/>
        <scheme val="none"/>
      </font>
      <numFmt numFmtId="165" formatCode="_(* #\ ###\ ##0_);_(* \(#\ ###\ ##0\);_(* &quot;-&quot;_);_(@_)"/>
      <alignment horizontal="right" readingOrder="0"/>
    </dxf>
  </rfmt>
  <rfmt sheetId="4" s="1" sqref="AH17" start="0" length="0">
    <dxf>
      <font>
        <sz val="8"/>
        <color rgb="FFFF0000"/>
        <name val="Santander Text"/>
        <scheme val="none"/>
      </font>
      <numFmt numFmtId="165" formatCode="_(* #\ ###\ ##0_);_(* \(#\ ###\ ##0\);_(* &quot;-&quot;_);_(@_)"/>
      <alignment horizontal="right" readingOrder="0"/>
    </dxf>
  </rfmt>
  <rfmt sheetId="4" s="1" sqref="AI17" start="0" length="0">
    <dxf>
      <font>
        <sz val="8"/>
        <color rgb="FFFF0000"/>
        <name val="Santander Text"/>
        <scheme val="none"/>
      </font>
      <numFmt numFmtId="165" formatCode="_(* #\ ###\ ##0_);_(* \(#\ ###\ ##0\);_(* &quot;-&quot;_);_(@_)"/>
      <alignment horizontal="right" readingOrder="0"/>
    </dxf>
  </rfmt>
  <rfmt sheetId="4" s="1" sqref="AJ17" start="0" length="0">
    <dxf>
      <font>
        <sz val="8"/>
        <color rgb="FFFF0000"/>
        <name val="Santander Text"/>
        <scheme val="none"/>
      </font>
      <numFmt numFmtId="165" formatCode="_(* #\ ###\ ##0_);_(* \(#\ ###\ ##0\);_(* &quot;-&quot;_);_(@_)"/>
      <alignment horizontal="right" readingOrder="0"/>
    </dxf>
  </rfmt>
  <rfmt sheetId="4" s="1" sqref="AK17" start="0" length="0">
    <dxf>
      <font>
        <sz val="8"/>
        <color rgb="FFFF0000"/>
        <name val="Santander Text"/>
        <scheme val="none"/>
      </font>
      <numFmt numFmtId="165" formatCode="_(* #\ ###\ ##0_);_(* \(#\ ###\ ##0\);_(* &quot;-&quot;_);_(@_)"/>
      <alignment horizontal="right" readingOrder="0"/>
    </dxf>
  </rfmt>
  <rfmt sheetId="4" s="1" sqref="AL17" start="0" length="0">
    <dxf>
      <font>
        <sz val="8"/>
        <color rgb="FFFF0000"/>
        <name val="Santander Text"/>
        <scheme val="none"/>
      </font>
      <numFmt numFmtId="165" formatCode="_(* #\ ###\ ##0_);_(* \(#\ ###\ ##0\);_(* &quot;-&quot;_);_(@_)"/>
      <alignment horizontal="right" readingOrder="0"/>
    </dxf>
  </rfmt>
  <rfmt sheetId="4" s="1" sqref="AM17" start="0" length="0">
    <dxf>
      <font>
        <sz val="8"/>
        <color rgb="FFFF0000"/>
        <name val="Santander Text"/>
        <scheme val="none"/>
      </font>
      <numFmt numFmtId="165" formatCode="_(* #\ ###\ ##0_);_(* \(#\ ###\ ##0\);_(* &quot;-&quot;_);_(@_)"/>
      <alignment horizontal="right" readingOrder="0"/>
    </dxf>
  </rfmt>
  <rfmt sheetId="4" s="1" sqref="AN17" start="0" length="0">
    <dxf>
      <font>
        <sz val="8"/>
        <color rgb="FFFF0000"/>
        <name val="Santander Text"/>
        <scheme val="none"/>
      </font>
      <numFmt numFmtId="165" formatCode="_(* #\ ###\ ##0_);_(* \(#\ ###\ ##0\);_(* &quot;-&quot;_);_(@_)"/>
      <alignment horizontal="right" readingOrder="0"/>
    </dxf>
  </rfmt>
  <rfmt sheetId="4" s="1" sqref="AO17" start="0" length="0">
    <dxf>
      <font>
        <sz val="8"/>
        <color rgb="FFFF0000"/>
        <name val="Santander Text"/>
        <scheme val="none"/>
      </font>
      <numFmt numFmtId="165" formatCode="_(* #\ ###\ ##0_);_(* \(#\ ###\ ##0\);_(* &quot;-&quot;_);_(@_)"/>
      <alignment horizontal="right" readingOrder="0"/>
    </dxf>
  </rfmt>
  <rfmt sheetId="4" s="1" sqref="AP17" start="0" length="0">
    <dxf>
      <font>
        <sz val="8"/>
        <color rgb="FFFF0000"/>
        <name val="Santander Text"/>
        <scheme val="none"/>
      </font>
      <numFmt numFmtId="165" formatCode="_(* #\ ###\ ##0_);_(* \(#\ ###\ ##0\);_(* &quot;-&quot;_);_(@_)"/>
      <alignment horizontal="right" readingOrder="0"/>
    </dxf>
  </rfmt>
  <rfmt sheetId="4" s="1" sqref="AQ17" start="0" length="0">
    <dxf>
      <font>
        <sz val="8"/>
        <color rgb="FFFF0000"/>
        <name val="Santander Text"/>
        <scheme val="none"/>
      </font>
      <numFmt numFmtId="165" formatCode="_(* #\ ###\ ##0_);_(* \(#\ ###\ ##0\);_(* &quot;-&quot;_);_(@_)"/>
      <alignment horizontal="right" readingOrder="0"/>
    </dxf>
  </rfmt>
  <rfmt sheetId="4" s="1" sqref="AR17" start="0" length="0">
    <dxf>
      <font>
        <sz val="8"/>
        <color rgb="FFFF0000"/>
        <name val="Santander Text"/>
        <scheme val="none"/>
      </font>
      <numFmt numFmtId="165" formatCode="_(* #\ ###\ ##0_);_(* \(#\ ###\ ##0\);_(* &quot;-&quot;_);_(@_)"/>
      <alignment horizontal="right" readingOrder="0"/>
    </dxf>
  </rfmt>
  <rfmt sheetId="4" s="1" sqref="AS17" start="0" length="0">
    <dxf>
      <font>
        <sz val="8"/>
        <color rgb="FFFF0000"/>
        <name val="Santander Text"/>
        <scheme val="none"/>
      </font>
      <numFmt numFmtId="165" formatCode="_(* #\ ###\ ##0_);_(* \(#\ ###\ ##0\);_(* &quot;-&quot;_);_(@_)"/>
      <alignment horizontal="right" readingOrder="0"/>
    </dxf>
  </rfmt>
  <rfmt sheetId="4" s="1" sqref="AT17" start="0" length="0">
    <dxf>
      <font>
        <sz val="8"/>
        <color rgb="FFFF0000"/>
        <name val="Santander Text"/>
        <scheme val="none"/>
      </font>
      <numFmt numFmtId="165" formatCode="_(* #\ ###\ ##0_);_(* \(#\ ###\ ##0\);_(* &quot;-&quot;_);_(@_)"/>
      <alignment horizontal="right" readingOrder="0"/>
    </dxf>
  </rfmt>
  <rfmt sheetId="4" s="1" sqref="AU17" start="0" length="0">
    <dxf>
      <font>
        <sz val="8"/>
        <color rgb="FFFF0000"/>
        <name val="Santander Text"/>
        <scheme val="none"/>
      </font>
      <numFmt numFmtId="165" formatCode="_(* #\ ###\ ##0_);_(* \(#\ ###\ ##0\);_(* &quot;-&quot;_);_(@_)"/>
      <alignment horizontal="right" readingOrder="0"/>
    </dxf>
  </rfmt>
  <rfmt sheetId="4" s="1" sqref="AV17" start="0" length="0">
    <dxf>
      <font>
        <sz val="8"/>
        <color rgb="FFFF0000"/>
        <name val="Santander Text"/>
        <scheme val="none"/>
      </font>
      <numFmt numFmtId="165" formatCode="_(* #\ ###\ ##0_);_(* \(#\ ###\ ##0\);_(* &quot;-&quot;_);_(@_)"/>
      <alignment horizontal="right" readingOrder="0"/>
    </dxf>
  </rfmt>
  <rfmt sheetId="4" s="1" sqref="AW17" start="0" length="0">
    <dxf>
      <font>
        <sz val="8"/>
        <color rgb="FFFF0000"/>
        <name val="Santander Text"/>
        <scheme val="none"/>
      </font>
      <numFmt numFmtId="165" formatCode="_(* #\ ###\ ##0_);_(* \(#\ ###\ ##0\);_(* &quot;-&quot;_);_(@_)"/>
      <alignment horizontal="right" readingOrder="0"/>
    </dxf>
  </rfmt>
  <rfmt sheetId="4" s="1" sqref="AX17" start="0" length="0">
    <dxf>
      <font>
        <sz val="8"/>
        <color rgb="FFFF0000"/>
        <name val="Santander Text"/>
        <scheme val="none"/>
      </font>
      <numFmt numFmtId="165" formatCode="_(* #\ ###\ ##0_);_(* \(#\ ###\ ##0\);_(* &quot;-&quot;_);_(@_)"/>
      <alignment horizontal="right" readingOrder="0"/>
    </dxf>
  </rfmt>
  <rfmt sheetId="4" s="1" sqref="AY17" start="0" length="0">
    <dxf>
      <font>
        <sz val="8"/>
        <color rgb="FFFF0000"/>
        <name val="Santander Text"/>
        <scheme val="none"/>
      </font>
      <numFmt numFmtId="165" formatCode="_(* #\ ###\ ##0_);_(* \(#\ ###\ ##0\);_(* &quot;-&quot;_);_(@_)"/>
      <alignment horizontal="right" readingOrder="0"/>
    </dxf>
  </rfmt>
  <rfmt sheetId="4" s="1" sqref="AZ17" start="0" length="0">
    <dxf>
      <font>
        <sz val="8"/>
        <color rgb="FFFF0000"/>
        <name val="Santander Text"/>
        <scheme val="none"/>
      </font>
      <numFmt numFmtId="165" formatCode="_(* #\ ###\ ##0_);_(* \(#\ ###\ ##0\);_(* &quot;-&quot;_);_(@_)"/>
      <alignment horizontal="right" readingOrder="0"/>
    </dxf>
  </rfmt>
  <rfmt sheetId="4" s="1" sqref="BA17" start="0" length="0">
    <dxf>
      <font>
        <sz val="8"/>
        <color rgb="FFFF0000"/>
        <name val="Santander Text"/>
        <scheme val="none"/>
      </font>
      <numFmt numFmtId="165" formatCode="_(* #\ ###\ ##0_);_(* \(#\ ###\ ##0\);_(* &quot;-&quot;_);_(@_)"/>
      <alignment horizontal="right" readingOrder="0"/>
    </dxf>
  </rfmt>
  <rfmt sheetId="4" s="1" sqref="BB17" start="0" length="0">
    <dxf>
      <font>
        <sz val="8"/>
        <color rgb="FFFF0000"/>
        <name val="Santander Text"/>
        <scheme val="none"/>
      </font>
      <numFmt numFmtId="165" formatCode="_(* #\ ###\ ##0_);_(* \(#\ ###\ ##0\);_(* &quot;-&quot;_);_(@_)"/>
      <alignment horizontal="right" readingOrder="0"/>
    </dxf>
  </rfmt>
  <rfmt sheetId="4" s="1" sqref="BC17" start="0" length="0">
    <dxf>
      <font>
        <sz val="8"/>
        <color rgb="FFFF0000"/>
        <name val="Santander Text"/>
        <scheme val="none"/>
      </font>
      <numFmt numFmtId="165" formatCode="_(* #\ ###\ ##0_);_(* \(#\ ###\ ##0\);_(* &quot;-&quot;_);_(@_)"/>
      <alignment horizontal="right" readingOrder="0"/>
    </dxf>
  </rfmt>
  <rfmt sheetId="4" s="1" sqref="BD17" start="0" length="0">
    <dxf>
      <font>
        <sz val="8"/>
        <color rgb="FFFF0000"/>
        <name val="Santander Text"/>
        <scheme val="none"/>
      </font>
      <numFmt numFmtId="165" formatCode="_(* #\ ###\ ##0_);_(* \(#\ ###\ ##0\);_(* &quot;-&quot;_);_(@_)"/>
      <alignment horizontal="right" readingOrder="0"/>
    </dxf>
  </rfmt>
  <rfmt sheetId="4" s="1" sqref="BE17" start="0" length="0">
    <dxf>
      <font>
        <sz val="8"/>
        <color rgb="FFFF0000"/>
        <name val="Santander Text"/>
        <scheme val="none"/>
      </font>
      <numFmt numFmtId="165" formatCode="_(* #\ ###\ ##0_);_(* \(#\ ###\ ##0\);_(* &quot;-&quot;_);_(@_)"/>
      <alignment horizontal="right" readingOrder="0"/>
    </dxf>
  </rfmt>
  <rfmt sheetId="4" s="1" sqref="BF17" start="0" length="0">
    <dxf>
      <font>
        <sz val="8"/>
        <color rgb="FFFF0000"/>
        <name val="Santander Text"/>
        <scheme val="none"/>
      </font>
      <numFmt numFmtId="165" formatCode="_(* #\ ###\ ##0_);_(* \(#\ ###\ ##0\);_(* &quot;-&quot;_);_(@_)"/>
      <alignment horizontal="right" readingOrder="0"/>
    </dxf>
  </rfmt>
  <rfmt sheetId="4" s="1" sqref="BG17" start="0" length="0">
    <dxf>
      <font>
        <sz val="8"/>
        <color rgb="FFFF0000"/>
        <name val="Santander Text"/>
        <scheme val="none"/>
      </font>
      <numFmt numFmtId="165" formatCode="_(* #\ ###\ ##0_);_(* \(#\ ###\ ##0\);_(* &quot;-&quot;_);_(@_)"/>
      <alignment horizontal="right" readingOrder="0"/>
    </dxf>
  </rfmt>
  <rfmt sheetId="4" s="1" sqref="BH17" start="0" length="0">
    <dxf>
      <font>
        <sz val="8"/>
        <color rgb="FFFF0000"/>
        <name val="Santander Text"/>
        <scheme val="none"/>
      </font>
      <numFmt numFmtId="165" formatCode="_(* #\ ###\ ##0_);_(* \(#\ ###\ ##0\);_(* &quot;-&quot;_);_(@_)"/>
      <alignment horizontal="right" readingOrder="0"/>
    </dxf>
  </rfmt>
  <rfmt sheetId="4" s="1" sqref="BI17" start="0" length="0">
    <dxf>
      <font>
        <sz val="8"/>
        <color rgb="FFFF0000"/>
        <name val="Santander Text"/>
        <scheme val="none"/>
      </font>
      <numFmt numFmtId="165" formatCode="_(* #\ ###\ ##0_);_(* \(#\ ###\ ##0\);_(* &quot;-&quot;_);_(@_)"/>
      <alignment horizontal="right" readingOrder="0"/>
    </dxf>
  </rfmt>
  <rfmt sheetId="4" s="1" sqref="BJ17" start="0" length="0">
    <dxf>
      <font>
        <sz val="8"/>
        <color rgb="FFFF0000"/>
        <name val="Santander Text"/>
        <scheme val="none"/>
      </font>
      <numFmt numFmtId="165" formatCode="_(* #\ ###\ ##0_);_(* \(#\ ###\ ##0\);_(* &quot;-&quot;_);_(@_)"/>
      <alignment horizontal="right" readingOrder="0"/>
    </dxf>
  </rfmt>
  <rfmt sheetId="4" s="1" sqref="BK17" start="0" length="0">
    <dxf>
      <font>
        <sz val="8"/>
        <color rgb="FFFF0000"/>
        <name val="Santander Text"/>
        <scheme val="none"/>
      </font>
      <numFmt numFmtId="165" formatCode="_(* #\ ###\ ##0_);_(* \(#\ ###\ ##0\);_(* &quot;-&quot;_);_(@_)"/>
      <alignment horizontal="right" readingOrder="0"/>
    </dxf>
  </rfmt>
  <rfmt sheetId="4" s="1" sqref="BL17" start="0" length="0">
    <dxf>
      <font>
        <sz val="8"/>
        <color rgb="FFFF0000"/>
        <name val="Santander Text"/>
        <scheme val="none"/>
      </font>
      <numFmt numFmtId="165" formatCode="_(* #\ ###\ ##0_);_(* \(#\ ###\ ##0\);_(* &quot;-&quot;_);_(@_)"/>
      <alignment horizontal="right" readingOrder="0"/>
    </dxf>
  </rfmt>
  <rfmt sheetId="4" s="1" sqref="BM17" start="0" length="0">
    <dxf>
      <font>
        <sz val="8"/>
        <color rgb="FFFF0000"/>
        <name val="Santander Text"/>
        <scheme val="none"/>
      </font>
      <numFmt numFmtId="165" formatCode="_(* #\ ###\ ##0_);_(* \(#\ ###\ ##0\);_(* &quot;-&quot;_);_(@_)"/>
      <alignment horizontal="right" readingOrder="0"/>
    </dxf>
  </rfmt>
  <rfmt sheetId="4" s="1" sqref="BN17" start="0" length="0">
    <dxf>
      <font>
        <sz val="8"/>
        <color rgb="FFFF0000"/>
        <name val="Santander Text"/>
        <scheme val="none"/>
      </font>
      <numFmt numFmtId="165" formatCode="_(* #\ ###\ ##0_);_(* \(#\ ###\ ##0\);_(* &quot;-&quot;_);_(@_)"/>
      <alignment horizontal="right" readingOrder="0"/>
    </dxf>
  </rfmt>
  <rfmt sheetId="4" s="1" sqref="BO17" start="0" length="0">
    <dxf>
      <font>
        <sz val="8"/>
        <color rgb="FFFF0000"/>
        <name val="Santander Text"/>
        <scheme val="none"/>
      </font>
      <numFmt numFmtId="165" formatCode="_(* #\ ###\ ##0_);_(* \(#\ ###\ ##0\);_(* &quot;-&quot;_);_(@_)"/>
      <alignment horizontal="right" readingOrder="0"/>
    </dxf>
  </rfmt>
  <rfmt sheetId="4" s="1" sqref="BP17" start="0" length="0">
    <dxf>
      <font>
        <sz val="8"/>
        <color rgb="FFFF0000"/>
        <name val="Santander Text"/>
        <scheme val="none"/>
      </font>
      <numFmt numFmtId="165" formatCode="_(* #\ ###\ ##0_);_(* \(#\ ###\ ##0\);_(* &quot;-&quot;_);_(@_)"/>
      <alignment horizontal="right" readingOrder="0"/>
    </dxf>
  </rfmt>
  <rfmt sheetId="4" s="1" sqref="BQ17" start="0" length="0">
    <dxf>
      <font>
        <sz val="8"/>
        <color rgb="FFFF0000"/>
        <name val="Santander Text"/>
        <scheme val="none"/>
      </font>
      <numFmt numFmtId="165" formatCode="_(* #\ ###\ ##0_);_(* \(#\ ###\ ##0\);_(* &quot;-&quot;_);_(@_)"/>
      <alignment horizontal="right" readingOrder="0"/>
    </dxf>
  </rfmt>
  <rfmt sheetId="4" s="1" sqref="BR17" start="0" length="0">
    <dxf>
      <font>
        <sz val="8"/>
        <color rgb="FFFF0000"/>
        <name val="Santander Text"/>
        <scheme val="none"/>
      </font>
      <numFmt numFmtId="165" formatCode="_(* #\ ###\ ##0_);_(* \(#\ ###\ ##0\);_(* &quot;-&quot;_);_(@_)"/>
      <alignment horizontal="right" readingOrder="0"/>
    </dxf>
  </rfmt>
  <rfmt sheetId="4" s="1" sqref="BS17" start="0" length="0">
    <dxf>
      <font>
        <sz val="8"/>
        <color rgb="FFFF0000"/>
        <name val="Santander Text"/>
        <scheme val="none"/>
      </font>
      <numFmt numFmtId="165" formatCode="_(* #\ ###\ ##0_);_(* \(#\ ###\ ##0\);_(* &quot;-&quot;_);_(@_)"/>
      <alignment horizontal="right" readingOrder="0"/>
    </dxf>
  </rfmt>
  <rfmt sheetId="4" s="1" sqref="BT17" start="0" length="0">
    <dxf>
      <font>
        <sz val="8"/>
        <color rgb="FFFF0000"/>
        <name val="Santander Text"/>
        <scheme val="none"/>
      </font>
      <numFmt numFmtId="165" formatCode="_(* #\ ###\ ##0_);_(* \(#\ ###\ ##0\);_(* &quot;-&quot;_);_(@_)"/>
      <alignment horizontal="right" readingOrder="0"/>
    </dxf>
  </rfmt>
  <rfmt sheetId="4" s="1" sqref="BU17" start="0" length="0">
    <dxf>
      <font>
        <sz val="8"/>
        <color rgb="FFFF0000"/>
        <name val="Santander Text"/>
        <scheme val="none"/>
      </font>
      <numFmt numFmtId="165" formatCode="_(* #\ ###\ ##0_);_(* \(#\ ###\ ##0\);_(* &quot;-&quot;_);_(@_)"/>
      <alignment horizontal="right" readingOrder="0"/>
    </dxf>
  </rfmt>
  <rfmt sheetId="4" s="1" sqref="BV17" start="0" length="0">
    <dxf>
      <font>
        <sz val="8"/>
        <color rgb="FFFF0000"/>
        <name val="Santander Text"/>
        <scheme val="none"/>
      </font>
      <numFmt numFmtId="165" formatCode="_(* #\ ###\ ##0_);_(* \(#\ ###\ ##0\);_(* &quot;-&quot;_);_(@_)"/>
      <alignment horizontal="right" readingOrder="0"/>
    </dxf>
  </rfmt>
  <rfmt sheetId="4" s="1" sqref="BW17" start="0" length="0">
    <dxf>
      <font>
        <sz val="8"/>
        <color rgb="FFFF0000"/>
        <name val="Santander Text"/>
        <scheme val="none"/>
      </font>
      <numFmt numFmtId="165" formatCode="_(* #\ ###\ ##0_);_(* \(#\ ###\ ##0\);_(* &quot;-&quot;_);_(@_)"/>
      <alignment horizontal="right" readingOrder="0"/>
    </dxf>
  </rfmt>
  <rfmt sheetId="4" s="1" sqref="BX17" start="0" length="0">
    <dxf>
      <font>
        <sz val="8"/>
        <color rgb="FFFF0000"/>
        <name val="Santander Text"/>
        <scheme val="none"/>
      </font>
      <numFmt numFmtId="165" formatCode="_(* #\ ###\ ##0_);_(* \(#\ ###\ ##0\);_(* &quot;-&quot;_);_(@_)"/>
      <alignment horizontal="right" readingOrder="0"/>
    </dxf>
  </rfmt>
  <rfmt sheetId="4" s="1" sqref="BY17" start="0" length="0">
    <dxf>
      <font>
        <sz val="8"/>
        <color rgb="FFFF0000"/>
        <name val="Santander Text"/>
        <scheme val="none"/>
      </font>
      <numFmt numFmtId="165" formatCode="_(* #\ ###\ ##0_);_(* \(#\ ###\ ##0\);_(* &quot;-&quot;_);_(@_)"/>
      <alignment horizontal="right" readingOrder="0"/>
    </dxf>
  </rfmt>
  <rfmt sheetId="4" s="1" sqref="BZ17" start="0" length="0">
    <dxf>
      <font>
        <sz val="8"/>
        <color rgb="FFFF0000"/>
        <name val="Santander Text"/>
        <scheme val="none"/>
      </font>
      <numFmt numFmtId="165" formatCode="_(* #\ ###\ ##0_);_(* \(#\ ###\ ##0\);_(* &quot;-&quot;_);_(@_)"/>
      <alignment horizontal="right" readingOrder="0"/>
    </dxf>
  </rfmt>
  <rfmt sheetId="4" s="1" sqref="CA17" start="0" length="0">
    <dxf>
      <font>
        <sz val="8"/>
        <color rgb="FFFF0000"/>
        <name val="Santander Text"/>
        <scheme val="none"/>
      </font>
      <numFmt numFmtId="165" formatCode="_(* #\ ###\ ##0_);_(* \(#\ ###\ ##0\);_(* &quot;-&quot;_);_(@_)"/>
      <alignment horizontal="right" readingOrder="0"/>
    </dxf>
  </rfmt>
  <rfmt sheetId="4" s="1" sqref="CB17" start="0" length="0">
    <dxf>
      <font>
        <sz val="8"/>
        <color rgb="FFFF0000"/>
        <name val="Santander Text"/>
        <scheme val="none"/>
      </font>
      <numFmt numFmtId="165" formatCode="_(* #\ ###\ ##0_);_(* \(#\ ###\ ##0\);_(* &quot;-&quot;_);_(@_)"/>
      <alignment horizontal="right" readingOrder="0"/>
    </dxf>
  </rfmt>
  <rfmt sheetId="4" s="1" sqref="CC17" start="0" length="0">
    <dxf>
      <font>
        <sz val="8"/>
        <color rgb="FFFF0000"/>
        <name val="Santander Text"/>
        <scheme val="none"/>
      </font>
      <numFmt numFmtId="165" formatCode="_(* #\ ###\ ##0_);_(* \(#\ ###\ ##0\);_(* &quot;-&quot;_);_(@_)"/>
      <alignment horizontal="right" readingOrder="0"/>
    </dxf>
  </rfmt>
  <rfmt sheetId="4" s="1" sqref="CD17" start="0" length="0">
    <dxf>
      <font>
        <sz val="8"/>
        <color rgb="FFFF0000"/>
        <name val="Santander Text"/>
        <scheme val="none"/>
      </font>
      <numFmt numFmtId="165" formatCode="_(* #\ ###\ ##0_);_(* \(#\ ###\ ##0\);_(* &quot;-&quot;_);_(@_)"/>
      <alignment horizontal="right" readingOrder="0"/>
    </dxf>
  </rfmt>
  <rfmt sheetId="4" s="1" sqref="CE17" start="0" length="0">
    <dxf>
      <font>
        <sz val="8"/>
        <color rgb="FFFF0000"/>
        <name val="Santander Text"/>
        <scheme val="none"/>
      </font>
      <numFmt numFmtId="165" formatCode="_(* #\ ###\ ##0_);_(* \(#\ ###\ ##0\);_(* &quot;-&quot;_);_(@_)"/>
      <alignment horizontal="right" readingOrder="0"/>
    </dxf>
  </rfmt>
  <rfmt sheetId="4" s="1" sqref="CF17" start="0" length="0">
    <dxf>
      <font>
        <sz val="8"/>
        <color rgb="FFFF0000"/>
        <name val="Santander Text"/>
        <scheme val="none"/>
      </font>
      <numFmt numFmtId="165" formatCode="_(* #\ ###\ ##0_);_(* \(#\ ###\ ##0\);_(* &quot;-&quot;_);_(@_)"/>
      <alignment horizontal="right" readingOrder="0"/>
    </dxf>
  </rfmt>
  <rfmt sheetId="4" s="1" sqref="CG17" start="0" length="0">
    <dxf>
      <font>
        <sz val="8"/>
        <color rgb="FFFF0000"/>
        <name val="Santander Text"/>
        <scheme val="none"/>
      </font>
      <numFmt numFmtId="165" formatCode="_(* #\ ###\ ##0_);_(* \(#\ ###\ ##0\);_(* &quot;-&quot;_);_(@_)"/>
      <alignment horizontal="right" readingOrder="0"/>
    </dxf>
  </rfmt>
  <rfmt sheetId="4" s="1" sqref="CH17" start="0" length="0">
    <dxf>
      <font>
        <sz val="8"/>
        <color rgb="FFFF0000"/>
        <name val="Santander Text"/>
        <scheme val="none"/>
      </font>
      <numFmt numFmtId="165" formatCode="_(* #\ ###\ ##0_);_(* \(#\ ###\ ##0\);_(* &quot;-&quot;_);_(@_)"/>
      <alignment horizontal="right" readingOrder="0"/>
    </dxf>
  </rfmt>
  <rfmt sheetId="4" s="1" sqref="CI17" start="0" length="0">
    <dxf>
      <font>
        <sz val="8"/>
        <color rgb="FFFF0000"/>
        <name val="Santander Text"/>
        <scheme val="none"/>
      </font>
      <numFmt numFmtId="165" formatCode="_(* #\ ###\ ##0_);_(* \(#\ ###\ ##0\);_(* &quot;-&quot;_);_(@_)"/>
      <alignment horizontal="right" readingOrder="0"/>
    </dxf>
  </rfmt>
  <rfmt sheetId="4" s="1" sqref="CJ17" start="0" length="0">
    <dxf>
      <font>
        <sz val="8"/>
        <color rgb="FFFF0000"/>
        <name val="Santander Text"/>
        <scheme val="none"/>
      </font>
      <numFmt numFmtId="165" formatCode="_(* #\ ###\ ##0_);_(* \(#\ ###\ ##0\);_(* &quot;-&quot;_);_(@_)"/>
      <alignment horizontal="right" readingOrder="0"/>
    </dxf>
  </rfmt>
  <rfmt sheetId="4" s="1" sqref="CK17" start="0" length="0">
    <dxf>
      <font>
        <sz val="8"/>
        <color rgb="FFFF0000"/>
        <name val="Santander Text"/>
        <scheme val="none"/>
      </font>
      <numFmt numFmtId="165" formatCode="_(* #\ ###\ ##0_);_(* \(#\ ###\ ##0\);_(* &quot;-&quot;_);_(@_)"/>
      <alignment horizontal="right" readingOrder="0"/>
    </dxf>
  </rfmt>
  <rfmt sheetId="4" s="1" sqref="CL17" start="0" length="0">
    <dxf>
      <font>
        <sz val="8"/>
        <color rgb="FFFF0000"/>
        <name val="Santander Text"/>
        <scheme val="none"/>
      </font>
      <numFmt numFmtId="165" formatCode="_(* #\ ###\ ##0_);_(* \(#\ ###\ ##0\);_(* &quot;-&quot;_);_(@_)"/>
      <alignment horizontal="right" readingOrder="0"/>
    </dxf>
  </rfmt>
  <rfmt sheetId="4" s="1" sqref="CM17" start="0" length="0">
    <dxf>
      <font>
        <sz val="8"/>
        <color rgb="FFFF0000"/>
        <name val="Santander Text"/>
        <scheme val="none"/>
      </font>
      <numFmt numFmtId="165" formatCode="_(* #\ ###\ ##0_);_(* \(#\ ###\ ##0\);_(* &quot;-&quot;_);_(@_)"/>
      <alignment horizontal="right" readingOrder="0"/>
    </dxf>
  </rfmt>
  <rfmt sheetId="4" s="1" sqref="CN17" start="0" length="0">
    <dxf>
      <font>
        <sz val="8"/>
        <color rgb="FFFF0000"/>
        <name val="Santander Text"/>
        <scheme val="none"/>
      </font>
      <numFmt numFmtId="165" formatCode="_(* #\ ###\ ##0_);_(* \(#\ ###\ ##0\);_(* &quot;-&quot;_);_(@_)"/>
      <alignment horizontal="right" readingOrder="0"/>
    </dxf>
  </rfmt>
  <rfmt sheetId="4" s="1" sqref="CO17" start="0" length="0">
    <dxf>
      <font>
        <sz val="8"/>
        <color rgb="FFFF0000"/>
        <name val="Santander Text"/>
        <scheme val="none"/>
      </font>
      <numFmt numFmtId="165" formatCode="_(* #\ ###\ ##0_);_(* \(#\ ###\ ##0\);_(* &quot;-&quot;_);_(@_)"/>
      <alignment horizontal="right" readingOrder="0"/>
    </dxf>
  </rfmt>
  <rfmt sheetId="4" s="1" sqref="CP17" start="0" length="0">
    <dxf>
      <font>
        <sz val="8"/>
        <color rgb="FFFF0000"/>
        <name val="Santander Text"/>
        <scheme val="none"/>
      </font>
      <numFmt numFmtId="165" formatCode="_(* #\ ###\ ##0_);_(* \(#\ ###\ ##0\);_(* &quot;-&quot;_);_(@_)"/>
      <alignment horizontal="right" readingOrder="0"/>
    </dxf>
  </rfmt>
  <rfmt sheetId="4" s="1" sqref="CQ17" start="0" length="0">
    <dxf>
      <font>
        <sz val="8"/>
        <color rgb="FFFF0000"/>
        <name val="Santander Text"/>
        <scheme val="none"/>
      </font>
      <numFmt numFmtId="165" formatCode="_(* #\ ###\ ##0_);_(* \(#\ ###\ ##0\);_(* &quot;-&quot;_);_(@_)"/>
      <alignment horizontal="right" readingOrder="0"/>
    </dxf>
  </rfmt>
  <rfmt sheetId="4" s="1" sqref="CR17" start="0" length="0">
    <dxf>
      <font>
        <sz val="8"/>
        <color rgb="FFFF0000"/>
        <name val="Santander Text"/>
        <scheme val="none"/>
      </font>
      <numFmt numFmtId="165" formatCode="_(* #\ ###\ ##0_);_(* \(#\ ###\ ##0\);_(* &quot;-&quot;_);_(@_)"/>
      <alignment horizontal="right" readingOrder="0"/>
    </dxf>
  </rfmt>
  <rfmt sheetId="4" s="1" sqref="CS17" start="0" length="0">
    <dxf>
      <font>
        <sz val="8"/>
        <color rgb="FFFF0000"/>
        <name val="Santander Text"/>
        <scheme val="none"/>
      </font>
      <numFmt numFmtId="165" formatCode="_(* #\ ###\ ##0_);_(* \(#\ ###\ ##0\);_(* &quot;-&quot;_);_(@_)"/>
      <alignment horizontal="right" readingOrder="0"/>
    </dxf>
  </rfmt>
  <rfmt sheetId="4" s="1" sqref="CT17" start="0" length="0">
    <dxf>
      <font>
        <sz val="8"/>
        <color rgb="FFFF0000"/>
        <name val="Santander Text"/>
        <scheme val="none"/>
      </font>
      <numFmt numFmtId="165" formatCode="_(* #\ ###\ ##0_);_(* \(#\ ###\ ##0\);_(* &quot;-&quot;_);_(@_)"/>
      <alignment horizontal="right" readingOrder="0"/>
    </dxf>
  </rfmt>
  <rfmt sheetId="4" s="1" sqref="X18" start="0" length="0">
    <dxf>
      <font>
        <sz val="8"/>
        <color rgb="FFFF0000"/>
        <name val="Santander Text"/>
        <scheme val="none"/>
      </font>
      <numFmt numFmtId="165" formatCode="_(* #\ ###\ ##0_);_(* \(#\ ###\ ##0\);_(* &quot;-&quot;_);_(@_)"/>
      <alignment horizontal="right" readingOrder="0"/>
    </dxf>
  </rfmt>
  <rfmt sheetId="4" s="1" sqref="Y18" start="0" length="0">
    <dxf>
      <font>
        <sz val="8"/>
        <color rgb="FFFF0000"/>
        <name val="Santander Text"/>
        <scheme val="none"/>
      </font>
      <numFmt numFmtId="165" formatCode="_(* #\ ###\ ##0_);_(* \(#\ ###\ ##0\);_(* &quot;-&quot;_);_(@_)"/>
      <alignment horizontal="right" readingOrder="0"/>
    </dxf>
  </rfmt>
  <rfmt sheetId="4" s="1" sqref="Z18" start="0" length="0">
    <dxf>
      <font>
        <sz val="8"/>
        <color rgb="FFFF0000"/>
        <name val="Santander Text"/>
        <scheme val="none"/>
      </font>
      <numFmt numFmtId="165" formatCode="_(* #\ ###\ ##0_);_(* \(#\ ###\ ##0\);_(* &quot;-&quot;_);_(@_)"/>
      <alignment horizontal="right" readingOrder="0"/>
    </dxf>
  </rfmt>
  <rfmt sheetId="4" s="1" sqref="AA18" start="0" length="0">
    <dxf>
      <font>
        <sz val="8"/>
        <color rgb="FFFF0000"/>
        <name val="Santander Text"/>
        <scheme val="none"/>
      </font>
      <numFmt numFmtId="165" formatCode="_(* #\ ###\ ##0_);_(* \(#\ ###\ ##0\);_(* &quot;-&quot;_);_(@_)"/>
      <alignment horizontal="right" readingOrder="0"/>
    </dxf>
  </rfmt>
  <rfmt sheetId="4" s="1" sqref="AB18" start="0" length="0">
    <dxf>
      <font>
        <sz val="8"/>
        <color rgb="FFFF0000"/>
        <name val="Santander Text"/>
        <scheme val="none"/>
      </font>
      <numFmt numFmtId="165" formatCode="_(* #\ ###\ ##0_);_(* \(#\ ###\ ##0\);_(* &quot;-&quot;_);_(@_)"/>
      <alignment horizontal="right" readingOrder="0"/>
    </dxf>
  </rfmt>
  <rfmt sheetId="4" s="1" sqref="AC18" start="0" length="0">
    <dxf>
      <font>
        <sz val="8"/>
        <color rgb="FFFF0000"/>
        <name val="Santander Text"/>
        <scheme val="none"/>
      </font>
      <numFmt numFmtId="165" formatCode="_(* #\ ###\ ##0_);_(* \(#\ ###\ ##0\);_(* &quot;-&quot;_);_(@_)"/>
      <alignment horizontal="right" readingOrder="0"/>
    </dxf>
  </rfmt>
  <rfmt sheetId="4" s="1" sqref="AD18" start="0" length="0">
    <dxf>
      <font>
        <sz val="8"/>
        <color rgb="FFFF0000"/>
        <name val="Santander Text"/>
        <scheme val="none"/>
      </font>
      <numFmt numFmtId="165" formatCode="_(* #\ ###\ ##0_);_(* \(#\ ###\ ##0\);_(* &quot;-&quot;_);_(@_)"/>
      <alignment horizontal="right" readingOrder="0"/>
    </dxf>
  </rfmt>
  <rfmt sheetId="4" s="1" sqref="AE18" start="0" length="0">
    <dxf>
      <font>
        <sz val="8"/>
        <color rgb="FFFF0000"/>
        <name val="Santander Text"/>
        <scheme val="none"/>
      </font>
      <numFmt numFmtId="165" formatCode="_(* #\ ###\ ##0_);_(* \(#\ ###\ ##0\);_(* &quot;-&quot;_);_(@_)"/>
      <alignment horizontal="right" readingOrder="0"/>
    </dxf>
  </rfmt>
  <rfmt sheetId="4" s="1" sqref="AF18" start="0" length="0">
    <dxf>
      <font>
        <sz val="8"/>
        <color rgb="FFFF0000"/>
        <name val="Santander Text"/>
        <scheme val="none"/>
      </font>
      <numFmt numFmtId="165" formatCode="_(* #\ ###\ ##0_);_(* \(#\ ###\ ##0\);_(* &quot;-&quot;_);_(@_)"/>
      <alignment horizontal="right" readingOrder="0"/>
    </dxf>
  </rfmt>
  <rfmt sheetId="4" s="1" sqref="AG18" start="0" length="0">
    <dxf>
      <font>
        <sz val="8"/>
        <color rgb="FFFF0000"/>
        <name val="Santander Text"/>
        <scheme val="none"/>
      </font>
      <numFmt numFmtId="165" formatCode="_(* #\ ###\ ##0_);_(* \(#\ ###\ ##0\);_(* &quot;-&quot;_);_(@_)"/>
      <alignment horizontal="right" readingOrder="0"/>
    </dxf>
  </rfmt>
  <rfmt sheetId="4" s="1" sqref="AH18" start="0" length="0">
    <dxf>
      <font>
        <sz val="8"/>
        <color rgb="FFFF0000"/>
        <name val="Santander Text"/>
        <scheme val="none"/>
      </font>
      <numFmt numFmtId="165" formatCode="_(* #\ ###\ ##0_);_(* \(#\ ###\ ##0\);_(* &quot;-&quot;_);_(@_)"/>
      <alignment horizontal="right" readingOrder="0"/>
    </dxf>
  </rfmt>
  <rfmt sheetId="4" s="1" sqref="AI18" start="0" length="0">
    <dxf>
      <font>
        <sz val="8"/>
        <color rgb="FFFF0000"/>
        <name val="Santander Text"/>
        <scheme val="none"/>
      </font>
      <numFmt numFmtId="165" formatCode="_(* #\ ###\ ##0_);_(* \(#\ ###\ ##0\);_(* &quot;-&quot;_);_(@_)"/>
      <alignment horizontal="right" readingOrder="0"/>
    </dxf>
  </rfmt>
  <rfmt sheetId="4" s="1" sqref="AJ18" start="0" length="0">
    <dxf>
      <font>
        <sz val="8"/>
        <color rgb="FFFF0000"/>
        <name val="Santander Text"/>
        <scheme val="none"/>
      </font>
      <numFmt numFmtId="165" formatCode="_(* #\ ###\ ##0_);_(* \(#\ ###\ ##0\);_(* &quot;-&quot;_);_(@_)"/>
      <alignment horizontal="right" readingOrder="0"/>
    </dxf>
  </rfmt>
  <rfmt sheetId="4" s="1" sqref="AK18" start="0" length="0">
    <dxf>
      <font>
        <sz val="8"/>
        <color rgb="FFFF0000"/>
        <name val="Santander Text"/>
        <scheme val="none"/>
      </font>
      <numFmt numFmtId="165" formatCode="_(* #\ ###\ ##0_);_(* \(#\ ###\ ##0\);_(* &quot;-&quot;_);_(@_)"/>
      <alignment horizontal="right" readingOrder="0"/>
    </dxf>
  </rfmt>
  <rfmt sheetId="4" s="1" sqref="AL18" start="0" length="0">
    <dxf>
      <font>
        <sz val="8"/>
        <color rgb="FFFF0000"/>
        <name val="Santander Text"/>
        <scheme val="none"/>
      </font>
      <numFmt numFmtId="165" formatCode="_(* #\ ###\ ##0_);_(* \(#\ ###\ ##0\);_(* &quot;-&quot;_);_(@_)"/>
      <alignment horizontal="right" readingOrder="0"/>
    </dxf>
  </rfmt>
  <rfmt sheetId="4" s="1" sqref="AM18" start="0" length="0">
    <dxf>
      <font>
        <sz val="8"/>
        <color rgb="FFFF0000"/>
        <name val="Santander Text"/>
        <scheme val="none"/>
      </font>
      <numFmt numFmtId="165" formatCode="_(* #\ ###\ ##0_);_(* \(#\ ###\ ##0\);_(* &quot;-&quot;_);_(@_)"/>
      <alignment horizontal="right" readingOrder="0"/>
    </dxf>
  </rfmt>
  <rfmt sheetId="4" s="1" sqref="AN18" start="0" length="0">
    <dxf>
      <font>
        <sz val="8"/>
        <color rgb="FFFF0000"/>
        <name val="Santander Text"/>
        <scheme val="none"/>
      </font>
      <numFmt numFmtId="165" formatCode="_(* #\ ###\ ##0_);_(* \(#\ ###\ ##0\);_(* &quot;-&quot;_);_(@_)"/>
      <alignment horizontal="right" readingOrder="0"/>
    </dxf>
  </rfmt>
  <rfmt sheetId="4" s="1" sqref="AO18" start="0" length="0">
    <dxf>
      <font>
        <sz val="8"/>
        <color rgb="FFFF0000"/>
        <name val="Santander Text"/>
        <scheme val="none"/>
      </font>
      <numFmt numFmtId="165" formatCode="_(* #\ ###\ ##0_);_(* \(#\ ###\ ##0\);_(* &quot;-&quot;_);_(@_)"/>
      <alignment horizontal="right" readingOrder="0"/>
    </dxf>
  </rfmt>
  <rfmt sheetId="4" s="1" sqref="AP18" start="0" length="0">
    <dxf>
      <font>
        <sz val="8"/>
        <color rgb="FFFF0000"/>
        <name val="Santander Text"/>
        <scheme val="none"/>
      </font>
      <numFmt numFmtId="165" formatCode="_(* #\ ###\ ##0_);_(* \(#\ ###\ ##0\);_(* &quot;-&quot;_);_(@_)"/>
      <alignment horizontal="right" readingOrder="0"/>
    </dxf>
  </rfmt>
  <rfmt sheetId="4" s="1" sqref="AQ18" start="0" length="0">
    <dxf>
      <font>
        <sz val="8"/>
        <color rgb="FFFF0000"/>
        <name val="Santander Text"/>
        <scheme val="none"/>
      </font>
      <numFmt numFmtId="165" formatCode="_(* #\ ###\ ##0_);_(* \(#\ ###\ ##0\);_(* &quot;-&quot;_);_(@_)"/>
      <alignment horizontal="right" readingOrder="0"/>
    </dxf>
  </rfmt>
  <rfmt sheetId="4" s="1" sqref="AR18" start="0" length="0">
    <dxf>
      <font>
        <sz val="8"/>
        <color rgb="FFFF0000"/>
        <name val="Santander Text"/>
        <scheme val="none"/>
      </font>
      <numFmt numFmtId="165" formatCode="_(* #\ ###\ ##0_);_(* \(#\ ###\ ##0\);_(* &quot;-&quot;_);_(@_)"/>
      <alignment horizontal="right" readingOrder="0"/>
    </dxf>
  </rfmt>
  <rfmt sheetId="4" s="1" sqref="AS18" start="0" length="0">
    <dxf>
      <font>
        <sz val="8"/>
        <color rgb="FFFF0000"/>
        <name val="Santander Text"/>
        <scheme val="none"/>
      </font>
      <numFmt numFmtId="165" formatCode="_(* #\ ###\ ##0_);_(* \(#\ ###\ ##0\);_(* &quot;-&quot;_);_(@_)"/>
      <alignment horizontal="right" readingOrder="0"/>
    </dxf>
  </rfmt>
  <rfmt sheetId="4" s="1" sqref="AT18" start="0" length="0">
    <dxf>
      <font>
        <sz val="8"/>
        <color rgb="FFFF0000"/>
        <name val="Santander Text"/>
        <scheme val="none"/>
      </font>
      <numFmt numFmtId="165" formatCode="_(* #\ ###\ ##0_);_(* \(#\ ###\ ##0\);_(* &quot;-&quot;_);_(@_)"/>
      <alignment horizontal="right" readingOrder="0"/>
    </dxf>
  </rfmt>
  <rfmt sheetId="4" s="1" sqref="AU18" start="0" length="0">
    <dxf>
      <font>
        <sz val="8"/>
        <color rgb="FFFF0000"/>
        <name val="Santander Text"/>
        <scheme val="none"/>
      </font>
      <numFmt numFmtId="165" formatCode="_(* #\ ###\ ##0_);_(* \(#\ ###\ ##0\);_(* &quot;-&quot;_);_(@_)"/>
      <alignment horizontal="right" readingOrder="0"/>
    </dxf>
  </rfmt>
  <rfmt sheetId="4" s="1" sqref="AV18" start="0" length="0">
    <dxf>
      <font>
        <sz val="8"/>
        <color rgb="FFFF0000"/>
        <name val="Santander Text"/>
        <scheme val="none"/>
      </font>
      <numFmt numFmtId="165" formatCode="_(* #\ ###\ ##0_);_(* \(#\ ###\ ##0\);_(* &quot;-&quot;_);_(@_)"/>
      <alignment horizontal="right" readingOrder="0"/>
    </dxf>
  </rfmt>
  <rfmt sheetId="4" s="1" sqref="AW18" start="0" length="0">
    <dxf>
      <font>
        <sz val="8"/>
        <color rgb="FFFF0000"/>
        <name val="Santander Text"/>
        <scheme val="none"/>
      </font>
      <numFmt numFmtId="165" formatCode="_(* #\ ###\ ##0_);_(* \(#\ ###\ ##0\);_(* &quot;-&quot;_);_(@_)"/>
      <alignment horizontal="right" readingOrder="0"/>
    </dxf>
  </rfmt>
  <rfmt sheetId="4" s="1" sqref="AX18" start="0" length="0">
    <dxf>
      <font>
        <sz val="8"/>
        <color rgb="FFFF0000"/>
        <name val="Santander Text"/>
        <scheme val="none"/>
      </font>
      <numFmt numFmtId="165" formatCode="_(* #\ ###\ ##0_);_(* \(#\ ###\ ##0\);_(* &quot;-&quot;_);_(@_)"/>
      <alignment horizontal="right" readingOrder="0"/>
    </dxf>
  </rfmt>
  <rfmt sheetId="4" s="1" sqref="AY18" start="0" length="0">
    <dxf>
      <font>
        <sz val="8"/>
        <color rgb="FFFF0000"/>
        <name val="Santander Text"/>
        <scheme val="none"/>
      </font>
      <numFmt numFmtId="165" formatCode="_(* #\ ###\ ##0_);_(* \(#\ ###\ ##0\);_(* &quot;-&quot;_);_(@_)"/>
      <alignment horizontal="right" readingOrder="0"/>
    </dxf>
  </rfmt>
  <rfmt sheetId="4" s="1" sqref="AZ18" start="0" length="0">
    <dxf>
      <font>
        <sz val="8"/>
        <color rgb="FFFF0000"/>
        <name val="Santander Text"/>
        <scheme val="none"/>
      </font>
      <numFmt numFmtId="165" formatCode="_(* #\ ###\ ##0_);_(* \(#\ ###\ ##0\);_(* &quot;-&quot;_);_(@_)"/>
      <alignment horizontal="right" readingOrder="0"/>
    </dxf>
  </rfmt>
  <rfmt sheetId="4" s="1" sqref="BA18" start="0" length="0">
    <dxf>
      <font>
        <sz val="8"/>
        <color rgb="FFFF0000"/>
        <name val="Santander Text"/>
        <scheme val="none"/>
      </font>
      <numFmt numFmtId="165" formatCode="_(* #\ ###\ ##0_);_(* \(#\ ###\ ##0\);_(* &quot;-&quot;_);_(@_)"/>
      <alignment horizontal="right" readingOrder="0"/>
    </dxf>
  </rfmt>
  <rfmt sheetId="4" s="1" sqref="BB18" start="0" length="0">
    <dxf>
      <font>
        <sz val="8"/>
        <color rgb="FFFF0000"/>
        <name val="Santander Text"/>
        <scheme val="none"/>
      </font>
      <numFmt numFmtId="165" formatCode="_(* #\ ###\ ##0_);_(* \(#\ ###\ ##0\);_(* &quot;-&quot;_);_(@_)"/>
      <alignment horizontal="right" readingOrder="0"/>
    </dxf>
  </rfmt>
  <rfmt sheetId="4" s="1" sqref="BC18" start="0" length="0">
    <dxf>
      <font>
        <sz val="8"/>
        <color rgb="FFFF0000"/>
        <name val="Santander Text"/>
        <scheme val="none"/>
      </font>
      <numFmt numFmtId="165" formatCode="_(* #\ ###\ ##0_);_(* \(#\ ###\ ##0\);_(* &quot;-&quot;_);_(@_)"/>
      <alignment horizontal="right" readingOrder="0"/>
    </dxf>
  </rfmt>
  <rfmt sheetId="4" s="1" sqref="BD18" start="0" length="0">
    <dxf>
      <font>
        <sz val="8"/>
        <color rgb="FFFF0000"/>
        <name val="Santander Text"/>
        <scheme val="none"/>
      </font>
      <numFmt numFmtId="165" formatCode="_(* #\ ###\ ##0_);_(* \(#\ ###\ ##0\);_(* &quot;-&quot;_);_(@_)"/>
      <alignment horizontal="right" readingOrder="0"/>
    </dxf>
  </rfmt>
  <rfmt sheetId="4" s="1" sqref="BE18" start="0" length="0">
    <dxf>
      <font>
        <sz val="8"/>
        <color rgb="FFFF0000"/>
        <name val="Santander Text"/>
        <scheme val="none"/>
      </font>
      <numFmt numFmtId="165" formatCode="_(* #\ ###\ ##0_);_(* \(#\ ###\ ##0\);_(* &quot;-&quot;_);_(@_)"/>
      <alignment horizontal="right" readingOrder="0"/>
    </dxf>
  </rfmt>
  <rfmt sheetId="4" s="1" sqref="BF18" start="0" length="0">
    <dxf>
      <font>
        <sz val="8"/>
        <color rgb="FFFF0000"/>
        <name val="Santander Text"/>
        <scheme val="none"/>
      </font>
      <numFmt numFmtId="165" formatCode="_(* #\ ###\ ##0_);_(* \(#\ ###\ ##0\);_(* &quot;-&quot;_);_(@_)"/>
      <alignment horizontal="right" readingOrder="0"/>
    </dxf>
  </rfmt>
  <rfmt sheetId="4" s="1" sqref="BG18" start="0" length="0">
    <dxf>
      <font>
        <sz val="8"/>
        <color rgb="FFFF0000"/>
        <name val="Santander Text"/>
        <scheme val="none"/>
      </font>
      <numFmt numFmtId="165" formatCode="_(* #\ ###\ ##0_);_(* \(#\ ###\ ##0\);_(* &quot;-&quot;_);_(@_)"/>
      <alignment horizontal="right" readingOrder="0"/>
    </dxf>
  </rfmt>
  <rfmt sheetId="4" s="1" sqref="BH18" start="0" length="0">
    <dxf>
      <font>
        <sz val="8"/>
        <color rgb="FFFF0000"/>
        <name val="Santander Text"/>
        <scheme val="none"/>
      </font>
      <numFmt numFmtId="165" formatCode="_(* #\ ###\ ##0_);_(* \(#\ ###\ ##0\);_(* &quot;-&quot;_);_(@_)"/>
      <alignment horizontal="right" readingOrder="0"/>
    </dxf>
  </rfmt>
  <rfmt sheetId="4" s="1" sqref="BI18" start="0" length="0">
    <dxf>
      <font>
        <sz val="8"/>
        <color rgb="FFFF0000"/>
        <name val="Santander Text"/>
        <scheme val="none"/>
      </font>
      <numFmt numFmtId="165" formatCode="_(* #\ ###\ ##0_);_(* \(#\ ###\ ##0\);_(* &quot;-&quot;_);_(@_)"/>
      <alignment horizontal="right" readingOrder="0"/>
    </dxf>
  </rfmt>
  <rfmt sheetId="4" s="1" sqref="BJ18" start="0" length="0">
    <dxf>
      <font>
        <sz val="8"/>
        <color rgb="FFFF0000"/>
        <name val="Santander Text"/>
        <scheme val="none"/>
      </font>
      <numFmt numFmtId="165" formatCode="_(* #\ ###\ ##0_);_(* \(#\ ###\ ##0\);_(* &quot;-&quot;_);_(@_)"/>
      <alignment horizontal="right" readingOrder="0"/>
    </dxf>
  </rfmt>
  <rfmt sheetId="4" s="1" sqref="BK18" start="0" length="0">
    <dxf>
      <font>
        <sz val="8"/>
        <color rgb="FFFF0000"/>
        <name val="Santander Text"/>
        <scheme val="none"/>
      </font>
      <numFmt numFmtId="165" formatCode="_(* #\ ###\ ##0_);_(* \(#\ ###\ ##0\);_(* &quot;-&quot;_);_(@_)"/>
      <alignment horizontal="right" readingOrder="0"/>
    </dxf>
  </rfmt>
  <rfmt sheetId="4" s="1" sqref="BL18" start="0" length="0">
    <dxf>
      <font>
        <sz val="8"/>
        <color rgb="FFFF0000"/>
        <name val="Santander Text"/>
        <scheme val="none"/>
      </font>
      <numFmt numFmtId="165" formatCode="_(* #\ ###\ ##0_);_(* \(#\ ###\ ##0\);_(* &quot;-&quot;_);_(@_)"/>
      <alignment horizontal="right" readingOrder="0"/>
    </dxf>
  </rfmt>
  <rfmt sheetId="4" s="1" sqref="BM18" start="0" length="0">
    <dxf>
      <font>
        <sz val="8"/>
        <color rgb="FFFF0000"/>
        <name val="Santander Text"/>
        <scheme val="none"/>
      </font>
      <numFmt numFmtId="165" formatCode="_(* #\ ###\ ##0_);_(* \(#\ ###\ ##0\);_(* &quot;-&quot;_);_(@_)"/>
      <alignment horizontal="right" readingOrder="0"/>
    </dxf>
  </rfmt>
  <rfmt sheetId="4" s="1" sqref="BN18" start="0" length="0">
    <dxf>
      <font>
        <sz val="8"/>
        <color rgb="FFFF0000"/>
        <name val="Santander Text"/>
        <scheme val="none"/>
      </font>
      <numFmt numFmtId="165" formatCode="_(* #\ ###\ ##0_);_(* \(#\ ###\ ##0\);_(* &quot;-&quot;_);_(@_)"/>
      <alignment horizontal="right" readingOrder="0"/>
    </dxf>
  </rfmt>
  <rfmt sheetId="4" s="1" sqref="BO18" start="0" length="0">
    <dxf>
      <font>
        <sz val="8"/>
        <color rgb="FFFF0000"/>
        <name val="Santander Text"/>
        <scheme val="none"/>
      </font>
      <numFmt numFmtId="165" formatCode="_(* #\ ###\ ##0_);_(* \(#\ ###\ ##0\);_(* &quot;-&quot;_);_(@_)"/>
      <alignment horizontal="right" readingOrder="0"/>
    </dxf>
  </rfmt>
  <rfmt sheetId="4" s="1" sqref="BP18" start="0" length="0">
    <dxf>
      <font>
        <sz val="8"/>
        <color rgb="FFFF0000"/>
        <name val="Santander Text"/>
        <scheme val="none"/>
      </font>
      <numFmt numFmtId="165" formatCode="_(* #\ ###\ ##0_);_(* \(#\ ###\ ##0\);_(* &quot;-&quot;_);_(@_)"/>
      <alignment horizontal="right" readingOrder="0"/>
    </dxf>
  </rfmt>
  <rfmt sheetId="4" s="1" sqref="BQ18" start="0" length="0">
    <dxf>
      <font>
        <sz val="8"/>
        <color rgb="FFFF0000"/>
        <name val="Santander Text"/>
        <scheme val="none"/>
      </font>
      <numFmt numFmtId="165" formatCode="_(* #\ ###\ ##0_);_(* \(#\ ###\ ##0\);_(* &quot;-&quot;_);_(@_)"/>
      <alignment horizontal="right" readingOrder="0"/>
    </dxf>
  </rfmt>
  <rfmt sheetId="4" s="1" sqref="BR18" start="0" length="0">
    <dxf>
      <font>
        <sz val="8"/>
        <color rgb="FFFF0000"/>
        <name val="Santander Text"/>
        <scheme val="none"/>
      </font>
      <numFmt numFmtId="165" formatCode="_(* #\ ###\ ##0_);_(* \(#\ ###\ ##0\);_(* &quot;-&quot;_);_(@_)"/>
      <alignment horizontal="right" readingOrder="0"/>
    </dxf>
  </rfmt>
  <rfmt sheetId="4" s="1" sqref="BS18" start="0" length="0">
    <dxf>
      <font>
        <sz val="8"/>
        <color rgb="FFFF0000"/>
        <name val="Santander Text"/>
        <scheme val="none"/>
      </font>
      <numFmt numFmtId="165" formatCode="_(* #\ ###\ ##0_);_(* \(#\ ###\ ##0\);_(* &quot;-&quot;_);_(@_)"/>
      <alignment horizontal="right" readingOrder="0"/>
    </dxf>
  </rfmt>
  <rfmt sheetId="4" s="1" sqref="BT18" start="0" length="0">
    <dxf>
      <font>
        <sz val="8"/>
        <color rgb="FFFF0000"/>
        <name val="Santander Text"/>
        <scheme val="none"/>
      </font>
      <numFmt numFmtId="165" formatCode="_(* #\ ###\ ##0_);_(* \(#\ ###\ ##0\);_(* &quot;-&quot;_);_(@_)"/>
      <alignment horizontal="right" readingOrder="0"/>
    </dxf>
  </rfmt>
  <rfmt sheetId="4" s="1" sqref="BU18" start="0" length="0">
    <dxf>
      <font>
        <sz val="8"/>
        <color rgb="FFFF0000"/>
        <name val="Santander Text"/>
        <scheme val="none"/>
      </font>
      <numFmt numFmtId="165" formatCode="_(* #\ ###\ ##0_);_(* \(#\ ###\ ##0\);_(* &quot;-&quot;_);_(@_)"/>
      <alignment horizontal="right" readingOrder="0"/>
    </dxf>
  </rfmt>
  <rfmt sheetId="4" s="1" sqref="BV18" start="0" length="0">
    <dxf>
      <font>
        <sz val="8"/>
        <color rgb="FFFF0000"/>
        <name val="Santander Text"/>
        <scheme val="none"/>
      </font>
      <numFmt numFmtId="165" formatCode="_(* #\ ###\ ##0_);_(* \(#\ ###\ ##0\);_(* &quot;-&quot;_);_(@_)"/>
      <alignment horizontal="right" readingOrder="0"/>
    </dxf>
  </rfmt>
  <rfmt sheetId="4" s="1" sqref="BW18" start="0" length="0">
    <dxf>
      <font>
        <sz val="8"/>
        <color rgb="FFFF0000"/>
        <name val="Santander Text"/>
        <scheme val="none"/>
      </font>
      <numFmt numFmtId="165" formatCode="_(* #\ ###\ ##0_);_(* \(#\ ###\ ##0\);_(* &quot;-&quot;_);_(@_)"/>
      <alignment horizontal="right" readingOrder="0"/>
    </dxf>
  </rfmt>
  <rfmt sheetId="4" s="1" sqref="BX18" start="0" length="0">
    <dxf>
      <font>
        <sz val="8"/>
        <color rgb="FFFF0000"/>
        <name val="Santander Text"/>
        <scheme val="none"/>
      </font>
      <numFmt numFmtId="165" formatCode="_(* #\ ###\ ##0_);_(* \(#\ ###\ ##0\);_(* &quot;-&quot;_);_(@_)"/>
      <alignment horizontal="right" readingOrder="0"/>
    </dxf>
  </rfmt>
  <rfmt sheetId="4" s="1" sqref="BY18" start="0" length="0">
    <dxf>
      <font>
        <sz val="8"/>
        <color rgb="FFFF0000"/>
        <name val="Santander Text"/>
        <scheme val="none"/>
      </font>
      <numFmt numFmtId="165" formatCode="_(* #\ ###\ ##0_);_(* \(#\ ###\ ##0\);_(* &quot;-&quot;_);_(@_)"/>
      <alignment horizontal="right" readingOrder="0"/>
    </dxf>
  </rfmt>
  <rfmt sheetId="4" s="1" sqref="BZ18" start="0" length="0">
    <dxf>
      <font>
        <sz val="8"/>
        <color rgb="FFFF0000"/>
        <name val="Santander Text"/>
        <scheme val="none"/>
      </font>
      <numFmt numFmtId="165" formatCode="_(* #\ ###\ ##0_);_(* \(#\ ###\ ##0\);_(* &quot;-&quot;_);_(@_)"/>
      <alignment horizontal="right" readingOrder="0"/>
    </dxf>
  </rfmt>
  <rfmt sheetId="4" s="1" sqref="CA18" start="0" length="0">
    <dxf>
      <font>
        <sz val="8"/>
        <color rgb="FFFF0000"/>
        <name val="Santander Text"/>
        <scheme val="none"/>
      </font>
      <numFmt numFmtId="165" formatCode="_(* #\ ###\ ##0_);_(* \(#\ ###\ ##0\);_(* &quot;-&quot;_);_(@_)"/>
      <alignment horizontal="right" readingOrder="0"/>
    </dxf>
  </rfmt>
  <rfmt sheetId="4" s="1" sqref="CB18" start="0" length="0">
    <dxf>
      <font>
        <sz val="8"/>
        <color rgb="FFFF0000"/>
        <name val="Santander Text"/>
        <scheme val="none"/>
      </font>
      <numFmt numFmtId="165" formatCode="_(* #\ ###\ ##0_);_(* \(#\ ###\ ##0\);_(* &quot;-&quot;_);_(@_)"/>
      <alignment horizontal="right" readingOrder="0"/>
    </dxf>
  </rfmt>
  <rfmt sheetId="4" s="1" sqref="CC18" start="0" length="0">
    <dxf>
      <font>
        <sz val="8"/>
        <color rgb="FFFF0000"/>
        <name val="Santander Text"/>
        <scheme val="none"/>
      </font>
      <numFmt numFmtId="165" formatCode="_(* #\ ###\ ##0_);_(* \(#\ ###\ ##0\);_(* &quot;-&quot;_);_(@_)"/>
      <alignment horizontal="right" readingOrder="0"/>
    </dxf>
  </rfmt>
  <rfmt sheetId="4" s="1" sqref="CD18" start="0" length="0">
    <dxf>
      <font>
        <sz val="8"/>
        <color rgb="FFFF0000"/>
        <name val="Santander Text"/>
        <scheme val="none"/>
      </font>
      <numFmt numFmtId="165" formatCode="_(* #\ ###\ ##0_);_(* \(#\ ###\ ##0\);_(* &quot;-&quot;_);_(@_)"/>
      <alignment horizontal="right" readingOrder="0"/>
    </dxf>
  </rfmt>
  <rfmt sheetId="4" s="1" sqref="CE18" start="0" length="0">
    <dxf>
      <font>
        <sz val="8"/>
        <color rgb="FFFF0000"/>
        <name val="Santander Text"/>
        <scheme val="none"/>
      </font>
      <numFmt numFmtId="165" formatCode="_(* #\ ###\ ##0_);_(* \(#\ ###\ ##0\);_(* &quot;-&quot;_);_(@_)"/>
      <alignment horizontal="right" readingOrder="0"/>
    </dxf>
  </rfmt>
  <rfmt sheetId="4" s="1" sqref="CF18" start="0" length="0">
    <dxf>
      <font>
        <sz val="8"/>
        <color rgb="FFFF0000"/>
        <name val="Santander Text"/>
        <scheme val="none"/>
      </font>
      <numFmt numFmtId="165" formatCode="_(* #\ ###\ ##0_);_(* \(#\ ###\ ##0\);_(* &quot;-&quot;_);_(@_)"/>
      <alignment horizontal="right" readingOrder="0"/>
    </dxf>
  </rfmt>
  <rfmt sheetId="4" s="1" sqref="CG18" start="0" length="0">
    <dxf>
      <font>
        <sz val="8"/>
        <color rgb="FFFF0000"/>
        <name val="Santander Text"/>
        <scheme val="none"/>
      </font>
      <numFmt numFmtId="165" formatCode="_(* #\ ###\ ##0_);_(* \(#\ ###\ ##0\);_(* &quot;-&quot;_);_(@_)"/>
      <alignment horizontal="right" readingOrder="0"/>
    </dxf>
  </rfmt>
  <rfmt sheetId="4" s="1" sqref="CH18" start="0" length="0">
    <dxf>
      <font>
        <sz val="8"/>
        <color rgb="FFFF0000"/>
        <name val="Santander Text"/>
        <scheme val="none"/>
      </font>
      <numFmt numFmtId="165" formatCode="_(* #\ ###\ ##0_);_(* \(#\ ###\ ##0\);_(* &quot;-&quot;_);_(@_)"/>
      <alignment horizontal="right" readingOrder="0"/>
    </dxf>
  </rfmt>
  <rfmt sheetId="4" s="1" sqref="CI18" start="0" length="0">
    <dxf>
      <font>
        <sz val="8"/>
        <color rgb="FFFF0000"/>
        <name val="Santander Text"/>
        <scheme val="none"/>
      </font>
      <numFmt numFmtId="165" formatCode="_(* #\ ###\ ##0_);_(* \(#\ ###\ ##0\);_(* &quot;-&quot;_);_(@_)"/>
      <alignment horizontal="right" readingOrder="0"/>
    </dxf>
  </rfmt>
  <rfmt sheetId="4" s="1" sqref="CJ18" start="0" length="0">
    <dxf>
      <font>
        <sz val="8"/>
        <color rgb="FFFF0000"/>
        <name val="Santander Text"/>
        <scheme val="none"/>
      </font>
      <numFmt numFmtId="165" formatCode="_(* #\ ###\ ##0_);_(* \(#\ ###\ ##0\);_(* &quot;-&quot;_);_(@_)"/>
      <alignment horizontal="right" readingOrder="0"/>
    </dxf>
  </rfmt>
  <rfmt sheetId="4" s="1" sqref="CK18" start="0" length="0">
    <dxf>
      <font>
        <sz val="8"/>
        <color rgb="FFFF0000"/>
        <name val="Santander Text"/>
        <scheme val="none"/>
      </font>
      <numFmt numFmtId="165" formatCode="_(* #\ ###\ ##0_);_(* \(#\ ###\ ##0\);_(* &quot;-&quot;_);_(@_)"/>
      <alignment horizontal="right" readingOrder="0"/>
    </dxf>
  </rfmt>
  <rfmt sheetId="4" s="1" sqref="CL18" start="0" length="0">
    <dxf>
      <font>
        <sz val="8"/>
        <color rgb="FFFF0000"/>
        <name val="Santander Text"/>
        <scheme val="none"/>
      </font>
      <numFmt numFmtId="165" formatCode="_(* #\ ###\ ##0_);_(* \(#\ ###\ ##0\);_(* &quot;-&quot;_);_(@_)"/>
      <alignment horizontal="right" readingOrder="0"/>
    </dxf>
  </rfmt>
  <rfmt sheetId="4" s="1" sqref="CM18" start="0" length="0">
    <dxf>
      <font>
        <sz val="8"/>
        <color rgb="FFFF0000"/>
        <name val="Santander Text"/>
        <scheme val="none"/>
      </font>
      <numFmt numFmtId="165" formatCode="_(* #\ ###\ ##0_);_(* \(#\ ###\ ##0\);_(* &quot;-&quot;_);_(@_)"/>
      <alignment horizontal="right" readingOrder="0"/>
    </dxf>
  </rfmt>
  <rfmt sheetId="4" s="1" sqref="CN18" start="0" length="0">
    <dxf>
      <font>
        <sz val="8"/>
        <color rgb="FFFF0000"/>
        <name val="Santander Text"/>
        <scheme val="none"/>
      </font>
      <numFmt numFmtId="165" formatCode="_(* #\ ###\ ##0_);_(* \(#\ ###\ ##0\);_(* &quot;-&quot;_);_(@_)"/>
      <alignment horizontal="right" readingOrder="0"/>
    </dxf>
  </rfmt>
  <rfmt sheetId="4" s="1" sqref="CO18" start="0" length="0">
    <dxf>
      <font>
        <sz val="8"/>
        <color rgb="FFFF0000"/>
        <name val="Santander Text"/>
        <scheme val="none"/>
      </font>
      <numFmt numFmtId="165" formatCode="_(* #\ ###\ ##0_);_(* \(#\ ###\ ##0\);_(* &quot;-&quot;_);_(@_)"/>
      <alignment horizontal="right" readingOrder="0"/>
    </dxf>
  </rfmt>
  <rfmt sheetId="4" s="1" sqref="CP18" start="0" length="0">
    <dxf>
      <font>
        <sz val="8"/>
        <color rgb="FFFF0000"/>
        <name val="Santander Text"/>
        <scheme val="none"/>
      </font>
      <numFmt numFmtId="165" formatCode="_(* #\ ###\ ##0_);_(* \(#\ ###\ ##0\);_(* &quot;-&quot;_);_(@_)"/>
      <alignment horizontal="right" readingOrder="0"/>
    </dxf>
  </rfmt>
  <rfmt sheetId="4" s="1" sqref="CQ18" start="0" length="0">
    <dxf>
      <font>
        <sz val="8"/>
        <color rgb="FFFF0000"/>
        <name val="Santander Text"/>
        <scheme val="none"/>
      </font>
      <numFmt numFmtId="165" formatCode="_(* #\ ###\ ##0_);_(* \(#\ ###\ ##0\);_(* &quot;-&quot;_);_(@_)"/>
      <alignment horizontal="right" readingOrder="0"/>
    </dxf>
  </rfmt>
  <rfmt sheetId="4" s="1" sqref="CR18" start="0" length="0">
    <dxf>
      <font>
        <sz val="8"/>
        <color rgb="FFFF0000"/>
        <name val="Santander Text"/>
        <scheme val="none"/>
      </font>
      <numFmt numFmtId="165" formatCode="_(* #\ ###\ ##0_);_(* \(#\ ###\ ##0\);_(* &quot;-&quot;_);_(@_)"/>
      <alignment horizontal="right" readingOrder="0"/>
    </dxf>
  </rfmt>
  <rfmt sheetId="4" s="1" sqref="CS18" start="0" length="0">
    <dxf>
      <font>
        <sz val="8"/>
        <color rgb="FFFF0000"/>
        <name val="Santander Text"/>
        <scheme val="none"/>
      </font>
      <numFmt numFmtId="165" formatCode="_(* #\ ###\ ##0_);_(* \(#\ ###\ ##0\);_(* &quot;-&quot;_);_(@_)"/>
      <alignment horizontal="right" readingOrder="0"/>
    </dxf>
  </rfmt>
  <rfmt sheetId="4" s="1" sqref="CT18" start="0" length="0">
    <dxf>
      <font>
        <sz val="8"/>
        <color rgb="FFFF0000"/>
        <name val="Santander Text"/>
        <scheme val="none"/>
      </font>
      <numFmt numFmtId="165" formatCode="_(* #\ ###\ ##0_);_(* \(#\ ###\ ##0\);_(* &quot;-&quot;_);_(@_)"/>
      <alignment horizontal="right" readingOrder="0"/>
    </dxf>
  </rfmt>
  <rfmt sheetId="4" s="1" sqref="X19" start="0" length="0">
    <dxf>
      <font>
        <sz val="8"/>
        <color rgb="FFFF0000"/>
        <name val="Santander Text"/>
        <scheme val="none"/>
      </font>
      <numFmt numFmtId="165" formatCode="_(* #\ ###\ ##0_);_(* \(#\ ###\ ##0\);_(* &quot;-&quot;_);_(@_)"/>
      <alignment horizontal="right" readingOrder="0"/>
    </dxf>
  </rfmt>
  <rfmt sheetId="4" s="1" sqref="Y19" start="0" length="0">
    <dxf>
      <font>
        <sz val="8"/>
        <color rgb="FFFF0000"/>
        <name val="Santander Text"/>
        <scheme val="none"/>
      </font>
      <numFmt numFmtId="165" formatCode="_(* #\ ###\ ##0_);_(* \(#\ ###\ ##0\);_(* &quot;-&quot;_);_(@_)"/>
      <alignment horizontal="right" readingOrder="0"/>
    </dxf>
  </rfmt>
  <rfmt sheetId="4" s="1" sqref="Z19" start="0" length="0">
    <dxf>
      <font>
        <sz val="8"/>
        <color rgb="FFFF0000"/>
        <name val="Santander Text"/>
        <scheme val="none"/>
      </font>
      <numFmt numFmtId="165" formatCode="_(* #\ ###\ ##0_);_(* \(#\ ###\ ##0\);_(* &quot;-&quot;_);_(@_)"/>
      <alignment horizontal="right" readingOrder="0"/>
    </dxf>
  </rfmt>
  <rfmt sheetId="4" s="1" sqref="AA19" start="0" length="0">
    <dxf>
      <font>
        <sz val="8"/>
        <color rgb="FFFF0000"/>
        <name val="Santander Text"/>
        <scheme val="none"/>
      </font>
      <numFmt numFmtId="165" formatCode="_(* #\ ###\ ##0_);_(* \(#\ ###\ ##0\);_(* &quot;-&quot;_);_(@_)"/>
      <alignment horizontal="right" readingOrder="0"/>
    </dxf>
  </rfmt>
  <rfmt sheetId="4" s="1" sqref="AB19" start="0" length="0">
    <dxf>
      <font>
        <sz val="8"/>
        <color rgb="FFFF0000"/>
        <name val="Santander Text"/>
        <scheme val="none"/>
      </font>
      <numFmt numFmtId="165" formatCode="_(* #\ ###\ ##0_);_(* \(#\ ###\ ##0\);_(* &quot;-&quot;_);_(@_)"/>
      <alignment horizontal="right" readingOrder="0"/>
    </dxf>
  </rfmt>
  <rfmt sheetId="4" s="1" sqref="AC19" start="0" length="0">
    <dxf>
      <font>
        <sz val="8"/>
        <color rgb="FFFF0000"/>
        <name val="Santander Text"/>
        <scheme val="none"/>
      </font>
      <numFmt numFmtId="165" formatCode="_(* #\ ###\ ##0_);_(* \(#\ ###\ ##0\);_(* &quot;-&quot;_);_(@_)"/>
      <alignment horizontal="right" readingOrder="0"/>
    </dxf>
  </rfmt>
  <rfmt sheetId="4" s="1" sqref="AD19" start="0" length="0">
    <dxf>
      <font>
        <sz val="8"/>
        <color rgb="FFFF0000"/>
        <name val="Santander Text"/>
        <scheme val="none"/>
      </font>
      <numFmt numFmtId="165" formatCode="_(* #\ ###\ ##0_);_(* \(#\ ###\ ##0\);_(* &quot;-&quot;_);_(@_)"/>
      <alignment horizontal="right" readingOrder="0"/>
    </dxf>
  </rfmt>
  <rfmt sheetId="4" s="1" sqref="AE19" start="0" length="0">
    <dxf>
      <font>
        <sz val="8"/>
        <color rgb="FFFF0000"/>
        <name val="Santander Text"/>
        <scheme val="none"/>
      </font>
      <numFmt numFmtId="165" formatCode="_(* #\ ###\ ##0_);_(* \(#\ ###\ ##0\);_(* &quot;-&quot;_);_(@_)"/>
      <alignment horizontal="right" readingOrder="0"/>
    </dxf>
  </rfmt>
  <rfmt sheetId="4" s="1" sqref="AF19" start="0" length="0">
    <dxf>
      <font>
        <sz val="8"/>
        <color rgb="FFFF0000"/>
        <name val="Santander Text"/>
        <scheme val="none"/>
      </font>
      <numFmt numFmtId="165" formatCode="_(* #\ ###\ ##0_);_(* \(#\ ###\ ##0\);_(* &quot;-&quot;_);_(@_)"/>
      <alignment horizontal="right" readingOrder="0"/>
    </dxf>
  </rfmt>
  <rfmt sheetId="4" s="1" sqref="AG19" start="0" length="0">
    <dxf>
      <font>
        <sz val="8"/>
        <color rgb="FFFF0000"/>
        <name val="Santander Text"/>
        <scheme val="none"/>
      </font>
      <numFmt numFmtId="165" formatCode="_(* #\ ###\ ##0_);_(* \(#\ ###\ ##0\);_(* &quot;-&quot;_);_(@_)"/>
      <alignment horizontal="right" readingOrder="0"/>
    </dxf>
  </rfmt>
  <rfmt sheetId="4" s="1" sqref="AH19" start="0" length="0">
    <dxf>
      <font>
        <sz val="8"/>
        <color rgb="FFFF0000"/>
        <name val="Santander Text"/>
        <scheme val="none"/>
      </font>
      <numFmt numFmtId="165" formatCode="_(* #\ ###\ ##0_);_(* \(#\ ###\ ##0\);_(* &quot;-&quot;_);_(@_)"/>
      <alignment horizontal="right" readingOrder="0"/>
    </dxf>
  </rfmt>
  <rfmt sheetId="4" s="1" sqref="AI19" start="0" length="0">
    <dxf>
      <font>
        <sz val="8"/>
        <color rgb="FFFF0000"/>
        <name val="Santander Text"/>
        <scheme val="none"/>
      </font>
      <numFmt numFmtId="165" formatCode="_(* #\ ###\ ##0_);_(* \(#\ ###\ ##0\);_(* &quot;-&quot;_);_(@_)"/>
      <alignment horizontal="right" readingOrder="0"/>
    </dxf>
  </rfmt>
  <rfmt sheetId="4" s="1" sqref="AJ19" start="0" length="0">
    <dxf>
      <font>
        <sz val="8"/>
        <color rgb="FFFF0000"/>
        <name val="Santander Text"/>
        <scheme val="none"/>
      </font>
      <numFmt numFmtId="165" formatCode="_(* #\ ###\ ##0_);_(* \(#\ ###\ ##0\);_(* &quot;-&quot;_);_(@_)"/>
      <alignment horizontal="right" readingOrder="0"/>
    </dxf>
  </rfmt>
  <rfmt sheetId="4" s="1" sqref="AK19" start="0" length="0">
    <dxf>
      <font>
        <sz val="8"/>
        <color rgb="FFFF0000"/>
        <name val="Santander Text"/>
        <scheme val="none"/>
      </font>
      <numFmt numFmtId="165" formatCode="_(* #\ ###\ ##0_);_(* \(#\ ###\ ##0\);_(* &quot;-&quot;_);_(@_)"/>
      <alignment horizontal="right" readingOrder="0"/>
    </dxf>
  </rfmt>
  <rfmt sheetId="4" s="1" sqref="AL19" start="0" length="0">
    <dxf>
      <font>
        <sz val="8"/>
        <color rgb="FFFF0000"/>
        <name val="Santander Text"/>
        <scheme val="none"/>
      </font>
      <numFmt numFmtId="165" formatCode="_(* #\ ###\ ##0_);_(* \(#\ ###\ ##0\);_(* &quot;-&quot;_);_(@_)"/>
      <alignment horizontal="right" readingOrder="0"/>
    </dxf>
  </rfmt>
  <rfmt sheetId="4" s="1" sqref="AM19" start="0" length="0">
    <dxf>
      <font>
        <sz val="8"/>
        <color rgb="FFFF0000"/>
        <name val="Santander Text"/>
        <scheme val="none"/>
      </font>
      <numFmt numFmtId="165" formatCode="_(* #\ ###\ ##0_);_(* \(#\ ###\ ##0\);_(* &quot;-&quot;_);_(@_)"/>
      <alignment horizontal="right" readingOrder="0"/>
    </dxf>
  </rfmt>
  <rfmt sheetId="4" s="1" sqref="AN19" start="0" length="0">
    <dxf>
      <font>
        <sz val="8"/>
        <color rgb="FFFF0000"/>
        <name val="Santander Text"/>
        <scheme val="none"/>
      </font>
      <numFmt numFmtId="165" formatCode="_(* #\ ###\ ##0_);_(* \(#\ ###\ ##0\);_(* &quot;-&quot;_);_(@_)"/>
      <alignment horizontal="right" readingOrder="0"/>
    </dxf>
  </rfmt>
  <rfmt sheetId="4" s="1" sqref="AO19" start="0" length="0">
    <dxf>
      <font>
        <sz val="8"/>
        <color rgb="FFFF0000"/>
        <name val="Santander Text"/>
        <scheme val="none"/>
      </font>
      <numFmt numFmtId="165" formatCode="_(* #\ ###\ ##0_);_(* \(#\ ###\ ##0\);_(* &quot;-&quot;_);_(@_)"/>
      <alignment horizontal="right" readingOrder="0"/>
    </dxf>
  </rfmt>
  <rfmt sheetId="4" s="1" sqref="AP19" start="0" length="0">
    <dxf>
      <font>
        <sz val="8"/>
        <color rgb="FFFF0000"/>
        <name val="Santander Text"/>
        <scheme val="none"/>
      </font>
      <numFmt numFmtId="165" formatCode="_(* #\ ###\ ##0_);_(* \(#\ ###\ ##0\);_(* &quot;-&quot;_);_(@_)"/>
      <alignment horizontal="right" readingOrder="0"/>
    </dxf>
  </rfmt>
  <rfmt sheetId="4" s="1" sqref="AQ19" start="0" length="0">
    <dxf>
      <font>
        <sz val="8"/>
        <color rgb="FFFF0000"/>
        <name val="Santander Text"/>
        <scheme val="none"/>
      </font>
      <numFmt numFmtId="165" formatCode="_(* #\ ###\ ##0_);_(* \(#\ ###\ ##0\);_(* &quot;-&quot;_);_(@_)"/>
      <alignment horizontal="right" readingOrder="0"/>
    </dxf>
  </rfmt>
  <rfmt sheetId="4" s="1" sqref="AR19" start="0" length="0">
    <dxf>
      <font>
        <sz val="8"/>
        <color rgb="FFFF0000"/>
        <name val="Santander Text"/>
        <scheme val="none"/>
      </font>
      <numFmt numFmtId="165" formatCode="_(* #\ ###\ ##0_);_(* \(#\ ###\ ##0\);_(* &quot;-&quot;_);_(@_)"/>
      <alignment horizontal="right" readingOrder="0"/>
    </dxf>
  </rfmt>
  <rfmt sheetId="4" s="1" sqref="AS19" start="0" length="0">
    <dxf>
      <font>
        <sz val="8"/>
        <color rgb="FFFF0000"/>
        <name val="Santander Text"/>
        <scheme val="none"/>
      </font>
      <numFmt numFmtId="165" formatCode="_(* #\ ###\ ##0_);_(* \(#\ ###\ ##0\);_(* &quot;-&quot;_);_(@_)"/>
      <alignment horizontal="right" readingOrder="0"/>
    </dxf>
  </rfmt>
  <rfmt sheetId="4" s="1" sqref="AT19" start="0" length="0">
    <dxf>
      <font>
        <sz val="8"/>
        <color rgb="FFFF0000"/>
        <name val="Santander Text"/>
        <scheme val="none"/>
      </font>
      <numFmt numFmtId="165" formatCode="_(* #\ ###\ ##0_);_(* \(#\ ###\ ##0\);_(* &quot;-&quot;_);_(@_)"/>
      <alignment horizontal="right" readingOrder="0"/>
    </dxf>
  </rfmt>
  <rfmt sheetId="4" s="1" sqref="AU19" start="0" length="0">
    <dxf>
      <font>
        <sz val="8"/>
        <color rgb="FFFF0000"/>
        <name val="Santander Text"/>
        <scheme val="none"/>
      </font>
      <numFmt numFmtId="165" formatCode="_(* #\ ###\ ##0_);_(* \(#\ ###\ ##0\);_(* &quot;-&quot;_);_(@_)"/>
      <alignment horizontal="right" readingOrder="0"/>
    </dxf>
  </rfmt>
  <rfmt sheetId="4" s="1" sqref="AV19" start="0" length="0">
    <dxf>
      <font>
        <sz val="8"/>
        <color rgb="FFFF0000"/>
        <name val="Santander Text"/>
        <scheme val="none"/>
      </font>
      <numFmt numFmtId="165" formatCode="_(* #\ ###\ ##0_);_(* \(#\ ###\ ##0\);_(* &quot;-&quot;_);_(@_)"/>
      <alignment horizontal="right" readingOrder="0"/>
    </dxf>
  </rfmt>
  <rfmt sheetId="4" s="1" sqref="AW19" start="0" length="0">
    <dxf>
      <font>
        <sz val="8"/>
        <color rgb="FFFF0000"/>
        <name val="Santander Text"/>
        <scheme val="none"/>
      </font>
      <numFmt numFmtId="165" formatCode="_(* #\ ###\ ##0_);_(* \(#\ ###\ ##0\);_(* &quot;-&quot;_);_(@_)"/>
      <alignment horizontal="right" readingOrder="0"/>
    </dxf>
  </rfmt>
  <rfmt sheetId="4" s="1" sqref="AX19" start="0" length="0">
    <dxf>
      <font>
        <sz val="8"/>
        <color rgb="FFFF0000"/>
        <name val="Santander Text"/>
        <scheme val="none"/>
      </font>
      <numFmt numFmtId="165" formatCode="_(* #\ ###\ ##0_);_(* \(#\ ###\ ##0\);_(* &quot;-&quot;_);_(@_)"/>
      <alignment horizontal="right" readingOrder="0"/>
    </dxf>
  </rfmt>
  <rfmt sheetId="4" s="1" sqref="AY19" start="0" length="0">
    <dxf>
      <font>
        <sz val="8"/>
        <color rgb="FFFF0000"/>
        <name val="Santander Text"/>
        <scheme val="none"/>
      </font>
      <numFmt numFmtId="165" formatCode="_(* #\ ###\ ##0_);_(* \(#\ ###\ ##0\);_(* &quot;-&quot;_);_(@_)"/>
      <alignment horizontal="right" readingOrder="0"/>
    </dxf>
  </rfmt>
  <rfmt sheetId="4" s="1" sqref="AZ19" start="0" length="0">
    <dxf>
      <font>
        <sz val="8"/>
        <color rgb="FFFF0000"/>
        <name val="Santander Text"/>
        <scheme val="none"/>
      </font>
      <numFmt numFmtId="165" formatCode="_(* #\ ###\ ##0_);_(* \(#\ ###\ ##0\);_(* &quot;-&quot;_);_(@_)"/>
      <alignment horizontal="right" readingOrder="0"/>
    </dxf>
  </rfmt>
  <rfmt sheetId="4" s="1" sqref="BA19" start="0" length="0">
    <dxf>
      <font>
        <sz val="8"/>
        <color rgb="FFFF0000"/>
        <name val="Santander Text"/>
        <scheme val="none"/>
      </font>
      <numFmt numFmtId="165" formatCode="_(* #\ ###\ ##0_);_(* \(#\ ###\ ##0\);_(* &quot;-&quot;_);_(@_)"/>
      <alignment horizontal="right" readingOrder="0"/>
    </dxf>
  </rfmt>
  <rfmt sheetId="4" s="1" sqref="BB19" start="0" length="0">
    <dxf>
      <font>
        <sz val="8"/>
        <color rgb="FFFF0000"/>
        <name val="Santander Text"/>
        <scheme val="none"/>
      </font>
      <numFmt numFmtId="165" formatCode="_(* #\ ###\ ##0_);_(* \(#\ ###\ ##0\);_(* &quot;-&quot;_);_(@_)"/>
      <alignment horizontal="right" readingOrder="0"/>
    </dxf>
  </rfmt>
  <rfmt sheetId="4" s="1" sqref="BC19" start="0" length="0">
    <dxf>
      <font>
        <sz val="8"/>
        <color rgb="FFFF0000"/>
        <name val="Santander Text"/>
        <scheme val="none"/>
      </font>
      <numFmt numFmtId="165" formatCode="_(* #\ ###\ ##0_);_(* \(#\ ###\ ##0\);_(* &quot;-&quot;_);_(@_)"/>
      <alignment horizontal="right" readingOrder="0"/>
    </dxf>
  </rfmt>
  <rfmt sheetId="4" s="1" sqref="BD19" start="0" length="0">
    <dxf>
      <font>
        <sz val="8"/>
        <color rgb="FFFF0000"/>
        <name val="Santander Text"/>
        <scheme val="none"/>
      </font>
      <numFmt numFmtId="165" formatCode="_(* #\ ###\ ##0_);_(* \(#\ ###\ ##0\);_(* &quot;-&quot;_);_(@_)"/>
      <alignment horizontal="right" readingOrder="0"/>
    </dxf>
  </rfmt>
  <rfmt sheetId="4" s="1" sqref="BE19" start="0" length="0">
    <dxf>
      <font>
        <sz val="8"/>
        <color rgb="FFFF0000"/>
        <name val="Santander Text"/>
        <scheme val="none"/>
      </font>
      <numFmt numFmtId="165" formatCode="_(* #\ ###\ ##0_);_(* \(#\ ###\ ##0\);_(* &quot;-&quot;_);_(@_)"/>
      <alignment horizontal="right" readingOrder="0"/>
    </dxf>
  </rfmt>
  <rfmt sheetId="4" s="1" sqref="BF19" start="0" length="0">
    <dxf>
      <font>
        <sz val="8"/>
        <color rgb="FFFF0000"/>
        <name val="Santander Text"/>
        <scheme val="none"/>
      </font>
      <numFmt numFmtId="165" formatCode="_(* #\ ###\ ##0_);_(* \(#\ ###\ ##0\);_(* &quot;-&quot;_);_(@_)"/>
      <alignment horizontal="right" readingOrder="0"/>
    </dxf>
  </rfmt>
  <rfmt sheetId="4" s="1" sqref="BG19" start="0" length="0">
    <dxf>
      <font>
        <sz val="8"/>
        <color rgb="FFFF0000"/>
        <name val="Santander Text"/>
        <scheme val="none"/>
      </font>
      <numFmt numFmtId="165" formatCode="_(* #\ ###\ ##0_);_(* \(#\ ###\ ##0\);_(* &quot;-&quot;_);_(@_)"/>
      <alignment horizontal="right" readingOrder="0"/>
    </dxf>
  </rfmt>
  <rfmt sheetId="4" s="1" sqref="BH19" start="0" length="0">
    <dxf>
      <font>
        <sz val="8"/>
        <color rgb="FFFF0000"/>
        <name val="Santander Text"/>
        <scheme val="none"/>
      </font>
      <numFmt numFmtId="165" formatCode="_(* #\ ###\ ##0_);_(* \(#\ ###\ ##0\);_(* &quot;-&quot;_);_(@_)"/>
      <alignment horizontal="right" readingOrder="0"/>
    </dxf>
  </rfmt>
  <rfmt sheetId="4" s="1" sqref="BI19" start="0" length="0">
    <dxf>
      <font>
        <sz val="8"/>
        <color rgb="FFFF0000"/>
        <name val="Santander Text"/>
        <scheme val="none"/>
      </font>
      <numFmt numFmtId="165" formatCode="_(* #\ ###\ ##0_);_(* \(#\ ###\ ##0\);_(* &quot;-&quot;_);_(@_)"/>
      <alignment horizontal="right" readingOrder="0"/>
    </dxf>
  </rfmt>
  <rfmt sheetId="4" s="1" sqref="BJ19" start="0" length="0">
    <dxf>
      <font>
        <sz val="8"/>
        <color rgb="FFFF0000"/>
        <name val="Santander Text"/>
        <scheme val="none"/>
      </font>
      <numFmt numFmtId="165" formatCode="_(* #\ ###\ ##0_);_(* \(#\ ###\ ##0\);_(* &quot;-&quot;_);_(@_)"/>
      <alignment horizontal="right" readingOrder="0"/>
    </dxf>
  </rfmt>
  <rfmt sheetId="4" s="1" sqref="BK19" start="0" length="0">
    <dxf>
      <font>
        <sz val="8"/>
        <color rgb="FFFF0000"/>
        <name val="Santander Text"/>
        <scheme val="none"/>
      </font>
      <numFmt numFmtId="165" formatCode="_(* #\ ###\ ##0_);_(* \(#\ ###\ ##0\);_(* &quot;-&quot;_);_(@_)"/>
      <alignment horizontal="right" readingOrder="0"/>
    </dxf>
  </rfmt>
  <rfmt sheetId="4" s="1" sqref="BL19" start="0" length="0">
    <dxf>
      <font>
        <sz val="8"/>
        <color rgb="FFFF0000"/>
        <name val="Santander Text"/>
        <scheme val="none"/>
      </font>
      <numFmt numFmtId="165" formatCode="_(* #\ ###\ ##0_);_(* \(#\ ###\ ##0\);_(* &quot;-&quot;_);_(@_)"/>
      <alignment horizontal="right" readingOrder="0"/>
    </dxf>
  </rfmt>
  <rfmt sheetId="4" s="1" sqref="BM19" start="0" length="0">
    <dxf>
      <font>
        <sz val="8"/>
        <color rgb="FFFF0000"/>
        <name val="Santander Text"/>
        <scheme val="none"/>
      </font>
      <numFmt numFmtId="165" formatCode="_(* #\ ###\ ##0_);_(* \(#\ ###\ ##0\);_(* &quot;-&quot;_);_(@_)"/>
      <alignment horizontal="right" readingOrder="0"/>
    </dxf>
  </rfmt>
  <rfmt sheetId="4" s="1" sqref="BN19" start="0" length="0">
    <dxf>
      <font>
        <sz val="8"/>
        <color rgb="FFFF0000"/>
        <name val="Santander Text"/>
        <scheme val="none"/>
      </font>
      <numFmt numFmtId="165" formatCode="_(* #\ ###\ ##0_);_(* \(#\ ###\ ##0\);_(* &quot;-&quot;_);_(@_)"/>
      <alignment horizontal="right" readingOrder="0"/>
    </dxf>
  </rfmt>
  <rfmt sheetId="4" s="1" sqref="BO19" start="0" length="0">
    <dxf>
      <font>
        <sz val="8"/>
        <color rgb="FFFF0000"/>
        <name val="Santander Text"/>
        <scheme val="none"/>
      </font>
      <numFmt numFmtId="165" formatCode="_(* #\ ###\ ##0_);_(* \(#\ ###\ ##0\);_(* &quot;-&quot;_);_(@_)"/>
      <alignment horizontal="right" readingOrder="0"/>
    </dxf>
  </rfmt>
  <rfmt sheetId="4" s="1" sqref="BP19" start="0" length="0">
    <dxf>
      <font>
        <sz val="8"/>
        <color rgb="FFFF0000"/>
        <name val="Santander Text"/>
        <scheme val="none"/>
      </font>
      <numFmt numFmtId="165" formatCode="_(* #\ ###\ ##0_);_(* \(#\ ###\ ##0\);_(* &quot;-&quot;_);_(@_)"/>
      <alignment horizontal="right" readingOrder="0"/>
    </dxf>
  </rfmt>
  <rfmt sheetId="4" s="1" sqref="BQ19" start="0" length="0">
    <dxf>
      <font>
        <sz val="8"/>
        <color rgb="FFFF0000"/>
        <name val="Santander Text"/>
        <scheme val="none"/>
      </font>
      <numFmt numFmtId="165" formatCode="_(* #\ ###\ ##0_);_(* \(#\ ###\ ##0\);_(* &quot;-&quot;_);_(@_)"/>
      <alignment horizontal="right" readingOrder="0"/>
    </dxf>
  </rfmt>
  <rfmt sheetId="4" s="1" sqref="BR19" start="0" length="0">
    <dxf>
      <font>
        <sz val="8"/>
        <color rgb="FFFF0000"/>
        <name val="Santander Text"/>
        <scheme val="none"/>
      </font>
      <numFmt numFmtId="165" formatCode="_(* #\ ###\ ##0_);_(* \(#\ ###\ ##0\);_(* &quot;-&quot;_);_(@_)"/>
      <alignment horizontal="right" readingOrder="0"/>
    </dxf>
  </rfmt>
  <rfmt sheetId="4" s="1" sqref="BS19" start="0" length="0">
    <dxf>
      <font>
        <sz val="8"/>
        <color rgb="FFFF0000"/>
        <name val="Santander Text"/>
        <scheme val="none"/>
      </font>
      <numFmt numFmtId="165" formatCode="_(* #\ ###\ ##0_);_(* \(#\ ###\ ##0\);_(* &quot;-&quot;_);_(@_)"/>
      <alignment horizontal="right" readingOrder="0"/>
    </dxf>
  </rfmt>
  <rfmt sheetId="4" s="1" sqref="BT19" start="0" length="0">
    <dxf>
      <font>
        <sz val="8"/>
        <color rgb="FFFF0000"/>
        <name val="Santander Text"/>
        <scheme val="none"/>
      </font>
      <numFmt numFmtId="165" formatCode="_(* #\ ###\ ##0_);_(* \(#\ ###\ ##0\);_(* &quot;-&quot;_);_(@_)"/>
      <alignment horizontal="right" readingOrder="0"/>
    </dxf>
  </rfmt>
  <rfmt sheetId="4" s="1" sqref="BU19" start="0" length="0">
    <dxf>
      <font>
        <sz val="8"/>
        <color rgb="FFFF0000"/>
        <name val="Santander Text"/>
        <scheme val="none"/>
      </font>
      <numFmt numFmtId="165" formatCode="_(* #\ ###\ ##0_);_(* \(#\ ###\ ##0\);_(* &quot;-&quot;_);_(@_)"/>
      <alignment horizontal="right" readingOrder="0"/>
    </dxf>
  </rfmt>
  <rfmt sheetId="4" s="1" sqref="BV19" start="0" length="0">
    <dxf>
      <font>
        <sz val="8"/>
        <color rgb="FFFF0000"/>
        <name val="Santander Text"/>
        <scheme val="none"/>
      </font>
      <numFmt numFmtId="165" formatCode="_(* #\ ###\ ##0_);_(* \(#\ ###\ ##0\);_(* &quot;-&quot;_);_(@_)"/>
      <alignment horizontal="right" readingOrder="0"/>
    </dxf>
  </rfmt>
  <rfmt sheetId="4" s="1" sqref="BW19" start="0" length="0">
    <dxf>
      <font>
        <sz val="8"/>
        <color rgb="FFFF0000"/>
        <name val="Santander Text"/>
        <scheme val="none"/>
      </font>
      <numFmt numFmtId="165" formatCode="_(* #\ ###\ ##0_);_(* \(#\ ###\ ##0\);_(* &quot;-&quot;_);_(@_)"/>
      <alignment horizontal="right" readingOrder="0"/>
    </dxf>
  </rfmt>
  <rfmt sheetId="4" s="1" sqref="BX19" start="0" length="0">
    <dxf>
      <font>
        <sz val="8"/>
        <color rgb="FFFF0000"/>
        <name val="Santander Text"/>
        <scheme val="none"/>
      </font>
      <numFmt numFmtId="165" formatCode="_(* #\ ###\ ##0_);_(* \(#\ ###\ ##0\);_(* &quot;-&quot;_);_(@_)"/>
      <alignment horizontal="right" readingOrder="0"/>
    </dxf>
  </rfmt>
  <rfmt sheetId="4" s="1" sqref="BY19" start="0" length="0">
    <dxf>
      <font>
        <sz val="8"/>
        <color rgb="FFFF0000"/>
        <name val="Santander Text"/>
        <scheme val="none"/>
      </font>
      <numFmt numFmtId="165" formatCode="_(* #\ ###\ ##0_);_(* \(#\ ###\ ##0\);_(* &quot;-&quot;_);_(@_)"/>
      <alignment horizontal="right" readingOrder="0"/>
    </dxf>
  </rfmt>
  <rfmt sheetId="4" s="1" sqref="BZ19" start="0" length="0">
    <dxf>
      <font>
        <sz val="8"/>
        <color rgb="FFFF0000"/>
        <name val="Santander Text"/>
        <scheme val="none"/>
      </font>
      <numFmt numFmtId="165" formatCode="_(* #\ ###\ ##0_);_(* \(#\ ###\ ##0\);_(* &quot;-&quot;_);_(@_)"/>
      <alignment horizontal="right" readingOrder="0"/>
    </dxf>
  </rfmt>
  <rfmt sheetId="4" s="1" sqref="CA19" start="0" length="0">
    <dxf>
      <font>
        <sz val="8"/>
        <color rgb="FFFF0000"/>
        <name val="Santander Text"/>
        <scheme val="none"/>
      </font>
      <numFmt numFmtId="165" formatCode="_(* #\ ###\ ##0_);_(* \(#\ ###\ ##0\);_(* &quot;-&quot;_);_(@_)"/>
      <alignment horizontal="right" readingOrder="0"/>
    </dxf>
  </rfmt>
  <rfmt sheetId="4" s="1" sqref="CB19" start="0" length="0">
    <dxf>
      <font>
        <sz val="8"/>
        <color rgb="FFFF0000"/>
        <name val="Santander Text"/>
        <scheme val="none"/>
      </font>
      <numFmt numFmtId="165" formatCode="_(* #\ ###\ ##0_);_(* \(#\ ###\ ##0\);_(* &quot;-&quot;_);_(@_)"/>
      <alignment horizontal="right" readingOrder="0"/>
    </dxf>
  </rfmt>
  <rfmt sheetId="4" s="1" sqref="CC19" start="0" length="0">
    <dxf>
      <font>
        <sz val="8"/>
        <color rgb="FFFF0000"/>
        <name val="Santander Text"/>
        <scheme val="none"/>
      </font>
      <numFmt numFmtId="165" formatCode="_(* #\ ###\ ##0_);_(* \(#\ ###\ ##0\);_(* &quot;-&quot;_);_(@_)"/>
      <alignment horizontal="right" readingOrder="0"/>
    </dxf>
  </rfmt>
  <rfmt sheetId="4" s="1" sqref="CD19" start="0" length="0">
    <dxf>
      <font>
        <sz val="8"/>
        <color rgb="FFFF0000"/>
        <name val="Santander Text"/>
        <scheme val="none"/>
      </font>
      <numFmt numFmtId="165" formatCode="_(* #\ ###\ ##0_);_(* \(#\ ###\ ##0\);_(* &quot;-&quot;_);_(@_)"/>
      <alignment horizontal="right" readingOrder="0"/>
    </dxf>
  </rfmt>
  <rfmt sheetId="4" s="1" sqref="CE19" start="0" length="0">
    <dxf>
      <font>
        <sz val="8"/>
        <color rgb="FFFF0000"/>
        <name val="Santander Text"/>
        <scheme val="none"/>
      </font>
      <numFmt numFmtId="165" formatCode="_(* #\ ###\ ##0_);_(* \(#\ ###\ ##0\);_(* &quot;-&quot;_);_(@_)"/>
      <alignment horizontal="right" readingOrder="0"/>
    </dxf>
  </rfmt>
  <rfmt sheetId="4" s="1" sqref="CF19" start="0" length="0">
    <dxf>
      <font>
        <sz val="8"/>
        <color rgb="FFFF0000"/>
        <name val="Santander Text"/>
        <scheme val="none"/>
      </font>
      <numFmt numFmtId="165" formatCode="_(* #\ ###\ ##0_);_(* \(#\ ###\ ##0\);_(* &quot;-&quot;_);_(@_)"/>
      <alignment horizontal="right" readingOrder="0"/>
    </dxf>
  </rfmt>
  <rfmt sheetId="4" s="1" sqref="CG19" start="0" length="0">
    <dxf>
      <font>
        <sz val="8"/>
        <color rgb="FFFF0000"/>
        <name val="Santander Text"/>
        <scheme val="none"/>
      </font>
      <numFmt numFmtId="165" formatCode="_(* #\ ###\ ##0_);_(* \(#\ ###\ ##0\);_(* &quot;-&quot;_);_(@_)"/>
      <alignment horizontal="right" readingOrder="0"/>
    </dxf>
  </rfmt>
  <rfmt sheetId="4" s="1" sqref="CH19" start="0" length="0">
    <dxf>
      <font>
        <sz val="8"/>
        <color rgb="FFFF0000"/>
        <name val="Santander Text"/>
        <scheme val="none"/>
      </font>
      <numFmt numFmtId="165" formatCode="_(* #\ ###\ ##0_);_(* \(#\ ###\ ##0\);_(* &quot;-&quot;_);_(@_)"/>
      <alignment horizontal="right" readingOrder="0"/>
    </dxf>
  </rfmt>
  <rfmt sheetId="4" s="1" sqref="CI19" start="0" length="0">
    <dxf>
      <font>
        <sz val="8"/>
        <color rgb="FFFF0000"/>
        <name val="Santander Text"/>
        <scheme val="none"/>
      </font>
      <numFmt numFmtId="165" formatCode="_(* #\ ###\ ##0_);_(* \(#\ ###\ ##0\);_(* &quot;-&quot;_);_(@_)"/>
      <alignment horizontal="right" readingOrder="0"/>
    </dxf>
  </rfmt>
  <rfmt sheetId="4" s="1" sqref="CJ19" start="0" length="0">
    <dxf>
      <font>
        <sz val="8"/>
        <color rgb="FFFF0000"/>
        <name val="Santander Text"/>
        <scheme val="none"/>
      </font>
      <numFmt numFmtId="165" formatCode="_(* #\ ###\ ##0_);_(* \(#\ ###\ ##0\);_(* &quot;-&quot;_);_(@_)"/>
      <alignment horizontal="right" readingOrder="0"/>
    </dxf>
  </rfmt>
  <rfmt sheetId="4" s="1" sqref="CK19" start="0" length="0">
    <dxf>
      <font>
        <sz val="8"/>
        <color rgb="FFFF0000"/>
        <name val="Santander Text"/>
        <scheme val="none"/>
      </font>
      <numFmt numFmtId="165" formatCode="_(* #\ ###\ ##0_);_(* \(#\ ###\ ##0\);_(* &quot;-&quot;_);_(@_)"/>
      <alignment horizontal="right" readingOrder="0"/>
    </dxf>
  </rfmt>
  <rfmt sheetId="4" s="1" sqref="CL19" start="0" length="0">
    <dxf>
      <font>
        <sz val="8"/>
        <color rgb="FFFF0000"/>
        <name val="Santander Text"/>
        <scheme val="none"/>
      </font>
      <numFmt numFmtId="165" formatCode="_(* #\ ###\ ##0_);_(* \(#\ ###\ ##0\);_(* &quot;-&quot;_);_(@_)"/>
      <alignment horizontal="right" readingOrder="0"/>
    </dxf>
  </rfmt>
  <rfmt sheetId="4" s="1" sqref="CM19" start="0" length="0">
    <dxf>
      <font>
        <sz val="8"/>
        <color rgb="FFFF0000"/>
        <name val="Santander Text"/>
        <scheme val="none"/>
      </font>
      <numFmt numFmtId="165" formatCode="_(* #\ ###\ ##0_);_(* \(#\ ###\ ##0\);_(* &quot;-&quot;_);_(@_)"/>
      <alignment horizontal="right" readingOrder="0"/>
    </dxf>
  </rfmt>
  <rfmt sheetId="4" s="1" sqref="CN19" start="0" length="0">
    <dxf>
      <font>
        <sz val="8"/>
        <color rgb="FFFF0000"/>
        <name val="Santander Text"/>
        <scheme val="none"/>
      </font>
      <numFmt numFmtId="165" formatCode="_(* #\ ###\ ##0_);_(* \(#\ ###\ ##0\);_(* &quot;-&quot;_);_(@_)"/>
      <alignment horizontal="right" readingOrder="0"/>
    </dxf>
  </rfmt>
  <rfmt sheetId="4" s="1" sqref="CO19" start="0" length="0">
    <dxf>
      <font>
        <sz val="8"/>
        <color rgb="FFFF0000"/>
        <name val="Santander Text"/>
        <scheme val="none"/>
      </font>
      <numFmt numFmtId="165" formatCode="_(* #\ ###\ ##0_);_(* \(#\ ###\ ##0\);_(* &quot;-&quot;_);_(@_)"/>
      <alignment horizontal="right" readingOrder="0"/>
    </dxf>
  </rfmt>
  <rfmt sheetId="4" s="1" sqref="CP19" start="0" length="0">
    <dxf>
      <font>
        <sz val="8"/>
        <color rgb="FFFF0000"/>
        <name val="Santander Text"/>
        <scheme val="none"/>
      </font>
      <numFmt numFmtId="165" formatCode="_(* #\ ###\ ##0_);_(* \(#\ ###\ ##0\);_(* &quot;-&quot;_);_(@_)"/>
      <alignment horizontal="right" readingOrder="0"/>
    </dxf>
  </rfmt>
  <rfmt sheetId="4" s="1" sqref="CQ19" start="0" length="0">
    <dxf>
      <font>
        <sz val="8"/>
        <color rgb="FFFF0000"/>
        <name val="Santander Text"/>
        <scheme val="none"/>
      </font>
      <numFmt numFmtId="165" formatCode="_(* #\ ###\ ##0_);_(* \(#\ ###\ ##0\);_(* &quot;-&quot;_);_(@_)"/>
      <alignment horizontal="right" readingOrder="0"/>
    </dxf>
  </rfmt>
  <rfmt sheetId="4" s="1" sqref="CR19" start="0" length="0">
    <dxf>
      <font>
        <sz val="8"/>
        <color rgb="FFFF0000"/>
        <name val="Santander Text"/>
        <scheme val="none"/>
      </font>
      <numFmt numFmtId="165" formatCode="_(* #\ ###\ ##0_);_(* \(#\ ###\ ##0\);_(* &quot;-&quot;_);_(@_)"/>
      <alignment horizontal="right" readingOrder="0"/>
    </dxf>
  </rfmt>
  <rfmt sheetId="4" s="1" sqref="CS19" start="0" length="0">
    <dxf>
      <font>
        <sz val="8"/>
        <color rgb="FFFF0000"/>
        <name val="Santander Text"/>
        <scheme val="none"/>
      </font>
      <numFmt numFmtId="165" formatCode="_(* #\ ###\ ##0_);_(* \(#\ ###\ ##0\);_(* &quot;-&quot;_);_(@_)"/>
      <alignment horizontal="right" readingOrder="0"/>
    </dxf>
  </rfmt>
  <rfmt sheetId="4" s="1" sqref="CT19" start="0" length="0">
    <dxf>
      <font>
        <sz val="8"/>
        <color rgb="FFFF0000"/>
        <name val="Santander Text"/>
        <scheme val="none"/>
      </font>
      <numFmt numFmtId="165" formatCode="_(* #\ ###\ ##0_);_(* \(#\ ###\ ##0\);_(* &quot;-&quot;_);_(@_)"/>
      <alignment horizontal="right" readingOrder="0"/>
    </dxf>
  </rfmt>
  <rfmt sheetId="4" s="1" sqref="X20" start="0" length="0">
    <dxf>
      <font>
        <sz val="8"/>
        <color rgb="FFFF0000"/>
        <name val="Santander Text"/>
        <scheme val="none"/>
      </font>
      <numFmt numFmtId="165" formatCode="_(* #\ ###\ ##0_);_(* \(#\ ###\ ##0\);_(* &quot;-&quot;_);_(@_)"/>
      <alignment horizontal="right" readingOrder="0"/>
    </dxf>
  </rfmt>
  <rfmt sheetId="4" s="1" sqref="Y20" start="0" length="0">
    <dxf>
      <font>
        <sz val="8"/>
        <color rgb="FFFF0000"/>
        <name val="Santander Text"/>
        <scheme val="none"/>
      </font>
      <numFmt numFmtId="165" formatCode="_(* #\ ###\ ##0_);_(* \(#\ ###\ ##0\);_(* &quot;-&quot;_);_(@_)"/>
      <alignment horizontal="right" readingOrder="0"/>
    </dxf>
  </rfmt>
  <rfmt sheetId="4" s="1" sqref="Z20" start="0" length="0">
    <dxf>
      <font>
        <sz val="8"/>
        <color rgb="FFFF0000"/>
        <name val="Santander Text"/>
        <scheme val="none"/>
      </font>
      <numFmt numFmtId="165" formatCode="_(* #\ ###\ ##0_);_(* \(#\ ###\ ##0\);_(* &quot;-&quot;_);_(@_)"/>
      <alignment horizontal="right" readingOrder="0"/>
    </dxf>
  </rfmt>
  <rfmt sheetId="4" s="1" sqref="AA20" start="0" length="0">
    <dxf>
      <font>
        <sz val="8"/>
        <color rgb="FFFF0000"/>
        <name val="Santander Text"/>
        <scheme val="none"/>
      </font>
      <numFmt numFmtId="165" formatCode="_(* #\ ###\ ##0_);_(* \(#\ ###\ ##0\);_(* &quot;-&quot;_);_(@_)"/>
      <alignment horizontal="right" readingOrder="0"/>
    </dxf>
  </rfmt>
  <rfmt sheetId="4" s="1" sqref="AB20" start="0" length="0">
    <dxf>
      <font>
        <sz val="8"/>
        <color rgb="FFFF0000"/>
        <name val="Santander Text"/>
        <scheme val="none"/>
      </font>
      <numFmt numFmtId="165" formatCode="_(* #\ ###\ ##0_);_(* \(#\ ###\ ##0\);_(* &quot;-&quot;_);_(@_)"/>
      <alignment horizontal="right" readingOrder="0"/>
    </dxf>
  </rfmt>
  <rfmt sheetId="4" s="1" sqref="AC20" start="0" length="0">
    <dxf>
      <font>
        <sz val="8"/>
        <color rgb="FFFF0000"/>
        <name val="Santander Text"/>
        <scheme val="none"/>
      </font>
      <numFmt numFmtId="165" formatCode="_(* #\ ###\ ##0_);_(* \(#\ ###\ ##0\);_(* &quot;-&quot;_);_(@_)"/>
      <alignment horizontal="right" readingOrder="0"/>
    </dxf>
  </rfmt>
  <rfmt sheetId="4" s="1" sqref="AD20" start="0" length="0">
    <dxf>
      <font>
        <sz val="8"/>
        <color rgb="FFFF0000"/>
        <name val="Santander Text"/>
        <scheme val="none"/>
      </font>
      <numFmt numFmtId="165" formatCode="_(* #\ ###\ ##0_);_(* \(#\ ###\ ##0\);_(* &quot;-&quot;_);_(@_)"/>
      <alignment horizontal="right" readingOrder="0"/>
    </dxf>
  </rfmt>
  <rfmt sheetId="4" s="1" sqref="AE20" start="0" length="0">
    <dxf>
      <font>
        <sz val="8"/>
        <color rgb="FFFF0000"/>
        <name val="Santander Text"/>
        <scheme val="none"/>
      </font>
      <numFmt numFmtId="165" formatCode="_(* #\ ###\ ##0_);_(* \(#\ ###\ ##0\);_(* &quot;-&quot;_);_(@_)"/>
      <alignment horizontal="right" readingOrder="0"/>
    </dxf>
  </rfmt>
  <rfmt sheetId="4" s="1" sqref="AF20" start="0" length="0">
    <dxf>
      <font>
        <sz val="8"/>
        <color rgb="FFFF0000"/>
        <name val="Santander Text"/>
        <scheme val="none"/>
      </font>
      <numFmt numFmtId="165" formatCode="_(* #\ ###\ ##0_);_(* \(#\ ###\ ##0\);_(* &quot;-&quot;_);_(@_)"/>
      <alignment horizontal="right" readingOrder="0"/>
    </dxf>
  </rfmt>
  <rfmt sheetId="4" s="1" sqref="AG20" start="0" length="0">
    <dxf>
      <font>
        <sz val="8"/>
        <color rgb="FFFF0000"/>
        <name val="Santander Text"/>
        <scheme val="none"/>
      </font>
      <numFmt numFmtId="165" formatCode="_(* #\ ###\ ##0_);_(* \(#\ ###\ ##0\);_(* &quot;-&quot;_);_(@_)"/>
      <alignment horizontal="right" readingOrder="0"/>
    </dxf>
  </rfmt>
  <rfmt sheetId="4" s="1" sqref="AH20" start="0" length="0">
    <dxf>
      <font>
        <sz val="8"/>
        <color rgb="FFFF0000"/>
        <name val="Santander Text"/>
        <scheme val="none"/>
      </font>
      <numFmt numFmtId="165" formatCode="_(* #\ ###\ ##0_);_(* \(#\ ###\ ##0\);_(* &quot;-&quot;_);_(@_)"/>
      <alignment horizontal="right" readingOrder="0"/>
    </dxf>
  </rfmt>
  <rfmt sheetId="4" s="1" sqref="AI20" start="0" length="0">
    <dxf>
      <font>
        <sz val="8"/>
        <color rgb="FFFF0000"/>
        <name val="Santander Text"/>
        <scheme val="none"/>
      </font>
      <numFmt numFmtId="165" formatCode="_(* #\ ###\ ##0_);_(* \(#\ ###\ ##0\);_(* &quot;-&quot;_);_(@_)"/>
      <alignment horizontal="right" readingOrder="0"/>
    </dxf>
  </rfmt>
  <rfmt sheetId="4" s="1" sqref="AJ20" start="0" length="0">
    <dxf>
      <font>
        <sz val="8"/>
        <color rgb="FFFF0000"/>
        <name val="Santander Text"/>
        <scheme val="none"/>
      </font>
      <numFmt numFmtId="165" formatCode="_(* #\ ###\ ##0_);_(* \(#\ ###\ ##0\);_(* &quot;-&quot;_);_(@_)"/>
      <alignment horizontal="right" readingOrder="0"/>
    </dxf>
  </rfmt>
  <rfmt sheetId="4" s="1" sqref="AK20" start="0" length="0">
    <dxf>
      <font>
        <sz val="8"/>
        <color rgb="FFFF0000"/>
        <name val="Santander Text"/>
        <scheme val="none"/>
      </font>
      <numFmt numFmtId="165" formatCode="_(* #\ ###\ ##0_);_(* \(#\ ###\ ##0\);_(* &quot;-&quot;_);_(@_)"/>
      <alignment horizontal="right" readingOrder="0"/>
    </dxf>
  </rfmt>
  <rfmt sheetId="4" s="1" sqref="AL20" start="0" length="0">
    <dxf>
      <font>
        <sz val="8"/>
        <color rgb="FFFF0000"/>
        <name val="Santander Text"/>
        <scheme val="none"/>
      </font>
      <numFmt numFmtId="165" formatCode="_(* #\ ###\ ##0_);_(* \(#\ ###\ ##0\);_(* &quot;-&quot;_);_(@_)"/>
      <alignment horizontal="right" readingOrder="0"/>
    </dxf>
  </rfmt>
  <rfmt sheetId="4" s="1" sqref="AM20" start="0" length="0">
    <dxf>
      <font>
        <sz val="8"/>
        <color rgb="FFFF0000"/>
        <name val="Santander Text"/>
        <scheme val="none"/>
      </font>
      <numFmt numFmtId="165" formatCode="_(* #\ ###\ ##0_);_(* \(#\ ###\ ##0\);_(* &quot;-&quot;_);_(@_)"/>
      <alignment horizontal="right" readingOrder="0"/>
    </dxf>
  </rfmt>
  <rfmt sheetId="4" s="1" sqref="AN20" start="0" length="0">
    <dxf>
      <font>
        <sz val="8"/>
        <color rgb="FFFF0000"/>
        <name val="Santander Text"/>
        <scheme val="none"/>
      </font>
      <numFmt numFmtId="165" formatCode="_(* #\ ###\ ##0_);_(* \(#\ ###\ ##0\);_(* &quot;-&quot;_);_(@_)"/>
      <alignment horizontal="right" readingOrder="0"/>
    </dxf>
  </rfmt>
  <rfmt sheetId="4" s="1" sqref="AO20" start="0" length="0">
    <dxf>
      <font>
        <sz val="8"/>
        <color rgb="FFFF0000"/>
        <name val="Santander Text"/>
        <scheme val="none"/>
      </font>
      <numFmt numFmtId="165" formatCode="_(* #\ ###\ ##0_);_(* \(#\ ###\ ##0\);_(* &quot;-&quot;_);_(@_)"/>
      <alignment horizontal="right" readingOrder="0"/>
    </dxf>
  </rfmt>
  <rfmt sheetId="4" s="1" sqref="AP20" start="0" length="0">
    <dxf>
      <font>
        <sz val="8"/>
        <color rgb="FFFF0000"/>
        <name val="Santander Text"/>
        <scheme val="none"/>
      </font>
      <numFmt numFmtId="165" formatCode="_(* #\ ###\ ##0_);_(* \(#\ ###\ ##0\);_(* &quot;-&quot;_);_(@_)"/>
      <alignment horizontal="right" readingOrder="0"/>
    </dxf>
  </rfmt>
  <rfmt sheetId="4" s="1" sqref="AQ20" start="0" length="0">
    <dxf>
      <font>
        <sz val="8"/>
        <color rgb="FFFF0000"/>
        <name val="Santander Text"/>
        <scheme val="none"/>
      </font>
      <numFmt numFmtId="165" formatCode="_(* #\ ###\ ##0_);_(* \(#\ ###\ ##0\);_(* &quot;-&quot;_);_(@_)"/>
      <alignment horizontal="right" readingOrder="0"/>
    </dxf>
  </rfmt>
  <rfmt sheetId="4" s="1" sqref="AR20" start="0" length="0">
    <dxf>
      <font>
        <sz val="8"/>
        <color rgb="FFFF0000"/>
        <name val="Santander Text"/>
        <scheme val="none"/>
      </font>
      <numFmt numFmtId="165" formatCode="_(* #\ ###\ ##0_);_(* \(#\ ###\ ##0\);_(* &quot;-&quot;_);_(@_)"/>
      <alignment horizontal="right" readingOrder="0"/>
    </dxf>
  </rfmt>
  <rfmt sheetId="4" s="1" sqref="AS20" start="0" length="0">
    <dxf>
      <font>
        <sz val="8"/>
        <color rgb="FFFF0000"/>
        <name val="Santander Text"/>
        <scheme val="none"/>
      </font>
      <numFmt numFmtId="165" formatCode="_(* #\ ###\ ##0_);_(* \(#\ ###\ ##0\);_(* &quot;-&quot;_);_(@_)"/>
      <alignment horizontal="right" readingOrder="0"/>
    </dxf>
  </rfmt>
  <rfmt sheetId="4" s="1" sqref="AT20" start="0" length="0">
    <dxf>
      <font>
        <sz val="8"/>
        <color rgb="FFFF0000"/>
        <name val="Santander Text"/>
        <scheme val="none"/>
      </font>
      <numFmt numFmtId="165" formatCode="_(* #\ ###\ ##0_);_(* \(#\ ###\ ##0\);_(* &quot;-&quot;_);_(@_)"/>
      <alignment horizontal="right" readingOrder="0"/>
    </dxf>
  </rfmt>
  <rfmt sheetId="4" s="1" sqref="AU20" start="0" length="0">
    <dxf>
      <font>
        <sz val="8"/>
        <color rgb="FFFF0000"/>
        <name val="Santander Text"/>
        <scheme val="none"/>
      </font>
      <numFmt numFmtId="165" formatCode="_(* #\ ###\ ##0_);_(* \(#\ ###\ ##0\);_(* &quot;-&quot;_);_(@_)"/>
      <alignment horizontal="right" readingOrder="0"/>
    </dxf>
  </rfmt>
  <rfmt sheetId="4" s="1" sqref="AV20" start="0" length="0">
    <dxf>
      <font>
        <sz val="8"/>
        <color rgb="FFFF0000"/>
        <name val="Santander Text"/>
        <scheme val="none"/>
      </font>
      <numFmt numFmtId="165" formatCode="_(* #\ ###\ ##0_);_(* \(#\ ###\ ##0\);_(* &quot;-&quot;_);_(@_)"/>
      <alignment horizontal="right" readingOrder="0"/>
    </dxf>
  </rfmt>
  <rfmt sheetId="4" s="1" sqref="AW20" start="0" length="0">
    <dxf>
      <font>
        <sz val="8"/>
        <color rgb="FFFF0000"/>
        <name val="Santander Text"/>
        <scheme val="none"/>
      </font>
      <numFmt numFmtId="165" formatCode="_(* #\ ###\ ##0_);_(* \(#\ ###\ ##0\);_(* &quot;-&quot;_);_(@_)"/>
      <alignment horizontal="right" readingOrder="0"/>
    </dxf>
  </rfmt>
  <rfmt sheetId="4" s="1" sqref="AX20" start="0" length="0">
    <dxf>
      <font>
        <sz val="8"/>
        <color rgb="FFFF0000"/>
        <name val="Santander Text"/>
        <scheme val="none"/>
      </font>
      <numFmt numFmtId="165" formatCode="_(* #\ ###\ ##0_);_(* \(#\ ###\ ##0\);_(* &quot;-&quot;_);_(@_)"/>
      <alignment horizontal="right" readingOrder="0"/>
    </dxf>
  </rfmt>
  <rfmt sheetId="4" s="1" sqref="AY20" start="0" length="0">
    <dxf>
      <font>
        <sz val="8"/>
        <color rgb="FFFF0000"/>
        <name val="Santander Text"/>
        <scheme val="none"/>
      </font>
      <numFmt numFmtId="165" formatCode="_(* #\ ###\ ##0_);_(* \(#\ ###\ ##0\);_(* &quot;-&quot;_);_(@_)"/>
      <alignment horizontal="right" readingOrder="0"/>
    </dxf>
  </rfmt>
  <rfmt sheetId="4" s="1" sqref="AZ20" start="0" length="0">
    <dxf>
      <font>
        <sz val="8"/>
        <color rgb="FFFF0000"/>
        <name val="Santander Text"/>
        <scheme val="none"/>
      </font>
      <numFmt numFmtId="165" formatCode="_(* #\ ###\ ##0_);_(* \(#\ ###\ ##0\);_(* &quot;-&quot;_);_(@_)"/>
      <alignment horizontal="right" readingOrder="0"/>
    </dxf>
  </rfmt>
  <rfmt sheetId="4" s="1" sqref="BA20" start="0" length="0">
    <dxf>
      <font>
        <sz val="8"/>
        <color rgb="FFFF0000"/>
        <name val="Santander Text"/>
        <scheme val="none"/>
      </font>
      <numFmt numFmtId="165" formatCode="_(* #\ ###\ ##0_);_(* \(#\ ###\ ##0\);_(* &quot;-&quot;_);_(@_)"/>
      <alignment horizontal="right" readingOrder="0"/>
    </dxf>
  </rfmt>
  <rfmt sheetId="4" s="1" sqref="BB20" start="0" length="0">
    <dxf>
      <font>
        <sz val="8"/>
        <color rgb="FFFF0000"/>
        <name val="Santander Text"/>
        <scheme val="none"/>
      </font>
      <numFmt numFmtId="165" formatCode="_(* #\ ###\ ##0_);_(* \(#\ ###\ ##0\);_(* &quot;-&quot;_);_(@_)"/>
      <alignment horizontal="right" readingOrder="0"/>
    </dxf>
  </rfmt>
  <rfmt sheetId="4" s="1" sqref="BC20" start="0" length="0">
    <dxf>
      <font>
        <sz val="8"/>
        <color rgb="FFFF0000"/>
        <name val="Santander Text"/>
        <scheme val="none"/>
      </font>
      <numFmt numFmtId="165" formatCode="_(* #\ ###\ ##0_);_(* \(#\ ###\ ##0\);_(* &quot;-&quot;_);_(@_)"/>
      <alignment horizontal="right" readingOrder="0"/>
    </dxf>
  </rfmt>
  <rfmt sheetId="4" s="1" sqref="BD20" start="0" length="0">
    <dxf>
      <font>
        <sz val="8"/>
        <color rgb="FFFF0000"/>
        <name val="Santander Text"/>
        <scheme val="none"/>
      </font>
      <numFmt numFmtId="165" formatCode="_(* #\ ###\ ##0_);_(* \(#\ ###\ ##0\);_(* &quot;-&quot;_);_(@_)"/>
      <alignment horizontal="right" readingOrder="0"/>
    </dxf>
  </rfmt>
  <rfmt sheetId="4" s="1" sqref="BE20" start="0" length="0">
    <dxf>
      <font>
        <sz val="8"/>
        <color rgb="FFFF0000"/>
        <name val="Santander Text"/>
        <scheme val="none"/>
      </font>
      <numFmt numFmtId="165" formatCode="_(* #\ ###\ ##0_);_(* \(#\ ###\ ##0\);_(* &quot;-&quot;_);_(@_)"/>
      <alignment horizontal="right" readingOrder="0"/>
    </dxf>
  </rfmt>
  <rfmt sheetId="4" s="1" sqref="BF20" start="0" length="0">
    <dxf>
      <font>
        <sz val="8"/>
        <color rgb="FFFF0000"/>
        <name val="Santander Text"/>
        <scheme val="none"/>
      </font>
      <numFmt numFmtId="165" formatCode="_(* #\ ###\ ##0_);_(* \(#\ ###\ ##0\);_(* &quot;-&quot;_);_(@_)"/>
      <alignment horizontal="right" readingOrder="0"/>
    </dxf>
  </rfmt>
  <rfmt sheetId="4" s="1" sqref="BG20" start="0" length="0">
    <dxf>
      <font>
        <sz val="8"/>
        <color rgb="FFFF0000"/>
        <name val="Santander Text"/>
        <scheme val="none"/>
      </font>
      <numFmt numFmtId="165" formatCode="_(* #\ ###\ ##0_);_(* \(#\ ###\ ##0\);_(* &quot;-&quot;_);_(@_)"/>
      <alignment horizontal="right" readingOrder="0"/>
    </dxf>
  </rfmt>
  <rfmt sheetId="4" s="1" sqref="BH20" start="0" length="0">
    <dxf>
      <font>
        <sz val="8"/>
        <color rgb="FFFF0000"/>
        <name val="Santander Text"/>
        <scheme val="none"/>
      </font>
      <numFmt numFmtId="165" formatCode="_(* #\ ###\ ##0_);_(* \(#\ ###\ ##0\);_(* &quot;-&quot;_);_(@_)"/>
      <alignment horizontal="right" readingOrder="0"/>
    </dxf>
  </rfmt>
  <rfmt sheetId="4" s="1" sqref="BI20" start="0" length="0">
    <dxf>
      <font>
        <sz val="8"/>
        <color rgb="FFFF0000"/>
        <name val="Santander Text"/>
        <scheme val="none"/>
      </font>
      <numFmt numFmtId="165" formatCode="_(* #\ ###\ ##0_);_(* \(#\ ###\ ##0\);_(* &quot;-&quot;_);_(@_)"/>
      <alignment horizontal="right" readingOrder="0"/>
    </dxf>
  </rfmt>
  <rfmt sheetId="4" s="1" sqref="BJ20" start="0" length="0">
    <dxf>
      <font>
        <sz val="8"/>
        <color rgb="FFFF0000"/>
        <name val="Santander Text"/>
        <scheme val="none"/>
      </font>
      <numFmt numFmtId="165" formatCode="_(* #\ ###\ ##0_);_(* \(#\ ###\ ##0\);_(* &quot;-&quot;_);_(@_)"/>
      <alignment horizontal="right" readingOrder="0"/>
    </dxf>
  </rfmt>
  <rfmt sheetId="4" s="1" sqref="BK20" start="0" length="0">
    <dxf>
      <font>
        <sz val="8"/>
        <color rgb="FFFF0000"/>
        <name val="Santander Text"/>
        <scheme val="none"/>
      </font>
      <numFmt numFmtId="165" formatCode="_(* #\ ###\ ##0_);_(* \(#\ ###\ ##0\);_(* &quot;-&quot;_);_(@_)"/>
      <alignment horizontal="right" readingOrder="0"/>
    </dxf>
  </rfmt>
  <rfmt sheetId="4" s="1" sqref="BL20" start="0" length="0">
    <dxf>
      <font>
        <sz val="8"/>
        <color rgb="FFFF0000"/>
        <name val="Santander Text"/>
        <scheme val="none"/>
      </font>
      <numFmt numFmtId="165" formatCode="_(* #\ ###\ ##0_);_(* \(#\ ###\ ##0\);_(* &quot;-&quot;_);_(@_)"/>
      <alignment horizontal="right" readingOrder="0"/>
    </dxf>
  </rfmt>
  <rfmt sheetId="4" s="1" sqref="BM20" start="0" length="0">
    <dxf>
      <font>
        <sz val="8"/>
        <color rgb="FFFF0000"/>
        <name val="Santander Text"/>
        <scheme val="none"/>
      </font>
      <numFmt numFmtId="165" formatCode="_(* #\ ###\ ##0_);_(* \(#\ ###\ ##0\);_(* &quot;-&quot;_);_(@_)"/>
      <alignment horizontal="right" readingOrder="0"/>
    </dxf>
  </rfmt>
  <rfmt sheetId="4" s="1" sqref="BN20" start="0" length="0">
    <dxf>
      <font>
        <sz val="8"/>
        <color rgb="FFFF0000"/>
        <name val="Santander Text"/>
        <scheme val="none"/>
      </font>
      <numFmt numFmtId="165" formatCode="_(* #\ ###\ ##0_);_(* \(#\ ###\ ##0\);_(* &quot;-&quot;_);_(@_)"/>
      <alignment horizontal="right" readingOrder="0"/>
    </dxf>
  </rfmt>
  <rfmt sheetId="4" s="1" sqref="BO20" start="0" length="0">
    <dxf>
      <font>
        <sz val="8"/>
        <color rgb="FFFF0000"/>
        <name val="Santander Text"/>
        <scheme val="none"/>
      </font>
      <numFmt numFmtId="165" formatCode="_(* #\ ###\ ##0_);_(* \(#\ ###\ ##0\);_(* &quot;-&quot;_);_(@_)"/>
      <alignment horizontal="right" readingOrder="0"/>
    </dxf>
  </rfmt>
  <rfmt sheetId="4" s="1" sqref="BP20" start="0" length="0">
    <dxf>
      <font>
        <sz val="8"/>
        <color rgb="FFFF0000"/>
        <name val="Santander Text"/>
        <scheme val="none"/>
      </font>
      <numFmt numFmtId="165" formatCode="_(* #\ ###\ ##0_);_(* \(#\ ###\ ##0\);_(* &quot;-&quot;_);_(@_)"/>
      <alignment horizontal="right" readingOrder="0"/>
    </dxf>
  </rfmt>
  <rfmt sheetId="4" s="1" sqref="BQ20" start="0" length="0">
    <dxf>
      <font>
        <sz val="8"/>
        <color rgb="FFFF0000"/>
        <name val="Santander Text"/>
        <scheme val="none"/>
      </font>
      <numFmt numFmtId="165" formatCode="_(* #\ ###\ ##0_);_(* \(#\ ###\ ##0\);_(* &quot;-&quot;_);_(@_)"/>
      <alignment horizontal="right" readingOrder="0"/>
    </dxf>
  </rfmt>
  <rfmt sheetId="4" s="1" sqref="BR20" start="0" length="0">
    <dxf>
      <font>
        <sz val="8"/>
        <color rgb="FFFF0000"/>
        <name val="Santander Text"/>
        <scheme val="none"/>
      </font>
      <numFmt numFmtId="165" formatCode="_(* #\ ###\ ##0_);_(* \(#\ ###\ ##0\);_(* &quot;-&quot;_);_(@_)"/>
      <alignment horizontal="right" readingOrder="0"/>
    </dxf>
  </rfmt>
  <rfmt sheetId="4" s="1" sqref="BS20" start="0" length="0">
    <dxf>
      <font>
        <sz val="8"/>
        <color rgb="FFFF0000"/>
        <name val="Santander Text"/>
        <scheme val="none"/>
      </font>
      <numFmt numFmtId="165" formatCode="_(* #\ ###\ ##0_);_(* \(#\ ###\ ##0\);_(* &quot;-&quot;_);_(@_)"/>
      <alignment horizontal="right" readingOrder="0"/>
    </dxf>
  </rfmt>
  <rfmt sheetId="4" s="1" sqref="BT20" start="0" length="0">
    <dxf>
      <font>
        <sz val="8"/>
        <color rgb="FFFF0000"/>
        <name val="Santander Text"/>
        <scheme val="none"/>
      </font>
      <numFmt numFmtId="165" formatCode="_(* #\ ###\ ##0_);_(* \(#\ ###\ ##0\);_(* &quot;-&quot;_);_(@_)"/>
      <alignment horizontal="right" readingOrder="0"/>
    </dxf>
  </rfmt>
  <rfmt sheetId="4" s="1" sqref="BU20" start="0" length="0">
    <dxf>
      <font>
        <sz val="8"/>
        <color rgb="FFFF0000"/>
        <name val="Santander Text"/>
        <scheme val="none"/>
      </font>
      <numFmt numFmtId="165" formatCode="_(* #\ ###\ ##0_);_(* \(#\ ###\ ##0\);_(* &quot;-&quot;_);_(@_)"/>
      <alignment horizontal="right" readingOrder="0"/>
    </dxf>
  </rfmt>
  <rfmt sheetId="4" s="1" sqref="BV20" start="0" length="0">
    <dxf>
      <font>
        <sz val="8"/>
        <color rgb="FFFF0000"/>
        <name val="Santander Text"/>
        <scheme val="none"/>
      </font>
      <numFmt numFmtId="165" formatCode="_(* #\ ###\ ##0_);_(* \(#\ ###\ ##0\);_(* &quot;-&quot;_);_(@_)"/>
      <alignment horizontal="right" readingOrder="0"/>
    </dxf>
  </rfmt>
  <rfmt sheetId="4" s="1" sqref="BW20" start="0" length="0">
    <dxf>
      <font>
        <sz val="8"/>
        <color rgb="FFFF0000"/>
        <name val="Santander Text"/>
        <scheme val="none"/>
      </font>
      <numFmt numFmtId="165" formatCode="_(* #\ ###\ ##0_);_(* \(#\ ###\ ##0\);_(* &quot;-&quot;_);_(@_)"/>
      <alignment horizontal="right" readingOrder="0"/>
    </dxf>
  </rfmt>
  <rfmt sheetId="4" s="1" sqref="BX20" start="0" length="0">
    <dxf>
      <font>
        <sz val="8"/>
        <color rgb="FFFF0000"/>
        <name val="Santander Text"/>
        <scheme val="none"/>
      </font>
      <numFmt numFmtId="165" formatCode="_(* #\ ###\ ##0_);_(* \(#\ ###\ ##0\);_(* &quot;-&quot;_);_(@_)"/>
      <alignment horizontal="right" readingOrder="0"/>
    </dxf>
  </rfmt>
  <rfmt sheetId="4" s="1" sqref="BY20" start="0" length="0">
    <dxf>
      <font>
        <sz val="8"/>
        <color rgb="FFFF0000"/>
        <name val="Santander Text"/>
        <scheme val="none"/>
      </font>
      <numFmt numFmtId="165" formatCode="_(* #\ ###\ ##0_);_(* \(#\ ###\ ##0\);_(* &quot;-&quot;_);_(@_)"/>
      <alignment horizontal="right" readingOrder="0"/>
    </dxf>
  </rfmt>
  <rfmt sheetId="4" s="1" sqref="BZ20" start="0" length="0">
    <dxf>
      <font>
        <sz val="8"/>
        <color rgb="FFFF0000"/>
        <name val="Santander Text"/>
        <scheme val="none"/>
      </font>
      <numFmt numFmtId="165" formatCode="_(* #\ ###\ ##0_);_(* \(#\ ###\ ##0\);_(* &quot;-&quot;_);_(@_)"/>
      <alignment horizontal="right" readingOrder="0"/>
    </dxf>
  </rfmt>
  <rfmt sheetId="4" s="1" sqref="CA20" start="0" length="0">
    <dxf>
      <font>
        <sz val="8"/>
        <color rgb="FFFF0000"/>
        <name val="Santander Text"/>
        <scheme val="none"/>
      </font>
      <numFmt numFmtId="165" formatCode="_(* #\ ###\ ##0_);_(* \(#\ ###\ ##0\);_(* &quot;-&quot;_);_(@_)"/>
      <alignment horizontal="right" readingOrder="0"/>
    </dxf>
  </rfmt>
  <rfmt sheetId="4" s="1" sqref="CB20" start="0" length="0">
    <dxf>
      <font>
        <sz val="8"/>
        <color rgb="FFFF0000"/>
        <name val="Santander Text"/>
        <scheme val="none"/>
      </font>
      <numFmt numFmtId="165" formatCode="_(* #\ ###\ ##0_);_(* \(#\ ###\ ##0\);_(* &quot;-&quot;_);_(@_)"/>
      <alignment horizontal="right" readingOrder="0"/>
    </dxf>
  </rfmt>
  <rfmt sheetId="4" s="1" sqref="CC20" start="0" length="0">
    <dxf>
      <font>
        <sz val="8"/>
        <color rgb="FFFF0000"/>
        <name val="Santander Text"/>
        <scheme val="none"/>
      </font>
      <numFmt numFmtId="165" formatCode="_(* #\ ###\ ##0_);_(* \(#\ ###\ ##0\);_(* &quot;-&quot;_);_(@_)"/>
      <alignment horizontal="right" readingOrder="0"/>
    </dxf>
  </rfmt>
  <rfmt sheetId="4" s="1" sqref="CD20" start="0" length="0">
    <dxf>
      <font>
        <sz val="8"/>
        <color rgb="FFFF0000"/>
        <name val="Santander Text"/>
        <scheme val="none"/>
      </font>
      <numFmt numFmtId="165" formatCode="_(* #\ ###\ ##0_);_(* \(#\ ###\ ##0\);_(* &quot;-&quot;_);_(@_)"/>
      <alignment horizontal="right" readingOrder="0"/>
    </dxf>
  </rfmt>
  <rfmt sheetId="4" s="1" sqref="CE20" start="0" length="0">
    <dxf>
      <font>
        <sz val="8"/>
        <color rgb="FFFF0000"/>
        <name val="Santander Text"/>
        <scheme val="none"/>
      </font>
      <numFmt numFmtId="165" formatCode="_(* #\ ###\ ##0_);_(* \(#\ ###\ ##0\);_(* &quot;-&quot;_);_(@_)"/>
      <alignment horizontal="right" readingOrder="0"/>
    </dxf>
  </rfmt>
  <rfmt sheetId="4" s="1" sqref="CF20" start="0" length="0">
    <dxf>
      <font>
        <sz val="8"/>
        <color rgb="FFFF0000"/>
        <name val="Santander Text"/>
        <scheme val="none"/>
      </font>
      <numFmt numFmtId="165" formatCode="_(* #\ ###\ ##0_);_(* \(#\ ###\ ##0\);_(* &quot;-&quot;_);_(@_)"/>
      <alignment horizontal="right" readingOrder="0"/>
    </dxf>
  </rfmt>
  <rfmt sheetId="4" s="1" sqref="CG20" start="0" length="0">
    <dxf>
      <font>
        <sz val="8"/>
        <color rgb="FFFF0000"/>
        <name val="Santander Text"/>
        <scheme val="none"/>
      </font>
      <numFmt numFmtId="165" formatCode="_(* #\ ###\ ##0_);_(* \(#\ ###\ ##0\);_(* &quot;-&quot;_);_(@_)"/>
      <alignment horizontal="right" readingOrder="0"/>
    </dxf>
  </rfmt>
  <rfmt sheetId="4" s="1" sqref="CH20" start="0" length="0">
    <dxf>
      <font>
        <sz val="8"/>
        <color rgb="FFFF0000"/>
        <name val="Santander Text"/>
        <scheme val="none"/>
      </font>
      <numFmt numFmtId="165" formatCode="_(* #\ ###\ ##0_);_(* \(#\ ###\ ##0\);_(* &quot;-&quot;_);_(@_)"/>
      <alignment horizontal="right" readingOrder="0"/>
    </dxf>
  </rfmt>
  <rfmt sheetId="4" s="1" sqref="CI20" start="0" length="0">
    <dxf>
      <font>
        <sz val="8"/>
        <color rgb="FFFF0000"/>
        <name val="Santander Text"/>
        <scheme val="none"/>
      </font>
      <numFmt numFmtId="165" formatCode="_(* #\ ###\ ##0_);_(* \(#\ ###\ ##0\);_(* &quot;-&quot;_);_(@_)"/>
      <alignment horizontal="right" readingOrder="0"/>
    </dxf>
  </rfmt>
  <rfmt sheetId="4" s="1" sqref="CJ20" start="0" length="0">
    <dxf>
      <font>
        <sz val="8"/>
        <color rgb="FFFF0000"/>
        <name val="Santander Text"/>
        <scheme val="none"/>
      </font>
      <numFmt numFmtId="165" formatCode="_(* #\ ###\ ##0_);_(* \(#\ ###\ ##0\);_(* &quot;-&quot;_);_(@_)"/>
      <alignment horizontal="right" readingOrder="0"/>
    </dxf>
  </rfmt>
  <rfmt sheetId="4" s="1" sqref="CK20" start="0" length="0">
    <dxf>
      <font>
        <sz val="8"/>
        <color rgb="FFFF0000"/>
        <name val="Santander Text"/>
        <scheme val="none"/>
      </font>
      <numFmt numFmtId="165" formatCode="_(* #\ ###\ ##0_);_(* \(#\ ###\ ##0\);_(* &quot;-&quot;_);_(@_)"/>
      <alignment horizontal="right" readingOrder="0"/>
    </dxf>
  </rfmt>
  <rfmt sheetId="4" s="1" sqref="CL20" start="0" length="0">
    <dxf>
      <font>
        <sz val="8"/>
        <color rgb="FFFF0000"/>
        <name val="Santander Text"/>
        <scheme val="none"/>
      </font>
      <numFmt numFmtId="165" formatCode="_(* #\ ###\ ##0_);_(* \(#\ ###\ ##0\);_(* &quot;-&quot;_);_(@_)"/>
      <alignment horizontal="right" readingOrder="0"/>
    </dxf>
  </rfmt>
  <rfmt sheetId="4" s="1" sqref="CM20" start="0" length="0">
    <dxf>
      <font>
        <sz val="8"/>
        <color rgb="FFFF0000"/>
        <name val="Santander Text"/>
        <scheme val="none"/>
      </font>
      <numFmt numFmtId="165" formatCode="_(* #\ ###\ ##0_);_(* \(#\ ###\ ##0\);_(* &quot;-&quot;_);_(@_)"/>
      <alignment horizontal="right" readingOrder="0"/>
    </dxf>
  </rfmt>
  <rfmt sheetId="4" s="1" sqref="CN20" start="0" length="0">
    <dxf>
      <font>
        <sz val="8"/>
        <color rgb="FFFF0000"/>
        <name val="Santander Text"/>
        <scheme val="none"/>
      </font>
      <numFmt numFmtId="165" formatCode="_(* #\ ###\ ##0_);_(* \(#\ ###\ ##0\);_(* &quot;-&quot;_);_(@_)"/>
      <alignment horizontal="right" readingOrder="0"/>
    </dxf>
  </rfmt>
  <rfmt sheetId="4" s="1" sqref="CO20" start="0" length="0">
    <dxf>
      <font>
        <sz val="8"/>
        <color rgb="FFFF0000"/>
        <name val="Santander Text"/>
        <scheme val="none"/>
      </font>
      <numFmt numFmtId="165" formatCode="_(* #\ ###\ ##0_);_(* \(#\ ###\ ##0\);_(* &quot;-&quot;_);_(@_)"/>
      <alignment horizontal="right" readingOrder="0"/>
    </dxf>
  </rfmt>
  <rfmt sheetId="4" s="1" sqref="CP20" start="0" length="0">
    <dxf>
      <font>
        <sz val="8"/>
        <color rgb="FFFF0000"/>
        <name val="Santander Text"/>
        <scheme val="none"/>
      </font>
      <numFmt numFmtId="165" formatCode="_(* #\ ###\ ##0_);_(* \(#\ ###\ ##0\);_(* &quot;-&quot;_);_(@_)"/>
      <alignment horizontal="right" readingOrder="0"/>
    </dxf>
  </rfmt>
  <rfmt sheetId="4" s="1" sqref="CQ20" start="0" length="0">
    <dxf>
      <font>
        <sz val="8"/>
        <color rgb="FFFF0000"/>
        <name val="Santander Text"/>
        <scheme val="none"/>
      </font>
      <numFmt numFmtId="165" formatCode="_(* #\ ###\ ##0_);_(* \(#\ ###\ ##0\);_(* &quot;-&quot;_);_(@_)"/>
      <alignment horizontal="right" readingOrder="0"/>
    </dxf>
  </rfmt>
  <rfmt sheetId="4" s="1" sqref="CR20" start="0" length="0">
    <dxf>
      <font>
        <sz val="8"/>
        <color rgb="FFFF0000"/>
        <name val="Santander Text"/>
        <scheme val="none"/>
      </font>
      <numFmt numFmtId="165" formatCode="_(* #\ ###\ ##0_);_(* \(#\ ###\ ##0\);_(* &quot;-&quot;_);_(@_)"/>
      <alignment horizontal="right" readingOrder="0"/>
    </dxf>
  </rfmt>
  <rfmt sheetId="4" s="1" sqref="CS20" start="0" length="0">
    <dxf>
      <font>
        <sz val="8"/>
        <color rgb="FFFF0000"/>
        <name val="Santander Text"/>
        <scheme val="none"/>
      </font>
      <numFmt numFmtId="165" formatCode="_(* #\ ###\ ##0_);_(* \(#\ ###\ ##0\);_(* &quot;-&quot;_);_(@_)"/>
      <alignment horizontal="right" readingOrder="0"/>
    </dxf>
  </rfmt>
  <rfmt sheetId="4" s="1" sqref="CT20" start="0" length="0">
    <dxf>
      <font>
        <sz val="8"/>
        <color rgb="FFFF0000"/>
        <name val="Santander Text"/>
        <scheme val="none"/>
      </font>
      <numFmt numFmtId="165" formatCode="_(* #\ ###\ ##0_);_(* \(#\ ###\ ##0\);_(* &quot;-&quot;_);_(@_)"/>
      <alignment horizontal="right" readingOrder="0"/>
    </dxf>
  </rfmt>
  <rfmt sheetId="4" s="1" sqref="X21" start="0" length="0">
    <dxf>
      <font>
        <sz val="8"/>
        <color rgb="FFFF0000"/>
        <name val="Santander Text"/>
        <scheme val="none"/>
      </font>
      <numFmt numFmtId="165" formatCode="_(* #\ ###\ ##0_);_(* \(#\ ###\ ##0\);_(* &quot;-&quot;_);_(@_)"/>
      <alignment horizontal="right" readingOrder="0"/>
    </dxf>
  </rfmt>
  <rfmt sheetId="4" s="1" sqref="Y21" start="0" length="0">
    <dxf>
      <font>
        <sz val="8"/>
        <color rgb="FFFF0000"/>
        <name val="Santander Text"/>
        <scheme val="none"/>
      </font>
      <numFmt numFmtId="165" formatCode="_(* #\ ###\ ##0_);_(* \(#\ ###\ ##0\);_(* &quot;-&quot;_);_(@_)"/>
      <alignment horizontal="right" readingOrder="0"/>
    </dxf>
  </rfmt>
  <rfmt sheetId="4" s="1" sqref="Z21" start="0" length="0">
    <dxf>
      <font>
        <sz val="8"/>
        <color rgb="FFFF0000"/>
        <name val="Santander Text"/>
        <scheme val="none"/>
      </font>
      <numFmt numFmtId="165" formatCode="_(* #\ ###\ ##0_);_(* \(#\ ###\ ##0\);_(* &quot;-&quot;_);_(@_)"/>
      <alignment horizontal="right" readingOrder="0"/>
    </dxf>
  </rfmt>
  <rfmt sheetId="4" s="1" sqref="AA21" start="0" length="0">
    <dxf>
      <font>
        <sz val="8"/>
        <color rgb="FFFF0000"/>
        <name val="Santander Text"/>
        <scheme val="none"/>
      </font>
      <numFmt numFmtId="165" formatCode="_(* #\ ###\ ##0_);_(* \(#\ ###\ ##0\);_(* &quot;-&quot;_);_(@_)"/>
      <alignment horizontal="right" readingOrder="0"/>
    </dxf>
  </rfmt>
  <rfmt sheetId="4" s="1" sqref="AB21" start="0" length="0">
    <dxf>
      <font>
        <sz val="8"/>
        <color rgb="FFFF0000"/>
        <name val="Santander Text"/>
        <scheme val="none"/>
      </font>
      <numFmt numFmtId="165" formatCode="_(* #\ ###\ ##0_);_(* \(#\ ###\ ##0\);_(* &quot;-&quot;_);_(@_)"/>
      <alignment horizontal="right" readingOrder="0"/>
    </dxf>
  </rfmt>
  <rfmt sheetId="4" s="1" sqref="AC21" start="0" length="0">
    <dxf>
      <font>
        <sz val="8"/>
        <color rgb="FFFF0000"/>
        <name val="Santander Text"/>
        <scheme val="none"/>
      </font>
      <numFmt numFmtId="165" formatCode="_(* #\ ###\ ##0_);_(* \(#\ ###\ ##0\);_(* &quot;-&quot;_);_(@_)"/>
      <alignment horizontal="right" readingOrder="0"/>
    </dxf>
  </rfmt>
  <rfmt sheetId="4" s="1" sqref="AD21" start="0" length="0">
    <dxf>
      <font>
        <sz val="8"/>
        <color rgb="FFFF0000"/>
        <name val="Santander Text"/>
        <scheme val="none"/>
      </font>
      <numFmt numFmtId="165" formatCode="_(* #\ ###\ ##0_);_(* \(#\ ###\ ##0\);_(* &quot;-&quot;_);_(@_)"/>
      <alignment horizontal="right" readingOrder="0"/>
    </dxf>
  </rfmt>
  <rfmt sheetId="4" s="1" sqref="AE21" start="0" length="0">
    <dxf>
      <font>
        <sz val="8"/>
        <color rgb="FFFF0000"/>
        <name val="Santander Text"/>
        <scheme val="none"/>
      </font>
      <numFmt numFmtId="165" formatCode="_(* #\ ###\ ##0_);_(* \(#\ ###\ ##0\);_(* &quot;-&quot;_);_(@_)"/>
      <alignment horizontal="right" readingOrder="0"/>
    </dxf>
  </rfmt>
  <rfmt sheetId="4" s="1" sqref="AF21" start="0" length="0">
    <dxf>
      <font>
        <sz val="8"/>
        <color rgb="FFFF0000"/>
        <name val="Santander Text"/>
        <scheme val="none"/>
      </font>
      <numFmt numFmtId="165" formatCode="_(* #\ ###\ ##0_);_(* \(#\ ###\ ##0\);_(* &quot;-&quot;_);_(@_)"/>
      <alignment horizontal="right" readingOrder="0"/>
    </dxf>
  </rfmt>
  <rfmt sheetId="4" s="1" sqref="AG21" start="0" length="0">
    <dxf>
      <font>
        <sz val="8"/>
        <color rgb="FFFF0000"/>
        <name val="Santander Text"/>
        <scheme val="none"/>
      </font>
      <numFmt numFmtId="165" formatCode="_(* #\ ###\ ##0_);_(* \(#\ ###\ ##0\);_(* &quot;-&quot;_);_(@_)"/>
      <alignment horizontal="right" readingOrder="0"/>
    </dxf>
  </rfmt>
  <rfmt sheetId="4" s="1" sqref="AH21" start="0" length="0">
    <dxf>
      <font>
        <sz val="8"/>
        <color rgb="FFFF0000"/>
        <name val="Santander Text"/>
        <scheme val="none"/>
      </font>
      <numFmt numFmtId="165" formatCode="_(* #\ ###\ ##0_);_(* \(#\ ###\ ##0\);_(* &quot;-&quot;_);_(@_)"/>
      <alignment horizontal="right" readingOrder="0"/>
    </dxf>
  </rfmt>
  <rfmt sheetId="4" s="1" sqref="AI21" start="0" length="0">
    <dxf>
      <font>
        <sz val="8"/>
        <color rgb="FFFF0000"/>
        <name val="Santander Text"/>
        <scheme val="none"/>
      </font>
      <numFmt numFmtId="165" formatCode="_(* #\ ###\ ##0_);_(* \(#\ ###\ ##0\);_(* &quot;-&quot;_);_(@_)"/>
      <alignment horizontal="right" readingOrder="0"/>
    </dxf>
  </rfmt>
  <rfmt sheetId="4" s="1" sqref="AJ21" start="0" length="0">
    <dxf>
      <font>
        <sz val="8"/>
        <color rgb="FFFF0000"/>
        <name val="Santander Text"/>
        <scheme val="none"/>
      </font>
      <numFmt numFmtId="165" formatCode="_(* #\ ###\ ##0_);_(* \(#\ ###\ ##0\);_(* &quot;-&quot;_);_(@_)"/>
      <alignment horizontal="right" readingOrder="0"/>
    </dxf>
  </rfmt>
  <rfmt sheetId="4" s="1" sqref="AK21" start="0" length="0">
    <dxf>
      <font>
        <sz val="8"/>
        <color rgb="FFFF0000"/>
        <name val="Santander Text"/>
        <scheme val="none"/>
      </font>
      <numFmt numFmtId="165" formatCode="_(* #\ ###\ ##0_);_(* \(#\ ###\ ##0\);_(* &quot;-&quot;_);_(@_)"/>
      <alignment horizontal="right" readingOrder="0"/>
    </dxf>
  </rfmt>
  <rfmt sheetId="4" s="1" sqref="AL21" start="0" length="0">
    <dxf>
      <font>
        <sz val="8"/>
        <color rgb="FFFF0000"/>
        <name val="Santander Text"/>
        <scheme val="none"/>
      </font>
      <numFmt numFmtId="165" formatCode="_(* #\ ###\ ##0_);_(* \(#\ ###\ ##0\);_(* &quot;-&quot;_);_(@_)"/>
      <alignment horizontal="right" readingOrder="0"/>
    </dxf>
  </rfmt>
  <rfmt sheetId="4" s="1" sqref="AM21" start="0" length="0">
    <dxf>
      <font>
        <sz val="8"/>
        <color rgb="FFFF0000"/>
        <name val="Santander Text"/>
        <scheme val="none"/>
      </font>
      <numFmt numFmtId="165" formatCode="_(* #\ ###\ ##0_);_(* \(#\ ###\ ##0\);_(* &quot;-&quot;_);_(@_)"/>
      <alignment horizontal="right" readingOrder="0"/>
    </dxf>
  </rfmt>
  <rfmt sheetId="4" s="1" sqref="AN21" start="0" length="0">
    <dxf>
      <font>
        <sz val="8"/>
        <color rgb="FFFF0000"/>
        <name val="Santander Text"/>
        <scheme val="none"/>
      </font>
      <numFmt numFmtId="165" formatCode="_(* #\ ###\ ##0_);_(* \(#\ ###\ ##0\);_(* &quot;-&quot;_);_(@_)"/>
      <alignment horizontal="right" readingOrder="0"/>
    </dxf>
  </rfmt>
  <rfmt sheetId="4" s="1" sqref="AO21" start="0" length="0">
    <dxf>
      <font>
        <sz val="8"/>
        <color rgb="FFFF0000"/>
        <name val="Santander Text"/>
        <scheme val="none"/>
      </font>
      <numFmt numFmtId="165" formatCode="_(* #\ ###\ ##0_);_(* \(#\ ###\ ##0\);_(* &quot;-&quot;_);_(@_)"/>
      <alignment horizontal="right" readingOrder="0"/>
    </dxf>
  </rfmt>
  <rfmt sheetId="4" s="1" sqref="AP21" start="0" length="0">
    <dxf>
      <font>
        <sz val="8"/>
        <color rgb="FFFF0000"/>
        <name val="Santander Text"/>
        <scheme val="none"/>
      </font>
      <numFmt numFmtId="165" formatCode="_(* #\ ###\ ##0_);_(* \(#\ ###\ ##0\);_(* &quot;-&quot;_);_(@_)"/>
      <alignment horizontal="right" readingOrder="0"/>
    </dxf>
  </rfmt>
  <rfmt sheetId="4" s="1" sqref="AQ21" start="0" length="0">
    <dxf>
      <font>
        <sz val="8"/>
        <color rgb="FFFF0000"/>
        <name val="Santander Text"/>
        <scheme val="none"/>
      </font>
      <numFmt numFmtId="165" formatCode="_(* #\ ###\ ##0_);_(* \(#\ ###\ ##0\);_(* &quot;-&quot;_);_(@_)"/>
      <alignment horizontal="right" readingOrder="0"/>
    </dxf>
  </rfmt>
  <rfmt sheetId="4" s="1" sqref="AR21" start="0" length="0">
    <dxf>
      <font>
        <sz val="8"/>
        <color rgb="FFFF0000"/>
        <name val="Santander Text"/>
        <scheme val="none"/>
      </font>
      <numFmt numFmtId="165" formatCode="_(* #\ ###\ ##0_);_(* \(#\ ###\ ##0\);_(* &quot;-&quot;_);_(@_)"/>
      <alignment horizontal="right" readingOrder="0"/>
    </dxf>
  </rfmt>
  <rfmt sheetId="4" s="1" sqref="AS21" start="0" length="0">
    <dxf>
      <font>
        <sz val="8"/>
        <color rgb="FFFF0000"/>
        <name val="Santander Text"/>
        <scheme val="none"/>
      </font>
      <numFmt numFmtId="165" formatCode="_(* #\ ###\ ##0_);_(* \(#\ ###\ ##0\);_(* &quot;-&quot;_);_(@_)"/>
      <alignment horizontal="right" readingOrder="0"/>
    </dxf>
  </rfmt>
  <rfmt sheetId="4" s="1" sqref="AT21" start="0" length="0">
    <dxf>
      <font>
        <sz val="8"/>
        <color rgb="FFFF0000"/>
        <name val="Santander Text"/>
        <scheme val="none"/>
      </font>
      <numFmt numFmtId="165" formatCode="_(* #\ ###\ ##0_);_(* \(#\ ###\ ##0\);_(* &quot;-&quot;_);_(@_)"/>
      <alignment horizontal="right" readingOrder="0"/>
    </dxf>
  </rfmt>
  <rfmt sheetId="4" s="1" sqref="AU21" start="0" length="0">
    <dxf>
      <font>
        <sz val="8"/>
        <color rgb="FFFF0000"/>
        <name val="Santander Text"/>
        <scheme val="none"/>
      </font>
      <numFmt numFmtId="165" formatCode="_(* #\ ###\ ##0_);_(* \(#\ ###\ ##0\);_(* &quot;-&quot;_);_(@_)"/>
      <alignment horizontal="right" readingOrder="0"/>
    </dxf>
  </rfmt>
  <rfmt sheetId="4" s="1" sqref="AV21" start="0" length="0">
    <dxf>
      <font>
        <sz val="8"/>
        <color rgb="FFFF0000"/>
        <name val="Santander Text"/>
        <scheme val="none"/>
      </font>
      <numFmt numFmtId="165" formatCode="_(* #\ ###\ ##0_);_(* \(#\ ###\ ##0\);_(* &quot;-&quot;_);_(@_)"/>
      <alignment horizontal="right" readingOrder="0"/>
    </dxf>
  </rfmt>
  <rfmt sheetId="4" s="1" sqref="AW21" start="0" length="0">
    <dxf>
      <font>
        <sz val="8"/>
        <color rgb="FFFF0000"/>
        <name val="Santander Text"/>
        <scheme val="none"/>
      </font>
      <numFmt numFmtId="165" formatCode="_(* #\ ###\ ##0_);_(* \(#\ ###\ ##0\);_(* &quot;-&quot;_);_(@_)"/>
      <alignment horizontal="right" readingOrder="0"/>
    </dxf>
  </rfmt>
  <rfmt sheetId="4" s="1" sqref="AX21" start="0" length="0">
    <dxf>
      <font>
        <sz val="8"/>
        <color rgb="FFFF0000"/>
        <name val="Santander Text"/>
        <scheme val="none"/>
      </font>
      <numFmt numFmtId="165" formatCode="_(* #\ ###\ ##0_);_(* \(#\ ###\ ##0\);_(* &quot;-&quot;_);_(@_)"/>
      <alignment horizontal="right" readingOrder="0"/>
    </dxf>
  </rfmt>
  <rfmt sheetId="4" s="1" sqref="AY21" start="0" length="0">
    <dxf>
      <font>
        <sz val="8"/>
        <color rgb="FFFF0000"/>
        <name val="Santander Text"/>
        <scheme val="none"/>
      </font>
      <numFmt numFmtId="165" formatCode="_(* #\ ###\ ##0_);_(* \(#\ ###\ ##0\);_(* &quot;-&quot;_);_(@_)"/>
      <alignment horizontal="right" readingOrder="0"/>
    </dxf>
  </rfmt>
  <rfmt sheetId="4" s="1" sqref="AZ21" start="0" length="0">
    <dxf>
      <font>
        <sz val="8"/>
        <color rgb="FFFF0000"/>
        <name val="Santander Text"/>
        <scheme val="none"/>
      </font>
      <numFmt numFmtId="165" formatCode="_(* #\ ###\ ##0_);_(* \(#\ ###\ ##0\);_(* &quot;-&quot;_);_(@_)"/>
      <alignment horizontal="right" readingOrder="0"/>
    </dxf>
  </rfmt>
  <rfmt sheetId="4" s="1" sqref="BA21" start="0" length="0">
    <dxf>
      <font>
        <sz val="8"/>
        <color rgb="FFFF0000"/>
        <name val="Santander Text"/>
        <scheme val="none"/>
      </font>
      <numFmt numFmtId="165" formatCode="_(* #\ ###\ ##0_);_(* \(#\ ###\ ##0\);_(* &quot;-&quot;_);_(@_)"/>
      <alignment horizontal="right" readingOrder="0"/>
    </dxf>
  </rfmt>
  <rfmt sheetId="4" s="1" sqref="BB21" start="0" length="0">
    <dxf>
      <font>
        <sz val="8"/>
        <color rgb="FFFF0000"/>
        <name val="Santander Text"/>
        <scheme val="none"/>
      </font>
      <numFmt numFmtId="165" formatCode="_(* #\ ###\ ##0_);_(* \(#\ ###\ ##0\);_(* &quot;-&quot;_);_(@_)"/>
      <alignment horizontal="right" readingOrder="0"/>
    </dxf>
  </rfmt>
  <rfmt sheetId="4" s="1" sqref="BC21" start="0" length="0">
    <dxf>
      <font>
        <sz val="8"/>
        <color rgb="FFFF0000"/>
        <name val="Santander Text"/>
        <scheme val="none"/>
      </font>
      <numFmt numFmtId="165" formatCode="_(* #\ ###\ ##0_);_(* \(#\ ###\ ##0\);_(* &quot;-&quot;_);_(@_)"/>
      <alignment horizontal="right" readingOrder="0"/>
    </dxf>
  </rfmt>
  <rfmt sheetId="4" s="1" sqref="BD21" start="0" length="0">
    <dxf>
      <font>
        <sz val="8"/>
        <color rgb="FFFF0000"/>
        <name val="Santander Text"/>
        <scheme val="none"/>
      </font>
      <numFmt numFmtId="165" formatCode="_(* #\ ###\ ##0_);_(* \(#\ ###\ ##0\);_(* &quot;-&quot;_);_(@_)"/>
      <alignment horizontal="right" readingOrder="0"/>
    </dxf>
  </rfmt>
  <rfmt sheetId="4" s="1" sqref="BE21" start="0" length="0">
    <dxf>
      <font>
        <sz val="8"/>
        <color rgb="FFFF0000"/>
        <name val="Santander Text"/>
        <scheme val="none"/>
      </font>
      <numFmt numFmtId="165" formatCode="_(* #\ ###\ ##0_);_(* \(#\ ###\ ##0\);_(* &quot;-&quot;_);_(@_)"/>
      <alignment horizontal="right" readingOrder="0"/>
    </dxf>
  </rfmt>
  <rfmt sheetId="4" s="1" sqref="BF21" start="0" length="0">
    <dxf>
      <font>
        <sz val="8"/>
        <color rgb="FFFF0000"/>
        <name val="Santander Text"/>
        <scheme val="none"/>
      </font>
      <numFmt numFmtId="165" formatCode="_(* #\ ###\ ##0_);_(* \(#\ ###\ ##0\);_(* &quot;-&quot;_);_(@_)"/>
      <alignment horizontal="right" readingOrder="0"/>
    </dxf>
  </rfmt>
  <rfmt sheetId="4" s="1" sqref="BG21" start="0" length="0">
    <dxf>
      <font>
        <sz val="8"/>
        <color rgb="FFFF0000"/>
        <name val="Santander Text"/>
        <scheme val="none"/>
      </font>
      <numFmt numFmtId="165" formatCode="_(* #\ ###\ ##0_);_(* \(#\ ###\ ##0\);_(* &quot;-&quot;_);_(@_)"/>
      <alignment horizontal="right" readingOrder="0"/>
    </dxf>
  </rfmt>
  <rfmt sheetId="4" s="1" sqref="BH21" start="0" length="0">
    <dxf>
      <font>
        <sz val="8"/>
        <color rgb="FFFF0000"/>
        <name val="Santander Text"/>
        <scheme val="none"/>
      </font>
      <numFmt numFmtId="165" formatCode="_(* #\ ###\ ##0_);_(* \(#\ ###\ ##0\);_(* &quot;-&quot;_);_(@_)"/>
      <alignment horizontal="right" readingOrder="0"/>
    </dxf>
  </rfmt>
  <rfmt sheetId="4" s="1" sqref="BI21" start="0" length="0">
    <dxf>
      <font>
        <sz val="8"/>
        <color rgb="FFFF0000"/>
        <name val="Santander Text"/>
        <scheme val="none"/>
      </font>
      <numFmt numFmtId="165" formatCode="_(* #\ ###\ ##0_);_(* \(#\ ###\ ##0\);_(* &quot;-&quot;_);_(@_)"/>
      <alignment horizontal="right" readingOrder="0"/>
    </dxf>
  </rfmt>
  <rfmt sheetId="4" s="1" sqref="BJ21" start="0" length="0">
    <dxf>
      <font>
        <sz val="8"/>
        <color rgb="FFFF0000"/>
        <name val="Santander Text"/>
        <scheme val="none"/>
      </font>
      <numFmt numFmtId="165" formatCode="_(* #\ ###\ ##0_);_(* \(#\ ###\ ##0\);_(* &quot;-&quot;_);_(@_)"/>
      <alignment horizontal="right" readingOrder="0"/>
    </dxf>
  </rfmt>
  <rfmt sheetId="4" s="1" sqref="BK21" start="0" length="0">
    <dxf>
      <font>
        <sz val="8"/>
        <color rgb="FFFF0000"/>
        <name val="Santander Text"/>
        <scheme val="none"/>
      </font>
      <numFmt numFmtId="165" formatCode="_(* #\ ###\ ##0_);_(* \(#\ ###\ ##0\);_(* &quot;-&quot;_);_(@_)"/>
      <alignment horizontal="right" readingOrder="0"/>
    </dxf>
  </rfmt>
  <rfmt sheetId="4" s="1" sqref="BL21" start="0" length="0">
    <dxf>
      <font>
        <sz val="8"/>
        <color rgb="FFFF0000"/>
        <name val="Santander Text"/>
        <scheme val="none"/>
      </font>
      <numFmt numFmtId="165" formatCode="_(* #\ ###\ ##0_);_(* \(#\ ###\ ##0\);_(* &quot;-&quot;_);_(@_)"/>
      <alignment horizontal="right" readingOrder="0"/>
    </dxf>
  </rfmt>
  <rfmt sheetId="4" s="1" sqref="BM21" start="0" length="0">
    <dxf>
      <font>
        <sz val="8"/>
        <color rgb="FFFF0000"/>
        <name val="Santander Text"/>
        <scheme val="none"/>
      </font>
      <numFmt numFmtId="165" formatCode="_(* #\ ###\ ##0_);_(* \(#\ ###\ ##0\);_(* &quot;-&quot;_);_(@_)"/>
      <alignment horizontal="right" readingOrder="0"/>
    </dxf>
  </rfmt>
  <rfmt sheetId="4" s="1" sqref="BN21" start="0" length="0">
    <dxf>
      <font>
        <sz val="8"/>
        <color rgb="FFFF0000"/>
        <name val="Santander Text"/>
        <scheme val="none"/>
      </font>
      <numFmt numFmtId="165" formatCode="_(* #\ ###\ ##0_);_(* \(#\ ###\ ##0\);_(* &quot;-&quot;_);_(@_)"/>
      <alignment horizontal="right" readingOrder="0"/>
    </dxf>
  </rfmt>
  <rfmt sheetId="4" s="1" sqref="BO21" start="0" length="0">
    <dxf>
      <font>
        <sz val="8"/>
        <color rgb="FFFF0000"/>
        <name val="Santander Text"/>
        <scheme val="none"/>
      </font>
      <numFmt numFmtId="165" formatCode="_(* #\ ###\ ##0_);_(* \(#\ ###\ ##0\);_(* &quot;-&quot;_);_(@_)"/>
      <alignment horizontal="right" readingOrder="0"/>
    </dxf>
  </rfmt>
  <rfmt sheetId="4" s="1" sqref="BP21" start="0" length="0">
    <dxf>
      <font>
        <sz val="8"/>
        <color rgb="FFFF0000"/>
        <name val="Santander Text"/>
        <scheme val="none"/>
      </font>
      <numFmt numFmtId="165" formatCode="_(* #\ ###\ ##0_);_(* \(#\ ###\ ##0\);_(* &quot;-&quot;_);_(@_)"/>
      <alignment horizontal="right" readingOrder="0"/>
    </dxf>
  </rfmt>
  <rfmt sheetId="4" s="1" sqref="BQ21" start="0" length="0">
    <dxf>
      <font>
        <sz val="8"/>
        <color rgb="FFFF0000"/>
        <name val="Santander Text"/>
        <scheme val="none"/>
      </font>
      <numFmt numFmtId="165" formatCode="_(* #\ ###\ ##0_);_(* \(#\ ###\ ##0\);_(* &quot;-&quot;_);_(@_)"/>
      <alignment horizontal="right" readingOrder="0"/>
    </dxf>
  </rfmt>
  <rfmt sheetId="4" s="1" sqref="BR21" start="0" length="0">
    <dxf>
      <font>
        <sz val="8"/>
        <color rgb="FFFF0000"/>
        <name val="Santander Text"/>
        <scheme val="none"/>
      </font>
      <numFmt numFmtId="165" formatCode="_(* #\ ###\ ##0_);_(* \(#\ ###\ ##0\);_(* &quot;-&quot;_);_(@_)"/>
      <alignment horizontal="right" readingOrder="0"/>
    </dxf>
  </rfmt>
  <rfmt sheetId="4" s="1" sqref="BS21" start="0" length="0">
    <dxf>
      <font>
        <sz val="8"/>
        <color rgb="FFFF0000"/>
        <name val="Santander Text"/>
        <scheme val="none"/>
      </font>
      <numFmt numFmtId="165" formatCode="_(* #\ ###\ ##0_);_(* \(#\ ###\ ##0\);_(* &quot;-&quot;_);_(@_)"/>
      <alignment horizontal="right" readingOrder="0"/>
    </dxf>
  </rfmt>
  <rfmt sheetId="4" s="1" sqref="BT21" start="0" length="0">
    <dxf>
      <font>
        <sz val="8"/>
        <color rgb="FFFF0000"/>
        <name val="Santander Text"/>
        <scheme val="none"/>
      </font>
      <numFmt numFmtId="165" formatCode="_(* #\ ###\ ##0_);_(* \(#\ ###\ ##0\);_(* &quot;-&quot;_);_(@_)"/>
      <alignment horizontal="right" readingOrder="0"/>
    </dxf>
  </rfmt>
  <rfmt sheetId="4" s="1" sqref="BU21" start="0" length="0">
    <dxf>
      <font>
        <sz val="8"/>
        <color rgb="FFFF0000"/>
        <name val="Santander Text"/>
        <scheme val="none"/>
      </font>
      <numFmt numFmtId="165" formatCode="_(* #\ ###\ ##0_);_(* \(#\ ###\ ##0\);_(* &quot;-&quot;_);_(@_)"/>
      <alignment horizontal="right" readingOrder="0"/>
    </dxf>
  </rfmt>
  <rfmt sheetId="4" s="1" sqref="BV21" start="0" length="0">
    <dxf>
      <font>
        <sz val="8"/>
        <color rgb="FFFF0000"/>
        <name val="Santander Text"/>
        <scheme val="none"/>
      </font>
      <numFmt numFmtId="165" formatCode="_(* #\ ###\ ##0_);_(* \(#\ ###\ ##0\);_(* &quot;-&quot;_);_(@_)"/>
      <alignment horizontal="right" readingOrder="0"/>
    </dxf>
  </rfmt>
  <rfmt sheetId="4" s="1" sqref="BW21" start="0" length="0">
    <dxf>
      <font>
        <sz val="8"/>
        <color rgb="FFFF0000"/>
        <name val="Santander Text"/>
        <scheme val="none"/>
      </font>
      <numFmt numFmtId="165" formatCode="_(* #\ ###\ ##0_);_(* \(#\ ###\ ##0\);_(* &quot;-&quot;_);_(@_)"/>
      <alignment horizontal="right" readingOrder="0"/>
    </dxf>
  </rfmt>
  <rfmt sheetId="4" s="1" sqref="BX21" start="0" length="0">
    <dxf>
      <font>
        <sz val="8"/>
        <color rgb="FFFF0000"/>
        <name val="Santander Text"/>
        <scheme val="none"/>
      </font>
      <numFmt numFmtId="165" formatCode="_(* #\ ###\ ##0_);_(* \(#\ ###\ ##0\);_(* &quot;-&quot;_);_(@_)"/>
      <alignment horizontal="right" readingOrder="0"/>
    </dxf>
  </rfmt>
  <rfmt sheetId="4" s="1" sqref="BY21" start="0" length="0">
    <dxf>
      <font>
        <sz val="8"/>
        <color rgb="FFFF0000"/>
        <name val="Santander Text"/>
        <scheme val="none"/>
      </font>
      <numFmt numFmtId="165" formatCode="_(* #\ ###\ ##0_);_(* \(#\ ###\ ##0\);_(* &quot;-&quot;_);_(@_)"/>
      <alignment horizontal="right" readingOrder="0"/>
    </dxf>
  </rfmt>
  <rfmt sheetId="4" s="1" sqref="BZ21" start="0" length="0">
    <dxf>
      <font>
        <sz val="8"/>
        <color rgb="FFFF0000"/>
        <name val="Santander Text"/>
        <scheme val="none"/>
      </font>
      <numFmt numFmtId="165" formatCode="_(* #\ ###\ ##0_);_(* \(#\ ###\ ##0\);_(* &quot;-&quot;_);_(@_)"/>
      <alignment horizontal="right" readingOrder="0"/>
    </dxf>
  </rfmt>
  <rfmt sheetId="4" s="1" sqref="CA21" start="0" length="0">
    <dxf>
      <font>
        <sz val="8"/>
        <color rgb="FFFF0000"/>
        <name val="Santander Text"/>
        <scheme val="none"/>
      </font>
      <numFmt numFmtId="165" formatCode="_(* #\ ###\ ##0_);_(* \(#\ ###\ ##0\);_(* &quot;-&quot;_);_(@_)"/>
      <alignment horizontal="right" readingOrder="0"/>
    </dxf>
  </rfmt>
  <rfmt sheetId="4" s="1" sqref="CB21" start="0" length="0">
    <dxf>
      <font>
        <sz val="8"/>
        <color rgb="FFFF0000"/>
        <name val="Santander Text"/>
        <scheme val="none"/>
      </font>
      <numFmt numFmtId="165" formatCode="_(* #\ ###\ ##0_);_(* \(#\ ###\ ##0\);_(* &quot;-&quot;_);_(@_)"/>
      <alignment horizontal="right" readingOrder="0"/>
    </dxf>
  </rfmt>
  <rfmt sheetId="4" s="1" sqref="CC21" start="0" length="0">
    <dxf>
      <font>
        <sz val="8"/>
        <color rgb="FFFF0000"/>
        <name val="Santander Text"/>
        <scheme val="none"/>
      </font>
      <numFmt numFmtId="165" formatCode="_(* #\ ###\ ##0_);_(* \(#\ ###\ ##0\);_(* &quot;-&quot;_);_(@_)"/>
      <alignment horizontal="right" readingOrder="0"/>
    </dxf>
  </rfmt>
  <rfmt sheetId="4" s="1" sqref="CD21" start="0" length="0">
    <dxf>
      <font>
        <sz val="8"/>
        <color rgb="FFFF0000"/>
        <name val="Santander Text"/>
        <scheme val="none"/>
      </font>
      <numFmt numFmtId="165" formatCode="_(* #\ ###\ ##0_);_(* \(#\ ###\ ##0\);_(* &quot;-&quot;_);_(@_)"/>
      <alignment horizontal="right" readingOrder="0"/>
    </dxf>
  </rfmt>
  <rfmt sheetId="4" s="1" sqref="CE21" start="0" length="0">
    <dxf>
      <font>
        <sz val="8"/>
        <color rgb="FFFF0000"/>
        <name val="Santander Text"/>
        <scheme val="none"/>
      </font>
      <numFmt numFmtId="165" formatCode="_(* #\ ###\ ##0_);_(* \(#\ ###\ ##0\);_(* &quot;-&quot;_);_(@_)"/>
      <alignment horizontal="right" readingOrder="0"/>
    </dxf>
  </rfmt>
  <rfmt sheetId="4" s="1" sqref="CF21" start="0" length="0">
    <dxf>
      <font>
        <sz val="8"/>
        <color rgb="FFFF0000"/>
        <name val="Santander Text"/>
        <scheme val="none"/>
      </font>
      <numFmt numFmtId="165" formatCode="_(* #\ ###\ ##0_);_(* \(#\ ###\ ##0\);_(* &quot;-&quot;_);_(@_)"/>
      <alignment horizontal="right" readingOrder="0"/>
    </dxf>
  </rfmt>
  <rfmt sheetId="4" s="1" sqref="CG21" start="0" length="0">
    <dxf>
      <font>
        <sz val="8"/>
        <color rgb="FFFF0000"/>
        <name val="Santander Text"/>
        <scheme val="none"/>
      </font>
      <numFmt numFmtId="165" formatCode="_(* #\ ###\ ##0_);_(* \(#\ ###\ ##0\);_(* &quot;-&quot;_);_(@_)"/>
      <alignment horizontal="right" readingOrder="0"/>
    </dxf>
  </rfmt>
  <rfmt sheetId="4" s="1" sqref="CH21" start="0" length="0">
    <dxf>
      <font>
        <sz val="8"/>
        <color rgb="FFFF0000"/>
        <name val="Santander Text"/>
        <scheme val="none"/>
      </font>
      <numFmt numFmtId="165" formatCode="_(* #\ ###\ ##0_);_(* \(#\ ###\ ##0\);_(* &quot;-&quot;_);_(@_)"/>
      <alignment horizontal="right" readingOrder="0"/>
    </dxf>
  </rfmt>
  <rfmt sheetId="4" s="1" sqref="CI21" start="0" length="0">
    <dxf>
      <font>
        <sz val="8"/>
        <color rgb="FFFF0000"/>
        <name val="Santander Text"/>
        <scheme val="none"/>
      </font>
      <numFmt numFmtId="165" formatCode="_(* #\ ###\ ##0_);_(* \(#\ ###\ ##0\);_(* &quot;-&quot;_);_(@_)"/>
      <alignment horizontal="right" readingOrder="0"/>
    </dxf>
  </rfmt>
  <rfmt sheetId="4" s="1" sqref="CJ21" start="0" length="0">
    <dxf>
      <font>
        <sz val="8"/>
        <color rgb="FFFF0000"/>
        <name val="Santander Text"/>
        <scheme val="none"/>
      </font>
      <numFmt numFmtId="165" formatCode="_(* #\ ###\ ##0_);_(* \(#\ ###\ ##0\);_(* &quot;-&quot;_);_(@_)"/>
      <alignment horizontal="right" readingOrder="0"/>
    </dxf>
  </rfmt>
  <rfmt sheetId="4" s="1" sqref="CK21" start="0" length="0">
    <dxf>
      <font>
        <sz val="8"/>
        <color rgb="FFFF0000"/>
        <name val="Santander Text"/>
        <scheme val="none"/>
      </font>
      <numFmt numFmtId="165" formatCode="_(* #\ ###\ ##0_);_(* \(#\ ###\ ##0\);_(* &quot;-&quot;_);_(@_)"/>
      <alignment horizontal="right" readingOrder="0"/>
    </dxf>
  </rfmt>
  <rfmt sheetId="4" s="1" sqref="CL21" start="0" length="0">
    <dxf>
      <font>
        <sz val="8"/>
        <color rgb="FFFF0000"/>
        <name val="Santander Text"/>
        <scheme val="none"/>
      </font>
      <numFmt numFmtId="165" formatCode="_(* #\ ###\ ##0_);_(* \(#\ ###\ ##0\);_(* &quot;-&quot;_);_(@_)"/>
      <alignment horizontal="right" readingOrder="0"/>
    </dxf>
  </rfmt>
  <rfmt sheetId="4" s="1" sqref="CM21" start="0" length="0">
    <dxf>
      <font>
        <sz val="8"/>
        <color rgb="FFFF0000"/>
        <name val="Santander Text"/>
        <scheme val="none"/>
      </font>
      <numFmt numFmtId="165" formatCode="_(* #\ ###\ ##0_);_(* \(#\ ###\ ##0\);_(* &quot;-&quot;_);_(@_)"/>
      <alignment horizontal="right" readingOrder="0"/>
    </dxf>
  </rfmt>
  <rfmt sheetId="4" s="1" sqref="CN21" start="0" length="0">
    <dxf>
      <font>
        <sz val="8"/>
        <color rgb="FFFF0000"/>
        <name val="Santander Text"/>
        <scheme val="none"/>
      </font>
      <numFmt numFmtId="165" formatCode="_(* #\ ###\ ##0_);_(* \(#\ ###\ ##0\);_(* &quot;-&quot;_);_(@_)"/>
      <alignment horizontal="right" readingOrder="0"/>
    </dxf>
  </rfmt>
  <rfmt sheetId="4" s="1" sqref="CO21" start="0" length="0">
    <dxf>
      <font>
        <sz val="8"/>
        <color rgb="FFFF0000"/>
        <name val="Santander Text"/>
        <scheme val="none"/>
      </font>
      <numFmt numFmtId="165" formatCode="_(* #\ ###\ ##0_);_(* \(#\ ###\ ##0\);_(* &quot;-&quot;_);_(@_)"/>
      <alignment horizontal="right" readingOrder="0"/>
    </dxf>
  </rfmt>
  <rfmt sheetId="4" s="1" sqref="CP21" start="0" length="0">
    <dxf>
      <font>
        <sz val="8"/>
        <color rgb="FFFF0000"/>
        <name val="Santander Text"/>
        <scheme val="none"/>
      </font>
      <numFmt numFmtId="165" formatCode="_(* #\ ###\ ##0_);_(* \(#\ ###\ ##0\);_(* &quot;-&quot;_);_(@_)"/>
      <alignment horizontal="right" readingOrder="0"/>
    </dxf>
  </rfmt>
  <rfmt sheetId="4" s="1" sqref="CQ21" start="0" length="0">
    <dxf>
      <font>
        <sz val="8"/>
        <color rgb="FFFF0000"/>
        <name val="Santander Text"/>
        <scheme val="none"/>
      </font>
      <numFmt numFmtId="165" formatCode="_(* #\ ###\ ##0_);_(* \(#\ ###\ ##0\);_(* &quot;-&quot;_);_(@_)"/>
      <alignment horizontal="right" readingOrder="0"/>
    </dxf>
  </rfmt>
  <rfmt sheetId="4" s="1" sqref="CR21" start="0" length="0">
    <dxf>
      <font>
        <sz val="8"/>
        <color rgb="FFFF0000"/>
        <name val="Santander Text"/>
        <scheme val="none"/>
      </font>
      <numFmt numFmtId="165" formatCode="_(* #\ ###\ ##0_);_(* \(#\ ###\ ##0\);_(* &quot;-&quot;_);_(@_)"/>
      <alignment horizontal="right" readingOrder="0"/>
    </dxf>
  </rfmt>
  <rfmt sheetId="4" s="1" sqref="CS21" start="0" length="0">
    <dxf>
      <font>
        <sz val="8"/>
        <color rgb="FFFF0000"/>
        <name val="Santander Text"/>
        <scheme val="none"/>
      </font>
      <numFmt numFmtId="165" formatCode="_(* #\ ###\ ##0_);_(* \(#\ ###\ ##0\);_(* &quot;-&quot;_);_(@_)"/>
      <alignment horizontal="right" readingOrder="0"/>
    </dxf>
  </rfmt>
  <rfmt sheetId="4" s="1" sqref="CT21" start="0" length="0">
    <dxf>
      <font>
        <sz val="8"/>
        <color rgb="FFFF0000"/>
        <name val="Santander Text"/>
        <scheme val="none"/>
      </font>
      <numFmt numFmtId="165" formatCode="_(* #\ ###\ ##0_);_(* \(#\ ###\ ##0\);_(* &quot;-&quot;_);_(@_)"/>
      <alignment horizontal="right" readingOrder="0"/>
    </dxf>
  </rfmt>
  <rfmt sheetId="4" s="1" sqref="X22" start="0" length="0">
    <dxf>
      <font>
        <b val="0"/>
        <sz val="8"/>
        <color rgb="FFFF0000"/>
        <name val="Santander Text"/>
        <scheme val="none"/>
      </font>
      <numFmt numFmtId="165" formatCode="_(* #\ ###\ ##0_);_(* \(#\ ###\ ##0\);_(* &quot;-&quot;_);_(@_)"/>
      <alignment horizontal="right" readingOrder="0"/>
    </dxf>
  </rfmt>
  <rfmt sheetId="4" s="1" sqref="Y22" start="0" length="0">
    <dxf>
      <font>
        <b val="0"/>
        <sz val="8"/>
        <color rgb="FFFF0000"/>
        <name val="Santander Text"/>
        <scheme val="none"/>
      </font>
      <numFmt numFmtId="165" formatCode="_(* #\ ###\ ##0_);_(* \(#\ ###\ ##0\);_(* &quot;-&quot;_);_(@_)"/>
      <alignment horizontal="right" readingOrder="0"/>
    </dxf>
  </rfmt>
  <rfmt sheetId="4" s="1" sqref="Z22" start="0" length="0">
    <dxf>
      <font>
        <b val="0"/>
        <sz val="8"/>
        <color rgb="FFFF0000"/>
        <name val="Santander Text"/>
        <scheme val="none"/>
      </font>
      <numFmt numFmtId="165" formatCode="_(* #\ ###\ ##0_);_(* \(#\ ###\ ##0\);_(* &quot;-&quot;_);_(@_)"/>
      <alignment horizontal="right" readingOrder="0"/>
    </dxf>
  </rfmt>
  <rfmt sheetId="4" s="1" sqref="AA22" start="0" length="0">
    <dxf>
      <font>
        <b val="0"/>
        <sz val="8"/>
        <color rgb="FFFF0000"/>
        <name val="Santander Text"/>
        <scheme val="none"/>
      </font>
      <numFmt numFmtId="165" formatCode="_(* #\ ###\ ##0_);_(* \(#\ ###\ ##0\);_(* &quot;-&quot;_);_(@_)"/>
      <alignment horizontal="right" readingOrder="0"/>
    </dxf>
  </rfmt>
  <rfmt sheetId="4" s="1" sqref="AB22" start="0" length="0">
    <dxf>
      <font>
        <b val="0"/>
        <sz val="8"/>
        <color rgb="FFFF0000"/>
        <name val="Santander Text"/>
        <scheme val="none"/>
      </font>
      <numFmt numFmtId="165" formatCode="_(* #\ ###\ ##0_);_(* \(#\ ###\ ##0\);_(* &quot;-&quot;_);_(@_)"/>
      <alignment horizontal="right" readingOrder="0"/>
    </dxf>
  </rfmt>
  <rfmt sheetId="4" s="1" sqref="AC22" start="0" length="0">
    <dxf>
      <font>
        <b val="0"/>
        <sz val="8"/>
        <color rgb="FFFF0000"/>
        <name val="Santander Text"/>
        <scheme val="none"/>
      </font>
      <numFmt numFmtId="165" formatCode="_(* #\ ###\ ##0_);_(* \(#\ ###\ ##0\);_(* &quot;-&quot;_);_(@_)"/>
      <alignment horizontal="right" readingOrder="0"/>
    </dxf>
  </rfmt>
  <rfmt sheetId="4" s="1" sqref="AD22" start="0" length="0">
    <dxf>
      <font>
        <b val="0"/>
        <sz val="8"/>
        <color rgb="FFFF0000"/>
        <name val="Santander Text"/>
        <scheme val="none"/>
      </font>
      <numFmt numFmtId="165" formatCode="_(* #\ ###\ ##0_);_(* \(#\ ###\ ##0\);_(* &quot;-&quot;_);_(@_)"/>
      <alignment horizontal="right" readingOrder="0"/>
    </dxf>
  </rfmt>
  <rfmt sheetId="4" s="1" sqref="AE22" start="0" length="0">
    <dxf>
      <font>
        <b val="0"/>
        <sz val="8"/>
        <color rgb="FFFF0000"/>
        <name val="Santander Text"/>
        <scheme val="none"/>
      </font>
      <numFmt numFmtId="165" formatCode="_(* #\ ###\ ##0_);_(* \(#\ ###\ ##0\);_(* &quot;-&quot;_);_(@_)"/>
      <alignment horizontal="right" readingOrder="0"/>
    </dxf>
  </rfmt>
  <rfmt sheetId="4" s="1" sqref="AF22" start="0" length="0">
    <dxf>
      <font>
        <b val="0"/>
        <sz val="8"/>
        <color rgb="FFFF0000"/>
        <name val="Santander Text"/>
        <scheme val="none"/>
      </font>
      <numFmt numFmtId="165" formatCode="_(* #\ ###\ ##0_);_(* \(#\ ###\ ##0\);_(* &quot;-&quot;_);_(@_)"/>
      <alignment horizontal="right" readingOrder="0"/>
    </dxf>
  </rfmt>
  <rfmt sheetId="4" s="1" sqref="AG22" start="0" length="0">
    <dxf>
      <font>
        <b val="0"/>
        <sz val="8"/>
        <color rgb="FFFF0000"/>
        <name val="Santander Text"/>
        <scheme val="none"/>
      </font>
      <numFmt numFmtId="165" formatCode="_(* #\ ###\ ##0_);_(* \(#\ ###\ ##0\);_(* &quot;-&quot;_);_(@_)"/>
      <alignment horizontal="right" readingOrder="0"/>
    </dxf>
  </rfmt>
  <rfmt sheetId="4" s="1" sqref="AH22" start="0" length="0">
    <dxf>
      <font>
        <b val="0"/>
        <sz val="8"/>
        <color rgb="FFFF0000"/>
        <name val="Santander Text"/>
        <scheme val="none"/>
      </font>
      <numFmt numFmtId="165" formatCode="_(* #\ ###\ ##0_);_(* \(#\ ###\ ##0\);_(* &quot;-&quot;_);_(@_)"/>
      <alignment horizontal="right" readingOrder="0"/>
    </dxf>
  </rfmt>
  <rfmt sheetId="4" s="1" sqref="AI22" start="0" length="0">
    <dxf>
      <font>
        <b val="0"/>
        <sz val="8"/>
        <color rgb="FFFF0000"/>
        <name val="Santander Text"/>
        <scheme val="none"/>
      </font>
      <numFmt numFmtId="165" formatCode="_(* #\ ###\ ##0_);_(* \(#\ ###\ ##0\);_(* &quot;-&quot;_);_(@_)"/>
      <alignment horizontal="right" readingOrder="0"/>
    </dxf>
  </rfmt>
  <rfmt sheetId="4" s="1" sqref="AJ22" start="0" length="0">
    <dxf>
      <font>
        <b val="0"/>
        <sz val="8"/>
        <color rgb="FFFF0000"/>
        <name val="Santander Text"/>
        <scheme val="none"/>
      </font>
      <numFmt numFmtId="165" formatCode="_(* #\ ###\ ##0_);_(* \(#\ ###\ ##0\);_(* &quot;-&quot;_);_(@_)"/>
      <alignment horizontal="right" readingOrder="0"/>
    </dxf>
  </rfmt>
  <rfmt sheetId="4" s="1" sqref="AK22" start="0" length="0">
    <dxf>
      <font>
        <b val="0"/>
        <sz val="8"/>
        <color rgb="FFFF0000"/>
        <name val="Santander Text"/>
        <scheme val="none"/>
      </font>
      <numFmt numFmtId="165" formatCode="_(* #\ ###\ ##0_);_(* \(#\ ###\ ##0\);_(* &quot;-&quot;_);_(@_)"/>
      <alignment horizontal="right" readingOrder="0"/>
    </dxf>
  </rfmt>
  <rfmt sheetId="4" s="1" sqref="AL22" start="0" length="0">
    <dxf>
      <font>
        <b val="0"/>
        <sz val="8"/>
        <color rgb="FFFF0000"/>
        <name val="Santander Text"/>
        <scheme val="none"/>
      </font>
      <numFmt numFmtId="165" formatCode="_(* #\ ###\ ##0_);_(* \(#\ ###\ ##0\);_(* &quot;-&quot;_);_(@_)"/>
      <alignment horizontal="right" readingOrder="0"/>
    </dxf>
  </rfmt>
  <rfmt sheetId="4" s="1" sqref="AM22" start="0" length="0">
    <dxf>
      <font>
        <b val="0"/>
        <sz val="8"/>
        <color rgb="FFFF0000"/>
        <name val="Santander Text"/>
        <scheme val="none"/>
      </font>
      <numFmt numFmtId="165" formatCode="_(* #\ ###\ ##0_);_(* \(#\ ###\ ##0\);_(* &quot;-&quot;_);_(@_)"/>
      <alignment horizontal="right" readingOrder="0"/>
    </dxf>
  </rfmt>
  <rfmt sheetId="4" s="1" sqref="AN22" start="0" length="0">
    <dxf>
      <font>
        <b val="0"/>
        <sz val="8"/>
        <color rgb="FFFF0000"/>
        <name val="Santander Text"/>
        <scheme val="none"/>
      </font>
      <numFmt numFmtId="165" formatCode="_(* #\ ###\ ##0_);_(* \(#\ ###\ ##0\);_(* &quot;-&quot;_);_(@_)"/>
      <alignment horizontal="right" readingOrder="0"/>
    </dxf>
  </rfmt>
  <rfmt sheetId="4" s="1" sqref="AO22" start="0" length="0">
    <dxf>
      <font>
        <b val="0"/>
        <sz val="8"/>
        <color rgb="FFFF0000"/>
        <name val="Santander Text"/>
        <scheme val="none"/>
      </font>
      <numFmt numFmtId="165" formatCode="_(* #\ ###\ ##0_);_(* \(#\ ###\ ##0\);_(* &quot;-&quot;_);_(@_)"/>
      <alignment horizontal="right" readingOrder="0"/>
    </dxf>
  </rfmt>
  <rfmt sheetId="4" s="1" sqref="AP22" start="0" length="0">
    <dxf>
      <font>
        <b val="0"/>
        <sz val="8"/>
        <color rgb="FFFF0000"/>
        <name val="Santander Text"/>
        <scheme val="none"/>
      </font>
      <numFmt numFmtId="165" formatCode="_(* #\ ###\ ##0_);_(* \(#\ ###\ ##0\);_(* &quot;-&quot;_);_(@_)"/>
      <alignment horizontal="right" readingOrder="0"/>
    </dxf>
  </rfmt>
  <rfmt sheetId="4" s="1" sqref="AQ22" start="0" length="0">
    <dxf>
      <font>
        <b val="0"/>
        <sz val="8"/>
        <color rgb="FFFF0000"/>
        <name val="Santander Text"/>
        <scheme val="none"/>
      </font>
      <numFmt numFmtId="165" formatCode="_(* #\ ###\ ##0_);_(* \(#\ ###\ ##0\);_(* &quot;-&quot;_);_(@_)"/>
      <alignment horizontal="right" readingOrder="0"/>
    </dxf>
  </rfmt>
  <rfmt sheetId="4" s="1" sqref="AR22" start="0" length="0">
    <dxf>
      <font>
        <b val="0"/>
        <sz val="8"/>
        <color rgb="FFFF0000"/>
        <name val="Santander Text"/>
        <scheme val="none"/>
      </font>
      <numFmt numFmtId="165" formatCode="_(* #\ ###\ ##0_);_(* \(#\ ###\ ##0\);_(* &quot;-&quot;_);_(@_)"/>
      <alignment horizontal="right" readingOrder="0"/>
    </dxf>
  </rfmt>
  <rfmt sheetId="4" s="1" sqref="AS22" start="0" length="0">
    <dxf>
      <font>
        <b val="0"/>
        <sz val="8"/>
        <color rgb="FFFF0000"/>
        <name val="Santander Text"/>
        <scheme val="none"/>
      </font>
      <numFmt numFmtId="165" formatCode="_(* #\ ###\ ##0_);_(* \(#\ ###\ ##0\);_(* &quot;-&quot;_);_(@_)"/>
      <alignment horizontal="right" readingOrder="0"/>
    </dxf>
  </rfmt>
  <rfmt sheetId="4" s="1" sqref="AT22" start="0" length="0">
    <dxf>
      <font>
        <b val="0"/>
        <sz val="8"/>
        <color rgb="FFFF0000"/>
        <name val="Santander Text"/>
        <scheme val="none"/>
      </font>
      <numFmt numFmtId="165" formatCode="_(* #\ ###\ ##0_);_(* \(#\ ###\ ##0\);_(* &quot;-&quot;_);_(@_)"/>
      <alignment horizontal="right" readingOrder="0"/>
    </dxf>
  </rfmt>
  <rfmt sheetId="4" s="1" sqref="AU22" start="0" length="0">
    <dxf>
      <font>
        <b val="0"/>
        <sz val="8"/>
        <color rgb="FFFF0000"/>
        <name val="Santander Text"/>
        <scheme val="none"/>
      </font>
      <numFmt numFmtId="165" formatCode="_(* #\ ###\ ##0_);_(* \(#\ ###\ ##0\);_(* &quot;-&quot;_);_(@_)"/>
      <alignment horizontal="right" readingOrder="0"/>
    </dxf>
  </rfmt>
  <rfmt sheetId="4" s="1" sqref="AV22" start="0" length="0">
    <dxf>
      <font>
        <b val="0"/>
        <sz val="8"/>
        <color rgb="FFFF0000"/>
        <name val="Santander Text"/>
        <scheme val="none"/>
      </font>
      <numFmt numFmtId="165" formatCode="_(* #\ ###\ ##0_);_(* \(#\ ###\ ##0\);_(* &quot;-&quot;_);_(@_)"/>
      <alignment horizontal="right" readingOrder="0"/>
    </dxf>
  </rfmt>
  <rfmt sheetId="4" s="1" sqref="AW22" start="0" length="0">
    <dxf>
      <font>
        <b val="0"/>
        <sz val="8"/>
        <color rgb="FFFF0000"/>
        <name val="Santander Text"/>
        <scheme val="none"/>
      </font>
      <numFmt numFmtId="165" formatCode="_(* #\ ###\ ##0_);_(* \(#\ ###\ ##0\);_(* &quot;-&quot;_);_(@_)"/>
      <alignment horizontal="right" readingOrder="0"/>
    </dxf>
  </rfmt>
  <rfmt sheetId="4" s="1" sqref="AX22" start="0" length="0">
    <dxf>
      <font>
        <b val="0"/>
        <sz val="8"/>
        <color rgb="FFFF0000"/>
        <name val="Santander Text"/>
        <scheme val="none"/>
      </font>
      <numFmt numFmtId="165" formatCode="_(* #\ ###\ ##0_);_(* \(#\ ###\ ##0\);_(* &quot;-&quot;_);_(@_)"/>
      <alignment horizontal="right" readingOrder="0"/>
    </dxf>
  </rfmt>
  <rfmt sheetId="4" s="1" sqref="AY22" start="0" length="0">
    <dxf>
      <font>
        <b val="0"/>
        <sz val="8"/>
        <color rgb="FFFF0000"/>
        <name val="Santander Text"/>
        <scheme val="none"/>
      </font>
      <numFmt numFmtId="165" formatCode="_(* #\ ###\ ##0_);_(* \(#\ ###\ ##0\);_(* &quot;-&quot;_);_(@_)"/>
      <alignment horizontal="right" readingOrder="0"/>
    </dxf>
  </rfmt>
  <rfmt sheetId="4" s="1" sqref="AZ22" start="0" length="0">
    <dxf>
      <font>
        <b val="0"/>
        <sz val="8"/>
        <color rgb="FFFF0000"/>
        <name val="Santander Text"/>
        <scheme val="none"/>
      </font>
      <numFmt numFmtId="165" formatCode="_(* #\ ###\ ##0_);_(* \(#\ ###\ ##0\);_(* &quot;-&quot;_);_(@_)"/>
      <alignment horizontal="right" readingOrder="0"/>
    </dxf>
  </rfmt>
  <rfmt sheetId="4" s="1" sqref="BA22" start="0" length="0">
    <dxf>
      <font>
        <b val="0"/>
        <sz val="8"/>
        <color rgb="FFFF0000"/>
        <name val="Santander Text"/>
        <scheme val="none"/>
      </font>
      <numFmt numFmtId="165" formatCode="_(* #\ ###\ ##0_);_(* \(#\ ###\ ##0\);_(* &quot;-&quot;_);_(@_)"/>
      <alignment horizontal="right" readingOrder="0"/>
    </dxf>
  </rfmt>
  <rfmt sheetId="4" s="1" sqref="BB22" start="0" length="0">
    <dxf>
      <font>
        <b val="0"/>
        <sz val="8"/>
        <color rgb="FFFF0000"/>
        <name val="Santander Text"/>
        <scheme val="none"/>
      </font>
      <numFmt numFmtId="165" formatCode="_(* #\ ###\ ##0_);_(* \(#\ ###\ ##0\);_(* &quot;-&quot;_);_(@_)"/>
      <alignment horizontal="right" readingOrder="0"/>
    </dxf>
  </rfmt>
  <rfmt sheetId="4" s="1" sqref="BC22" start="0" length="0">
    <dxf>
      <font>
        <b val="0"/>
        <sz val="8"/>
        <color rgb="FFFF0000"/>
        <name val="Santander Text"/>
        <scheme val="none"/>
      </font>
      <numFmt numFmtId="165" formatCode="_(* #\ ###\ ##0_);_(* \(#\ ###\ ##0\);_(* &quot;-&quot;_);_(@_)"/>
      <alignment horizontal="right" readingOrder="0"/>
    </dxf>
  </rfmt>
  <rfmt sheetId="4" s="1" sqref="BD22" start="0" length="0">
    <dxf>
      <font>
        <b val="0"/>
        <sz val="8"/>
        <color rgb="FFFF0000"/>
        <name val="Santander Text"/>
        <scheme val="none"/>
      </font>
      <numFmt numFmtId="165" formatCode="_(* #\ ###\ ##0_);_(* \(#\ ###\ ##0\);_(* &quot;-&quot;_);_(@_)"/>
      <alignment horizontal="right" readingOrder="0"/>
    </dxf>
  </rfmt>
  <rfmt sheetId="4" s="1" sqref="BE22" start="0" length="0">
    <dxf>
      <font>
        <b val="0"/>
        <sz val="8"/>
        <color rgb="FFFF0000"/>
        <name val="Santander Text"/>
        <scheme val="none"/>
      </font>
      <numFmt numFmtId="165" formatCode="_(* #\ ###\ ##0_);_(* \(#\ ###\ ##0\);_(* &quot;-&quot;_);_(@_)"/>
      <alignment horizontal="right" readingOrder="0"/>
    </dxf>
  </rfmt>
  <rfmt sheetId="4" s="1" sqref="BF22" start="0" length="0">
    <dxf>
      <font>
        <b val="0"/>
        <sz val="8"/>
        <color rgb="FFFF0000"/>
        <name val="Santander Text"/>
        <scheme val="none"/>
      </font>
      <numFmt numFmtId="165" formatCode="_(* #\ ###\ ##0_);_(* \(#\ ###\ ##0\);_(* &quot;-&quot;_);_(@_)"/>
      <alignment horizontal="right" readingOrder="0"/>
    </dxf>
  </rfmt>
  <rfmt sheetId="4" s="1" sqref="BG22" start="0" length="0">
    <dxf>
      <font>
        <b val="0"/>
        <sz val="8"/>
        <color rgb="FFFF0000"/>
        <name val="Santander Text"/>
        <scheme val="none"/>
      </font>
      <numFmt numFmtId="165" formatCode="_(* #\ ###\ ##0_);_(* \(#\ ###\ ##0\);_(* &quot;-&quot;_);_(@_)"/>
      <alignment horizontal="right" readingOrder="0"/>
    </dxf>
  </rfmt>
  <rfmt sheetId="4" s="1" sqref="BH22" start="0" length="0">
    <dxf>
      <font>
        <b val="0"/>
        <sz val="8"/>
        <color rgb="FFFF0000"/>
        <name val="Santander Text"/>
        <scheme val="none"/>
      </font>
      <numFmt numFmtId="165" formatCode="_(* #\ ###\ ##0_);_(* \(#\ ###\ ##0\);_(* &quot;-&quot;_);_(@_)"/>
      <alignment horizontal="right" readingOrder="0"/>
    </dxf>
  </rfmt>
  <rfmt sheetId="4" s="1" sqref="BI22" start="0" length="0">
    <dxf>
      <font>
        <b val="0"/>
        <sz val="8"/>
        <color rgb="FFFF0000"/>
        <name val="Santander Text"/>
        <scheme val="none"/>
      </font>
      <numFmt numFmtId="165" formatCode="_(* #\ ###\ ##0_);_(* \(#\ ###\ ##0\);_(* &quot;-&quot;_);_(@_)"/>
      <alignment horizontal="right" readingOrder="0"/>
    </dxf>
  </rfmt>
  <rfmt sheetId="4" s="1" sqref="BJ22" start="0" length="0">
    <dxf>
      <font>
        <b val="0"/>
        <sz val="8"/>
        <color rgb="FFFF0000"/>
        <name val="Santander Text"/>
        <scheme val="none"/>
      </font>
      <numFmt numFmtId="165" formatCode="_(* #\ ###\ ##0_);_(* \(#\ ###\ ##0\);_(* &quot;-&quot;_);_(@_)"/>
      <alignment horizontal="right" readingOrder="0"/>
    </dxf>
  </rfmt>
  <rfmt sheetId="4" s="1" sqref="BK22" start="0" length="0">
    <dxf>
      <font>
        <b val="0"/>
        <sz val="8"/>
        <color rgb="FFFF0000"/>
        <name val="Santander Text"/>
        <scheme val="none"/>
      </font>
      <numFmt numFmtId="165" formatCode="_(* #\ ###\ ##0_);_(* \(#\ ###\ ##0\);_(* &quot;-&quot;_);_(@_)"/>
      <alignment horizontal="right" readingOrder="0"/>
    </dxf>
  </rfmt>
  <rfmt sheetId="4" s="1" sqref="BL22" start="0" length="0">
    <dxf>
      <font>
        <b val="0"/>
        <sz val="8"/>
        <color rgb="FFFF0000"/>
        <name val="Santander Text"/>
        <scheme val="none"/>
      </font>
      <numFmt numFmtId="165" formatCode="_(* #\ ###\ ##0_);_(* \(#\ ###\ ##0\);_(* &quot;-&quot;_);_(@_)"/>
      <alignment horizontal="right" readingOrder="0"/>
    </dxf>
  </rfmt>
  <rfmt sheetId="4" s="1" sqref="BM22" start="0" length="0">
    <dxf>
      <font>
        <b val="0"/>
        <sz val="8"/>
        <color rgb="FFFF0000"/>
        <name val="Santander Text"/>
        <scheme val="none"/>
      </font>
      <numFmt numFmtId="165" formatCode="_(* #\ ###\ ##0_);_(* \(#\ ###\ ##0\);_(* &quot;-&quot;_);_(@_)"/>
      <alignment horizontal="right" readingOrder="0"/>
    </dxf>
  </rfmt>
  <rfmt sheetId="4" s="1" sqref="BN22" start="0" length="0">
    <dxf>
      <font>
        <b val="0"/>
        <sz val="8"/>
        <color rgb="FFFF0000"/>
        <name val="Santander Text"/>
        <scheme val="none"/>
      </font>
      <numFmt numFmtId="165" formatCode="_(* #\ ###\ ##0_);_(* \(#\ ###\ ##0\);_(* &quot;-&quot;_);_(@_)"/>
      <alignment horizontal="right" readingOrder="0"/>
    </dxf>
  </rfmt>
  <rfmt sheetId="4" s="1" sqref="BO22" start="0" length="0">
    <dxf>
      <font>
        <b val="0"/>
        <sz val="8"/>
        <color rgb="FFFF0000"/>
        <name val="Santander Text"/>
        <scheme val="none"/>
      </font>
      <numFmt numFmtId="165" formatCode="_(* #\ ###\ ##0_);_(* \(#\ ###\ ##0\);_(* &quot;-&quot;_);_(@_)"/>
      <alignment horizontal="right" readingOrder="0"/>
    </dxf>
  </rfmt>
  <rfmt sheetId="4" s="1" sqref="BP22" start="0" length="0">
    <dxf>
      <font>
        <b val="0"/>
        <sz val="8"/>
        <color rgb="FFFF0000"/>
        <name val="Santander Text"/>
        <scheme val="none"/>
      </font>
      <numFmt numFmtId="165" formatCode="_(* #\ ###\ ##0_);_(* \(#\ ###\ ##0\);_(* &quot;-&quot;_);_(@_)"/>
      <alignment horizontal="right" readingOrder="0"/>
    </dxf>
  </rfmt>
  <rfmt sheetId="4" s="1" sqref="BQ22" start="0" length="0">
    <dxf>
      <font>
        <b val="0"/>
        <sz val="8"/>
        <color rgb="FFFF0000"/>
        <name val="Santander Text"/>
        <scheme val="none"/>
      </font>
      <numFmt numFmtId="165" formatCode="_(* #\ ###\ ##0_);_(* \(#\ ###\ ##0\);_(* &quot;-&quot;_);_(@_)"/>
      <alignment horizontal="right" readingOrder="0"/>
    </dxf>
  </rfmt>
  <rfmt sheetId="4" s="1" sqref="BR22" start="0" length="0">
    <dxf>
      <font>
        <b val="0"/>
        <sz val="8"/>
        <color rgb="FFFF0000"/>
        <name val="Santander Text"/>
        <scheme val="none"/>
      </font>
      <numFmt numFmtId="165" formatCode="_(* #\ ###\ ##0_);_(* \(#\ ###\ ##0\);_(* &quot;-&quot;_);_(@_)"/>
      <alignment horizontal="right" readingOrder="0"/>
    </dxf>
  </rfmt>
  <rfmt sheetId="4" s="1" sqref="BS22" start="0" length="0">
    <dxf>
      <font>
        <b val="0"/>
        <sz val="8"/>
        <color rgb="FFFF0000"/>
        <name val="Santander Text"/>
        <scheme val="none"/>
      </font>
      <numFmt numFmtId="165" formatCode="_(* #\ ###\ ##0_);_(* \(#\ ###\ ##0\);_(* &quot;-&quot;_);_(@_)"/>
      <alignment horizontal="right" readingOrder="0"/>
    </dxf>
  </rfmt>
  <rfmt sheetId="4" s="1" sqref="BT22" start="0" length="0">
    <dxf>
      <font>
        <b val="0"/>
        <sz val="8"/>
        <color rgb="FFFF0000"/>
        <name val="Santander Text"/>
        <scheme val="none"/>
      </font>
      <numFmt numFmtId="165" formatCode="_(* #\ ###\ ##0_);_(* \(#\ ###\ ##0\);_(* &quot;-&quot;_);_(@_)"/>
      <alignment horizontal="right" readingOrder="0"/>
    </dxf>
  </rfmt>
  <rfmt sheetId="4" s="1" sqref="BU22" start="0" length="0">
    <dxf>
      <font>
        <b val="0"/>
        <sz val="8"/>
        <color rgb="FFFF0000"/>
        <name val="Santander Text"/>
        <scheme val="none"/>
      </font>
      <numFmt numFmtId="165" formatCode="_(* #\ ###\ ##0_);_(* \(#\ ###\ ##0\);_(* &quot;-&quot;_);_(@_)"/>
      <alignment horizontal="right" readingOrder="0"/>
    </dxf>
  </rfmt>
  <rfmt sheetId="4" s="1" sqref="BV22" start="0" length="0">
    <dxf>
      <font>
        <b val="0"/>
        <sz val="8"/>
        <color rgb="FFFF0000"/>
        <name val="Santander Text"/>
        <scheme val="none"/>
      </font>
      <numFmt numFmtId="165" formatCode="_(* #\ ###\ ##0_);_(* \(#\ ###\ ##0\);_(* &quot;-&quot;_);_(@_)"/>
      <alignment horizontal="right" readingOrder="0"/>
    </dxf>
  </rfmt>
  <rfmt sheetId="4" s="1" sqref="BW22" start="0" length="0">
    <dxf>
      <font>
        <b val="0"/>
        <sz val="8"/>
        <color rgb="FFFF0000"/>
        <name val="Santander Text"/>
        <scheme val="none"/>
      </font>
      <numFmt numFmtId="165" formatCode="_(* #\ ###\ ##0_);_(* \(#\ ###\ ##0\);_(* &quot;-&quot;_);_(@_)"/>
      <alignment horizontal="right" readingOrder="0"/>
    </dxf>
  </rfmt>
  <rfmt sheetId="4" s="1" sqref="BX22" start="0" length="0">
    <dxf>
      <font>
        <b val="0"/>
        <sz val="8"/>
        <color rgb="FFFF0000"/>
        <name val="Santander Text"/>
        <scheme val="none"/>
      </font>
      <numFmt numFmtId="165" formatCode="_(* #\ ###\ ##0_);_(* \(#\ ###\ ##0\);_(* &quot;-&quot;_);_(@_)"/>
      <alignment horizontal="right" readingOrder="0"/>
    </dxf>
  </rfmt>
  <rfmt sheetId="4" s="1" sqref="BY22" start="0" length="0">
    <dxf>
      <font>
        <b val="0"/>
        <sz val="8"/>
        <color rgb="FFFF0000"/>
        <name val="Santander Text"/>
        <scheme val="none"/>
      </font>
      <numFmt numFmtId="165" formatCode="_(* #\ ###\ ##0_);_(* \(#\ ###\ ##0\);_(* &quot;-&quot;_);_(@_)"/>
      <alignment horizontal="right" readingOrder="0"/>
    </dxf>
  </rfmt>
  <rfmt sheetId="4" s="1" sqref="BZ22" start="0" length="0">
    <dxf>
      <font>
        <b val="0"/>
        <sz val="8"/>
        <color rgb="FFFF0000"/>
        <name val="Santander Text"/>
        <scheme val="none"/>
      </font>
      <numFmt numFmtId="165" formatCode="_(* #\ ###\ ##0_);_(* \(#\ ###\ ##0\);_(* &quot;-&quot;_);_(@_)"/>
      <alignment horizontal="right" readingOrder="0"/>
    </dxf>
  </rfmt>
  <rfmt sheetId="4" s="1" sqref="CA22" start="0" length="0">
    <dxf>
      <font>
        <b val="0"/>
        <sz val="8"/>
        <color rgb="FFFF0000"/>
        <name val="Santander Text"/>
        <scheme val="none"/>
      </font>
      <numFmt numFmtId="165" formatCode="_(* #\ ###\ ##0_);_(* \(#\ ###\ ##0\);_(* &quot;-&quot;_);_(@_)"/>
      <alignment horizontal="right" readingOrder="0"/>
    </dxf>
  </rfmt>
  <rfmt sheetId="4" s="1" sqref="CB22" start="0" length="0">
    <dxf>
      <font>
        <b val="0"/>
        <sz val="8"/>
        <color rgb="FFFF0000"/>
        <name val="Santander Text"/>
        <scheme val="none"/>
      </font>
      <numFmt numFmtId="165" formatCode="_(* #\ ###\ ##0_);_(* \(#\ ###\ ##0\);_(* &quot;-&quot;_);_(@_)"/>
      <alignment horizontal="right" readingOrder="0"/>
    </dxf>
  </rfmt>
  <rfmt sheetId="4" s="1" sqref="CC22" start="0" length="0">
    <dxf>
      <font>
        <b val="0"/>
        <sz val="8"/>
        <color rgb="FFFF0000"/>
        <name val="Santander Text"/>
        <scheme val="none"/>
      </font>
      <numFmt numFmtId="165" formatCode="_(* #\ ###\ ##0_);_(* \(#\ ###\ ##0\);_(* &quot;-&quot;_);_(@_)"/>
      <alignment horizontal="right" readingOrder="0"/>
    </dxf>
  </rfmt>
  <rfmt sheetId="4" s="1" sqref="CD22" start="0" length="0">
    <dxf>
      <font>
        <b val="0"/>
        <sz val="8"/>
        <color rgb="FFFF0000"/>
        <name val="Santander Text"/>
        <scheme val="none"/>
      </font>
      <numFmt numFmtId="165" formatCode="_(* #\ ###\ ##0_);_(* \(#\ ###\ ##0\);_(* &quot;-&quot;_);_(@_)"/>
      <alignment horizontal="right" readingOrder="0"/>
    </dxf>
  </rfmt>
  <rfmt sheetId="4" s="1" sqref="CE22" start="0" length="0">
    <dxf>
      <font>
        <b val="0"/>
        <sz val="8"/>
        <color rgb="FFFF0000"/>
        <name val="Santander Text"/>
        <scheme val="none"/>
      </font>
      <numFmt numFmtId="165" formatCode="_(* #\ ###\ ##0_);_(* \(#\ ###\ ##0\);_(* &quot;-&quot;_);_(@_)"/>
      <alignment horizontal="right" readingOrder="0"/>
    </dxf>
  </rfmt>
  <rfmt sheetId="4" s="1" sqref="CF22" start="0" length="0">
    <dxf>
      <font>
        <b val="0"/>
        <sz val="8"/>
        <color rgb="FFFF0000"/>
        <name val="Santander Text"/>
        <scheme val="none"/>
      </font>
      <numFmt numFmtId="165" formatCode="_(* #\ ###\ ##0_);_(* \(#\ ###\ ##0\);_(* &quot;-&quot;_);_(@_)"/>
      <alignment horizontal="right" readingOrder="0"/>
    </dxf>
  </rfmt>
  <rfmt sheetId="4" s="1" sqref="CG22" start="0" length="0">
    <dxf>
      <font>
        <b val="0"/>
        <sz val="8"/>
        <color rgb="FFFF0000"/>
        <name val="Santander Text"/>
        <scheme val="none"/>
      </font>
      <numFmt numFmtId="165" formatCode="_(* #\ ###\ ##0_);_(* \(#\ ###\ ##0\);_(* &quot;-&quot;_);_(@_)"/>
      <alignment horizontal="right" readingOrder="0"/>
    </dxf>
  </rfmt>
  <rfmt sheetId="4" s="1" sqref="CH22" start="0" length="0">
    <dxf>
      <font>
        <b val="0"/>
        <sz val="8"/>
        <color rgb="FFFF0000"/>
        <name val="Santander Text"/>
        <scheme val="none"/>
      </font>
      <numFmt numFmtId="165" formatCode="_(* #\ ###\ ##0_);_(* \(#\ ###\ ##0\);_(* &quot;-&quot;_);_(@_)"/>
      <alignment horizontal="right" readingOrder="0"/>
    </dxf>
  </rfmt>
  <rfmt sheetId="4" s="1" sqref="CI22" start="0" length="0">
    <dxf>
      <font>
        <b val="0"/>
        <sz val="8"/>
        <color rgb="FFFF0000"/>
        <name val="Santander Text"/>
        <scheme val="none"/>
      </font>
      <numFmt numFmtId="165" formatCode="_(* #\ ###\ ##0_);_(* \(#\ ###\ ##0\);_(* &quot;-&quot;_);_(@_)"/>
      <alignment horizontal="right" readingOrder="0"/>
    </dxf>
  </rfmt>
  <rfmt sheetId="4" s="1" sqref="CJ22" start="0" length="0">
    <dxf>
      <font>
        <b val="0"/>
        <sz val="8"/>
        <color rgb="FFFF0000"/>
        <name val="Santander Text"/>
        <scheme val="none"/>
      </font>
      <numFmt numFmtId="165" formatCode="_(* #\ ###\ ##0_);_(* \(#\ ###\ ##0\);_(* &quot;-&quot;_);_(@_)"/>
      <alignment horizontal="right" readingOrder="0"/>
    </dxf>
  </rfmt>
  <rfmt sheetId="4" s="1" sqref="CK22" start="0" length="0">
    <dxf>
      <font>
        <b val="0"/>
        <sz val="8"/>
        <color rgb="FFFF0000"/>
        <name val="Santander Text"/>
        <scheme val="none"/>
      </font>
      <numFmt numFmtId="165" formatCode="_(* #\ ###\ ##0_);_(* \(#\ ###\ ##0\);_(* &quot;-&quot;_);_(@_)"/>
      <alignment horizontal="right" readingOrder="0"/>
    </dxf>
  </rfmt>
  <rfmt sheetId="4" s="1" sqref="CL22" start="0" length="0">
    <dxf>
      <font>
        <b val="0"/>
        <sz val="8"/>
        <color rgb="FFFF0000"/>
        <name val="Santander Text"/>
        <scheme val="none"/>
      </font>
      <numFmt numFmtId="165" formatCode="_(* #\ ###\ ##0_);_(* \(#\ ###\ ##0\);_(* &quot;-&quot;_);_(@_)"/>
      <alignment horizontal="right" readingOrder="0"/>
    </dxf>
  </rfmt>
  <rfmt sheetId="4" s="1" sqref="CM22" start="0" length="0">
    <dxf>
      <font>
        <b val="0"/>
        <sz val="8"/>
        <color rgb="FFFF0000"/>
        <name val="Santander Text"/>
        <scheme val="none"/>
      </font>
      <numFmt numFmtId="165" formatCode="_(* #\ ###\ ##0_);_(* \(#\ ###\ ##0\);_(* &quot;-&quot;_);_(@_)"/>
      <alignment horizontal="right" readingOrder="0"/>
    </dxf>
  </rfmt>
  <rfmt sheetId="4" s="1" sqref="CN22" start="0" length="0">
    <dxf>
      <font>
        <b val="0"/>
        <sz val="8"/>
        <color rgb="FFFF0000"/>
        <name val="Santander Text"/>
        <scheme val="none"/>
      </font>
      <numFmt numFmtId="165" formatCode="_(* #\ ###\ ##0_);_(* \(#\ ###\ ##0\);_(* &quot;-&quot;_);_(@_)"/>
      <alignment horizontal="right" readingOrder="0"/>
    </dxf>
  </rfmt>
  <rfmt sheetId="4" s="1" sqref="CO22" start="0" length="0">
    <dxf>
      <font>
        <b val="0"/>
        <sz val="8"/>
        <color rgb="FFFF0000"/>
        <name val="Santander Text"/>
        <scheme val="none"/>
      </font>
      <numFmt numFmtId="165" formatCode="_(* #\ ###\ ##0_);_(* \(#\ ###\ ##0\);_(* &quot;-&quot;_);_(@_)"/>
      <alignment horizontal="right" readingOrder="0"/>
    </dxf>
  </rfmt>
  <rfmt sheetId="4" s="1" sqref="CP22" start="0" length="0">
    <dxf>
      <font>
        <b val="0"/>
        <sz val="8"/>
        <color rgb="FFFF0000"/>
        <name val="Santander Text"/>
        <scheme val="none"/>
      </font>
      <numFmt numFmtId="165" formatCode="_(* #\ ###\ ##0_);_(* \(#\ ###\ ##0\);_(* &quot;-&quot;_);_(@_)"/>
      <alignment horizontal="right" readingOrder="0"/>
    </dxf>
  </rfmt>
  <rfmt sheetId="4" s="1" sqref="CQ22" start="0" length="0">
    <dxf>
      <font>
        <b val="0"/>
        <sz val="8"/>
        <color rgb="FFFF0000"/>
        <name val="Santander Text"/>
        <scheme val="none"/>
      </font>
      <numFmt numFmtId="165" formatCode="_(* #\ ###\ ##0_);_(* \(#\ ###\ ##0\);_(* &quot;-&quot;_);_(@_)"/>
      <alignment horizontal="right" readingOrder="0"/>
    </dxf>
  </rfmt>
  <rfmt sheetId="4" s="1" sqref="CR22" start="0" length="0">
    <dxf>
      <font>
        <b val="0"/>
        <sz val="8"/>
        <color rgb="FFFF0000"/>
        <name val="Santander Text"/>
        <scheme val="none"/>
      </font>
      <numFmt numFmtId="165" formatCode="_(* #\ ###\ ##0_);_(* \(#\ ###\ ##0\);_(* &quot;-&quot;_);_(@_)"/>
      <alignment horizontal="right" readingOrder="0"/>
    </dxf>
  </rfmt>
  <rfmt sheetId="4" s="1" sqref="CS22" start="0" length="0">
    <dxf>
      <font>
        <b val="0"/>
        <sz val="8"/>
        <color rgb="FFFF0000"/>
        <name val="Santander Text"/>
        <scheme val="none"/>
      </font>
      <numFmt numFmtId="165" formatCode="_(* #\ ###\ ##0_);_(* \(#\ ###\ ##0\);_(* &quot;-&quot;_);_(@_)"/>
      <alignment horizontal="right" readingOrder="0"/>
    </dxf>
  </rfmt>
  <rfmt sheetId="4" s="1" sqref="CT22" start="0" length="0">
    <dxf>
      <font>
        <b val="0"/>
        <sz val="8"/>
        <color rgb="FFFF0000"/>
        <name val="Santander Text"/>
        <scheme val="none"/>
      </font>
      <numFmt numFmtId="165" formatCode="_(* #\ ###\ ##0_);_(* \(#\ ###\ ##0\);_(* &quot;-&quot;_);_(@_)"/>
      <alignment horizontal="right" readingOrder="0"/>
    </dxf>
  </rfmt>
  <rfmt sheetId="4" sqref="X23" start="0" length="0">
    <dxf>
      <font>
        <sz val="8"/>
        <color rgb="FFFF0000"/>
        <name val="Santander Text"/>
        <scheme val="none"/>
      </font>
      <numFmt numFmtId="165" formatCode="_(* #\ ###\ ##0_);_(* \(#\ ###\ ##0\);_(* &quot;-&quot;_);_(@_)"/>
      <alignment horizontal="right" vertical="top" readingOrder="0"/>
    </dxf>
  </rfmt>
  <rfmt sheetId="4" sqref="Y23" start="0" length="0">
    <dxf>
      <font>
        <sz val="8"/>
        <color rgb="FFFF0000"/>
        <name val="Santander Text"/>
        <scheme val="none"/>
      </font>
      <numFmt numFmtId="165" formatCode="_(* #\ ###\ ##0_);_(* \(#\ ###\ ##0\);_(* &quot;-&quot;_);_(@_)"/>
      <alignment horizontal="right" vertical="top" readingOrder="0"/>
    </dxf>
  </rfmt>
  <rfmt sheetId="4" sqref="Z23" start="0" length="0">
    <dxf>
      <font>
        <sz val="8"/>
        <color rgb="FFFF0000"/>
        <name val="Santander Text"/>
        <scheme val="none"/>
      </font>
      <numFmt numFmtId="165" formatCode="_(* #\ ###\ ##0_);_(* \(#\ ###\ ##0\);_(* &quot;-&quot;_);_(@_)"/>
      <alignment horizontal="right" vertical="top" readingOrder="0"/>
    </dxf>
  </rfmt>
  <rfmt sheetId="4" sqref="AA23" start="0" length="0">
    <dxf>
      <font>
        <sz val="8"/>
        <color rgb="FFFF0000"/>
        <name val="Santander Text"/>
        <scheme val="none"/>
      </font>
      <numFmt numFmtId="165" formatCode="_(* #\ ###\ ##0_);_(* \(#\ ###\ ##0\);_(* &quot;-&quot;_);_(@_)"/>
      <alignment horizontal="right" vertical="top" readingOrder="0"/>
    </dxf>
  </rfmt>
  <rfmt sheetId="4" sqref="AB23" start="0" length="0">
    <dxf>
      <font>
        <sz val="8"/>
        <color rgb="FFFF0000"/>
        <name val="Santander Text"/>
        <scheme val="none"/>
      </font>
      <numFmt numFmtId="165" formatCode="_(* #\ ###\ ##0_);_(* \(#\ ###\ ##0\);_(* &quot;-&quot;_);_(@_)"/>
      <alignment horizontal="right" vertical="top" readingOrder="0"/>
    </dxf>
  </rfmt>
  <rfmt sheetId="4" sqref="AC23" start="0" length="0">
    <dxf>
      <font>
        <sz val="8"/>
        <color rgb="FFFF0000"/>
        <name val="Santander Text"/>
        <scheme val="none"/>
      </font>
      <numFmt numFmtId="165" formatCode="_(* #\ ###\ ##0_);_(* \(#\ ###\ ##0\);_(* &quot;-&quot;_);_(@_)"/>
      <alignment horizontal="right" vertical="top" readingOrder="0"/>
    </dxf>
  </rfmt>
  <rfmt sheetId="4" sqref="AD23" start="0" length="0">
    <dxf>
      <font>
        <sz val="8"/>
        <color rgb="FFFF0000"/>
        <name val="Santander Text"/>
        <scheme val="none"/>
      </font>
      <numFmt numFmtId="165" formatCode="_(* #\ ###\ ##0_);_(* \(#\ ###\ ##0\);_(* &quot;-&quot;_);_(@_)"/>
      <alignment horizontal="right" vertical="top" readingOrder="0"/>
    </dxf>
  </rfmt>
  <rfmt sheetId="4" sqref="AE23" start="0" length="0">
    <dxf>
      <font>
        <sz val="8"/>
        <color rgb="FFFF0000"/>
        <name val="Santander Text"/>
        <scheme val="none"/>
      </font>
      <numFmt numFmtId="165" formatCode="_(* #\ ###\ ##0_);_(* \(#\ ###\ ##0\);_(* &quot;-&quot;_);_(@_)"/>
      <alignment horizontal="right" vertical="top" readingOrder="0"/>
    </dxf>
  </rfmt>
  <rfmt sheetId="4" sqref="AF23" start="0" length="0">
    <dxf>
      <font>
        <sz val="8"/>
        <color rgb="FFFF0000"/>
        <name val="Santander Text"/>
        <scheme val="none"/>
      </font>
      <numFmt numFmtId="165" formatCode="_(* #\ ###\ ##0_);_(* \(#\ ###\ ##0\);_(* &quot;-&quot;_);_(@_)"/>
      <alignment horizontal="right" vertical="top" readingOrder="0"/>
    </dxf>
  </rfmt>
  <rfmt sheetId="4" sqref="AG23" start="0" length="0">
    <dxf>
      <font>
        <sz val="8"/>
        <color rgb="FFFF0000"/>
        <name val="Santander Text"/>
        <scheme val="none"/>
      </font>
      <numFmt numFmtId="165" formatCode="_(* #\ ###\ ##0_);_(* \(#\ ###\ ##0\);_(* &quot;-&quot;_);_(@_)"/>
      <alignment horizontal="right" vertical="top" readingOrder="0"/>
    </dxf>
  </rfmt>
  <rfmt sheetId="4" sqref="AH23" start="0" length="0">
    <dxf>
      <font>
        <sz val="8"/>
        <color rgb="FFFF0000"/>
        <name val="Santander Text"/>
        <scheme val="none"/>
      </font>
      <numFmt numFmtId="165" formatCode="_(* #\ ###\ ##0_);_(* \(#\ ###\ ##0\);_(* &quot;-&quot;_);_(@_)"/>
      <alignment horizontal="right" vertical="top" readingOrder="0"/>
    </dxf>
  </rfmt>
  <rfmt sheetId="4" sqref="AI23" start="0" length="0">
    <dxf>
      <font>
        <sz val="8"/>
        <color rgb="FFFF0000"/>
        <name val="Santander Text"/>
        <scheme val="none"/>
      </font>
      <numFmt numFmtId="165" formatCode="_(* #\ ###\ ##0_);_(* \(#\ ###\ ##0\);_(* &quot;-&quot;_);_(@_)"/>
      <alignment horizontal="right" vertical="top" readingOrder="0"/>
    </dxf>
  </rfmt>
  <rfmt sheetId="4" sqref="AJ23" start="0" length="0">
    <dxf>
      <font>
        <sz val="8"/>
        <color rgb="FFFF0000"/>
        <name val="Santander Text"/>
        <scheme val="none"/>
      </font>
      <numFmt numFmtId="165" formatCode="_(* #\ ###\ ##0_);_(* \(#\ ###\ ##0\);_(* &quot;-&quot;_);_(@_)"/>
      <alignment horizontal="right" vertical="top" readingOrder="0"/>
    </dxf>
  </rfmt>
  <rfmt sheetId="4" sqref="AK23" start="0" length="0">
    <dxf>
      <font>
        <sz val="8"/>
        <color rgb="FFFF0000"/>
        <name val="Santander Text"/>
        <scheme val="none"/>
      </font>
      <numFmt numFmtId="165" formatCode="_(* #\ ###\ ##0_);_(* \(#\ ###\ ##0\);_(* &quot;-&quot;_);_(@_)"/>
      <alignment horizontal="right" vertical="top" readingOrder="0"/>
    </dxf>
  </rfmt>
  <rfmt sheetId="4" sqref="AL23" start="0" length="0">
    <dxf>
      <font>
        <sz val="8"/>
        <color rgb="FFFF0000"/>
        <name val="Santander Text"/>
        <scheme val="none"/>
      </font>
      <numFmt numFmtId="165" formatCode="_(* #\ ###\ ##0_);_(* \(#\ ###\ ##0\);_(* &quot;-&quot;_);_(@_)"/>
      <alignment horizontal="right" vertical="top" readingOrder="0"/>
    </dxf>
  </rfmt>
  <rfmt sheetId="4" sqref="AM23" start="0" length="0">
    <dxf>
      <font>
        <sz val="8"/>
        <color rgb="FFFF0000"/>
        <name val="Santander Text"/>
        <scheme val="none"/>
      </font>
      <numFmt numFmtId="165" formatCode="_(* #\ ###\ ##0_);_(* \(#\ ###\ ##0\);_(* &quot;-&quot;_);_(@_)"/>
      <alignment horizontal="right" vertical="top" readingOrder="0"/>
    </dxf>
  </rfmt>
  <rfmt sheetId="4" sqref="AN23" start="0" length="0">
    <dxf>
      <font>
        <sz val="8"/>
        <color rgb="FFFF0000"/>
        <name val="Santander Text"/>
        <scheme val="none"/>
      </font>
      <numFmt numFmtId="165" formatCode="_(* #\ ###\ ##0_);_(* \(#\ ###\ ##0\);_(* &quot;-&quot;_);_(@_)"/>
      <alignment horizontal="right" vertical="top" readingOrder="0"/>
    </dxf>
  </rfmt>
  <rfmt sheetId="4" sqref="AO23" start="0" length="0">
    <dxf>
      <font>
        <sz val="8"/>
        <color rgb="FFFF0000"/>
        <name val="Santander Text"/>
        <scheme val="none"/>
      </font>
      <numFmt numFmtId="165" formatCode="_(* #\ ###\ ##0_);_(* \(#\ ###\ ##0\);_(* &quot;-&quot;_);_(@_)"/>
      <alignment horizontal="right" vertical="top" readingOrder="0"/>
    </dxf>
  </rfmt>
  <rfmt sheetId="4" sqref="AP23" start="0" length="0">
    <dxf>
      <font>
        <sz val="8"/>
        <color rgb="FFFF0000"/>
        <name val="Santander Text"/>
        <scheme val="none"/>
      </font>
      <numFmt numFmtId="165" formatCode="_(* #\ ###\ ##0_);_(* \(#\ ###\ ##0\);_(* &quot;-&quot;_);_(@_)"/>
      <alignment horizontal="right" vertical="top" readingOrder="0"/>
    </dxf>
  </rfmt>
  <rfmt sheetId="4" sqref="AQ23" start="0" length="0">
    <dxf>
      <font>
        <sz val="8"/>
        <color rgb="FFFF0000"/>
        <name val="Santander Text"/>
        <scheme val="none"/>
      </font>
      <numFmt numFmtId="165" formatCode="_(* #\ ###\ ##0_);_(* \(#\ ###\ ##0\);_(* &quot;-&quot;_);_(@_)"/>
      <alignment horizontal="right" vertical="top" readingOrder="0"/>
    </dxf>
  </rfmt>
  <rfmt sheetId="4" sqref="AR23" start="0" length="0">
    <dxf>
      <font>
        <sz val="8"/>
        <color rgb="FFFF0000"/>
        <name val="Santander Text"/>
        <scheme val="none"/>
      </font>
      <numFmt numFmtId="165" formatCode="_(* #\ ###\ ##0_);_(* \(#\ ###\ ##0\);_(* &quot;-&quot;_);_(@_)"/>
      <alignment horizontal="right" vertical="top" readingOrder="0"/>
    </dxf>
  </rfmt>
  <rfmt sheetId="4" sqref="AS23" start="0" length="0">
    <dxf>
      <font>
        <sz val="8"/>
        <color rgb="FFFF0000"/>
        <name val="Santander Text"/>
        <scheme val="none"/>
      </font>
      <numFmt numFmtId="165" formatCode="_(* #\ ###\ ##0_);_(* \(#\ ###\ ##0\);_(* &quot;-&quot;_);_(@_)"/>
      <alignment horizontal="right" vertical="top" readingOrder="0"/>
    </dxf>
  </rfmt>
  <rfmt sheetId="4" sqref="AT23" start="0" length="0">
    <dxf>
      <font>
        <sz val="8"/>
        <color rgb="FFFF0000"/>
        <name val="Santander Text"/>
        <scheme val="none"/>
      </font>
      <numFmt numFmtId="165" formatCode="_(* #\ ###\ ##0_);_(* \(#\ ###\ ##0\);_(* &quot;-&quot;_);_(@_)"/>
      <alignment horizontal="right" vertical="top" readingOrder="0"/>
    </dxf>
  </rfmt>
  <rfmt sheetId="4" sqref="AU23" start="0" length="0">
    <dxf>
      <font>
        <sz val="8"/>
        <color rgb="FFFF0000"/>
        <name val="Santander Text"/>
        <scheme val="none"/>
      </font>
      <numFmt numFmtId="165" formatCode="_(* #\ ###\ ##0_);_(* \(#\ ###\ ##0\);_(* &quot;-&quot;_);_(@_)"/>
      <alignment horizontal="right" vertical="top" readingOrder="0"/>
    </dxf>
  </rfmt>
  <rfmt sheetId="4" sqref="AV23" start="0" length="0">
    <dxf>
      <font>
        <sz val="8"/>
        <color rgb="FFFF0000"/>
        <name val="Santander Text"/>
        <scheme val="none"/>
      </font>
      <numFmt numFmtId="165" formatCode="_(* #\ ###\ ##0_);_(* \(#\ ###\ ##0\);_(* &quot;-&quot;_);_(@_)"/>
      <alignment horizontal="right" vertical="top" readingOrder="0"/>
    </dxf>
  </rfmt>
  <rfmt sheetId="4" sqref="AW23" start="0" length="0">
    <dxf>
      <font>
        <sz val="8"/>
        <color rgb="FFFF0000"/>
        <name val="Santander Text"/>
        <scheme val="none"/>
      </font>
      <numFmt numFmtId="165" formatCode="_(* #\ ###\ ##0_);_(* \(#\ ###\ ##0\);_(* &quot;-&quot;_);_(@_)"/>
      <alignment horizontal="right" vertical="top" readingOrder="0"/>
    </dxf>
  </rfmt>
  <rfmt sheetId="4" sqref="AX23" start="0" length="0">
    <dxf>
      <font>
        <sz val="8"/>
        <color rgb="FFFF0000"/>
        <name val="Santander Text"/>
        <scheme val="none"/>
      </font>
      <numFmt numFmtId="165" formatCode="_(* #\ ###\ ##0_);_(* \(#\ ###\ ##0\);_(* &quot;-&quot;_);_(@_)"/>
      <alignment horizontal="right" vertical="top" readingOrder="0"/>
    </dxf>
  </rfmt>
  <rfmt sheetId="4" sqref="AY23" start="0" length="0">
    <dxf>
      <font>
        <sz val="8"/>
        <color rgb="FFFF0000"/>
        <name val="Santander Text"/>
        <scheme val="none"/>
      </font>
      <numFmt numFmtId="165" formatCode="_(* #\ ###\ ##0_);_(* \(#\ ###\ ##0\);_(* &quot;-&quot;_);_(@_)"/>
      <alignment horizontal="right" vertical="top" readingOrder="0"/>
    </dxf>
  </rfmt>
  <rfmt sheetId="4" sqref="AZ23" start="0" length="0">
    <dxf>
      <font>
        <sz val="8"/>
        <color rgb="FFFF0000"/>
        <name val="Santander Text"/>
        <scheme val="none"/>
      </font>
      <numFmt numFmtId="165" formatCode="_(* #\ ###\ ##0_);_(* \(#\ ###\ ##0\);_(* &quot;-&quot;_);_(@_)"/>
      <alignment horizontal="right" vertical="top" readingOrder="0"/>
    </dxf>
  </rfmt>
  <rfmt sheetId="4" sqref="BA23" start="0" length="0">
    <dxf>
      <font>
        <sz val="8"/>
        <color rgb="FFFF0000"/>
        <name val="Santander Text"/>
        <scheme val="none"/>
      </font>
      <numFmt numFmtId="165" formatCode="_(* #\ ###\ ##0_);_(* \(#\ ###\ ##0\);_(* &quot;-&quot;_);_(@_)"/>
      <alignment horizontal="right" vertical="top" readingOrder="0"/>
    </dxf>
  </rfmt>
  <rfmt sheetId="4" sqref="BB23" start="0" length="0">
    <dxf>
      <font>
        <sz val="8"/>
        <color rgb="FFFF0000"/>
        <name val="Santander Text"/>
        <scheme val="none"/>
      </font>
      <numFmt numFmtId="165" formatCode="_(* #\ ###\ ##0_);_(* \(#\ ###\ ##0\);_(* &quot;-&quot;_);_(@_)"/>
      <alignment horizontal="right" vertical="top" readingOrder="0"/>
    </dxf>
  </rfmt>
  <rfmt sheetId="4" sqref="BC23" start="0" length="0">
    <dxf>
      <font>
        <sz val="8"/>
        <color rgb="FFFF0000"/>
        <name val="Santander Text"/>
        <scheme val="none"/>
      </font>
      <numFmt numFmtId="165" formatCode="_(* #\ ###\ ##0_);_(* \(#\ ###\ ##0\);_(* &quot;-&quot;_);_(@_)"/>
      <alignment horizontal="right" vertical="top" readingOrder="0"/>
    </dxf>
  </rfmt>
  <rfmt sheetId="4" sqref="BD23" start="0" length="0">
    <dxf>
      <font>
        <sz val="8"/>
        <color rgb="FFFF0000"/>
        <name val="Santander Text"/>
        <scheme val="none"/>
      </font>
      <numFmt numFmtId="165" formatCode="_(* #\ ###\ ##0_);_(* \(#\ ###\ ##0\);_(* &quot;-&quot;_);_(@_)"/>
      <alignment horizontal="right" vertical="top" readingOrder="0"/>
    </dxf>
  </rfmt>
  <rfmt sheetId="4" sqref="BE23" start="0" length="0">
    <dxf>
      <font>
        <sz val="8"/>
        <color rgb="FFFF0000"/>
        <name val="Santander Text"/>
        <scheme val="none"/>
      </font>
      <numFmt numFmtId="165" formatCode="_(* #\ ###\ ##0_);_(* \(#\ ###\ ##0\);_(* &quot;-&quot;_);_(@_)"/>
      <alignment horizontal="right" vertical="top" readingOrder="0"/>
    </dxf>
  </rfmt>
  <rfmt sheetId="4" sqref="BF23" start="0" length="0">
    <dxf>
      <font>
        <sz val="8"/>
        <color rgb="FFFF0000"/>
        <name val="Santander Text"/>
        <scheme val="none"/>
      </font>
      <numFmt numFmtId="165" formatCode="_(* #\ ###\ ##0_);_(* \(#\ ###\ ##0\);_(* &quot;-&quot;_);_(@_)"/>
      <alignment horizontal="right" vertical="top" readingOrder="0"/>
    </dxf>
  </rfmt>
  <rfmt sheetId="4" sqref="BG23" start="0" length="0">
    <dxf>
      <font>
        <sz val="8"/>
        <color rgb="FFFF0000"/>
        <name val="Santander Text"/>
        <scheme val="none"/>
      </font>
      <numFmt numFmtId="165" formatCode="_(* #\ ###\ ##0_);_(* \(#\ ###\ ##0\);_(* &quot;-&quot;_);_(@_)"/>
      <alignment horizontal="right" vertical="top" readingOrder="0"/>
    </dxf>
  </rfmt>
  <rfmt sheetId="4" sqref="BH23" start="0" length="0">
    <dxf>
      <font>
        <sz val="8"/>
        <color rgb="FFFF0000"/>
        <name val="Santander Text"/>
        <scheme val="none"/>
      </font>
      <numFmt numFmtId="165" formatCode="_(* #\ ###\ ##0_);_(* \(#\ ###\ ##0\);_(* &quot;-&quot;_);_(@_)"/>
      <alignment horizontal="right" vertical="top" readingOrder="0"/>
    </dxf>
  </rfmt>
  <rfmt sheetId="4" sqref="BI23" start="0" length="0">
    <dxf>
      <font>
        <sz val="8"/>
        <color rgb="FFFF0000"/>
        <name val="Santander Text"/>
        <scheme val="none"/>
      </font>
      <numFmt numFmtId="165" formatCode="_(* #\ ###\ ##0_);_(* \(#\ ###\ ##0\);_(* &quot;-&quot;_);_(@_)"/>
      <alignment horizontal="right" vertical="top" readingOrder="0"/>
    </dxf>
  </rfmt>
  <rfmt sheetId="4" sqref="BJ23" start="0" length="0">
    <dxf>
      <font>
        <sz val="8"/>
        <color rgb="FFFF0000"/>
        <name val="Santander Text"/>
        <scheme val="none"/>
      </font>
      <numFmt numFmtId="165" formatCode="_(* #\ ###\ ##0_);_(* \(#\ ###\ ##0\);_(* &quot;-&quot;_);_(@_)"/>
      <alignment horizontal="right" vertical="top" readingOrder="0"/>
    </dxf>
  </rfmt>
  <rfmt sheetId="4" sqref="BK23" start="0" length="0">
    <dxf>
      <font>
        <sz val="8"/>
        <color rgb="FFFF0000"/>
        <name val="Santander Text"/>
        <scheme val="none"/>
      </font>
      <numFmt numFmtId="165" formatCode="_(* #\ ###\ ##0_);_(* \(#\ ###\ ##0\);_(* &quot;-&quot;_);_(@_)"/>
      <alignment horizontal="right" vertical="top" readingOrder="0"/>
    </dxf>
  </rfmt>
  <rfmt sheetId="4" sqref="BL23" start="0" length="0">
    <dxf>
      <font>
        <sz val="8"/>
        <color rgb="FFFF0000"/>
        <name val="Santander Text"/>
        <scheme val="none"/>
      </font>
      <numFmt numFmtId="165" formatCode="_(* #\ ###\ ##0_);_(* \(#\ ###\ ##0\);_(* &quot;-&quot;_);_(@_)"/>
      <alignment horizontal="right" vertical="top" readingOrder="0"/>
    </dxf>
  </rfmt>
  <rfmt sheetId="4" sqref="BM23" start="0" length="0">
    <dxf>
      <font>
        <sz val="8"/>
        <color rgb="FFFF0000"/>
        <name val="Santander Text"/>
        <scheme val="none"/>
      </font>
      <numFmt numFmtId="165" formatCode="_(* #\ ###\ ##0_);_(* \(#\ ###\ ##0\);_(* &quot;-&quot;_);_(@_)"/>
      <alignment horizontal="right" vertical="top" readingOrder="0"/>
    </dxf>
  </rfmt>
  <rfmt sheetId="4" sqref="BN23" start="0" length="0">
    <dxf>
      <font>
        <sz val="8"/>
        <color rgb="FFFF0000"/>
        <name val="Santander Text"/>
        <scheme val="none"/>
      </font>
      <numFmt numFmtId="165" formatCode="_(* #\ ###\ ##0_);_(* \(#\ ###\ ##0\);_(* &quot;-&quot;_);_(@_)"/>
      <alignment horizontal="right" vertical="top" readingOrder="0"/>
    </dxf>
  </rfmt>
  <rfmt sheetId="4" sqref="BO23" start="0" length="0">
    <dxf>
      <font>
        <sz val="8"/>
        <color rgb="FFFF0000"/>
        <name val="Santander Text"/>
        <scheme val="none"/>
      </font>
      <numFmt numFmtId="165" formatCode="_(* #\ ###\ ##0_);_(* \(#\ ###\ ##0\);_(* &quot;-&quot;_);_(@_)"/>
      <alignment horizontal="right" vertical="top" readingOrder="0"/>
    </dxf>
  </rfmt>
  <rfmt sheetId="4" sqref="BP23" start="0" length="0">
    <dxf>
      <font>
        <sz val="8"/>
        <color rgb="FFFF0000"/>
        <name val="Santander Text"/>
        <scheme val="none"/>
      </font>
      <numFmt numFmtId="165" formatCode="_(* #\ ###\ ##0_);_(* \(#\ ###\ ##0\);_(* &quot;-&quot;_);_(@_)"/>
      <alignment horizontal="right" vertical="top" readingOrder="0"/>
    </dxf>
  </rfmt>
  <rfmt sheetId="4" sqref="BQ23" start="0" length="0">
    <dxf>
      <font>
        <sz val="8"/>
        <color rgb="FFFF0000"/>
        <name val="Santander Text"/>
        <scheme val="none"/>
      </font>
      <numFmt numFmtId="165" formatCode="_(* #\ ###\ ##0_);_(* \(#\ ###\ ##0\);_(* &quot;-&quot;_);_(@_)"/>
      <alignment horizontal="right" vertical="top" readingOrder="0"/>
    </dxf>
  </rfmt>
  <rfmt sheetId="4" sqref="BR23" start="0" length="0">
    <dxf>
      <font>
        <sz val="8"/>
        <color rgb="FFFF0000"/>
        <name val="Santander Text"/>
        <scheme val="none"/>
      </font>
      <numFmt numFmtId="165" formatCode="_(* #\ ###\ ##0_);_(* \(#\ ###\ ##0\);_(* &quot;-&quot;_);_(@_)"/>
      <alignment horizontal="right" vertical="top" readingOrder="0"/>
    </dxf>
  </rfmt>
  <rfmt sheetId="4" sqref="BS23" start="0" length="0">
    <dxf>
      <font>
        <sz val="8"/>
        <color rgb="FFFF0000"/>
        <name val="Santander Text"/>
        <scheme val="none"/>
      </font>
      <numFmt numFmtId="165" formatCode="_(* #\ ###\ ##0_);_(* \(#\ ###\ ##0\);_(* &quot;-&quot;_);_(@_)"/>
      <alignment horizontal="right" vertical="top" readingOrder="0"/>
    </dxf>
  </rfmt>
  <rfmt sheetId="4" sqref="BT23" start="0" length="0">
    <dxf>
      <font>
        <sz val="8"/>
        <color rgb="FFFF0000"/>
        <name val="Santander Text"/>
        <scheme val="none"/>
      </font>
      <numFmt numFmtId="165" formatCode="_(* #\ ###\ ##0_);_(* \(#\ ###\ ##0\);_(* &quot;-&quot;_);_(@_)"/>
      <alignment horizontal="right" vertical="top" readingOrder="0"/>
    </dxf>
  </rfmt>
  <rfmt sheetId="4" sqref="BU23" start="0" length="0">
    <dxf>
      <font>
        <sz val="8"/>
        <color rgb="FFFF0000"/>
        <name val="Santander Text"/>
        <scheme val="none"/>
      </font>
      <numFmt numFmtId="165" formatCode="_(* #\ ###\ ##0_);_(* \(#\ ###\ ##0\);_(* &quot;-&quot;_);_(@_)"/>
      <alignment horizontal="right" vertical="top" readingOrder="0"/>
    </dxf>
  </rfmt>
  <rfmt sheetId="4" sqref="BV23" start="0" length="0">
    <dxf>
      <font>
        <sz val="8"/>
        <color rgb="FFFF0000"/>
        <name val="Santander Text"/>
        <scheme val="none"/>
      </font>
      <numFmt numFmtId="165" formatCode="_(* #\ ###\ ##0_);_(* \(#\ ###\ ##0\);_(* &quot;-&quot;_);_(@_)"/>
      <alignment horizontal="right" vertical="top" readingOrder="0"/>
    </dxf>
  </rfmt>
  <rfmt sheetId="4" sqref="BW23" start="0" length="0">
    <dxf>
      <font>
        <sz val="8"/>
        <color rgb="FFFF0000"/>
        <name val="Santander Text"/>
        <scheme val="none"/>
      </font>
      <numFmt numFmtId="165" formatCode="_(* #\ ###\ ##0_);_(* \(#\ ###\ ##0\);_(* &quot;-&quot;_);_(@_)"/>
      <alignment horizontal="right" vertical="top" readingOrder="0"/>
    </dxf>
  </rfmt>
  <rfmt sheetId="4" sqref="BX23" start="0" length="0">
    <dxf>
      <font>
        <sz val="8"/>
        <color rgb="FFFF0000"/>
        <name val="Santander Text"/>
        <scheme val="none"/>
      </font>
      <numFmt numFmtId="165" formatCode="_(* #\ ###\ ##0_);_(* \(#\ ###\ ##0\);_(* &quot;-&quot;_);_(@_)"/>
      <alignment horizontal="right" vertical="top" readingOrder="0"/>
    </dxf>
  </rfmt>
  <rfmt sheetId="4" sqref="BY23" start="0" length="0">
    <dxf>
      <font>
        <sz val="8"/>
        <color rgb="FFFF0000"/>
        <name val="Santander Text"/>
        <scheme val="none"/>
      </font>
      <numFmt numFmtId="165" formatCode="_(* #\ ###\ ##0_);_(* \(#\ ###\ ##0\);_(* &quot;-&quot;_);_(@_)"/>
      <alignment horizontal="right" vertical="top" readingOrder="0"/>
    </dxf>
  </rfmt>
  <rfmt sheetId="4" sqref="BZ23" start="0" length="0">
    <dxf>
      <font>
        <sz val="8"/>
        <color rgb="FFFF0000"/>
        <name val="Santander Text"/>
        <scheme val="none"/>
      </font>
      <numFmt numFmtId="165" formatCode="_(* #\ ###\ ##0_);_(* \(#\ ###\ ##0\);_(* &quot;-&quot;_);_(@_)"/>
      <alignment horizontal="right" vertical="top" readingOrder="0"/>
    </dxf>
  </rfmt>
  <rfmt sheetId="4" sqref="CA23" start="0" length="0">
    <dxf>
      <font>
        <sz val="8"/>
        <color rgb="FFFF0000"/>
        <name val="Santander Text"/>
        <scheme val="none"/>
      </font>
      <numFmt numFmtId="165" formatCode="_(* #\ ###\ ##0_);_(* \(#\ ###\ ##0\);_(* &quot;-&quot;_);_(@_)"/>
      <alignment horizontal="right" vertical="top" readingOrder="0"/>
    </dxf>
  </rfmt>
  <rfmt sheetId="4" sqref="CB23" start="0" length="0">
    <dxf>
      <font>
        <sz val="8"/>
        <color rgb="FFFF0000"/>
        <name val="Santander Text"/>
        <scheme val="none"/>
      </font>
      <numFmt numFmtId="165" formatCode="_(* #\ ###\ ##0_);_(* \(#\ ###\ ##0\);_(* &quot;-&quot;_);_(@_)"/>
      <alignment horizontal="right" vertical="top" readingOrder="0"/>
    </dxf>
  </rfmt>
  <rfmt sheetId="4" sqref="CC23" start="0" length="0">
    <dxf>
      <font>
        <sz val="8"/>
        <color rgb="FFFF0000"/>
        <name val="Santander Text"/>
        <scheme val="none"/>
      </font>
      <numFmt numFmtId="165" formatCode="_(* #\ ###\ ##0_);_(* \(#\ ###\ ##0\);_(* &quot;-&quot;_);_(@_)"/>
      <alignment horizontal="right" vertical="top" readingOrder="0"/>
    </dxf>
  </rfmt>
  <rfmt sheetId="4" sqref="CD23" start="0" length="0">
    <dxf>
      <font>
        <sz val="8"/>
        <color rgb="FFFF0000"/>
        <name val="Santander Text"/>
        <scheme val="none"/>
      </font>
      <numFmt numFmtId="165" formatCode="_(* #\ ###\ ##0_);_(* \(#\ ###\ ##0\);_(* &quot;-&quot;_);_(@_)"/>
      <alignment horizontal="right" vertical="top" readingOrder="0"/>
    </dxf>
  </rfmt>
  <rfmt sheetId="4" sqref="CE23" start="0" length="0">
    <dxf>
      <font>
        <sz val="8"/>
        <color rgb="FFFF0000"/>
        <name val="Santander Text"/>
        <scheme val="none"/>
      </font>
      <numFmt numFmtId="165" formatCode="_(* #\ ###\ ##0_);_(* \(#\ ###\ ##0\);_(* &quot;-&quot;_);_(@_)"/>
      <alignment horizontal="right" vertical="top" readingOrder="0"/>
    </dxf>
  </rfmt>
  <rfmt sheetId="4" sqref="CF23" start="0" length="0">
    <dxf>
      <font>
        <sz val="8"/>
        <color rgb="FFFF0000"/>
        <name val="Santander Text"/>
        <scheme val="none"/>
      </font>
      <numFmt numFmtId="165" formatCode="_(* #\ ###\ ##0_);_(* \(#\ ###\ ##0\);_(* &quot;-&quot;_);_(@_)"/>
      <alignment horizontal="right" vertical="top" readingOrder="0"/>
    </dxf>
  </rfmt>
  <rfmt sheetId="4" sqref="CG23" start="0" length="0">
    <dxf>
      <font>
        <sz val="8"/>
        <color rgb="FFFF0000"/>
        <name val="Santander Text"/>
        <scheme val="none"/>
      </font>
      <numFmt numFmtId="165" formatCode="_(* #\ ###\ ##0_);_(* \(#\ ###\ ##0\);_(* &quot;-&quot;_);_(@_)"/>
      <alignment horizontal="right" vertical="top" readingOrder="0"/>
    </dxf>
  </rfmt>
  <rfmt sheetId="4" sqref="CH23" start="0" length="0">
    <dxf>
      <font>
        <sz val="8"/>
        <color rgb="FFFF0000"/>
        <name val="Santander Text"/>
        <scheme val="none"/>
      </font>
      <numFmt numFmtId="165" formatCode="_(* #\ ###\ ##0_);_(* \(#\ ###\ ##0\);_(* &quot;-&quot;_);_(@_)"/>
      <alignment horizontal="right" vertical="top" readingOrder="0"/>
    </dxf>
  </rfmt>
  <rfmt sheetId="4" sqref="CI23" start="0" length="0">
    <dxf>
      <font>
        <sz val="8"/>
        <color rgb="FFFF0000"/>
        <name val="Santander Text"/>
        <scheme val="none"/>
      </font>
      <numFmt numFmtId="165" formatCode="_(* #\ ###\ ##0_);_(* \(#\ ###\ ##0\);_(* &quot;-&quot;_);_(@_)"/>
      <alignment horizontal="right" vertical="top" readingOrder="0"/>
    </dxf>
  </rfmt>
  <rfmt sheetId="4" sqref="CJ23" start="0" length="0">
    <dxf>
      <font>
        <sz val="8"/>
        <color rgb="FFFF0000"/>
        <name val="Santander Text"/>
        <scheme val="none"/>
      </font>
      <numFmt numFmtId="165" formatCode="_(* #\ ###\ ##0_);_(* \(#\ ###\ ##0\);_(* &quot;-&quot;_);_(@_)"/>
      <alignment horizontal="right" vertical="top" readingOrder="0"/>
    </dxf>
  </rfmt>
  <rfmt sheetId="4" sqref="CK23" start="0" length="0">
    <dxf>
      <font>
        <sz val="8"/>
        <color rgb="FFFF0000"/>
        <name val="Santander Text"/>
        <scheme val="none"/>
      </font>
      <numFmt numFmtId="165" formatCode="_(* #\ ###\ ##0_);_(* \(#\ ###\ ##0\);_(* &quot;-&quot;_);_(@_)"/>
      <alignment horizontal="right" vertical="top" readingOrder="0"/>
    </dxf>
  </rfmt>
  <rfmt sheetId="4" sqref="CL23" start="0" length="0">
    <dxf>
      <font>
        <sz val="8"/>
        <color rgb="FFFF0000"/>
        <name val="Santander Text"/>
        <scheme val="none"/>
      </font>
      <numFmt numFmtId="165" formatCode="_(* #\ ###\ ##0_);_(* \(#\ ###\ ##0\);_(* &quot;-&quot;_);_(@_)"/>
      <alignment horizontal="right" vertical="top" readingOrder="0"/>
    </dxf>
  </rfmt>
  <rfmt sheetId="4" sqref="CM23" start="0" length="0">
    <dxf>
      <font>
        <sz val="8"/>
        <color rgb="FFFF0000"/>
        <name val="Santander Text"/>
        <scheme val="none"/>
      </font>
      <numFmt numFmtId="165" formatCode="_(* #\ ###\ ##0_);_(* \(#\ ###\ ##0\);_(* &quot;-&quot;_);_(@_)"/>
      <alignment horizontal="right" vertical="top" readingOrder="0"/>
    </dxf>
  </rfmt>
  <rfmt sheetId="4" sqref="CN23" start="0" length="0">
    <dxf>
      <font>
        <sz val="8"/>
        <color rgb="FFFF0000"/>
        <name val="Santander Text"/>
        <scheme val="none"/>
      </font>
      <numFmt numFmtId="165" formatCode="_(* #\ ###\ ##0_);_(* \(#\ ###\ ##0\);_(* &quot;-&quot;_);_(@_)"/>
      <alignment horizontal="right" vertical="top" readingOrder="0"/>
    </dxf>
  </rfmt>
  <rfmt sheetId="4" sqref="CO23" start="0" length="0">
    <dxf>
      <font>
        <sz val="8"/>
        <color rgb="FFFF0000"/>
        <name val="Santander Text"/>
        <scheme val="none"/>
      </font>
      <numFmt numFmtId="165" formatCode="_(* #\ ###\ ##0_);_(* \(#\ ###\ ##0\);_(* &quot;-&quot;_);_(@_)"/>
      <alignment horizontal="right" vertical="top" readingOrder="0"/>
    </dxf>
  </rfmt>
  <rfmt sheetId="4" sqref="CP23" start="0" length="0">
    <dxf>
      <font>
        <sz val="8"/>
        <color rgb="FFFF0000"/>
        <name val="Santander Text"/>
        <scheme val="none"/>
      </font>
      <numFmt numFmtId="165" formatCode="_(* #\ ###\ ##0_);_(* \(#\ ###\ ##0\);_(* &quot;-&quot;_);_(@_)"/>
      <alignment horizontal="right" vertical="top" readingOrder="0"/>
    </dxf>
  </rfmt>
  <rfmt sheetId="4" sqref="CQ23" start="0" length="0">
    <dxf>
      <font>
        <sz val="8"/>
        <color rgb="FFFF0000"/>
        <name val="Santander Text"/>
        <scheme val="none"/>
      </font>
      <numFmt numFmtId="165" formatCode="_(* #\ ###\ ##0_);_(* \(#\ ###\ ##0\);_(* &quot;-&quot;_);_(@_)"/>
      <alignment horizontal="right" vertical="top" readingOrder="0"/>
    </dxf>
  </rfmt>
  <rfmt sheetId="4" sqref="CR23" start="0" length="0">
    <dxf>
      <font>
        <sz val="8"/>
        <color rgb="FFFF0000"/>
        <name val="Santander Text"/>
        <scheme val="none"/>
      </font>
      <numFmt numFmtId="165" formatCode="_(* #\ ###\ ##0_);_(* \(#\ ###\ ##0\);_(* &quot;-&quot;_);_(@_)"/>
      <alignment horizontal="right" vertical="top" readingOrder="0"/>
    </dxf>
  </rfmt>
  <rfmt sheetId="4" sqref="CS23" start="0" length="0">
    <dxf>
      <font>
        <sz val="8"/>
        <color rgb="FFFF0000"/>
        <name val="Santander Text"/>
        <scheme val="none"/>
      </font>
      <numFmt numFmtId="165" formatCode="_(* #\ ###\ ##0_);_(* \(#\ ###\ ##0\);_(* &quot;-&quot;_);_(@_)"/>
      <alignment horizontal="right" vertical="top" readingOrder="0"/>
    </dxf>
  </rfmt>
  <rfmt sheetId="4" sqref="CT23" start="0" length="0">
    <dxf>
      <font>
        <sz val="8"/>
        <color rgb="FFFF0000"/>
        <name val="Santander Text"/>
        <scheme val="none"/>
      </font>
      <numFmt numFmtId="165" formatCode="_(* #\ ###\ ##0_);_(* \(#\ ###\ ##0\);_(* &quot;-&quot;_);_(@_)"/>
      <alignment horizontal="right" vertical="top" readingOrder="0"/>
    </dxf>
  </rfmt>
  <rfmt sheetId="4" sqref="X24" start="0" length="0">
    <dxf>
      <font>
        <sz val="8"/>
        <color rgb="FFFF0000"/>
        <name val="Santander Text"/>
        <scheme val="none"/>
      </font>
      <numFmt numFmtId="165" formatCode="_(* #\ ###\ ##0_);_(* \(#\ ###\ ##0\);_(* &quot;-&quot;_);_(@_)"/>
      <alignment horizontal="right" vertical="top" readingOrder="0"/>
    </dxf>
  </rfmt>
  <rfmt sheetId="4" sqref="Y24" start="0" length="0">
    <dxf>
      <font>
        <sz val="8"/>
        <color rgb="FFFF0000"/>
        <name val="Santander Text"/>
        <scheme val="none"/>
      </font>
      <numFmt numFmtId="165" formatCode="_(* #\ ###\ ##0_);_(* \(#\ ###\ ##0\);_(* &quot;-&quot;_);_(@_)"/>
      <alignment horizontal="right" vertical="top" readingOrder="0"/>
    </dxf>
  </rfmt>
  <rfmt sheetId="4" sqref="Z24" start="0" length="0">
    <dxf>
      <font>
        <sz val="8"/>
        <color rgb="FFFF0000"/>
        <name val="Santander Text"/>
        <scheme val="none"/>
      </font>
      <numFmt numFmtId="165" formatCode="_(* #\ ###\ ##0_);_(* \(#\ ###\ ##0\);_(* &quot;-&quot;_);_(@_)"/>
      <alignment horizontal="right" vertical="top" readingOrder="0"/>
    </dxf>
  </rfmt>
  <rfmt sheetId="4" sqref="AA24" start="0" length="0">
    <dxf>
      <font>
        <sz val="8"/>
        <color rgb="FFFF0000"/>
        <name val="Santander Text"/>
        <scheme val="none"/>
      </font>
      <numFmt numFmtId="165" formatCode="_(* #\ ###\ ##0_);_(* \(#\ ###\ ##0\);_(* &quot;-&quot;_);_(@_)"/>
      <alignment horizontal="right" vertical="top" readingOrder="0"/>
    </dxf>
  </rfmt>
  <rfmt sheetId="4" sqref="AB24" start="0" length="0">
    <dxf>
      <font>
        <sz val="8"/>
        <color rgb="FFFF0000"/>
        <name val="Santander Text"/>
        <scheme val="none"/>
      </font>
      <numFmt numFmtId="165" formatCode="_(* #\ ###\ ##0_);_(* \(#\ ###\ ##0\);_(* &quot;-&quot;_);_(@_)"/>
      <alignment horizontal="right" vertical="top" readingOrder="0"/>
    </dxf>
  </rfmt>
  <rfmt sheetId="4" sqref="AC24" start="0" length="0">
    <dxf>
      <font>
        <sz val="8"/>
        <color rgb="FFFF0000"/>
        <name val="Santander Text"/>
        <scheme val="none"/>
      </font>
      <numFmt numFmtId="165" formatCode="_(* #\ ###\ ##0_);_(* \(#\ ###\ ##0\);_(* &quot;-&quot;_);_(@_)"/>
      <alignment horizontal="right" vertical="top" readingOrder="0"/>
    </dxf>
  </rfmt>
  <rfmt sheetId="4" sqref="AD24" start="0" length="0">
    <dxf>
      <font>
        <sz val="8"/>
        <color rgb="FFFF0000"/>
        <name val="Santander Text"/>
        <scheme val="none"/>
      </font>
      <numFmt numFmtId="165" formatCode="_(* #\ ###\ ##0_);_(* \(#\ ###\ ##0\);_(* &quot;-&quot;_);_(@_)"/>
      <alignment horizontal="right" vertical="top" readingOrder="0"/>
    </dxf>
  </rfmt>
  <rfmt sheetId="4" sqref="AE24" start="0" length="0">
    <dxf>
      <font>
        <sz val="8"/>
        <color rgb="FFFF0000"/>
        <name val="Santander Text"/>
        <scheme val="none"/>
      </font>
      <numFmt numFmtId="165" formatCode="_(* #\ ###\ ##0_);_(* \(#\ ###\ ##0\);_(* &quot;-&quot;_);_(@_)"/>
      <alignment horizontal="right" vertical="top" readingOrder="0"/>
    </dxf>
  </rfmt>
  <rfmt sheetId="4" sqref="AF24" start="0" length="0">
    <dxf>
      <font>
        <sz val="8"/>
        <color rgb="FFFF0000"/>
        <name val="Santander Text"/>
        <scheme val="none"/>
      </font>
      <numFmt numFmtId="165" formatCode="_(* #\ ###\ ##0_);_(* \(#\ ###\ ##0\);_(* &quot;-&quot;_);_(@_)"/>
      <alignment horizontal="right" vertical="top" readingOrder="0"/>
    </dxf>
  </rfmt>
  <rfmt sheetId="4" sqref="AG24" start="0" length="0">
    <dxf>
      <font>
        <sz val="8"/>
        <color rgb="FFFF0000"/>
        <name val="Santander Text"/>
        <scheme val="none"/>
      </font>
      <numFmt numFmtId="165" formatCode="_(* #\ ###\ ##0_);_(* \(#\ ###\ ##0\);_(* &quot;-&quot;_);_(@_)"/>
      <alignment horizontal="right" vertical="top" readingOrder="0"/>
    </dxf>
  </rfmt>
  <rfmt sheetId="4" sqref="AH24" start="0" length="0">
    <dxf>
      <font>
        <sz val="8"/>
        <color rgb="FFFF0000"/>
        <name val="Santander Text"/>
        <scheme val="none"/>
      </font>
      <numFmt numFmtId="165" formatCode="_(* #\ ###\ ##0_);_(* \(#\ ###\ ##0\);_(* &quot;-&quot;_);_(@_)"/>
      <alignment horizontal="right" vertical="top" readingOrder="0"/>
    </dxf>
  </rfmt>
  <rfmt sheetId="4" sqref="AI24" start="0" length="0">
    <dxf>
      <font>
        <sz val="8"/>
        <color rgb="FFFF0000"/>
        <name val="Santander Text"/>
        <scheme val="none"/>
      </font>
      <numFmt numFmtId="165" formatCode="_(* #\ ###\ ##0_);_(* \(#\ ###\ ##0\);_(* &quot;-&quot;_);_(@_)"/>
      <alignment horizontal="right" vertical="top" readingOrder="0"/>
    </dxf>
  </rfmt>
  <rfmt sheetId="4" sqref="AJ24" start="0" length="0">
    <dxf>
      <font>
        <sz val="8"/>
        <color rgb="FFFF0000"/>
        <name val="Santander Text"/>
        <scheme val="none"/>
      </font>
      <numFmt numFmtId="165" formatCode="_(* #\ ###\ ##0_);_(* \(#\ ###\ ##0\);_(* &quot;-&quot;_);_(@_)"/>
      <alignment horizontal="right" vertical="top" readingOrder="0"/>
    </dxf>
  </rfmt>
  <rfmt sheetId="4" sqref="AK24" start="0" length="0">
    <dxf>
      <font>
        <sz val="8"/>
        <color rgb="FFFF0000"/>
        <name val="Santander Text"/>
        <scheme val="none"/>
      </font>
      <numFmt numFmtId="165" formatCode="_(* #\ ###\ ##0_);_(* \(#\ ###\ ##0\);_(* &quot;-&quot;_);_(@_)"/>
      <alignment horizontal="right" vertical="top" readingOrder="0"/>
    </dxf>
  </rfmt>
  <rfmt sheetId="4" sqref="AL24" start="0" length="0">
    <dxf>
      <font>
        <sz val="8"/>
        <color rgb="FFFF0000"/>
        <name val="Santander Text"/>
        <scheme val="none"/>
      </font>
      <numFmt numFmtId="165" formatCode="_(* #\ ###\ ##0_);_(* \(#\ ###\ ##0\);_(* &quot;-&quot;_);_(@_)"/>
      <alignment horizontal="right" vertical="top" readingOrder="0"/>
    </dxf>
  </rfmt>
  <rfmt sheetId="4" sqref="AM24" start="0" length="0">
    <dxf>
      <font>
        <sz val="8"/>
        <color rgb="FFFF0000"/>
        <name val="Santander Text"/>
        <scheme val="none"/>
      </font>
      <numFmt numFmtId="165" formatCode="_(* #\ ###\ ##0_);_(* \(#\ ###\ ##0\);_(* &quot;-&quot;_);_(@_)"/>
      <alignment horizontal="right" vertical="top" readingOrder="0"/>
    </dxf>
  </rfmt>
  <rfmt sheetId="4" sqref="AN24" start="0" length="0">
    <dxf>
      <font>
        <sz val="8"/>
        <color rgb="FFFF0000"/>
        <name val="Santander Text"/>
        <scheme val="none"/>
      </font>
      <numFmt numFmtId="165" formatCode="_(* #\ ###\ ##0_);_(* \(#\ ###\ ##0\);_(* &quot;-&quot;_);_(@_)"/>
      <alignment horizontal="right" vertical="top" readingOrder="0"/>
    </dxf>
  </rfmt>
  <rfmt sheetId="4" sqref="AO24" start="0" length="0">
    <dxf>
      <font>
        <sz val="8"/>
        <color rgb="FFFF0000"/>
        <name val="Santander Text"/>
        <scheme val="none"/>
      </font>
      <numFmt numFmtId="165" formatCode="_(* #\ ###\ ##0_);_(* \(#\ ###\ ##0\);_(* &quot;-&quot;_);_(@_)"/>
      <alignment horizontal="right" vertical="top" readingOrder="0"/>
    </dxf>
  </rfmt>
  <rfmt sheetId="4" sqref="AP24" start="0" length="0">
    <dxf>
      <font>
        <sz val="8"/>
        <color rgb="FFFF0000"/>
        <name val="Santander Text"/>
        <scheme val="none"/>
      </font>
      <numFmt numFmtId="165" formatCode="_(* #\ ###\ ##0_);_(* \(#\ ###\ ##0\);_(* &quot;-&quot;_);_(@_)"/>
      <alignment horizontal="right" vertical="top" readingOrder="0"/>
    </dxf>
  </rfmt>
  <rfmt sheetId="4" sqref="AQ24" start="0" length="0">
    <dxf>
      <font>
        <sz val="8"/>
        <color rgb="FFFF0000"/>
        <name val="Santander Text"/>
        <scheme val="none"/>
      </font>
      <numFmt numFmtId="165" formatCode="_(* #\ ###\ ##0_);_(* \(#\ ###\ ##0\);_(* &quot;-&quot;_);_(@_)"/>
      <alignment horizontal="right" vertical="top" readingOrder="0"/>
    </dxf>
  </rfmt>
  <rfmt sheetId="4" sqref="AR24" start="0" length="0">
    <dxf>
      <font>
        <sz val="8"/>
        <color rgb="FFFF0000"/>
        <name val="Santander Text"/>
        <scheme val="none"/>
      </font>
      <numFmt numFmtId="165" formatCode="_(* #\ ###\ ##0_);_(* \(#\ ###\ ##0\);_(* &quot;-&quot;_);_(@_)"/>
      <alignment horizontal="right" vertical="top" readingOrder="0"/>
    </dxf>
  </rfmt>
  <rfmt sheetId="4" sqref="AS24" start="0" length="0">
    <dxf>
      <font>
        <sz val="8"/>
        <color rgb="FFFF0000"/>
        <name val="Santander Text"/>
        <scheme val="none"/>
      </font>
      <numFmt numFmtId="165" formatCode="_(* #\ ###\ ##0_);_(* \(#\ ###\ ##0\);_(* &quot;-&quot;_);_(@_)"/>
      <alignment horizontal="right" vertical="top" readingOrder="0"/>
    </dxf>
  </rfmt>
  <rfmt sheetId="4" sqref="AT24" start="0" length="0">
    <dxf>
      <font>
        <sz val="8"/>
        <color rgb="FFFF0000"/>
        <name val="Santander Text"/>
        <scheme val="none"/>
      </font>
      <numFmt numFmtId="165" formatCode="_(* #\ ###\ ##0_);_(* \(#\ ###\ ##0\);_(* &quot;-&quot;_);_(@_)"/>
      <alignment horizontal="right" vertical="top" readingOrder="0"/>
    </dxf>
  </rfmt>
  <rfmt sheetId="4" sqref="AU24" start="0" length="0">
    <dxf>
      <font>
        <sz val="8"/>
        <color rgb="FFFF0000"/>
        <name val="Santander Text"/>
        <scheme val="none"/>
      </font>
      <numFmt numFmtId="165" formatCode="_(* #\ ###\ ##0_);_(* \(#\ ###\ ##0\);_(* &quot;-&quot;_);_(@_)"/>
      <alignment horizontal="right" vertical="top" readingOrder="0"/>
    </dxf>
  </rfmt>
  <rfmt sheetId="4" sqref="AV24" start="0" length="0">
    <dxf>
      <font>
        <sz val="8"/>
        <color rgb="FFFF0000"/>
        <name val="Santander Text"/>
        <scheme val="none"/>
      </font>
      <numFmt numFmtId="165" formatCode="_(* #\ ###\ ##0_);_(* \(#\ ###\ ##0\);_(* &quot;-&quot;_);_(@_)"/>
      <alignment horizontal="right" vertical="top" readingOrder="0"/>
    </dxf>
  </rfmt>
  <rfmt sheetId="4" sqref="AW24" start="0" length="0">
    <dxf>
      <font>
        <sz val="8"/>
        <color rgb="FFFF0000"/>
        <name val="Santander Text"/>
        <scheme val="none"/>
      </font>
      <numFmt numFmtId="165" formatCode="_(* #\ ###\ ##0_);_(* \(#\ ###\ ##0\);_(* &quot;-&quot;_);_(@_)"/>
      <alignment horizontal="right" vertical="top" readingOrder="0"/>
    </dxf>
  </rfmt>
  <rfmt sheetId="4" sqref="AX24" start="0" length="0">
    <dxf>
      <font>
        <sz val="8"/>
        <color rgb="FFFF0000"/>
        <name val="Santander Text"/>
        <scheme val="none"/>
      </font>
      <numFmt numFmtId="165" formatCode="_(* #\ ###\ ##0_);_(* \(#\ ###\ ##0\);_(* &quot;-&quot;_);_(@_)"/>
      <alignment horizontal="right" vertical="top" readingOrder="0"/>
    </dxf>
  </rfmt>
  <rfmt sheetId="4" sqref="AY24" start="0" length="0">
    <dxf>
      <font>
        <sz val="8"/>
        <color rgb="FFFF0000"/>
        <name val="Santander Text"/>
        <scheme val="none"/>
      </font>
      <numFmt numFmtId="165" formatCode="_(* #\ ###\ ##0_);_(* \(#\ ###\ ##0\);_(* &quot;-&quot;_);_(@_)"/>
      <alignment horizontal="right" vertical="top" readingOrder="0"/>
    </dxf>
  </rfmt>
  <rfmt sheetId="4" sqref="AZ24" start="0" length="0">
    <dxf>
      <font>
        <sz val="8"/>
        <color rgb="FFFF0000"/>
        <name val="Santander Text"/>
        <scheme val="none"/>
      </font>
      <numFmt numFmtId="165" formatCode="_(* #\ ###\ ##0_);_(* \(#\ ###\ ##0\);_(* &quot;-&quot;_);_(@_)"/>
      <alignment horizontal="right" vertical="top" readingOrder="0"/>
    </dxf>
  </rfmt>
  <rfmt sheetId="4" sqref="BA24" start="0" length="0">
    <dxf>
      <font>
        <sz val="8"/>
        <color rgb="FFFF0000"/>
        <name val="Santander Text"/>
        <scheme val="none"/>
      </font>
      <numFmt numFmtId="165" formatCode="_(* #\ ###\ ##0_);_(* \(#\ ###\ ##0\);_(* &quot;-&quot;_);_(@_)"/>
      <alignment horizontal="right" vertical="top" readingOrder="0"/>
    </dxf>
  </rfmt>
  <rfmt sheetId="4" sqref="BB24" start="0" length="0">
    <dxf>
      <font>
        <sz val="8"/>
        <color rgb="FFFF0000"/>
        <name val="Santander Text"/>
        <scheme val="none"/>
      </font>
      <numFmt numFmtId="165" formatCode="_(* #\ ###\ ##0_);_(* \(#\ ###\ ##0\);_(* &quot;-&quot;_);_(@_)"/>
      <alignment horizontal="right" vertical="top" readingOrder="0"/>
    </dxf>
  </rfmt>
  <rfmt sheetId="4" sqref="BC24" start="0" length="0">
    <dxf>
      <font>
        <sz val="8"/>
        <color rgb="FFFF0000"/>
        <name val="Santander Text"/>
        <scheme val="none"/>
      </font>
      <numFmt numFmtId="165" formatCode="_(* #\ ###\ ##0_);_(* \(#\ ###\ ##0\);_(* &quot;-&quot;_);_(@_)"/>
      <alignment horizontal="right" vertical="top" readingOrder="0"/>
    </dxf>
  </rfmt>
  <rfmt sheetId="4" sqref="BD24" start="0" length="0">
    <dxf>
      <font>
        <sz val="8"/>
        <color rgb="FFFF0000"/>
        <name val="Santander Text"/>
        <scheme val="none"/>
      </font>
      <numFmt numFmtId="165" formatCode="_(* #\ ###\ ##0_);_(* \(#\ ###\ ##0\);_(* &quot;-&quot;_);_(@_)"/>
      <alignment horizontal="right" vertical="top" readingOrder="0"/>
    </dxf>
  </rfmt>
  <rfmt sheetId="4" sqref="BE24" start="0" length="0">
    <dxf>
      <font>
        <sz val="8"/>
        <color rgb="FFFF0000"/>
        <name val="Santander Text"/>
        <scheme val="none"/>
      </font>
      <numFmt numFmtId="165" formatCode="_(* #\ ###\ ##0_);_(* \(#\ ###\ ##0\);_(* &quot;-&quot;_);_(@_)"/>
      <alignment horizontal="right" vertical="top" readingOrder="0"/>
    </dxf>
  </rfmt>
  <rfmt sheetId="4" sqref="BF24" start="0" length="0">
    <dxf>
      <font>
        <sz val="8"/>
        <color rgb="FFFF0000"/>
        <name val="Santander Text"/>
        <scheme val="none"/>
      </font>
      <numFmt numFmtId="165" formatCode="_(* #\ ###\ ##0_);_(* \(#\ ###\ ##0\);_(* &quot;-&quot;_);_(@_)"/>
      <alignment horizontal="right" vertical="top" readingOrder="0"/>
    </dxf>
  </rfmt>
  <rfmt sheetId="4" sqref="BG24" start="0" length="0">
    <dxf>
      <font>
        <sz val="8"/>
        <color rgb="FFFF0000"/>
        <name val="Santander Text"/>
        <scheme val="none"/>
      </font>
      <numFmt numFmtId="165" formatCode="_(* #\ ###\ ##0_);_(* \(#\ ###\ ##0\);_(* &quot;-&quot;_);_(@_)"/>
      <alignment horizontal="right" vertical="top" readingOrder="0"/>
    </dxf>
  </rfmt>
  <rfmt sheetId="4" sqref="BH24" start="0" length="0">
    <dxf>
      <font>
        <sz val="8"/>
        <color rgb="FFFF0000"/>
        <name val="Santander Text"/>
        <scheme val="none"/>
      </font>
      <numFmt numFmtId="165" formatCode="_(* #\ ###\ ##0_);_(* \(#\ ###\ ##0\);_(* &quot;-&quot;_);_(@_)"/>
      <alignment horizontal="right" vertical="top" readingOrder="0"/>
    </dxf>
  </rfmt>
  <rfmt sheetId="4" sqref="BI24" start="0" length="0">
    <dxf>
      <font>
        <sz val="8"/>
        <color rgb="FFFF0000"/>
        <name val="Santander Text"/>
        <scheme val="none"/>
      </font>
      <numFmt numFmtId="165" formatCode="_(* #\ ###\ ##0_);_(* \(#\ ###\ ##0\);_(* &quot;-&quot;_);_(@_)"/>
      <alignment horizontal="right" vertical="top" readingOrder="0"/>
    </dxf>
  </rfmt>
  <rfmt sheetId="4" sqref="BJ24" start="0" length="0">
    <dxf>
      <font>
        <sz val="8"/>
        <color rgb="FFFF0000"/>
        <name val="Santander Text"/>
        <scheme val="none"/>
      </font>
      <numFmt numFmtId="165" formatCode="_(* #\ ###\ ##0_);_(* \(#\ ###\ ##0\);_(* &quot;-&quot;_);_(@_)"/>
      <alignment horizontal="right" vertical="top" readingOrder="0"/>
    </dxf>
  </rfmt>
  <rfmt sheetId="4" sqref="BK24" start="0" length="0">
    <dxf>
      <font>
        <sz val="8"/>
        <color rgb="FFFF0000"/>
        <name val="Santander Text"/>
        <scheme val="none"/>
      </font>
      <numFmt numFmtId="165" formatCode="_(* #\ ###\ ##0_);_(* \(#\ ###\ ##0\);_(* &quot;-&quot;_);_(@_)"/>
      <alignment horizontal="right" vertical="top" readingOrder="0"/>
    </dxf>
  </rfmt>
  <rfmt sheetId="4" sqref="BL24" start="0" length="0">
    <dxf>
      <font>
        <sz val="8"/>
        <color rgb="FFFF0000"/>
        <name val="Santander Text"/>
        <scheme val="none"/>
      </font>
      <numFmt numFmtId="165" formatCode="_(* #\ ###\ ##0_);_(* \(#\ ###\ ##0\);_(* &quot;-&quot;_);_(@_)"/>
      <alignment horizontal="right" vertical="top" readingOrder="0"/>
    </dxf>
  </rfmt>
  <rfmt sheetId="4" sqref="BM24" start="0" length="0">
    <dxf>
      <font>
        <sz val="8"/>
        <color rgb="FFFF0000"/>
        <name val="Santander Text"/>
        <scheme val="none"/>
      </font>
      <numFmt numFmtId="165" formatCode="_(* #\ ###\ ##0_);_(* \(#\ ###\ ##0\);_(* &quot;-&quot;_);_(@_)"/>
      <alignment horizontal="right" vertical="top" readingOrder="0"/>
    </dxf>
  </rfmt>
  <rfmt sheetId="4" sqref="BN24" start="0" length="0">
    <dxf>
      <font>
        <sz val="8"/>
        <color rgb="FFFF0000"/>
        <name val="Santander Text"/>
        <scheme val="none"/>
      </font>
      <numFmt numFmtId="165" formatCode="_(* #\ ###\ ##0_);_(* \(#\ ###\ ##0\);_(* &quot;-&quot;_);_(@_)"/>
      <alignment horizontal="right" vertical="top" readingOrder="0"/>
    </dxf>
  </rfmt>
  <rfmt sheetId="4" sqref="BO24" start="0" length="0">
    <dxf>
      <font>
        <sz val="8"/>
        <color rgb="FFFF0000"/>
        <name val="Santander Text"/>
        <scheme val="none"/>
      </font>
      <numFmt numFmtId="165" formatCode="_(* #\ ###\ ##0_);_(* \(#\ ###\ ##0\);_(* &quot;-&quot;_);_(@_)"/>
      <alignment horizontal="right" vertical="top" readingOrder="0"/>
    </dxf>
  </rfmt>
  <rfmt sheetId="4" sqref="BP24" start="0" length="0">
    <dxf>
      <font>
        <sz val="8"/>
        <color rgb="FFFF0000"/>
        <name val="Santander Text"/>
        <scheme val="none"/>
      </font>
      <numFmt numFmtId="165" formatCode="_(* #\ ###\ ##0_);_(* \(#\ ###\ ##0\);_(* &quot;-&quot;_);_(@_)"/>
      <alignment horizontal="right" vertical="top" readingOrder="0"/>
    </dxf>
  </rfmt>
  <rfmt sheetId="4" sqref="BQ24" start="0" length="0">
    <dxf>
      <font>
        <sz val="8"/>
        <color rgb="FFFF0000"/>
        <name val="Santander Text"/>
        <scheme val="none"/>
      </font>
      <numFmt numFmtId="165" formatCode="_(* #\ ###\ ##0_);_(* \(#\ ###\ ##0\);_(* &quot;-&quot;_);_(@_)"/>
      <alignment horizontal="right" vertical="top" readingOrder="0"/>
    </dxf>
  </rfmt>
  <rfmt sheetId="4" sqref="BR24" start="0" length="0">
    <dxf>
      <font>
        <sz val="8"/>
        <color rgb="FFFF0000"/>
        <name val="Santander Text"/>
        <scheme val="none"/>
      </font>
      <numFmt numFmtId="165" formatCode="_(* #\ ###\ ##0_);_(* \(#\ ###\ ##0\);_(* &quot;-&quot;_);_(@_)"/>
      <alignment horizontal="right" vertical="top" readingOrder="0"/>
    </dxf>
  </rfmt>
  <rfmt sheetId="4" sqref="BS24" start="0" length="0">
    <dxf>
      <font>
        <sz val="8"/>
        <color rgb="FFFF0000"/>
        <name val="Santander Text"/>
        <scheme val="none"/>
      </font>
      <numFmt numFmtId="165" formatCode="_(* #\ ###\ ##0_);_(* \(#\ ###\ ##0\);_(* &quot;-&quot;_);_(@_)"/>
      <alignment horizontal="right" vertical="top" readingOrder="0"/>
    </dxf>
  </rfmt>
  <rfmt sheetId="4" sqref="BT24" start="0" length="0">
    <dxf>
      <font>
        <sz val="8"/>
        <color rgb="FFFF0000"/>
        <name val="Santander Text"/>
        <scheme val="none"/>
      </font>
      <numFmt numFmtId="165" formatCode="_(* #\ ###\ ##0_);_(* \(#\ ###\ ##0\);_(* &quot;-&quot;_);_(@_)"/>
      <alignment horizontal="right" vertical="top" readingOrder="0"/>
    </dxf>
  </rfmt>
  <rfmt sheetId="4" sqref="BU24" start="0" length="0">
    <dxf>
      <font>
        <sz val="8"/>
        <color rgb="FFFF0000"/>
        <name val="Santander Text"/>
        <scheme val="none"/>
      </font>
      <numFmt numFmtId="165" formatCode="_(* #\ ###\ ##0_);_(* \(#\ ###\ ##0\);_(* &quot;-&quot;_);_(@_)"/>
      <alignment horizontal="right" vertical="top" readingOrder="0"/>
    </dxf>
  </rfmt>
  <rfmt sheetId="4" sqref="BV24" start="0" length="0">
    <dxf>
      <font>
        <sz val="8"/>
        <color rgb="FFFF0000"/>
        <name val="Santander Text"/>
        <scheme val="none"/>
      </font>
      <numFmt numFmtId="165" formatCode="_(* #\ ###\ ##0_);_(* \(#\ ###\ ##0\);_(* &quot;-&quot;_);_(@_)"/>
      <alignment horizontal="right" vertical="top" readingOrder="0"/>
    </dxf>
  </rfmt>
  <rfmt sheetId="4" sqref="BW24" start="0" length="0">
    <dxf>
      <font>
        <sz val="8"/>
        <color rgb="FFFF0000"/>
        <name val="Santander Text"/>
        <scheme val="none"/>
      </font>
      <numFmt numFmtId="165" formatCode="_(* #\ ###\ ##0_);_(* \(#\ ###\ ##0\);_(* &quot;-&quot;_);_(@_)"/>
      <alignment horizontal="right" vertical="top" readingOrder="0"/>
    </dxf>
  </rfmt>
  <rfmt sheetId="4" sqref="BX24" start="0" length="0">
    <dxf>
      <font>
        <sz val="8"/>
        <color rgb="FFFF0000"/>
        <name val="Santander Text"/>
        <scheme val="none"/>
      </font>
      <numFmt numFmtId="165" formatCode="_(* #\ ###\ ##0_);_(* \(#\ ###\ ##0\);_(* &quot;-&quot;_);_(@_)"/>
      <alignment horizontal="right" vertical="top" readingOrder="0"/>
    </dxf>
  </rfmt>
  <rfmt sheetId="4" sqref="BY24" start="0" length="0">
    <dxf>
      <font>
        <sz val="8"/>
        <color rgb="FFFF0000"/>
        <name val="Santander Text"/>
        <scheme val="none"/>
      </font>
      <numFmt numFmtId="165" formatCode="_(* #\ ###\ ##0_);_(* \(#\ ###\ ##0\);_(* &quot;-&quot;_);_(@_)"/>
      <alignment horizontal="right" vertical="top" readingOrder="0"/>
    </dxf>
  </rfmt>
  <rfmt sheetId="4" sqref="BZ24" start="0" length="0">
    <dxf>
      <font>
        <sz val="8"/>
        <color rgb="FFFF0000"/>
        <name val="Santander Text"/>
        <scheme val="none"/>
      </font>
      <numFmt numFmtId="165" formatCode="_(* #\ ###\ ##0_);_(* \(#\ ###\ ##0\);_(* &quot;-&quot;_);_(@_)"/>
      <alignment horizontal="right" vertical="top" readingOrder="0"/>
    </dxf>
  </rfmt>
  <rfmt sheetId="4" sqref="CA24" start="0" length="0">
    <dxf>
      <font>
        <sz val="8"/>
        <color rgb="FFFF0000"/>
        <name val="Santander Text"/>
        <scheme val="none"/>
      </font>
      <numFmt numFmtId="165" formatCode="_(* #\ ###\ ##0_);_(* \(#\ ###\ ##0\);_(* &quot;-&quot;_);_(@_)"/>
      <alignment horizontal="right" vertical="top" readingOrder="0"/>
    </dxf>
  </rfmt>
  <rfmt sheetId="4" sqref="CB24" start="0" length="0">
    <dxf>
      <font>
        <sz val="8"/>
        <color rgb="FFFF0000"/>
        <name val="Santander Text"/>
        <scheme val="none"/>
      </font>
      <numFmt numFmtId="165" formatCode="_(* #\ ###\ ##0_);_(* \(#\ ###\ ##0\);_(* &quot;-&quot;_);_(@_)"/>
      <alignment horizontal="right" vertical="top" readingOrder="0"/>
    </dxf>
  </rfmt>
  <rfmt sheetId="4" sqref="CC24" start="0" length="0">
    <dxf>
      <font>
        <sz val="8"/>
        <color rgb="FFFF0000"/>
        <name val="Santander Text"/>
        <scheme val="none"/>
      </font>
      <numFmt numFmtId="165" formatCode="_(* #\ ###\ ##0_);_(* \(#\ ###\ ##0\);_(* &quot;-&quot;_);_(@_)"/>
      <alignment horizontal="right" vertical="top" readingOrder="0"/>
    </dxf>
  </rfmt>
  <rfmt sheetId="4" sqref="CD24" start="0" length="0">
    <dxf>
      <font>
        <sz val="8"/>
        <color rgb="FFFF0000"/>
        <name val="Santander Text"/>
        <scheme val="none"/>
      </font>
      <numFmt numFmtId="165" formatCode="_(* #\ ###\ ##0_);_(* \(#\ ###\ ##0\);_(* &quot;-&quot;_);_(@_)"/>
      <alignment horizontal="right" vertical="top" readingOrder="0"/>
    </dxf>
  </rfmt>
  <rfmt sheetId="4" sqref="CE24" start="0" length="0">
    <dxf>
      <font>
        <sz val="8"/>
        <color rgb="FFFF0000"/>
        <name val="Santander Text"/>
        <scheme val="none"/>
      </font>
      <numFmt numFmtId="165" formatCode="_(* #\ ###\ ##0_);_(* \(#\ ###\ ##0\);_(* &quot;-&quot;_);_(@_)"/>
      <alignment horizontal="right" vertical="top" readingOrder="0"/>
    </dxf>
  </rfmt>
  <rfmt sheetId="4" sqref="CF24" start="0" length="0">
    <dxf>
      <font>
        <sz val="8"/>
        <color rgb="FFFF0000"/>
        <name val="Santander Text"/>
        <scheme val="none"/>
      </font>
      <numFmt numFmtId="165" formatCode="_(* #\ ###\ ##0_);_(* \(#\ ###\ ##0\);_(* &quot;-&quot;_);_(@_)"/>
      <alignment horizontal="right" vertical="top" readingOrder="0"/>
    </dxf>
  </rfmt>
  <rfmt sheetId="4" sqref="CG24" start="0" length="0">
    <dxf>
      <font>
        <sz val="8"/>
        <color rgb="FFFF0000"/>
        <name val="Santander Text"/>
        <scheme val="none"/>
      </font>
      <numFmt numFmtId="165" formatCode="_(* #\ ###\ ##0_);_(* \(#\ ###\ ##0\);_(* &quot;-&quot;_);_(@_)"/>
      <alignment horizontal="right" vertical="top" readingOrder="0"/>
    </dxf>
  </rfmt>
  <rfmt sheetId="4" sqref="CH24" start="0" length="0">
    <dxf>
      <font>
        <sz val="8"/>
        <color rgb="FFFF0000"/>
        <name val="Santander Text"/>
        <scheme val="none"/>
      </font>
      <numFmt numFmtId="165" formatCode="_(* #\ ###\ ##0_);_(* \(#\ ###\ ##0\);_(* &quot;-&quot;_);_(@_)"/>
      <alignment horizontal="right" vertical="top" readingOrder="0"/>
    </dxf>
  </rfmt>
  <rfmt sheetId="4" sqref="CI24" start="0" length="0">
    <dxf>
      <font>
        <sz val="8"/>
        <color rgb="FFFF0000"/>
        <name val="Santander Text"/>
        <scheme val="none"/>
      </font>
      <numFmt numFmtId="165" formatCode="_(* #\ ###\ ##0_);_(* \(#\ ###\ ##0\);_(* &quot;-&quot;_);_(@_)"/>
      <alignment horizontal="right" vertical="top" readingOrder="0"/>
    </dxf>
  </rfmt>
  <rfmt sheetId="4" sqref="CJ24" start="0" length="0">
    <dxf>
      <font>
        <sz val="8"/>
        <color rgb="FFFF0000"/>
        <name val="Santander Text"/>
        <scheme val="none"/>
      </font>
      <numFmt numFmtId="165" formatCode="_(* #\ ###\ ##0_);_(* \(#\ ###\ ##0\);_(* &quot;-&quot;_);_(@_)"/>
      <alignment horizontal="right" vertical="top" readingOrder="0"/>
    </dxf>
  </rfmt>
  <rfmt sheetId="4" sqref="CK24" start="0" length="0">
    <dxf>
      <font>
        <sz val="8"/>
        <color rgb="FFFF0000"/>
        <name val="Santander Text"/>
        <scheme val="none"/>
      </font>
      <numFmt numFmtId="165" formatCode="_(* #\ ###\ ##0_);_(* \(#\ ###\ ##0\);_(* &quot;-&quot;_);_(@_)"/>
      <alignment horizontal="right" vertical="top" readingOrder="0"/>
    </dxf>
  </rfmt>
  <rfmt sheetId="4" sqref="CL24" start="0" length="0">
    <dxf>
      <font>
        <sz val="8"/>
        <color rgb="FFFF0000"/>
        <name val="Santander Text"/>
        <scheme val="none"/>
      </font>
      <numFmt numFmtId="165" formatCode="_(* #\ ###\ ##0_);_(* \(#\ ###\ ##0\);_(* &quot;-&quot;_);_(@_)"/>
      <alignment horizontal="right" vertical="top" readingOrder="0"/>
    </dxf>
  </rfmt>
  <rfmt sheetId="4" sqref="CM24" start="0" length="0">
    <dxf>
      <font>
        <sz val="8"/>
        <color rgb="FFFF0000"/>
        <name val="Santander Text"/>
        <scheme val="none"/>
      </font>
      <numFmt numFmtId="165" formatCode="_(* #\ ###\ ##0_);_(* \(#\ ###\ ##0\);_(* &quot;-&quot;_);_(@_)"/>
      <alignment horizontal="right" vertical="top" readingOrder="0"/>
    </dxf>
  </rfmt>
  <rfmt sheetId="4" sqref="CN24" start="0" length="0">
    <dxf>
      <font>
        <sz val="8"/>
        <color rgb="FFFF0000"/>
        <name val="Santander Text"/>
        <scheme val="none"/>
      </font>
      <numFmt numFmtId="165" formatCode="_(* #\ ###\ ##0_);_(* \(#\ ###\ ##0\);_(* &quot;-&quot;_);_(@_)"/>
      <alignment horizontal="right" vertical="top" readingOrder="0"/>
    </dxf>
  </rfmt>
  <rfmt sheetId="4" sqref="CO24" start="0" length="0">
    <dxf>
      <font>
        <sz val="8"/>
        <color rgb="FFFF0000"/>
        <name val="Santander Text"/>
        <scheme val="none"/>
      </font>
      <numFmt numFmtId="165" formatCode="_(* #\ ###\ ##0_);_(* \(#\ ###\ ##0\);_(* &quot;-&quot;_);_(@_)"/>
      <alignment horizontal="right" vertical="top" readingOrder="0"/>
    </dxf>
  </rfmt>
  <rfmt sheetId="4" sqref="CP24" start="0" length="0">
    <dxf>
      <font>
        <sz val="8"/>
        <color rgb="FFFF0000"/>
        <name val="Santander Text"/>
        <scheme val="none"/>
      </font>
      <numFmt numFmtId="165" formatCode="_(* #\ ###\ ##0_);_(* \(#\ ###\ ##0\);_(* &quot;-&quot;_);_(@_)"/>
      <alignment horizontal="right" vertical="top" readingOrder="0"/>
    </dxf>
  </rfmt>
  <rfmt sheetId="4" sqref="CQ24" start="0" length="0">
    <dxf>
      <font>
        <sz val="8"/>
        <color rgb="FFFF0000"/>
        <name val="Santander Text"/>
        <scheme val="none"/>
      </font>
      <numFmt numFmtId="165" formatCode="_(* #\ ###\ ##0_);_(* \(#\ ###\ ##0\);_(* &quot;-&quot;_);_(@_)"/>
      <alignment horizontal="right" vertical="top" readingOrder="0"/>
    </dxf>
  </rfmt>
  <rfmt sheetId="4" sqref="CR24" start="0" length="0">
    <dxf>
      <font>
        <sz val="8"/>
        <color rgb="FFFF0000"/>
        <name val="Santander Text"/>
        <scheme val="none"/>
      </font>
      <numFmt numFmtId="165" formatCode="_(* #\ ###\ ##0_);_(* \(#\ ###\ ##0\);_(* &quot;-&quot;_);_(@_)"/>
      <alignment horizontal="right" vertical="top" readingOrder="0"/>
    </dxf>
  </rfmt>
  <rfmt sheetId="4" sqref="CS24" start="0" length="0">
    <dxf>
      <font>
        <sz val="8"/>
        <color rgb="FFFF0000"/>
        <name val="Santander Text"/>
        <scheme val="none"/>
      </font>
      <numFmt numFmtId="165" formatCode="_(* #\ ###\ ##0_);_(* \(#\ ###\ ##0\);_(* &quot;-&quot;_);_(@_)"/>
      <alignment horizontal="right" vertical="top" readingOrder="0"/>
    </dxf>
  </rfmt>
  <rfmt sheetId="4" sqref="CT24" start="0" length="0">
    <dxf>
      <font>
        <sz val="8"/>
        <color rgb="FFFF0000"/>
        <name val="Santander Text"/>
        <scheme val="none"/>
      </font>
      <numFmt numFmtId="165" formatCode="_(* #\ ###\ ##0_);_(* \(#\ ###\ ##0\);_(* &quot;-&quot;_);_(@_)"/>
      <alignment horizontal="right" vertical="top" readingOrder="0"/>
    </dxf>
  </rfmt>
  <rfmt sheetId="4" sqref="X25" start="0" length="0">
    <dxf>
      <font>
        <sz val="8"/>
        <color rgb="FFFF0000"/>
        <name val="Santander Text"/>
        <scheme val="none"/>
      </font>
      <numFmt numFmtId="170" formatCode="#,##0;\(#,##0\);&quot;-&quot;;@"/>
      <alignment horizontal="right" vertical="center" readingOrder="0"/>
    </dxf>
  </rfmt>
  <rfmt sheetId="4" sqref="Y25" start="0" length="0">
    <dxf>
      <font>
        <sz val="8"/>
        <color rgb="FFFF0000"/>
        <name val="Santander Text"/>
        <scheme val="none"/>
      </font>
      <numFmt numFmtId="170" formatCode="#,##0;\(#,##0\);&quot;-&quot;;@"/>
      <alignment horizontal="right" vertical="center" readingOrder="0"/>
    </dxf>
  </rfmt>
  <rfmt sheetId="4" sqref="Z25" start="0" length="0">
    <dxf>
      <font>
        <sz val="8"/>
        <color rgb="FFFF0000"/>
        <name val="Santander Text"/>
        <scheme val="none"/>
      </font>
      <numFmt numFmtId="170" formatCode="#,##0;\(#,##0\);&quot;-&quot;;@"/>
      <alignment horizontal="right" vertical="center" readingOrder="0"/>
    </dxf>
  </rfmt>
  <rfmt sheetId="4" sqref="AA25" start="0" length="0">
    <dxf>
      <font>
        <sz val="8"/>
        <color rgb="FFFF0000"/>
        <name val="Santander Text"/>
        <scheme val="none"/>
      </font>
      <numFmt numFmtId="170" formatCode="#,##0;\(#,##0\);&quot;-&quot;;@"/>
      <alignment horizontal="right" vertical="center" readingOrder="0"/>
    </dxf>
  </rfmt>
  <rfmt sheetId="4" sqref="AB25" start="0" length="0">
    <dxf>
      <font>
        <sz val="8"/>
        <color rgb="FFFF0000"/>
        <name val="Santander Text"/>
        <scheme val="none"/>
      </font>
      <numFmt numFmtId="170" formatCode="#,##0;\(#,##0\);&quot;-&quot;;@"/>
      <alignment horizontal="right" vertical="center" readingOrder="0"/>
    </dxf>
  </rfmt>
  <rfmt sheetId="4" sqref="AC25" start="0" length="0">
    <dxf>
      <font>
        <sz val="8"/>
        <color rgb="FFFF0000"/>
        <name val="Santander Text"/>
        <scheme val="none"/>
      </font>
      <numFmt numFmtId="170" formatCode="#,##0;\(#,##0\);&quot;-&quot;;@"/>
      <alignment horizontal="right" vertical="center" readingOrder="0"/>
    </dxf>
  </rfmt>
  <rfmt sheetId="4" sqref="AD25" start="0" length="0">
    <dxf>
      <font>
        <sz val="8"/>
        <color rgb="FFFF0000"/>
        <name val="Santander Text"/>
        <scheme val="none"/>
      </font>
      <numFmt numFmtId="170" formatCode="#,##0;\(#,##0\);&quot;-&quot;;@"/>
      <alignment horizontal="right" vertical="center" readingOrder="0"/>
    </dxf>
  </rfmt>
  <rfmt sheetId="4" sqref="AE25" start="0" length="0">
    <dxf>
      <font>
        <sz val="8"/>
        <color rgb="FFFF0000"/>
        <name val="Santander Text"/>
        <scheme val="none"/>
      </font>
      <numFmt numFmtId="170" formatCode="#,##0;\(#,##0\);&quot;-&quot;;@"/>
      <alignment horizontal="right" vertical="center" readingOrder="0"/>
    </dxf>
  </rfmt>
  <rfmt sheetId="4" sqref="AF25" start="0" length="0">
    <dxf>
      <font>
        <sz val="8"/>
        <color rgb="FFFF0000"/>
        <name val="Santander Text"/>
        <scheme val="none"/>
      </font>
      <numFmt numFmtId="170" formatCode="#,##0;\(#,##0\);&quot;-&quot;;@"/>
      <alignment horizontal="right" vertical="center" readingOrder="0"/>
    </dxf>
  </rfmt>
  <rfmt sheetId="4" sqref="AG25" start="0" length="0">
    <dxf>
      <font>
        <sz val="8"/>
        <color rgb="FFFF0000"/>
        <name val="Santander Text"/>
        <scheme val="none"/>
      </font>
      <numFmt numFmtId="170" formatCode="#,##0;\(#,##0\);&quot;-&quot;;@"/>
      <alignment horizontal="right" vertical="center" readingOrder="0"/>
    </dxf>
  </rfmt>
  <rfmt sheetId="4" sqref="AH25" start="0" length="0">
    <dxf>
      <font>
        <sz val="8"/>
        <color rgb="FFFF0000"/>
        <name val="Santander Text"/>
        <scheme val="none"/>
      </font>
      <numFmt numFmtId="170" formatCode="#,##0;\(#,##0\);&quot;-&quot;;@"/>
      <alignment horizontal="right" vertical="center" readingOrder="0"/>
    </dxf>
  </rfmt>
  <rfmt sheetId="4" sqref="AI25" start="0" length="0">
    <dxf>
      <font>
        <sz val="8"/>
        <color rgb="FFFF0000"/>
        <name val="Santander Text"/>
        <scheme val="none"/>
      </font>
      <numFmt numFmtId="170" formatCode="#,##0;\(#,##0\);&quot;-&quot;;@"/>
      <alignment horizontal="right" vertical="center" readingOrder="0"/>
    </dxf>
  </rfmt>
  <rfmt sheetId="4" sqref="AJ25" start="0" length="0">
    <dxf>
      <font>
        <sz val="8"/>
        <color rgb="FFFF0000"/>
        <name val="Santander Text"/>
        <scheme val="none"/>
      </font>
      <numFmt numFmtId="170" formatCode="#,##0;\(#,##0\);&quot;-&quot;;@"/>
      <alignment horizontal="right" vertical="center" readingOrder="0"/>
    </dxf>
  </rfmt>
  <rfmt sheetId="4" sqref="AK25" start="0" length="0">
    <dxf>
      <font>
        <sz val="8"/>
        <color rgb="FFFF0000"/>
        <name val="Santander Text"/>
        <scheme val="none"/>
      </font>
      <numFmt numFmtId="170" formatCode="#,##0;\(#,##0\);&quot;-&quot;;@"/>
      <alignment horizontal="right" vertical="center" readingOrder="0"/>
    </dxf>
  </rfmt>
  <rfmt sheetId="4" sqref="AL25" start="0" length="0">
    <dxf>
      <font>
        <sz val="8"/>
        <color rgb="FFFF0000"/>
        <name val="Santander Text"/>
        <scheme val="none"/>
      </font>
      <numFmt numFmtId="170" formatCode="#,##0;\(#,##0\);&quot;-&quot;;@"/>
      <alignment horizontal="right" vertical="center" readingOrder="0"/>
    </dxf>
  </rfmt>
  <rfmt sheetId="4" sqref="AM25" start="0" length="0">
    <dxf>
      <font>
        <sz val="8"/>
        <color rgb="FFFF0000"/>
        <name val="Santander Text"/>
        <scheme val="none"/>
      </font>
      <numFmt numFmtId="170" formatCode="#,##0;\(#,##0\);&quot;-&quot;;@"/>
      <alignment horizontal="right" vertical="center" readingOrder="0"/>
    </dxf>
  </rfmt>
  <rfmt sheetId="4" sqref="AN25" start="0" length="0">
    <dxf>
      <font>
        <sz val="8"/>
        <color rgb="FFFF0000"/>
        <name val="Santander Text"/>
        <scheme val="none"/>
      </font>
      <numFmt numFmtId="170" formatCode="#,##0;\(#,##0\);&quot;-&quot;;@"/>
      <alignment horizontal="right" vertical="center" readingOrder="0"/>
    </dxf>
  </rfmt>
  <rfmt sheetId="4" sqref="AO25" start="0" length="0">
    <dxf>
      <font>
        <sz val="8"/>
        <color rgb="FFFF0000"/>
        <name val="Santander Text"/>
        <scheme val="none"/>
      </font>
      <numFmt numFmtId="170" formatCode="#,##0;\(#,##0\);&quot;-&quot;;@"/>
      <alignment horizontal="right" vertical="center" readingOrder="0"/>
    </dxf>
  </rfmt>
  <rfmt sheetId="4" sqref="AP25" start="0" length="0">
    <dxf>
      <font>
        <sz val="8"/>
        <color rgb="FFFF0000"/>
        <name val="Santander Text"/>
        <scheme val="none"/>
      </font>
      <numFmt numFmtId="170" formatCode="#,##0;\(#,##0\);&quot;-&quot;;@"/>
      <alignment horizontal="right" vertical="center" readingOrder="0"/>
    </dxf>
  </rfmt>
  <rfmt sheetId="4" sqref="AQ25" start="0" length="0">
    <dxf>
      <font>
        <sz val="8"/>
        <color rgb="FFFF0000"/>
        <name val="Santander Text"/>
        <scheme val="none"/>
      </font>
      <numFmt numFmtId="170" formatCode="#,##0;\(#,##0\);&quot;-&quot;;@"/>
      <alignment horizontal="right" vertical="center" readingOrder="0"/>
    </dxf>
  </rfmt>
  <rfmt sheetId="4" sqref="AR25" start="0" length="0">
    <dxf>
      <font>
        <sz val="8"/>
        <color rgb="FFFF0000"/>
        <name val="Santander Text"/>
        <scheme val="none"/>
      </font>
      <numFmt numFmtId="170" formatCode="#,##0;\(#,##0\);&quot;-&quot;;@"/>
      <alignment horizontal="right" vertical="center" readingOrder="0"/>
    </dxf>
  </rfmt>
  <rfmt sheetId="4" sqref="AS25" start="0" length="0">
    <dxf>
      <font>
        <sz val="8"/>
        <color rgb="FFFF0000"/>
        <name val="Santander Text"/>
        <scheme val="none"/>
      </font>
      <numFmt numFmtId="170" formatCode="#,##0;\(#,##0\);&quot;-&quot;;@"/>
      <alignment horizontal="right" vertical="center" readingOrder="0"/>
    </dxf>
  </rfmt>
  <rfmt sheetId="4" sqref="AT25" start="0" length="0">
    <dxf>
      <font>
        <sz val="8"/>
        <color rgb="FFFF0000"/>
        <name val="Santander Text"/>
        <scheme val="none"/>
      </font>
      <numFmt numFmtId="170" formatCode="#,##0;\(#,##0\);&quot;-&quot;;@"/>
      <alignment horizontal="right" vertical="center" readingOrder="0"/>
    </dxf>
  </rfmt>
  <rfmt sheetId="4" sqref="AU25" start="0" length="0">
    <dxf>
      <font>
        <sz val="8"/>
        <color rgb="FFFF0000"/>
        <name val="Santander Text"/>
        <scheme val="none"/>
      </font>
      <numFmt numFmtId="170" formatCode="#,##0;\(#,##0\);&quot;-&quot;;@"/>
      <alignment horizontal="right" vertical="center" readingOrder="0"/>
    </dxf>
  </rfmt>
  <rfmt sheetId="4" sqref="AV25" start="0" length="0">
    <dxf>
      <font>
        <sz val="8"/>
        <color rgb="FFFF0000"/>
        <name val="Santander Text"/>
        <scheme val="none"/>
      </font>
      <numFmt numFmtId="170" formatCode="#,##0;\(#,##0\);&quot;-&quot;;@"/>
      <alignment horizontal="right" vertical="center" readingOrder="0"/>
    </dxf>
  </rfmt>
  <rfmt sheetId="4" sqref="AW25" start="0" length="0">
    <dxf>
      <font>
        <sz val="8"/>
        <color rgb="FFFF0000"/>
        <name val="Santander Text"/>
        <scheme val="none"/>
      </font>
      <numFmt numFmtId="170" formatCode="#,##0;\(#,##0\);&quot;-&quot;;@"/>
      <alignment horizontal="right" vertical="center" readingOrder="0"/>
    </dxf>
  </rfmt>
  <rfmt sheetId="4" sqref="AX25" start="0" length="0">
    <dxf>
      <font>
        <sz val="8"/>
        <color rgb="FFFF0000"/>
        <name val="Santander Text"/>
        <scheme val="none"/>
      </font>
      <numFmt numFmtId="170" formatCode="#,##0;\(#,##0\);&quot;-&quot;;@"/>
      <alignment horizontal="right" vertical="center" readingOrder="0"/>
    </dxf>
  </rfmt>
  <rfmt sheetId="4" sqref="AY25" start="0" length="0">
    <dxf>
      <font>
        <sz val="8"/>
        <color rgb="FFFF0000"/>
        <name val="Santander Text"/>
        <scheme val="none"/>
      </font>
      <numFmt numFmtId="170" formatCode="#,##0;\(#,##0\);&quot;-&quot;;@"/>
      <alignment horizontal="right" vertical="center" readingOrder="0"/>
    </dxf>
  </rfmt>
  <rfmt sheetId="4" sqref="AZ25" start="0" length="0">
    <dxf>
      <font>
        <sz val="8"/>
        <color rgb="FFFF0000"/>
        <name val="Santander Text"/>
        <scheme val="none"/>
      </font>
      <numFmt numFmtId="170" formatCode="#,##0;\(#,##0\);&quot;-&quot;;@"/>
      <alignment horizontal="right" vertical="center" readingOrder="0"/>
    </dxf>
  </rfmt>
  <rfmt sheetId="4" sqref="BA25" start="0" length="0">
    <dxf>
      <font>
        <sz val="8"/>
        <color rgb="FFFF0000"/>
        <name val="Santander Text"/>
        <scheme val="none"/>
      </font>
      <numFmt numFmtId="170" formatCode="#,##0;\(#,##0\);&quot;-&quot;;@"/>
      <alignment horizontal="right" vertical="center" readingOrder="0"/>
    </dxf>
  </rfmt>
  <rfmt sheetId="4" sqref="BB25" start="0" length="0">
    <dxf>
      <font>
        <sz val="8"/>
        <color rgb="FFFF0000"/>
        <name val="Santander Text"/>
        <scheme val="none"/>
      </font>
      <numFmt numFmtId="170" formatCode="#,##0;\(#,##0\);&quot;-&quot;;@"/>
      <alignment horizontal="right" vertical="center" readingOrder="0"/>
    </dxf>
  </rfmt>
  <rfmt sheetId="4" sqref="BC25" start="0" length="0">
    <dxf>
      <font>
        <sz val="8"/>
        <color rgb="FFFF0000"/>
        <name val="Santander Text"/>
        <scheme val="none"/>
      </font>
      <numFmt numFmtId="170" formatCode="#,##0;\(#,##0\);&quot;-&quot;;@"/>
      <alignment horizontal="right" vertical="center" readingOrder="0"/>
    </dxf>
  </rfmt>
  <rfmt sheetId="4" sqref="BD25" start="0" length="0">
    <dxf>
      <font>
        <sz val="8"/>
        <color rgb="FFFF0000"/>
        <name val="Santander Text"/>
        <scheme val="none"/>
      </font>
      <numFmt numFmtId="170" formatCode="#,##0;\(#,##0\);&quot;-&quot;;@"/>
      <alignment horizontal="right" vertical="center" readingOrder="0"/>
    </dxf>
  </rfmt>
  <rfmt sheetId="4" sqref="BE25" start="0" length="0">
    <dxf>
      <font>
        <sz val="8"/>
        <color rgb="FFFF0000"/>
        <name val="Santander Text"/>
        <scheme val="none"/>
      </font>
      <numFmt numFmtId="170" formatCode="#,##0;\(#,##0\);&quot;-&quot;;@"/>
      <alignment horizontal="right" vertical="center" readingOrder="0"/>
    </dxf>
  </rfmt>
  <rfmt sheetId="4" sqref="BF25" start="0" length="0">
    <dxf>
      <font>
        <sz val="8"/>
        <color rgb="FFFF0000"/>
        <name val="Santander Text"/>
        <scheme val="none"/>
      </font>
      <numFmt numFmtId="170" formatCode="#,##0;\(#,##0\);&quot;-&quot;;@"/>
      <alignment horizontal="right" vertical="center" readingOrder="0"/>
    </dxf>
  </rfmt>
  <rfmt sheetId="4" sqref="BG25" start="0" length="0">
    <dxf>
      <font>
        <sz val="8"/>
        <color rgb="FFFF0000"/>
        <name val="Santander Text"/>
        <scheme val="none"/>
      </font>
      <numFmt numFmtId="170" formatCode="#,##0;\(#,##0\);&quot;-&quot;;@"/>
      <alignment horizontal="right" vertical="center" readingOrder="0"/>
    </dxf>
  </rfmt>
  <rfmt sheetId="4" sqref="BH25" start="0" length="0">
    <dxf>
      <font>
        <sz val="8"/>
        <color rgb="FFFF0000"/>
        <name val="Santander Text"/>
        <scheme val="none"/>
      </font>
      <numFmt numFmtId="170" formatCode="#,##0;\(#,##0\);&quot;-&quot;;@"/>
      <alignment horizontal="right" vertical="center" readingOrder="0"/>
    </dxf>
  </rfmt>
  <rfmt sheetId="4" sqref="BI25" start="0" length="0">
    <dxf>
      <font>
        <sz val="8"/>
        <color rgb="FFFF0000"/>
        <name val="Santander Text"/>
        <scheme val="none"/>
      </font>
      <numFmt numFmtId="170" formatCode="#,##0;\(#,##0\);&quot;-&quot;;@"/>
      <alignment horizontal="right" vertical="center" readingOrder="0"/>
    </dxf>
  </rfmt>
  <rfmt sheetId="4" sqref="BJ25" start="0" length="0">
    <dxf>
      <font>
        <sz val="8"/>
        <color rgb="FFFF0000"/>
        <name val="Santander Text"/>
        <scheme val="none"/>
      </font>
      <numFmt numFmtId="170" formatCode="#,##0;\(#,##0\);&quot;-&quot;;@"/>
      <alignment horizontal="right" vertical="center" readingOrder="0"/>
    </dxf>
  </rfmt>
  <rfmt sheetId="4" sqref="BK25" start="0" length="0">
    <dxf>
      <font>
        <sz val="8"/>
        <color rgb="FFFF0000"/>
        <name val="Santander Text"/>
        <scheme val="none"/>
      </font>
      <numFmt numFmtId="170" formatCode="#,##0;\(#,##0\);&quot;-&quot;;@"/>
      <alignment horizontal="right" vertical="center" readingOrder="0"/>
    </dxf>
  </rfmt>
  <rfmt sheetId="4" sqref="BL25" start="0" length="0">
    <dxf>
      <font>
        <sz val="8"/>
        <color rgb="FFFF0000"/>
        <name val="Santander Text"/>
        <scheme val="none"/>
      </font>
      <numFmt numFmtId="170" formatCode="#,##0;\(#,##0\);&quot;-&quot;;@"/>
      <alignment horizontal="right" vertical="center" readingOrder="0"/>
    </dxf>
  </rfmt>
  <rfmt sheetId="4" sqref="BM25" start="0" length="0">
    <dxf>
      <font>
        <sz val="8"/>
        <color rgb="FFFF0000"/>
        <name val="Santander Text"/>
        <scheme val="none"/>
      </font>
      <numFmt numFmtId="170" formatCode="#,##0;\(#,##0\);&quot;-&quot;;@"/>
      <alignment horizontal="right" vertical="center" readingOrder="0"/>
    </dxf>
  </rfmt>
  <rfmt sheetId="4" sqref="BN25" start="0" length="0">
    <dxf>
      <font>
        <sz val="8"/>
        <color rgb="FFFF0000"/>
        <name val="Santander Text"/>
        <scheme val="none"/>
      </font>
      <numFmt numFmtId="170" formatCode="#,##0;\(#,##0\);&quot;-&quot;;@"/>
      <alignment horizontal="right" vertical="center" readingOrder="0"/>
    </dxf>
  </rfmt>
  <rfmt sheetId="4" sqref="BO25" start="0" length="0">
    <dxf>
      <font>
        <sz val="8"/>
        <color rgb="FFFF0000"/>
        <name val="Santander Text"/>
        <scheme val="none"/>
      </font>
      <numFmt numFmtId="170" formatCode="#,##0;\(#,##0\);&quot;-&quot;;@"/>
      <alignment horizontal="right" vertical="center" readingOrder="0"/>
    </dxf>
  </rfmt>
  <rfmt sheetId="4" sqref="BP25" start="0" length="0">
    <dxf>
      <font>
        <sz val="8"/>
        <color rgb="FFFF0000"/>
        <name val="Santander Text"/>
        <scheme val="none"/>
      </font>
      <numFmt numFmtId="170" formatCode="#,##0;\(#,##0\);&quot;-&quot;;@"/>
      <alignment horizontal="right" vertical="center" readingOrder="0"/>
    </dxf>
  </rfmt>
  <rfmt sheetId="4" sqref="BQ25" start="0" length="0">
    <dxf>
      <font>
        <sz val="8"/>
        <color rgb="FFFF0000"/>
        <name val="Santander Text"/>
        <scheme val="none"/>
      </font>
      <numFmt numFmtId="170" formatCode="#,##0;\(#,##0\);&quot;-&quot;;@"/>
      <alignment horizontal="right" vertical="center" readingOrder="0"/>
    </dxf>
  </rfmt>
  <rfmt sheetId="4" sqref="BR25" start="0" length="0">
    <dxf>
      <font>
        <sz val="8"/>
        <color rgb="FFFF0000"/>
        <name val="Santander Text"/>
        <scheme val="none"/>
      </font>
      <numFmt numFmtId="170" formatCode="#,##0;\(#,##0\);&quot;-&quot;;@"/>
      <alignment horizontal="right" vertical="center" readingOrder="0"/>
    </dxf>
  </rfmt>
  <rfmt sheetId="4" sqref="BS25" start="0" length="0">
    <dxf>
      <font>
        <sz val="8"/>
        <color rgb="FFFF0000"/>
        <name val="Santander Text"/>
        <scheme val="none"/>
      </font>
      <numFmt numFmtId="170" formatCode="#,##0;\(#,##0\);&quot;-&quot;;@"/>
      <alignment horizontal="right" vertical="center" readingOrder="0"/>
    </dxf>
  </rfmt>
  <rfmt sheetId="4" sqref="BT25" start="0" length="0">
    <dxf>
      <font>
        <sz val="8"/>
        <color rgb="FFFF0000"/>
        <name val="Santander Text"/>
        <scheme val="none"/>
      </font>
      <numFmt numFmtId="170" formatCode="#,##0;\(#,##0\);&quot;-&quot;;@"/>
      <alignment horizontal="right" vertical="center" readingOrder="0"/>
    </dxf>
  </rfmt>
  <rfmt sheetId="4" sqref="BU25" start="0" length="0">
    <dxf>
      <font>
        <sz val="8"/>
        <color rgb="FFFF0000"/>
        <name val="Santander Text"/>
        <scheme val="none"/>
      </font>
      <numFmt numFmtId="170" formatCode="#,##0;\(#,##0\);&quot;-&quot;;@"/>
      <alignment horizontal="right" vertical="center" readingOrder="0"/>
    </dxf>
  </rfmt>
  <rfmt sheetId="4" sqref="BV25" start="0" length="0">
    <dxf>
      <font>
        <sz val="8"/>
        <color rgb="FFFF0000"/>
        <name val="Santander Text"/>
        <scheme val="none"/>
      </font>
      <numFmt numFmtId="170" formatCode="#,##0;\(#,##0\);&quot;-&quot;;@"/>
      <alignment horizontal="right" vertical="center" readingOrder="0"/>
    </dxf>
  </rfmt>
  <rfmt sheetId="4" sqref="BW25" start="0" length="0">
    <dxf>
      <font>
        <sz val="8"/>
        <color rgb="FFFF0000"/>
        <name val="Santander Text"/>
        <scheme val="none"/>
      </font>
      <numFmt numFmtId="170" formatCode="#,##0;\(#,##0\);&quot;-&quot;;@"/>
      <alignment horizontal="right" vertical="center" readingOrder="0"/>
    </dxf>
  </rfmt>
  <rfmt sheetId="4" sqref="BX25" start="0" length="0">
    <dxf>
      <font>
        <sz val="8"/>
        <color rgb="FFFF0000"/>
        <name val="Santander Text"/>
        <scheme val="none"/>
      </font>
      <numFmt numFmtId="170" formatCode="#,##0;\(#,##0\);&quot;-&quot;;@"/>
      <alignment horizontal="right" vertical="center" readingOrder="0"/>
    </dxf>
  </rfmt>
  <rfmt sheetId="4" sqref="BY25" start="0" length="0">
    <dxf>
      <font>
        <sz val="8"/>
        <color rgb="FFFF0000"/>
        <name val="Santander Text"/>
        <scheme val="none"/>
      </font>
      <numFmt numFmtId="170" formatCode="#,##0;\(#,##0\);&quot;-&quot;;@"/>
      <alignment horizontal="right" vertical="center" readingOrder="0"/>
    </dxf>
  </rfmt>
  <rfmt sheetId="4" sqref="BZ25" start="0" length="0">
    <dxf>
      <font>
        <sz val="8"/>
        <color rgb="FFFF0000"/>
        <name val="Santander Text"/>
        <scheme val="none"/>
      </font>
      <numFmt numFmtId="170" formatCode="#,##0;\(#,##0\);&quot;-&quot;;@"/>
      <alignment horizontal="right" vertical="center" readingOrder="0"/>
    </dxf>
  </rfmt>
  <rfmt sheetId="4" sqref="CA25" start="0" length="0">
    <dxf>
      <font>
        <sz val="8"/>
        <color rgb="FFFF0000"/>
        <name val="Santander Text"/>
        <scheme val="none"/>
      </font>
      <numFmt numFmtId="170" formatCode="#,##0;\(#,##0\);&quot;-&quot;;@"/>
      <alignment horizontal="right" vertical="center" readingOrder="0"/>
    </dxf>
  </rfmt>
  <rfmt sheetId="4" sqref="CB25" start="0" length="0">
    <dxf>
      <font>
        <sz val="8"/>
        <color rgb="FFFF0000"/>
        <name val="Santander Text"/>
        <scheme val="none"/>
      </font>
      <numFmt numFmtId="170" formatCode="#,##0;\(#,##0\);&quot;-&quot;;@"/>
      <alignment horizontal="right" vertical="center" readingOrder="0"/>
    </dxf>
  </rfmt>
  <rfmt sheetId="4" sqref="CC25" start="0" length="0">
    <dxf>
      <font>
        <sz val="8"/>
        <color rgb="FFFF0000"/>
        <name val="Santander Text"/>
        <scheme val="none"/>
      </font>
      <numFmt numFmtId="170" formatCode="#,##0;\(#,##0\);&quot;-&quot;;@"/>
      <alignment horizontal="right" vertical="center" readingOrder="0"/>
    </dxf>
  </rfmt>
  <rfmt sheetId="4" sqref="CD25" start="0" length="0">
    <dxf>
      <font>
        <sz val="8"/>
        <color rgb="FFFF0000"/>
        <name val="Santander Text"/>
        <scheme val="none"/>
      </font>
      <numFmt numFmtId="170" formatCode="#,##0;\(#,##0\);&quot;-&quot;;@"/>
      <alignment horizontal="right" vertical="center" readingOrder="0"/>
    </dxf>
  </rfmt>
  <rfmt sheetId="4" sqref="CE25" start="0" length="0">
    <dxf>
      <font>
        <sz val="8"/>
        <color rgb="FFFF0000"/>
        <name val="Santander Text"/>
        <scheme val="none"/>
      </font>
      <numFmt numFmtId="170" formatCode="#,##0;\(#,##0\);&quot;-&quot;;@"/>
      <alignment horizontal="right" vertical="center" readingOrder="0"/>
    </dxf>
  </rfmt>
  <rfmt sheetId="4" sqref="CF25" start="0" length="0">
    <dxf>
      <font>
        <sz val="8"/>
        <color rgb="FFFF0000"/>
        <name val="Santander Text"/>
        <scheme val="none"/>
      </font>
      <numFmt numFmtId="170" formatCode="#,##0;\(#,##0\);&quot;-&quot;;@"/>
      <alignment horizontal="right" vertical="center" readingOrder="0"/>
    </dxf>
  </rfmt>
  <rfmt sheetId="4" sqref="CG25" start="0" length="0">
    <dxf>
      <font>
        <sz val="8"/>
        <color rgb="FFFF0000"/>
        <name val="Santander Text"/>
        <scheme val="none"/>
      </font>
      <numFmt numFmtId="170" formatCode="#,##0;\(#,##0\);&quot;-&quot;;@"/>
      <alignment horizontal="right" vertical="center" readingOrder="0"/>
    </dxf>
  </rfmt>
  <rfmt sheetId="4" sqref="CH25" start="0" length="0">
    <dxf>
      <font>
        <sz val="8"/>
        <color rgb="FFFF0000"/>
        <name val="Santander Text"/>
        <scheme val="none"/>
      </font>
      <numFmt numFmtId="170" formatCode="#,##0;\(#,##0\);&quot;-&quot;;@"/>
      <alignment horizontal="right" vertical="center" readingOrder="0"/>
    </dxf>
  </rfmt>
  <rfmt sheetId="4" sqref="CI25" start="0" length="0">
    <dxf>
      <font>
        <sz val="8"/>
        <color rgb="FFFF0000"/>
        <name val="Santander Text"/>
        <scheme val="none"/>
      </font>
      <numFmt numFmtId="170" formatCode="#,##0;\(#,##0\);&quot;-&quot;;@"/>
      <alignment horizontal="right" vertical="center" readingOrder="0"/>
    </dxf>
  </rfmt>
  <rfmt sheetId="4" sqref="CJ25" start="0" length="0">
    <dxf>
      <font>
        <sz val="8"/>
        <color rgb="FFFF0000"/>
        <name val="Santander Text"/>
        <scheme val="none"/>
      </font>
      <numFmt numFmtId="170" formatCode="#,##0;\(#,##0\);&quot;-&quot;;@"/>
      <alignment horizontal="right" vertical="center" readingOrder="0"/>
    </dxf>
  </rfmt>
  <rfmt sheetId="4" sqref="CK25" start="0" length="0">
    <dxf>
      <font>
        <sz val="8"/>
        <color rgb="FFFF0000"/>
        <name val="Santander Text"/>
        <scheme val="none"/>
      </font>
      <numFmt numFmtId="170" formatCode="#,##0;\(#,##0\);&quot;-&quot;;@"/>
      <alignment horizontal="right" vertical="center" readingOrder="0"/>
    </dxf>
  </rfmt>
  <rfmt sheetId="4" sqref="CL25" start="0" length="0">
    <dxf>
      <font>
        <sz val="8"/>
        <color rgb="FFFF0000"/>
        <name val="Santander Text"/>
        <scheme val="none"/>
      </font>
      <numFmt numFmtId="170" formatCode="#,##0;\(#,##0\);&quot;-&quot;;@"/>
      <alignment horizontal="right" vertical="center" readingOrder="0"/>
    </dxf>
  </rfmt>
  <rfmt sheetId="4" sqref="CM25" start="0" length="0">
    <dxf>
      <font>
        <sz val="8"/>
        <color rgb="FFFF0000"/>
        <name val="Santander Text"/>
        <scheme val="none"/>
      </font>
      <numFmt numFmtId="170" formatCode="#,##0;\(#,##0\);&quot;-&quot;;@"/>
      <alignment horizontal="right" vertical="center" readingOrder="0"/>
    </dxf>
  </rfmt>
  <rfmt sheetId="4" sqref="CN25" start="0" length="0">
    <dxf>
      <font>
        <sz val="8"/>
        <color rgb="FFFF0000"/>
        <name val="Santander Text"/>
        <scheme val="none"/>
      </font>
      <numFmt numFmtId="170" formatCode="#,##0;\(#,##0\);&quot;-&quot;;@"/>
      <alignment horizontal="right" vertical="center" readingOrder="0"/>
    </dxf>
  </rfmt>
  <rfmt sheetId="4" sqref="CO25" start="0" length="0">
    <dxf>
      <font>
        <sz val="8"/>
        <color rgb="FFFF0000"/>
        <name val="Santander Text"/>
        <scheme val="none"/>
      </font>
      <numFmt numFmtId="170" formatCode="#,##0;\(#,##0\);&quot;-&quot;;@"/>
      <alignment horizontal="right" vertical="center" readingOrder="0"/>
    </dxf>
  </rfmt>
  <rfmt sheetId="4" sqref="CP25" start="0" length="0">
    <dxf>
      <font>
        <sz val="8"/>
        <color rgb="FFFF0000"/>
        <name val="Santander Text"/>
        <scheme val="none"/>
      </font>
      <numFmt numFmtId="170" formatCode="#,##0;\(#,##0\);&quot;-&quot;;@"/>
      <alignment horizontal="right" vertical="center" readingOrder="0"/>
    </dxf>
  </rfmt>
  <rfmt sheetId="4" sqref="CQ25" start="0" length="0">
    <dxf>
      <font>
        <sz val="8"/>
        <color rgb="FFFF0000"/>
        <name val="Santander Text"/>
        <scheme val="none"/>
      </font>
      <numFmt numFmtId="170" formatCode="#,##0;\(#,##0\);&quot;-&quot;;@"/>
      <alignment horizontal="right" vertical="center" readingOrder="0"/>
    </dxf>
  </rfmt>
  <rfmt sheetId="4" sqref="CR25" start="0" length="0">
    <dxf>
      <font>
        <sz val="8"/>
        <color rgb="FFFF0000"/>
        <name val="Santander Text"/>
        <scheme val="none"/>
      </font>
      <numFmt numFmtId="170" formatCode="#,##0;\(#,##0\);&quot;-&quot;;@"/>
      <alignment horizontal="right" vertical="center" readingOrder="0"/>
    </dxf>
  </rfmt>
  <rfmt sheetId="4" sqref="CS25" start="0" length="0">
    <dxf>
      <font>
        <sz val="8"/>
        <color rgb="FFFF0000"/>
        <name val="Santander Text"/>
        <scheme val="none"/>
      </font>
      <numFmt numFmtId="170" formatCode="#,##0;\(#,##0\);&quot;-&quot;;@"/>
      <alignment horizontal="right" vertical="center" readingOrder="0"/>
    </dxf>
  </rfmt>
  <rfmt sheetId="4" sqref="CT25" start="0" length="0">
    <dxf>
      <font>
        <sz val="8"/>
        <color rgb="FFFF0000"/>
        <name val="Santander Text"/>
        <scheme val="none"/>
      </font>
      <numFmt numFmtId="170" formatCode="#,##0;\(#,##0\);&quot;-&quot;;@"/>
      <alignment horizontal="right" vertical="center" readingOrder="0"/>
    </dxf>
  </rfmt>
  <rfmt sheetId="4" sqref="X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Y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Z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A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B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C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D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E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F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G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H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I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J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K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L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M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N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O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P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Q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R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S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T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U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V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W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X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Y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AZ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A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B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C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D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E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F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G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H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I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J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K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L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M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N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O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P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Q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R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S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T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U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V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W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X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Y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BZ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A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B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C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D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E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F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G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H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I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J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K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L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M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N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O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P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Q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R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S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CT26" start="0" length="0">
    <dxf>
      <font>
        <sz val="8"/>
        <color rgb="FFFF0000"/>
        <name val="Santander Text"/>
        <scheme val="none"/>
      </font>
      <numFmt numFmtId="165" formatCode="_(* #\ ###\ ##0_);_(* \(#\ ###\ ##0\);_(* &quot;-&quot;_);_(@_)"/>
      <fill>
        <patternFill patternType="none">
          <bgColor indexed="65"/>
        </patternFill>
      </fill>
      <alignment horizontal="right" vertical="top" readingOrder="0"/>
    </dxf>
  </rfmt>
  <rfmt sheetId="4" sqref="X27" start="0" length="0">
    <dxf>
      <font>
        <sz val="8"/>
        <color rgb="FFFF0000"/>
        <name val="Santander Text"/>
        <scheme val="none"/>
      </font>
      <numFmt numFmtId="165" formatCode="_(* #\ ###\ ##0_);_(* \(#\ ###\ ##0\);_(* &quot;-&quot;_);_(@_)"/>
      <alignment horizontal="right" vertical="top" readingOrder="0"/>
    </dxf>
  </rfmt>
  <rfmt sheetId="4" sqref="Y27" start="0" length="0">
    <dxf>
      <font>
        <sz val="8"/>
        <color rgb="FFFF0000"/>
        <name val="Santander Text"/>
        <scheme val="none"/>
      </font>
      <numFmt numFmtId="165" formatCode="_(* #\ ###\ ##0_);_(* \(#\ ###\ ##0\);_(* &quot;-&quot;_);_(@_)"/>
      <alignment horizontal="right" vertical="top" readingOrder="0"/>
    </dxf>
  </rfmt>
  <rfmt sheetId="4" sqref="Z27" start="0" length="0">
    <dxf>
      <font>
        <sz val="8"/>
        <color rgb="FFFF0000"/>
        <name val="Santander Text"/>
        <scheme val="none"/>
      </font>
      <numFmt numFmtId="165" formatCode="_(* #\ ###\ ##0_);_(* \(#\ ###\ ##0\);_(* &quot;-&quot;_);_(@_)"/>
      <alignment horizontal="right" vertical="top" readingOrder="0"/>
    </dxf>
  </rfmt>
  <rfmt sheetId="4" sqref="AA27" start="0" length="0">
    <dxf>
      <font>
        <sz val="8"/>
        <color rgb="FFFF0000"/>
        <name val="Santander Text"/>
        <scheme val="none"/>
      </font>
      <numFmt numFmtId="165" formatCode="_(* #\ ###\ ##0_);_(* \(#\ ###\ ##0\);_(* &quot;-&quot;_);_(@_)"/>
      <alignment horizontal="right" vertical="top" readingOrder="0"/>
    </dxf>
  </rfmt>
  <rfmt sheetId="4" sqref="AB27" start="0" length="0">
    <dxf>
      <font>
        <sz val="8"/>
        <color rgb="FFFF0000"/>
        <name val="Santander Text"/>
        <scheme val="none"/>
      </font>
      <numFmt numFmtId="165" formatCode="_(* #\ ###\ ##0_);_(* \(#\ ###\ ##0\);_(* &quot;-&quot;_);_(@_)"/>
      <alignment horizontal="right" vertical="top" readingOrder="0"/>
    </dxf>
  </rfmt>
  <rfmt sheetId="4" sqref="AC27" start="0" length="0">
    <dxf>
      <font>
        <sz val="8"/>
        <color rgb="FFFF0000"/>
        <name val="Santander Text"/>
        <scheme val="none"/>
      </font>
      <numFmt numFmtId="165" formatCode="_(* #\ ###\ ##0_);_(* \(#\ ###\ ##0\);_(* &quot;-&quot;_);_(@_)"/>
      <alignment horizontal="right" vertical="top" readingOrder="0"/>
    </dxf>
  </rfmt>
  <rfmt sheetId="4" sqref="AD27" start="0" length="0">
    <dxf>
      <font>
        <sz val="8"/>
        <color rgb="FFFF0000"/>
        <name val="Santander Text"/>
        <scheme val="none"/>
      </font>
      <numFmt numFmtId="165" formatCode="_(* #\ ###\ ##0_);_(* \(#\ ###\ ##0\);_(* &quot;-&quot;_);_(@_)"/>
      <alignment horizontal="right" vertical="top" readingOrder="0"/>
    </dxf>
  </rfmt>
  <rfmt sheetId="4" sqref="AE27" start="0" length="0">
    <dxf>
      <font>
        <sz val="8"/>
        <color rgb="FFFF0000"/>
        <name val="Santander Text"/>
        <scheme val="none"/>
      </font>
      <numFmt numFmtId="165" formatCode="_(* #\ ###\ ##0_);_(* \(#\ ###\ ##0\);_(* &quot;-&quot;_);_(@_)"/>
      <alignment horizontal="right" vertical="top" readingOrder="0"/>
    </dxf>
  </rfmt>
  <rfmt sheetId="4" sqref="AF27" start="0" length="0">
    <dxf>
      <font>
        <sz val="8"/>
        <color rgb="FFFF0000"/>
        <name val="Santander Text"/>
        <scheme val="none"/>
      </font>
      <numFmt numFmtId="165" formatCode="_(* #\ ###\ ##0_);_(* \(#\ ###\ ##0\);_(* &quot;-&quot;_);_(@_)"/>
      <alignment horizontal="right" vertical="top" readingOrder="0"/>
    </dxf>
  </rfmt>
  <rfmt sheetId="4" sqref="AG27" start="0" length="0">
    <dxf>
      <font>
        <sz val="8"/>
        <color rgb="FFFF0000"/>
        <name val="Santander Text"/>
        <scheme val="none"/>
      </font>
      <numFmt numFmtId="165" formatCode="_(* #\ ###\ ##0_);_(* \(#\ ###\ ##0\);_(* &quot;-&quot;_);_(@_)"/>
      <alignment horizontal="right" vertical="top" readingOrder="0"/>
    </dxf>
  </rfmt>
  <rfmt sheetId="4" sqref="AH27" start="0" length="0">
    <dxf>
      <font>
        <sz val="8"/>
        <color rgb="FFFF0000"/>
        <name val="Santander Text"/>
        <scheme val="none"/>
      </font>
      <numFmt numFmtId="165" formatCode="_(* #\ ###\ ##0_);_(* \(#\ ###\ ##0\);_(* &quot;-&quot;_);_(@_)"/>
      <alignment horizontal="right" vertical="top" readingOrder="0"/>
    </dxf>
  </rfmt>
  <rfmt sheetId="4" sqref="AI27" start="0" length="0">
    <dxf>
      <font>
        <sz val="8"/>
        <color rgb="FFFF0000"/>
        <name val="Santander Text"/>
        <scheme val="none"/>
      </font>
      <numFmt numFmtId="165" formatCode="_(* #\ ###\ ##0_);_(* \(#\ ###\ ##0\);_(* &quot;-&quot;_);_(@_)"/>
      <alignment horizontal="right" vertical="top" readingOrder="0"/>
    </dxf>
  </rfmt>
  <rfmt sheetId="4" sqref="AJ27" start="0" length="0">
    <dxf>
      <font>
        <sz val="8"/>
        <color rgb="FFFF0000"/>
        <name val="Santander Text"/>
        <scheme val="none"/>
      </font>
      <numFmt numFmtId="165" formatCode="_(* #\ ###\ ##0_);_(* \(#\ ###\ ##0\);_(* &quot;-&quot;_);_(@_)"/>
      <alignment horizontal="right" vertical="top" readingOrder="0"/>
    </dxf>
  </rfmt>
  <rfmt sheetId="4" sqref="AK27" start="0" length="0">
    <dxf>
      <font>
        <sz val="8"/>
        <color rgb="FFFF0000"/>
        <name val="Santander Text"/>
        <scheme val="none"/>
      </font>
      <numFmt numFmtId="165" formatCode="_(* #\ ###\ ##0_);_(* \(#\ ###\ ##0\);_(* &quot;-&quot;_);_(@_)"/>
      <alignment horizontal="right" vertical="top" readingOrder="0"/>
    </dxf>
  </rfmt>
  <rfmt sheetId="4" sqref="AL27" start="0" length="0">
    <dxf>
      <font>
        <sz val="8"/>
        <color rgb="FFFF0000"/>
        <name val="Santander Text"/>
        <scheme val="none"/>
      </font>
      <numFmt numFmtId="165" formatCode="_(* #\ ###\ ##0_);_(* \(#\ ###\ ##0\);_(* &quot;-&quot;_);_(@_)"/>
      <alignment horizontal="right" vertical="top" readingOrder="0"/>
    </dxf>
  </rfmt>
  <rfmt sheetId="4" sqref="AM27" start="0" length="0">
    <dxf>
      <font>
        <sz val="8"/>
        <color rgb="FFFF0000"/>
        <name val="Santander Text"/>
        <scheme val="none"/>
      </font>
      <numFmt numFmtId="165" formatCode="_(* #\ ###\ ##0_);_(* \(#\ ###\ ##0\);_(* &quot;-&quot;_);_(@_)"/>
      <alignment horizontal="right" vertical="top" readingOrder="0"/>
    </dxf>
  </rfmt>
  <rfmt sheetId="4" sqref="AN27" start="0" length="0">
    <dxf>
      <font>
        <sz val="8"/>
        <color rgb="FFFF0000"/>
        <name val="Santander Text"/>
        <scheme val="none"/>
      </font>
      <numFmt numFmtId="165" formatCode="_(* #\ ###\ ##0_);_(* \(#\ ###\ ##0\);_(* &quot;-&quot;_);_(@_)"/>
      <alignment horizontal="right" vertical="top" readingOrder="0"/>
    </dxf>
  </rfmt>
  <rfmt sheetId="4" sqref="AO27" start="0" length="0">
    <dxf>
      <font>
        <sz val="8"/>
        <color rgb="FFFF0000"/>
        <name val="Santander Text"/>
        <scheme val="none"/>
      </font>
      <numFmt numFmtId="165" formatCode="_(* #\ ###\ ##0_);_(* \(#\ ###\ ##0\);_(* &quot;-&quot;_);_(@_)"/>
      <alignment horizontal="right" vertical="top" readingOrder="0"/>
    </dxf>
  </rfmt>
  <rfmt sheetId="4" sqref="AP27" start="0" length="0">
    <dxf>
      <font>
        <sz val="8"/>
        <color rgb="FFFF0000"/>
        <name val="Santander Text"/>
        <scheme val="none"/>
      </font>
      <numFmt numFmtId="165" formatCode="_(* #\ ###\ ##0_);_(* \(#\ ###\ ##0\);_(* &quot;-&quot;_);_(@_)"/>
      <alignment horizontal="right" vertical="top" readingOrder="0"/>
    </dxf>
  </rfmt>
  <rfmt sheetId="4" sqref="AQ27" start="0" length="0">
    <dxf>
      <font>
        <sz val="8"/>
        <color rgb="FFFF0000"/>
        <name val="Santander Text"/>
        <scheme val="none"/>
      </font>
      <numFmt numFmtId="165" formatCode="_(* #\ ###\ ##0_);_(* \(#\ ###\ ##0\);_(* &quot;-&quot;_);_(@_)"/>
      <alignment horizontal="right" vertical="top" readingOrder="0"/>
    </dxf>
  </rfmt>
  <rfmt sheetId="4" sqref="AR27" start="0" length="0">
    <dxf>
      <font>
        <sz val="8"/>
        <color rgb="FFFF0000"/>
        <name val="Santander Text"/>
        <scheme val="none"/>
      </font>
      <numFmt numFmtId="165" formatCode="_(* #\ ###\ ##0_);_(* \(#\ ###\ ##0\);_(* &quot;-&quot;_);_(@_)"/>
      <alignment horizontal="right" vertical="top" readingOrder="0"/>
    </dxf>
  </rfmt>
  <rfmt sheetId="4" sqref="AS27" start="0" length="0">
    <dxf>
      <font>
        <sz val="8"/>
        <color rgb="FFFF0000"/>
        <name val="Santander Text"/>
        <scheme val="none"/>
      </font>
      <numFmt numFmtId="165" formatCode="_(* #\ ###\ ##0_);_(* \(#\ ###\ ##0\);_(* &quot;-&quot;_);_(@_)"/>
      <alignment horizontal="right" vertical="top" readingOrder="0"/>
    </dxf>
  </rfmt>
  <rfmt sheetId="4" sqref="AT27" start="0" length="0">
    <dxf>
      <font>
        <sz val="8"/>
        <color rgb="FFFF0000"/>
        <name val="Santander Text"/>
        <scheme val="none"/>
      </font>
      <numFmt numFmtId="165" formatCode="_(* #\ ###\ ##0_);_(* \(#\ ###\ ##0\);_(* &quot;-&quot;_);_(@_)"/>
      <alignment horizontal="right" vertical="top" readingOrder="0"/>
    </dxf>
  </rfmt>
  <rfmt sheetId="4" sqref="AU27" start="0" length="0">
    <dxf>
      <font>
        <sz val="8"/>
        <color rgb="FFFF0000"/>
        <name val="Santander Text"/>
        <scheme val="none"/>
      </font>
      <numFmt numFmtId="165" formatCode="_(* #\ ###\ ##0_);_(* \(#\ ###\ ##0\);_(* &quot;-&quot;_);_(@_)"/>
      <alignment horizontal="right" vertical="top" readingOrder="0"/>
    </dxf>
  </rfmt>
  <rfmt sheetId="4" sqref="AV27" start="0" length="0">
    <dxf>
      <font>
        <sz val="8"/>
        <color rgb="FFFF0000"/>
        <name val="Santander Text"/>
        <scheme val="none"/>
      </font>
      <numFmt numFmtId="165" formatCode="_(* #\ ###\ ##0_);_(* \(#\ ###\ ##0\);_(* &quot;-&quot;_);_(@_)"/>
      <alignment horizontal="right" vertical="top" readingOrder="0"/>
    </dxf>
  </rfmt>
  <rfmt sheetId="4" sqref="AW27" start="0" length="0">
    <dxf>
      <font>
        <sz val="8"/>
        <color rgb="FFFF0000"/>
        <name val="Santander Text"/>
        <scheme val="none"/>
      </font>
      <numFmt numFmtId="165" formatCode="_(* #\ ###\ ##0_);_(* \(#\ ###\ ##0\);_(* &quot;-&quot;_);_(@_)"/>
      <alignment horizontal="right" vertical="top" readingOrder="0"/>
    </dxf>
  </rfmt>
  <rfmt sheetId="4" sqref="AX27" start="0" length="0">
    <dxf>
      <font>
        <sz val="8"/>
        <color rgb="FFFF0000"/>
        <name val="Santander Text"/>
        <scheme val="none"/>
      </font>
      <numFmt numFmtId="165" formatCode="_(* #\ ###\ ##0_);_(* \(#\ ###\ ##0\);_(* &quot;-&quot;_);_(@_)"/>
      <alignment horizontal="right" vertical="top" readingOrder="0"/>
    </dxf>
  </rfmt>
  <rfmt sheetId="4" sqref="AY27" start="0" length="0">
    <dxf>
      <font>
        <sz val="8"/>
        <color rgb="FFFF0000"/>
        <name val="Santander Text"/>
        <scheme val="none"/>
      </font>
      <numFmt numFmtId="165" formatCode="_(* #\ ###\ ##0_);_(* \(#\ ###\ ##0\);_(* &quot;-&quot;_);_(@_)"/>
      <alignment horizontal="right" vertical="top" readingOrder="0"/>
    </dxf>
  </rfmt>
  <rfmt sheetId="4" sqref="AZ27" start="0" length="0">
    <dxf>
      <font>
        <sz val="8"/>
        <color rgb="FFFF0000"/>
        <name val="Santander Text"/>
        <scheme val="none"/>
      </font>
      <numFmt numFmtId="165" formatCode="_(* #\ ###\ ##0_);_(* \(#\ ###\ ##0\);_(* &quot;-&quot;_);_(@_)"/>
      <alignment horizontal="right" vertical="top" readingOrder="0"/>
    </dxf>
  </rfmt>
  <rfmt sheetId="4" sqref="BA27" start="0" length="0">
    <dxf>
      <font>
        <sz val="8"/>
        <color rgb="FFFF0000"/>
        <name val="Santander Text"/>
        <scheme val="none"/>
      </font>
      <numFmt numFmtId="165" formatCode="_(* #\ ###\ ##0_);_(* \(#\ ###\ ##0\);_(* &quot;-&quot;_);_(@_)"/>
      <alignment horizontal="right" vertical="top" readingOrder="0"/>
    </dxf>
  </rfmt>
  <rfmt sheetId="4" sqref="BB27" start="0" length="0">
    <dxf>
      <font>
        <sz val="8"/>
        <color rgb="FFFF0000"/>
        <name val="Santander Text"/>
        <scheme val="none"/>
      </font>
      <numFmt numFmtId="165" formatCode="_(* #\ ###\ ##0_);_(* \(#\ ###\ ##0\);_(* &quot;-&quot;_);_(@_)"/>
      <alignment horizontal="right" vertical="top" readingOrder="0"/>
    </dxf>
  </rfmt>
  <rfmt sheetId="4" sqref="BC27" start="0" length="0">
    <dxf>
      <font>
        <sz val="8"/>
        <color rgb="FFFF0000"/>
        <name val="Santander Text"/>
        <scheme val="none"/>
      </font>
      <numFmt numFmtId="165" formatCode="_(* #\ ###\ ##0_);_(* \(#\ ###\ ##0\);_(* &quot;-&quot;_);_(@_)"/>
      <alignment horizontal="right" vertical="top" readingOrder="0"/>
    </dxf>
  </rfmt>
  <rfmt sheetId="4" sqref="BD27" start="0" length="0">
    <dxf>
      <font>
        <sz val="8"/>
        <color rgb="FFFF0000"/>
        <name val="Santander Text"/>
        <scheme val="none"/>
      </font>
      <numFmt numFmtId="165" formatCode="_(* #\ ###\ ##0_);_(* \(#\ ###\ ##0\);_(* &quot;-&quot;_);_(@_)"/>
      <alignment horizontal="right" vertical="top" readingOrder="0"/>
    </dxf>
  </rfmt>
  <rfmt sheetId="4" sqref="BE27" start="0" length="0">
    <dxf>
      <font>
        <sz val="8"/>
        <color rgb="FFFF0000"/>
        <name val="Santander Text"/>
        <scheme val="none"/>
      </font>
      <numFmt numFmtId="165" formatCode="_(* #\ ###\ ##0_);_(* \(#\ ###\ ##0\);_(* &quot;-&quot;_);_(@_)"/>
      <alignment horizontal="right" vertical="top" readingOrder="0"/>
    </dxf>
  </rfmt>
  <rfmt sheetId="4" sqref="BF27" start="0" length="0">
    <dxf>
      <font>
        <sz val="8"/>
        <color rgb="FFFF0000"/>
        <name val="Santander Text"/>
        <scheme val="none"/>
      </font>
      <numFmt numFmtId="165" formatCode="_(* #\ ###\ ##0_);_(* \(#\ ###\ ##0\);_(* &quot;-&quot;_);_(@_)"/>
      <alignment horizontal="right" vertical="top" readingOrder="0"/>
    </dxf>
  </rfmt>
  <rfmt sheetId="4" sqref="BG27" start="0" length="0">
    <dxf>
      <font>
        <sz val="8"/>
        <color rgb="FFFF0000"/>
        <name val="Santander Text"/>
        <scheme val="none"/>
      </font>
      <numFmt numFmtId="165" formatCode="_(* #\ ###\ ##0_);_(* \(#\ ###\ ##0\);_(* &quot;-&quot;_);_(@_)"/>
      <alignment horizontal="right" vertical="top" readingOrder="0"/>
    </dxf>
  </rfmt>
  <rfmt sheetId="4" sqref="BH27" start="0" length="0">
    <dxf>
      <font>
        <sz val="8"/>
        <color rgb="FFFF0000"/>
        <name val="Santander Text"/>
        <scheme val="none"/>
      </font>
      <numFmt numFmtId="165" formatCode="_(* #\ ###\ ##0_);_(* \(#\ ###\ ##0\);_(* &quot;-&quot;_);_(@_)"/>
      <alignment horizontal="right" vertical="top" readingOrder="0"/>
    </dxf>
  </rfmt>
  <rfmt sheetId="4" sqref="BI27" start="0" length="0">
    <dxf>
      <font>
        <sz val="8"/>
        <color rgb="FFFF0000"/>
        <name val="Santander Text"/>
        <scheme val="none"/>
      </font>
      <numFmt numFmtId="165" formatCode="_(* #\ ###\ ##0_);_(* \(#\ ###\ ##0\);_(* &quot;-&quot;_);_(@_)"/>
      <alignment horizontal="right" vertical="top" readingOrder="0"/>
    </dxf>
  </rfmt>
  <rfmt sheetId="4" sqref="BJ27" start="0" length="0">
    <dxf>
      <font>
        <sz val="8"/>
        <color rgb="FFFF0000"/>
        <name val="Santander Text"/>
        <scheme val="none"/>
      </font>
      <numFmt numFmtId="165" formatCode="_(* #\ ###\ ##0_);_(* \(#\ ###\ ##0\);_(* &quot;-&quot;_);_(@_)"/>
      <alignment horizontal="right" vertical="top" readingOrder="0"/>
    </dxf>
  </rfmt>
  <rfmt sheetId="4" sqref="BK27" start="0" length="0">
    <dxf>
      <font>
        <sz val="8"/>
        <color rgb="FFFF0000"/>
        <name val="Santander Text"/>
        <scheme val="none"/>
      </font>
      <numFmt numFmtId="165" formatCode="_(* #\ ###\ ##0_);_(* \(#\ ###\ ##0\);_(* &quot;-&quot;_);_(@_)"/>
      <alignment horizontal="right" vertical="top" readingOrder="0"/>
    </dxf>
  </rfmt>
  <rfmt sheetId="4" sqref="BL27" start="0" length="0">
    <dxf>
      <font>
        <sz val="8"/>
        <color rgb="FFFF0000"/>
        <name val="Santander Text"/>
        <scheme val="none"/>
      </font>
      <numFmt numFmtId="165" formatCode="_(* #\ ###\ ##0_);_(* \(#\ ###\ ##0\);_(* &quot;-&quot;_);_(@_)"/>
      <alignment horizontal="right" vertical="top" readingOrder="0"/>
    </dxf>
  </rfmt>
  <rfmt sheetId="4" sqref="BM27" start="0" length="0">
    <dxf>
      <font>
        <sz val="8"/>
        <color rgb="FFFF0000"/>
        <name val="Santander Text"/>
        <scheme val="none"/>
      </font>
      <numFmt numFmtId="165" formatCode="_(* #\ ###\ ##0_);_(* \(#\ ###\ ##0\);_(* &quot;-&quot;_);_(@_)"/>
      <alignment horizontal="right" vertical="top" readingOrder="0"/>
    </dxf>
  </rfmt>
  <rfmt sheetId="4" sqref="BN27" start="0" length="0">
    <dxf>
      <font>
        <sz val="8"/>
        <color rgb="FFFF0000"/>
        <name val="Santander Text"/>
        <scheme val="none"/>
      </font>
      <numFmt numFmtId="165" formatCode="_(* #\ ###\ ##0_);_(* \(#\ ###\ ##0\);_(* &quot;-&quot;_);_(@_)"/>
      <alignment horizontal="right" vertical="top" readingOrder="0"/>
    </dxf>
  </rfmt>
  <rfmt sheetId="4" sqref="BO27" start="0" length="0">
    <dxf>
      <font>
        <sz val="8"/>
        <color rgb="FFFF0000"/>
        <name val="Santander Text"/>
        <scheme val="none"/>
      </font>
      <numFmt numFmtId="165" formatCode="_(* #\ ###\ ##0_);_(* \(#\ ###\ ##0\);_(* &quot;-&quot;_);_(@_)"/>
      <alignment horizontal="right" vertical="top" readingOrder="0"/>
    </dxf>
  </rfmt>
  <rfmt sheetId="4" sqref="BP27" start="0" length="0">
    <dxf>
      <font>
        <sz val="8"/>
        <color rgb="FFFF0000"/>
        <name val="Santander Text"/>
        <scheme val="none"/>
      </font>
      <numFmt numFmtId="165" formatCode="_(* #\ ###\ ##0_);_(* \(#\ ###\ ##0\);_(* &quot;-&quot;_);_(@_)"/>
      <alignment horizontal="right" vertical="top" readingOrder="0"/>
    </dxf>
  </rfmt>
  <rfmt sheetId="4" sqref="BQ27" start="0" length="0">
    <dxf>
      <font>
        <sz val="8"/>
        <color rgb="FFFF0000"/>
        <name val="Santander Text"/>
        <scheme val="none"/>
      </font>
      <numFmt numFmtId="165" formatCode="_(* #\ ###\ ##0_);_(* \(#\ ###\ ##0\);_(* &quot;-&quot;_);_(@_)"/>
      <alignment horizontal="right" vertical="top" readingOrder="0"/>
    </dxf>
  </rfmt>
  <rfmt sheetId="4" sqref="BR27" start="0" length="0">
    <dxf>
      <font>
        <sz val="8"/>
        <color rgb="FFFF0000"/>
        <name val="Santander Text"/>
        <scheme val="none"/>
      </font>
      <numFmt numFmtId="165" formatCode="_(* #\ ###\ ##0_);_(* \(#\ ###\ ##0\);_(* &quot;-&quot;_);_(@_)"/>
      <alignment horizontal="right" vertical="top" readingOrder="0"/>
    </dxf>
  </rfmt>
  <rfmt sheetId="4" sqref="BS27" start="0" length="0">
    <dxf>
      <font>
        <sz val="8"/>
        <color rgb="FFFF0000"/>
        <name val="Santander Text"/>
        <scheme val="none"/>
      </font>
      <numFmt numFmtId="165" formatCode="_(* #\ ###\ ##0_);_(* \(#\ ###\ ##0\);_(* &quot;-&quot;_);_(@_)"/>
      <alignment horizontal="right" vertical="top" readingOrder="0"/>
    </dxf>
  </rfmt>
  <rfmt sheetId="4" sqref="BT27" start="0" length="0">
    <dxf>
      <font>
        <sz val="8"/>
        <color rgb="FFFF0000"/>
        <name val="Santander Text"/>
        <scheme val="none"/>
      </font>
      <numFmt numFmtId="165" formatCode="_(* #\ ###\ ##0_);_(* \(#\ ###\ ##0\);_(* &quot;-&quot;_);_(@_)"/>
      <alignment horizontal="right" vertical="top" readingOrder="0"/>
    </dxf>
  </rfmt>
  <rfmt sheetId="4" sqref="BU27" start="0" length="0">
    <dxf>
      <font>
        <sz val="8"/>
        <color rgb="FFFF0000"/>
        <name val="Santander Text"/>
        <scheme val="none"/>
      </font>
      <numFmt numFmtId="165" formatCode="_(* #\ ###\ ##0_);_(* \(#\ ###\ ##0\);_(* &quot;-&quot;_);_(@_)"/>
      <alignment horizontal="right" vertical="top" readingOrder="0"/>
    </dxf>
  </rfmt>
  <rfmt sheetId="4" sqref="BV27" start="0" length="0">
    <dxf>
      <font>
        <sz val="8"/>
        <color rgb="FFFF0000"/>
        <name val="Santander Text"/>
        <scheme val="none"/>
      </font>
      <numFmt numFmtId="165" formatCode="_(* #\ ###\ ##0_);_(* \(#\ ###\ ##0\);_(* &quot;-&quot;_);_(@_)"/>
      <alignment horizontal="right" vertical="top" readingOrder="0"/>
    </dxf>
  </rfmt>
  <rfmt sheetId="4" sqref="BW27" start="0" length="0">
    <dxf>
      <font>
        <sz val="8"/>
        <color rgb="FFFF0000"/>
        <name val="Santander Text"/>
        <scheme val="none"/>
      </font>
      <numFmt numFmtId="165" formatCode="_(* #\ ###\ ##0_);_(* \(#\ ###\ ##0\);_(* &quot;-&quot;_);_(@_)"/>
      <alignment horizontal="right" vertical="top" readingOrder="0"/>
    </dxf>
  </rfmt>
  <rfmt sheetId="4" sqref="BX27" start="0" length="0">
    <dxf>
      <font>
        <sz val="8"/>
        <color rgb="FFFF0000"/>
        <name val="Santander Text"/>
        <scheme val="none"/>
      </font>
      <numFmt numFmtId="165" formatCode="_(* #\ ###\ ##0_);_(* \(#\ ###\ ##0\);_(* &quot;-&quot;_);_(@_)"/>
      <alignment horizontal="right" vertical="top" readingOrder="0"/>
    </dxf>
  </rfmt>
  <rfmt sheetId="4" sqref="BY27" start="0" length="0">
    <dxf>
      <font>
        <sz val="8"/>
        <color rgb="FFFF0000"/>
        <name val="Santander Text"/>
        <scheme val="none"/>
      </font>
      <numFmt numFmtId="165" formatCode="_(* #\ ###\ ##0_);_(* \(#\ ###\ ##0\);_(* &quot;-&quot;_);_(@_)"/>
      <alignment horizontal="right" vertical="top" readingOrder="0"/>
    </dxf>
  </rfmt>
  <rfmt sheetId="4" sqref="BZ27" start="0" length="0">
    <dxf>
      <font>
        <sz val="8"/>
        <color rgb="FFFF0000"/>
        <name val="Santander Text"/>
        <scheme val="none"/>
      </font>
      <numFmt numFmtId="165" formatCode="_(* #\ ###\ ##0_);_(* \(#\ ###\ ##0\);_(* &quot;-&quot;_);_(@_)"/>
      <alignment horizontal="right" vertical="top" readingOrder="0"/>
    </dxf>
  </rfmt>
  <rfmt sheetId="4" sqref="CA27" start="0" length="0">
    <dxf>
      <font>
        <sz val="8"/>
        <color rgb="FFFF0000"/>
        <name val="Santander Text"/>
        <scheme val="none"/>
      </font>
      <numFmt numFmtId="165" formatCode="_(* #\ ###\ ##0_);_(* \(#\ ###\ ##0\);_(* &quot;-&quot;_);_(@_)"/>
      <alignment horizontal="right" vertical="top" readingOrder="0"/>
    </dxf>
  </rfmt>
  <rfmt sheetId="4" sqref="CB27" start="0" length="0">
    <dxf>
      <font>
        <sz val="8"/>
        <color rgb="FFFF0000"/>
        <name val="Santander Text"/>
        <scheme val="none"/>
      </font>
      <numFmt numFmtId="165" formatCode="_(* #\ ###\ ##0_);_(* \(#\ ###\ ##0\);_(* &quot;-&quot;_);_(@_)"/>
      <alignment horizontal="right" vertical="top" readingOrder="0"/>
    </dxf>
  </rfmt>
  <rfmt sheetId="4" sqref="CC27" start="0" length="0">
    <dxf>
      <font>
        <sz val="8"/>
        <color rgb="FFFF0000"/>
        <name val="Santander Text"/>
        <scheme val="none"/>
      </font>
      <numFmt numFmtId="165" formatCode="_(* #\ ###\ ##0_);_(* \(#\ ###\ ##0\);_(* &quot;-&quot;_);_(@_)"/>
      <alignment horizontal="right" vertical="top" readingOrder="0"/>
    </dxf>
  </rfmt>
  <rfmt sheetId="4" sqref="CD27" start="0" length="0">
    <dxf>
      <font>
        <sz val="8"/>
        <color rgb="FFFF0000"/>
        <name val="Santander Text"/>
        <scheme val="none"/>
      </font>
      <numFmt numFmtId="165" formatCode="_(* #\ ###\ ##0_);_(* \(#\ ###\ ##0\);_(* &quot;-&quot;_);_(@_)"/>
      <alignment horizontal="right" vertical="top" readingOrder="0"/>
    </dxf>
  </rfmt>
  <rfmt sheetId="4" sqref="CE27" start="0" length="0">
    <dxf>
      <font>
        <sz val="8"/>
        <color rgb="FFFF0000"/>
        <name val="Santander Text"/>
        <scheme val="none"/>
      </font>
      <numFmt numFmtId="165" formatCode="_(* #\ ###\ ##0_);_(* \(#\ ###\ ##0\);_(* &quot;-&quot;_);_(@_)"/>
      <alignment horizontal="right" vertical="top" readingOrder="0"/>
    </dxf>
  </rfmt>
  <rfmt sheetId="4" sqref="CF27" start="0" length="0">
    <dxf>
      <font>
        <sz val="8"/>
        <color rgb="FFFF0000"/>
        <name val="Santander Text"/>
        <scheme val="none"/>
      </font>
      <numFmt numFmtId="165" formatCode="_(* #\ ###\ ##0_);_(* \(#\ ###\ ##0\);_(* &quot;-&quot;_);_(@_)"/>
      <alignment horizontal="right" vertical="top" readingOrder="0"/>
    </dxf>
  </rfmt>
  <rfmt sheetId="4" sqref="CG27" start="0" length="0">
    <dxf>
      <font>
        <sz val="8"/>
        <color rgb="FFFF0000"/>
        <name val="Santander Text"/>
        <scheme val="none"/>
      </font>
      <numFmt numFmtId="165" formatCode="_(* #\ ###\ ##0_);_(* \(#\ ###\ ##0\);_(* &quot;-&quot;_);_(@_)"/>
      <alignment horizontal="right" vertical="top" readingOrder="0"/>
    </dxf>
  </rfmt>
  <rfmt sheetId="4" sqref="CH27" start="0" length="0">
    <dxf>
      <font>
        <sz val="8"/>
        <color rgb="FFFF0000"/>
        <name val="Santander Text"/>
        <scheme val="none"/>
      </font>
      <numFmt numFmtId="165" formatCode="_(* #\ ###\ ##0_);_(* \(#\ ###\ ##0\);_(* &quot;-&quot;_);_(@_)"/>
      <alignment horizontal="right" vertical="top" readingOrder="0"/>
    </dxf>
  </rfmt>
  <rfmt sheetId="4" sqref="CI27" start="0" length="0">
    <dxf>
      <font>
        <sz val="8"/>
        <color rgb="FFFF0000"/>
        <name val="Santander Text"/>
        <scheme val="none"/>
      </font>
      <numFmt numFmtId="165" formatCode="_(* #\ ###\ ##0_);_(* \(#\ ###\ ##0\);_(* &quot;-&quot;_);_(@_)"/>
      <alignment horizontal="right" vertical="top" readingOrder="0"/>
    </dxf>
  </rfmt>
  <rfmt sheetId="4" sqref="CJ27" start="0" length="0">
    <dxf>
      <font>
        <sz val="8"/>
        <color rgb="FFFF0000"/>
        <name val="Santander Text"/>
        <scheme val="none"/>
      </font>
      <numFmt numFmtId="165" formatCode="_(* #\ ###\ ##0_);_(* \(#\ ###\ ##0\);_(* &quot;-&quot;_);_(@_)"/>
      <alignment horizontal="right" vertical="top" readingOrder="0"/>
    </dxf>
  </rfmt>
  <rfmt sheetId="4" sqref="CK27" start="0" length="0">
    <dxf>
      <font>
        <sz val="8"/>
        <color rgb="FFFF0000"/>
        <name val="Santander Text"/>
        <scheme val="none"/>
      </font>
      <numFmt numFmtId="165" formatCode="_(* #\ ###\ ##0_);_(* \(#\ ###\ ##0\);_(* &quot;-&quot;_);_(@_)"/>
      <alignment horizontal="right" vertical="top" readingOrder="0"/>
    </dxf>
  </rfmt>
  <rfmt sheetId="4" sqref="CL27" start="0" length="0">
    <dxf>
      <font>
        <sz val="8"/>
        <color rgb="FFFF0000"/>
        <name val="Santander Text"/>
        <scheme val="none"/>
      </font>
      <numFmt numFmtId="165" formatCode="_(* #\ ###\ ##0_);_(* \(#\ ###\ ##0\);_(* &quot;-&quot;_);_(@_)"/>
      <alignment horizontal="right" vertical="top" readingOrder="0"/>
    </dxf>
  </rfmt>
  <rfmt sheetId="4" sqref="CM27" start="0" length="0">
    <dxf>
      <font>
        <sz val="8"/>
        <color rgb="FFFF0000"/>
        <name val="Santander Text"/>
        <scheme val="none"/>
      </font>
      <numFmt numFmtId="165" formatCode="_(* #\ ###\ ##0_);_(* \(#\ ###\ ##0\);_(* &quot;-&quot;_);_(@_)"/>
      <alignment horizontal="right" vertical="top" readingOrder="0"/>
    </dxf>
  </rfmt>
  <rfmt sheetId="4" sqref="CN27" start="0" length="0">
    <dxf>
      <font>
        <sz val="8"/>
        <color rgb="FFFF0000"/>
        <name val="Santander Text"/>
        <scheme val="none"/>
      </font>
      <numFmt numFmtId="165" formatCode="_(* #\ ###\ ##0_);_(* \(#\ ###\ ##0\);_(* &quot;-&quot;_);_(@_)"/>
      <alignment horizontal="right" vertical="top" readingOrder="0"/>
    </dxf>
  </rfmt>
  <rfmt sheetId="4" sqref="CO27" start="0" length="0">
    <dxf>
      <font>
        <sz val="8"/>
        <color rgb="FFFF0000"/>
        <name val="Santander Text"/>
        <scheme val="none"/>
      </font>
      <numFmt numFmtId="165" formatCode="_(* #\ ###\ ##0_);_(* \(#\ ###\ ##0\);_(* &quot;-&quot;_);_(@_)"/>
      <alignment horizontal="right" vertical="top" readingOrder="0"/>
    </dxf>
  </rfmt>
  <rfmt sheetId="4" sqref="CP27" start="0" length="0">
    <dxf>
      <font>
        <sz val="8"/>
        <color rgb="FFFF0000"/>
        <name val="Santander Text"/>
        <scheme val="none"/>
      </font>
      <numFmt numFmtId="165" formatCode="_(* #\ ###\ ##0_);_(* \(#\ ###\ ##0\);_(* &quot;-&quot;_);_(@_)"/>
      <alignment horizontal="right" vertical="top" readingOrder="0"/>
    </dxf>
  </rfmt>
  <rfmt sheetId="4" sqref="CQ27" start="0" length="0">
    <dxf>
      <font>
        <sz val="8"/>
        <color rgb="FFFF0000"/>
        <name val="Santander Text"/>
        <scheme val="none"/>
      </font>
      <numFmt numFmtId="165" formatCode="_(* #\ ###\ ##0_);_(* \(#\ ###\ ##0\);_(* &quot;-&quot;_);_(@_)"/>
      <alignment horizontal="right" vertical="top" readingOrder="0"/>
    </dxf>
  </rfmt>
  <rfmt sheetId="4" sqref="CR27" start="0" length="0">
    <dxf>
      <font>
        <sz val="8"/>
        <color rgb="FFFF0000"/>
        <name val="Santander Text"/>
        <scheme val="none"/>
      </font>
      <numFmt numFmtId="165" formatCode="_(* #\ ###\ ##0_);_(* \(#\ ###\ ##0\);_(* &quot;-&quot;_);_(@_)"/>
      <alignment horizontal="right" vertical="top" readingOrder="0"/>
    </dxf>
  </rfmt>
  <rfmt sheetId="4" sqref="CS27" start="0" length="0">
    <dxf>
      <font>
        <sz val="8"/>
        <color rgb="FFFF0000"/>
        <name val="Santander Text"/>
        <scheme val="none"/>
      </font>
      <numFmt numFmtId="165" formatCode="_(* #\ ###\ ##0_);_(* \(#\ ###\ ##0\);_(* &quot;-&quot;_);_(@_)"/>
      <alignment horizontal="right" vertical="top" readingOrder="0"/>
    </dxf>
  </rfmt>
  <rfmt sheetId="4" sqref="CT27" start="0" length="0">
    <dxf>
      <font>
        <sz val="8"/>
        <color rgb="FFFF0000"/>
        <name val="Santander Text"/>
        <scheme val="none"/>
      </font>
      <numFmt numFmtId="165" formatCode="_(* #\ ###\ ##0_);_(* \(#\ ###\ ##0\);_(* &quot;-&quot;_);_(@_)"/>
      <alignment horizontal="right" vertical="top" readingOrder="0"/>
    </dxf>
  </rfmt>
  <rfmt sheetId="4" sqref="X28" start="0" length="0">
    <dxf>
      <font>
        <i val="0"/>
        <sz val="8"/>
        <color rgb="FFFF0000"/>
        <name val="Santander Text"/>
        <scheme val="none"/>
      </font>
      <numFmt numFmtId="170" formatCode="#,##0;\(#,##0\);&quot;-&quot;;@"/>
      <alignment horizontal="right" vertical="top" readingOrder="0"/>
    </dxf>
  </rfmt>
  <rfmt sheetId="4" sqref="Y28" start="0" length="0">
    <dxf>
      <font>
        <i val="0"/>
        <sz val="8"/>
        <color rgb="FFFF0000"/>
        <name val="Santander Text"/>
        <scheme val="none"/>
      </font>
      <numFmt numFmtId="170" formatCode="#,##0;\(#,##0\);&quot;-&quot;;@"/>
      <alignment horizontal="right" vertical="top" readingOrder="0"/>
    </dxf>
  </rfmt>
  <rfmt sheetId="4" sqref="Z28" start="0" length="0">
    <dxf>
      <font>
        <i val="0"/>
        <sz val="8"/>
        <color rgb="FFFF0000"/>
        <name val="Santander Text"/>
        <scheme val="none"/>
      </font>
      <numFmt numFmtId="170" formatCode="#,##0;\(#,##0\);&quot;-&quot;;@"/>
      <alignment horizontal="right" vertical="top" readingOrder="0"/>
    </dxf>
  </rfmt>
  <rfmt sheetId="4" sqref="AA28" start="0" length="0">
    <dxf>
      <font>
        <i val="0"/>
        <sz val="8"/>
        <color rgb="FFFF0000"/>
        <name val="Santander Text"/>
        <scheme val="none"/>
      </font>
      <numFmt numFmtId="170" formatCode="#,##0;\(#,##0\);&quot;-&quot;;@"/>
      <alignment horizontal="right" vertical="top" readingOrder="0"/>
    </dxf>
  </rfmt>
  <rfmt sheetId="4" sqref="AB28" start="0" length="0">
    <dxf>
      <font>
        <i val="0"/>
        <sz val="8"/>
        <color rgb="FFFF0000"/>
        <name val="Santander Text"/>
        <scheme val="none"/>
      </font>
      <numFmt numFmtId="170" formatCode="#,##0;\(#,##0\);&quot;-&quot;;@"/>
      <alignment horizontal="right" vertical="top" readingOrder="0"/>
    </dxf>
  </rfmt>
  <rfmt sheetId="4" sqref="AC28" start="0" length="0">
    <dxf>
      <font>
        <i val="0"/>
        <sz val="8"/>
        <color rgb="FFFF0000"/>
        <name val="Santander Text"/>
        <scheme val="none"/>
      </font>
      <numFmt numFmtId="170" formatCode="#,##0;\(#,##0\);&quot;-&quot;;@"/>
      <alignment horizontal="right" vertical="top" readingOrder="0"/>
    </dxf>
  </rfmt>
  <rfmt sheetId="4" sqref="AD28" start="0" length="0">
    <dxf>
      <font>
        <i val="0"/>
        <sz val="8"/>
        <color rgb="FFFF0000"/>
        <name val="Santander Text"/>
        <scheme val="none"/>
      </font>
      <numFmt numFmtId="170" formatCode="#,##0;\(#,##0\);&quot;-&quot;;@"/>
      <alignment horizontal="right" vertical="top" readingOrder="0"/>
    </dxf>
  </rfmt>
  <rfmt sheetId="4" sqref="AE28" start="0" length="0">
    <dxf>
      <font>
        <i val="0"/>
        <sz val="8"/>
        <color rgb="FFFF0000"/>
        <name val="Santander Text"/>
        <scheme val="none"/>
      </font>
      <numFmt numFmtId="170" formatCode="#,##0;\(#,##0\);&quot;-&quot;;@"/>
      <alignment horizontal="right" vertical="top" readingOrder="0"/>
    </dxf>
  </rfmt>
  <rfmt sheetId="4" sqref="AF28" start="0" length="0">
    <dxf>
      <font>
        <i val="0"/>
        <sz val="8"/>
        <color rgb="FFFF0000"/>
        <name val="Santander Text"/>
        <scheme val="none"/>
      </font>
      <numFmt numFmtId="170" formatCode="#,##0;\(#,##0\);&quot;-&quot;;@"/>
      <alignment horizontal="right" vertical="top" readingOrder="0"/>
    </dxf>
  </rfmt>
  <rfmt sheetId="4" sqref="AG28" start="0" length="0">
    <dxf>
      <font>
        <i val="0"/>
        <sz val="8"/>
        <color rgb="FFFF0000"/>
        <name val="Santander Text"/>
        <scheme val="none"/>
      </font>
      <numFmt numFmtId="170" formatCode="#,##0;\(#,##0\);&quot;-&quot;;@"/>
      <alignment horizontal="right" vertical="top" readingOrder="0"/>
    </dxf>
  </rfmt>
  <rfmt sheetId="4" sqref="AH28" start="0" length="0">
    <dxf>
      <font>
        <i val="0"/>
        <sz val="8"/>
        <color rgb="FFFF0000"/>
        <name val="Santander Text"/>
        <scheme val="none"/>
      </font>
      <numFmt numFmtId="170" formatCode="#,##0;\(#,##0\);&quot;-&quot;;@"/>
      <alignment horizontal="right" vertical="top" readingOrder="0"/>
    </dxf>
  </rfmt>
  <rfmt sheetId="4" sqref="AI28" start="0" length="0">
    <dxf>
      <font>
        <i val="0"/>
        <sz val="8"/>
        <color rgb="FFFF0000"/>
        <name val="Santander Text"/>
        <scheme val="none"/>
      </font>
      <numFmt numFmtId="170" formatCode="#,##0;\(#,##0\);&quot;-&quot;;@"/>
      <alignment horizontal="right" vertical="top" readingOrder="0"/>
    </dxf>
  </rfmt>
  <rfmt sheetId="4" sqref="AJ28" start="0" length="0">
    <dxf>
      <font>
        <i val="0"/>
        <sz val="8"/>
        <color rgb="FFFF0000"/>
        <name val="Santander Text"/>
        <scheme val="none"/>
      </font>
      <numFmt numFmtId="170" formatCode="#,##0;\(#,##0\);&quot;-&quot;;@"/>
      <alignment horizontal="right" vertical="top" readingOrder="0"/>
    </dxf>
  </rfmt>
  <rfmt sheetId="4" sqref="AK28" start="0" length="0">
    <dxf>
      <font>
        <i val="0"/>
        <sz val="8"/>
        <color rgb="FFFF0000"/>
        <name val="Santander Text"/>
        <scheme val="none"/>
      </font>
      <numFmt numFmtId="170" formatCode="#,##0;\(#,##0\);&quot;-&quot;;@"/>
      <alignment horizontal="right" vertical="top" readingOrder="0"/>
    </dxf>
  </rfmt>
  <rfmt sheetId="4" sqref="AL28" start="0" length="0">
    <dxf>
      <font>
        <i val="0"/>
        <sz val="8"/>
        <color rgb="FFFF0000"/>
        <name val="Santander Text"/>
        <scheme val="none"/>
      </font>
      <numFmt numFmtId="170" formatCode="#,##0;\(#,##0\);&quot;-&quot;;@"/>
      <alignment horizontal="right" vertical="top" readingOrder="0"/>
    </dxf>
  </rfmt>
  <rfmt sheetId="4" sqref="AM28" start="0" length="0">
    <dxf>
      <font>
        <i val="0"/>
        <sz val="8"/>
        <color rgb="FFFF0000"/>
        <name val="Santander Text"/>
        <scheme val="none"/>
      </font>
      <numFmt numFmtId="170" formatCode="#,##0;\(#,##0\);&quot;-&quot;;@"/>
      <alignment horizontal="right" vertical="top" readingOrder="0"/>
    </dxf>
  </rfmt>
  <rfmt sheetId="4" sqref="AN28" start="0" length="0">
    <dxf>
      <font>
        <i val="0"/>
        <sz val="8"/>
        <color rgb="FFFF0000"/>
        <name val="Santander Text"/>
        <scheme val="none"/>
      </font>
      <numFmt numFmtId="170" formatCode="#,##0;\(#,##0\);&quot;-&quot;;@"/>
      <alignment horizontal="right" vertical="top" readingOrder="0"/>
    </dxf>
  </rfmt>
  <rfmt sheetId="4" sqref="AO28" start="0" length="0">
    <dxf>
      <font>
        <i val="0"/>
        <sz val="8"/>
        <color rgb="FFFF0000"/>
        <name val="Santander Text"/>
        <scheme val="none"/>
      </font>
      <numFmt numFmtId="170" formatCode="#,##0;\(#,##0\);&quot;-&quot;;@"/>
      <alignment horizontal="right" vertical="top" readingOrder="0"/>
    </dxf>
  </rfmt>
  <rfmt sheetId="4" sqref="AP28" start="0" length="0">
    <dxf>
      <font>
        <i val="0"/>
        <sz val="8"/>
        <color rgb="FFFF0000"/>
        <name val="Santander Text"/>
        <scheme val="none"/>
      </font>
      <numFmt numFmtId="170" formatCode="#,##0;\(#,##0\);&quot;-&quot;;@"/>
      <alignment horizontal="right" vertical="top" readingOrder="0"/>
    </dxf>
  </rfmt>
  <rfmt sheetId="4" sqref="AQ28" start="0" length="0">
    <dxf>
      <font>
        <i val="0"/>
        <sz val="8"/>
        <color rgb="FFFF0000"/>
        <name val="Santander Text"/>
        <scheme val="none"/>
      </font>
      <numFmt numFmtId="170" formatCode="#,##0;\(#,##0\);&quot;-&quot;;@"/>
      <alignment horizontal="right" vertical="top" readingOrder="0"/>
    </dxf>
  </rfmt>
  <rfmt sheetId="4" sqref="AR28" start="0" length="0">
    <dxf>
      <font>
        <i val="0"/>
        <sz val="8"/>
        <color rgb="FFFF0000"/>
        <name val="Santander Text"/>
        <scheme val="none"/>
      </font>
      <numFmt numFmtId="170" formatCode="#,##0;\(#,##0\);&quot;-&quot;;@"/>
      <alignment horizontal="right" vertical="top" readingOrder="0"/>
    </dxf>
  </rfmt>
  <rfmt sheetId="4" sqref="AS28" start="0" length="0">
    <dxf>
      <font>
        <i val="0"/>
        <sz val="8"/>
        <color rgb="FFFF0000"/>
        <name val="Santander Text"/>
        <scheme val="none"/>
      </font>
      <numFmt numFmtId="170" formatCode="#,##0;\(#,##0\);&quot;-&quot;;@"/>
      <alignment horizontal="right" vertical="top" readingOrder="0"/>
    </dxf>
  </rfmt>
  <rfmt sheetId="4" sqref="AT28" start="0" length="0">
    <dxf>
      <font>
        <i val="0"/>
        <sz val="8"/>
        <color rgb="FFFF0000"/>
        <name val="Santander Text"/>
        <scheme val="none"/>
      </font>
      <numFmt numFmtId="170" formatCode="#,##0;\(#,##0\);&quot;-&quot;;@"/>
      <alignment horizontal="right" vertical="top" readingOrder="0"/>
    </dxf>
  </rfmt>
  <rfmt sheetId="4" sqref="AU28" start="0" length="0">
    <dxf>
      <font>
        <i val="0"/>
        <sz val="8"/>
        <color rgb="FFFF0000"/>
        <name val="Santander Text"/>
        <scheme val="none"/>
      </font>
      <numFmt numFmtId="170" formatCode="#,##0;\(#,##0\);&quot;-&quot;;@"/>
      <alignment horizontal="right" vertical="top" readingOrder="0"/>
    </dxf>
  </rfmt>
  <rfmt sheetId="4" sqref="AV28" start="0" length="0">
    <dxf>
      <font>
        <i val="0"/>
        <sz val="8"/>
        <color rgb="FFFF0000"/>
        <name val="Santander Text"/>
        <scheme val="none"/>
      </font>
      <numFmt numFmtId="170" formatCode="#,##0;\(#,##0\);&quot;-&quot;;@"/>
      <alignment horizontal="right" vertical="top" readingOrder="0"/>
    </dxf>
  </rfmt>
  <rfmt sheetId="4" sqref="AW28" start="0" length="0">
    <dxf>
      <font>
        <i val="0"/>
        <sz val="8"/>
        <color rgb="FFFF0000"/>
        <name val="Santander Text"/>
        <scheme val="none"/>
      </font>
      <numFmt numFmtId="170" formatCode="#,##0;\(#,##0\);&quot;-&quot;;@"/>
      <alignment horizontal="right" vertical="top" readingOrder="0"/>
    </dxf>
  </rfmt>
  <rfmt sheetId="4" sqref="AX28" start="0" length="0">
    <dxf>
      <font>
        <i val="0"/>
        <sz val="8"/>
        <color rgb="FFFF0000"/>
        <name val="Santander Text"/>
        <scheme val="none"/>
      </font>
      <numFmt numFmtId="170" formatCode="#,##0;\(#,##0\);&quot;-&quot;;@"/>
      <alignment horizontal="right" vertical="top" readingOrder="0"/>
    </dxf>
  </rfmt>
  <rfmt sheetId="4" sqref="AY28" start="0" length="0">
    <dxf>
      <font>
        <i val="0"/>
        <sz val="8"/>
        <color rgb="FFFF0000"/>
        <name val="Santander Text"/>
        <scheme val="none"/>
      </font>
      <numFmt numFmtId="170" formatCode="#,##0;\(#,##0\);&quot;-&quot;;@"/>
      <alignment horizontal="right" vertical="top" readingOrder="0"/>
    </dxf>
  </rfmt>
  <rfmt sheetId="4" sqref="AZ28" start="0" length="0">
    <dxf>
      <font>
        <i val="0"/>
        <sz val="8"/>
        <color rgb="FFFF0000"/>
        <name val="Santander Text"/>
        <scheme val="none"/>
      </font>
      <numFmt numFmtId="170" formatCode="#,##0;\(#,##0\);&quot;-&quot;;@"/>
      <alignment horizontal="right" vertical="top" readingOrder="0"/>
    </dxf>
  </rfmt>
  <rfmt sheetId="4" sqref="BA28" start="0" length="0">
    <dxf>
      <font>
        <i val="0"/>
        <sz val="8"/>
        <color rgb="FFFF0000"/>
        <name val="Santander Text"/>
        <scheme val="none"/>
      </font>
      <numFmt numFmtId="170" formatCode="#,##0;\(#,##0\);&quot;-&quot;;@"/>
      <alignment horizontal="right" vertical="top" readingOrder="0"/>
    </dxf>
  </rfmt>
  <rfmt sheetId="4" sqref="BB28" start="0" length="0">
    <dxf>
      <font>
        <i val="0"/>
        <sz val="8"/>
        <color rgb="FFFF0000"/>
        <name val="Santander Text"/>
        <scheme val="none"/>
      </font>
      <numFmt numFmtId="170" formatCode="#,##0;\(#,##0\);&quot;-&quot;;@"/>
      <alignment horizontal="right" vertical="top" readingOrder="0"/>
    </dxf>
  </rfmt>
  <rfmt sheetId="4" sqref="BC28" start="0" length="0">
    <dxf>
      <font>
        <i val="0"/>
        <sz val="8"/>
        <color rgb="FFFF0000"/>
        <name val="Santander Text"/>
        <scheme val="none"/>
      </font>
      <numFmt numFmtId="170" formatCode="#,##0;\(#,##0\);&quot;-&quot;;@"/>
      <alignment horizontal="right" vertical="top" readingOrder="0"/>
    </dxf>
  </rfmt>
  <rfmt sheetId="4" sqref="BD28" start="0" length="0">
    <dxf>
      <font>
        <i val="0"/>
        <sz val="8"/>
        <color rgb="FFFF0000"/>
        <name val="Santander Text"/>
        <scheme val="none"/>
      </font>
      <numFmt numFmtId="170" formatCode="#,##0;\(#,##0\);&quot;-&quot;;@"/>
      <alignment horizontal="right" vertical="top" readingOrder="0"/>
    </dxf>
  </rfmt>
  <rfmt sheetId="4" sqref="BE28" start="0" length="0">
    <dxf>
      <font>
        <i val="0"/>
        <sz val="8"/>
        <color rgb="FFFF0000"/>
        <name val="Santander Text"/>
        <scheme val="none"/>
      </font>
      <numFmt numFmtId="170" formatCode="#,##0;\(#,##0\);&quot;-&quot;;@"/>
      <alignment horizontal="right" vertical="top" readingOrder="0"/>
    </dxf>
  </rfmt>
  <rfmt sheetId="4" sqref="BF28" start="0" length="0">
    <dxf>
      <font>
        <i val="0"/>
        <sz val="8"/>
        <color rgb="FFFF0000"/>
        <name val="Santander Text"/>
        <scheme val="none"/>
      </font>
      <numFmt numFmtId="170" formatCode="#,##0;\(#,##0\);&quot;-&quot;;@"/>
      <alignment horizontal="right" vertical="top" readingOrder="0"/>
    </dxf>
  </rfmt>
  <rfmt sheetId="4" sqref="BG28" start="0" length="0">
    <dxf>
      <font>
        <i val="0"/>
        <sz val="8"/>
        <color rgb="FFFF0000"/>
        <name val="Santander Text"/>
        <scheme val="none"/>
      </font>
      <numFmt numFmtId="170" formatCode="#,##0;\(#,##0\);&quot;-&quot;;@"/>
      <alignment horizontal="right" vertical="top" readingOrder="0"/>
    </dxf>
  </rfmt>
  <rfmt sheetId="4" sqref="BH28" start="0" length="0">
    <dxf>
      <font>
        <i val="0"/>
        <sz val="8"/>
        <color rgb="FFFF0000"/>
        <name val="Santander Text"/>
        <scheme val="none"/>
      </font>
      <numFmt numFmtId="170" formatCode="#,##0;\(#,##0\);&quot;-&quot;;@"/>
      <alignment horizontal="right" vertical="top" readingOrder="0"/>
    </dxf>
  </rfmt>
  <rfmt sheetId="4" sqref="BI28" start="0" length="0">
    <dxf>
      <font>
        <i val="0"/>
        <sz val="8"/>
        <color rgb="FFFF0000"/>
        <name val="Santander Text"/>
        <scheme val="none"/>
      </font>
      <numFmt numFmtId="170" formatCode="#,##0;\(#,##0\);&quot;-&quot;;@"/>
      <alignment horizontal="right" vertical="top" readingOrder="0"/>
    </dxf>
  </rfmt>
  <rfmt sheetId="4" sqref="BJ28" start="0" length="0">
    <dxf>
      <font>
        <i val="0"/>
        <sz val="8"/>
        <color rgb="FFFF0000"/>
        <name val="Santander Text"/>
        <scheme val="none"/>
      </font>
      <numFmt numFmtId="170" formatCode="#,##0;\(#,##0\);&quot;-&quot;;@"/>
      <alignment horizontal="right" vertical="top" readingOrder="0"/>
    </dxf>
  </rfmt>
  <rfmt sheetId="4" sqref="BK28" start="0" length="0">
    <dxf>
      <font>
        <i val="0"/>
        <sz val="8"/>
        <color rgb="FFFF0000"/>
        <name val="Santander Text"/>
        <scheme val="none"/>
      </font>
      <numFmt numFmtId="170" formatCode="#,##0;\(#,##0\);&quot;-&quot;;@"/>
      <alignment horizontal="right" vertical="top" readingOrder="0"/>
    </dxf>
  </rfmt>
  <rfmt sheetId="4" sqref="BL28" start="0" length="0">
    <dxf>
      <font>
        <i val="0"/>
        <sz val="8"/>
        <color rgb="FFFF0000"/>
        <name val="Santander Text"/>
        <scheme val="none"/>
      </font>
      <numFmt numFmtId="170" formatCode="#,##0;\(#,##0\);&quot;-&quot;;@"/>
      <alignment horizontal="right" vertical="top" readingOrder="0"/>
    </dxf>
  </rfmt>
  <rfmt sheetId="4" sqref="BM28" start="0" length="0">
    <dxf>
      <font>
        <i val="0"/>
        <sz val="8"/>
        <color rgb="FFFF0000"/>
        <name val="Santander Text"/>
        <scheme val="none"/>
      </font>
      <numFmt numFmtId="170" formatCode="#,##0;\(#,##0\);&quot;-&quot;;@"/>
      <alignment horizontal="right" vertical="top" readingOrder="0"/>
    </dxf>
  </rfmt>
  <rfmt sheetId="4" sqref="BN28" start="0" length="0">
    <dxf>
      <font>
        <i val="0"/>
        <sz val="8"/>
        <color rgb="FFFF0000"/>
        <name val="Santander Text"/>
        <scheme val="none"/>
      </font>
      <numFmt numFmtId="170" formatCode="#,##0;\(#,##0\);&quot;-&quot;;@"/>
      <alignment horizontal="right" vertical="top" readingOrder="0"/>
    </dxf>
  </rfmt>
  <rfmt sheetId="4" sqref="BO28" start="0" length="0">
    <dxf>
      <font>
        <i val="0"/>
        <sz val="8"/>
        <color rgb="FFFF0000"/>
        <name val="Santander Text"/>
        <scheme val="none"/>
      </font>
      <numFmt numFmtId="170" formatCode="#,##0;\(#,##0\);&quot;-&quot;;@"/>
      <alignment horizontal="right" vertical="top" readingOrder="0"/>
    </dxf>
  </rfmt>
  <rfmt sheetId="4" sqref="BP28" start="0" length="0">
    <dxf>
      <font>
        <i val="0"/>
        <sz val="8"/>
        <color rgb="FFFF0000"/>
        <name val="Santander Text"/>
        <scheme val="none"/>
      </font>
      <numFmt numFmtId="170" formatCode="#,##0;\(#,##0\);&quot;-&quot;;@"/>
      <alignment horizontal="right" vertical="top" readingOrder="0"/>
    </dxf>
  </rfmt>
  <rfmt sheetId="4" sqref="BQ28" start="0" length="0">
    <dxf>
      <font>
        <i val="0"/>
        <sz val="8"/>
        <color rgb="FFFF0000"/>
        <name val="Santander Text"/>
        <scheme val="none"/>
      </font>
      <numFmt numFmtId="170" formatCode="#,##0;\(#,##0\);&quot;-&quot;;@"/>
      <alignment horizontal="right" vertical="top" readingOrder="0"/>
    </dxf>
  </rfmt>
  <rfmt sheetId="4" sqref="BR28" start="0" length="0">
    <dxf>
      <font>
        <i val="0"/>
        <sz val="8"/>
        <color rgb="FFFF0000"/>
        <name val="Santander Text"/>
        <scheme val="none"/>
      </font>
      <numFmt numFmtId="170" formatCode="#,##0;\(#,##0\);&quot;-&quot;;@"/>
      <alignment horizontal="right" vertical="top" readingOrder="0"/>
    </dxf>
  </rfmt>
  <rfmt sheetId="4" sqref="BS28" start="0" length="0">
    <dxf>
      <font>
        <i val="0"/>
        <sz val="8"/>
        <color rgb="FFFF0000"/>
        <name val="Santander Text"/>
        <scheme val="none"/>
      </font>
      <numFmt numFmtId="170" formatCode="#,##0;\(#,##0\);&quot;-&quot;;@"/>
      <alignment horizontal="right" vertical="top" readingOrder="0"/>
    </dxf>
  </rfmt>
  <rfmt sheetId="4" sqref="BT28" start="0" length="0">
    <dxf>
      <font>
        <i val="0"/>
        <sz val="8"/>
        <color rgb="FFFF0000"/>
        <name val="Santander Text"/>
        <scheme val="none"/>
      </font>
      <numFmt numFmtId="170" formatCode="#,##0;\(#,##0\);&quot;-&quot;;@"/>
      <alignment horizontal="right" vertical="top" readingOrder="0"/>
    </dxf>
  </rfmt>
  <rfmt sheetId="4" sqref="BU28" start="0" length="0">
    <dxf>
      <font>
        <i val="0"/>
        <sz val="8"/>
        <color rgb="FFFF0000"/>
        <name val="Santander Text"/>
        <scheme val="none"/>
      </font>
      <numFmt numFmtId="170" formatCode="#,##0;\(#,##0\);&quot;-&quot;;@"/>
      <alignment horizontal="right" vertical="top" readingOrder="0"/>
    </dxf>
  </rfmt>
  <rfmt sheetId="4" sqref="BV28" start="0" length="0">
    <dxf>
      <font>
        <i val="0"/>
        <sz val="8"/>
        <color rgb="FFFF0000"/>
        <name val="Santander Text"/>
        <scheme val="none"/>
      </font>
      <numFmt numFmtId="170" formatCode="#,##0;\(#,##0\);&quot;-&quot;;@"/>
      <alignment horizontal="right" vertical="top" readingOrder="0"/>
    </dxf>
  </rfmt>
  <rfmt sheetId="4" sqref="BW28" start="0" length="0">
    <dxf>
      <font>
        <i val="0"/>
        <sz val="8"/>
        <color rgb="FFFF0000"/>
        <name val="Santander Text"/>
        <scheme val="none"/>
      </font>
      <numFmt numFmtId="170" formatCode="#,##0;\(#,##0\);&quot;-&quot;;@"/>
      <alignment horizontal="right" vertical="top" readingOrder="0"/>
    </dxf>
  </rfmt>
  <rfmt sheetId="4" sqref="BX28" start="0" length="0">
    <dxf>
      <font>
        <i val="0"/>
        <sz val="8"/>
        <color rgb="FFFF0000"/>
        <name val="Santander Text"/>
        <scheme val="none"/>
      </font>
      <numFmt numFmtId="170" formatCode="#,##0;\(#,##0\);&quot;-&quot;;@"/>
      <alignment horizontal="right" vertical="top" readingOrder="0"/>
    </dxf>
  </rfmt>
  <rfmt sheetId="4" sqref="BY28" start="0" length="0">
    <dxf>
      <font>
        <i val="0"/>
        <sz val="8"/>
        <color rgb="FFFF0000"/>
        <name val="Santander Text"/>
        <scheme val="none"/>
      </font>
      <numFmt numFmtId="170" formatCode="#,##0;\(#,##0\);&quot;-&quot;;@"/>
      <alignment horizontal="right" vertical="top" readingOrder="0"/>
    </dxf>
  </rfmt>
  <rfmt sheetId="4" sqref="BZ28" start="0" length="0">
    <dxf>
      <font>
        <i val="0"/>
        <sz val="8"/>
        <color rgb="FFFF0000"/>
        <name val="Santander Text"/>
        <scheme val="none"/>
      </font>
      <numFmt numFmtId="170" formatCode="#,##0;\(#,##0\);&quot;-&quot;;@"/>
      <alignment horizontal="right" vertical="top" readingOrder="0"/>
    </dxf>
  </rfmt>
  <rfmt sheetId="4" sqref="CA28" start="0" length="0">
    <dxf>
      <font>
        <i val="0"/>
        <sz val="8"/>
        <color rgb="FFFF0000"/>
        <name val="Santander Text"/>
        <scheme val="none"/>
      </font>
      <numFmt numFmtId="170" formatCode="#,##0;\(#,##0\);&quot;-&quot;;@"/>
      <alignment horizontal="right" vertical="top" readingOrder="0"/>
    </dxf>
  </rfmt>
  <rfmt sheetId="4" sqref="CB28" start="0" length="0">
    <dxf>
      <font>
        <i val="0"/>
        <sz val="8"/>
        <color rgb="FFFF0000"/>
        <name val="Santander Text"/>
        <scheme val="none"/>
      </font>
      <numFmt numFmtId="170" formatCode="#,##0;\(#,##0\);&quot;-&quot;;@"/>
      <alignment horizontal="right" vertical="top" readingOrder="0"/>
    </dxf>
  </rfmt>
  <rfmt sheetId="4" sqref="CC28" start="0" length="0">
    <dxf>
      <font>
        <i val="0"/>
        <sz val="8"/>
        <color rgb="FFFF0000"/>
        <name val="Santander Text"/>
        <scheme val="none"/>
      </font>
      <numFmt numFmtId="170" formatCode="#,##0;\(#,##0\);&quot;-&quot;;@"/>
      <alignment horizontal="right" vertical="top" readingOrder="0"/>
    </dxf>
  </rfmt>
  <rfmt sheetId="4" sqref="CD28" start="0" length="0">
    <dxf>
      <font>
        <i val="0"/>
        <sz val="8"/>
        <color rgb="FFFF0000"/>
        <name val="Santander Text"/>
        <scheme val="none"/>
      </font>
      <numFmt numFmtId="170" formatCode="#,##0;\(#,##0\);&quot;-&quot;;@"/>
      <alignment horizontal="right" vertical="top" readingOrder="0"/>
    </dxf>
  </rfmt>
  <rfmt sheetId="4" sqref="CE28" start="0" length="0">
    <dxf>
      <font>
        <i val="0"/>
        <sz val="8"/>
        <color rgb="FFFF0000"/>
        <name val="Santander Text"/>
        <scheme val="none"/>
      </font>
      <numFmt numFmtId="170" formatCode="#,##0;\(#,##0\);&quot;-&quot;;@"/>
      <alignment horizontal="right" vertical="top" readingOrder="0"/>
    </dxf>
  </rfmt>
  <rfmt sheetId="4" sqref="CF28" start="0" length="0">
    <dxf>
      <font>
        <i val="0"/>
        <sz val="8"/>
        <color rgb="FFFF0000"/>
        <name val="Santander Text"/>
        <scheme val="none"/>
      </font>
      <numFmt numFmtId="170" formatCode="#,##0;\(#,##0\);&quot;-&quot;;@"/>
      <alignment horizontal="right" vertical="top" readingOrder="0"/>
    </dxf>
  </rfmt>
  <rfmt sheetId="4" sqref="CG28" start="0" length="0">
    <dxf>
      <font>
        <i val="0"/>
        <sz val="8"/>
        <color rgb="FFFF0000"/>
        <name val="Santander Text"/>
        <scheme val="none"/>
      </font>
      <numFmt numFmtId="170" formatCode="#,##0;\(#,##0\);&quot;-&quot;;@"/>
      <alignment horizontal="right" vertical="top" readingOrder="0"/>
    </dxf>
  </rfmt>
  <rfmt sheetId="4" sqref="CH28" start="0" length="0">
    <dxf>
      <font>
        <i val="0"/>
        <sz val="8"/>
        <color rgb="FFFF0000"/>
        <name val="Santander Text"/>
        <scheme val="none"/>
      </font>
      <numFmt numFmtId="170" formatCode="#,##0;\(#,##0\);&quot;-&quot;;@"/>
      <alignment horizontal="right" vertical="top" readingOrder="0"/>
    </dxf>
  </rfmt>
  <rfmt sheetId="4" sqref="CI28" start="0" length="0">
    <dxf>
      <font>
        <i val="0"/>
        <sz val="8"/>
        <color rgb="FFFF0000"/>
        <name val="Santander Text"/>
        <scheme val="none"/>
      </font>
      <numFmt numFmtId="170" formatCode="#,##0;\(#,##0\);&quot;-&quot;;@"/>
      <alignment horizontal="right" vertical="top" readingOrder="0"/>
    </dxf>
  </rfmt>
  <rfmt sheetId="4" sqref="CJ28" start="0" length="0">
    <dxf>
      <font>
        <i val="0"/>
        <sz val="8"/>
        <color rgb="FFFF0000"/>
        <name val="Santander Text"/>
        <scheme val="none"/>
      </font>
      <numFmt numFmtId="170" formatCode="#,##0;\(#,##0\);&quot;-&quot;;@"/>
      <alignment horizontal="right" vertical="top" readingOrder="0"/>
    </dxf>
  </rfmt>
  <rfmt sheetId="4" sqref="CK28" start="0" length="0">
    <dxf>
      <font>
        <i val="0"/>
        <sz val="8"/>
        <color rgb="FFFF0000"/>
        <name val="Santander Text"/>
        <scheme val="none"/>
      </font>
      <numFmt numFmtId="170" formatCode="#,##0;\(#,##0\);&quot;-&quot;;@"/>
      <alignment horizontal="right" vertical="top" readingOrder="0"/>
    </dxf>
  </rfmt>
  <rfmt sheetId="4" sqref="CL28" start="0" length="0">
    <dxf>
      <font>
        <i val="0"/>
        <sz val="8"/>
        <color rgb="FFFF0000"/>
        <name val="Santander Text"/>
        <scheme val="none"/>
      </font>
      <numFmt numFmtId="170" formatCode="#,##0;\(#,##0\);&quot;-&quot;;@"/>
      <alignment horizontal="right" vertical="top" readingOrder="0"/>
    </dxf>
  </rfmt>
  <rfmt sheetId="4" sqref="CM28" start="0" length="0">
    <dxf>
      <font>
        <i val="0"/>
        <sz val="8"/>
        <color rgb="FFFF0000"/>
        <name val="Santander Text"/>
        <scheme val="none"/>
      </font>
      <numFmt numFmtId="170" formatCode="#,##0;\(#,##0\);&quot;-&quot;;@"/>
      <alignment horizontal="right" vertical="top" readingOrder="0"/>
    </dxf>
  </rfmt>
  <rfmt sheetId="4" sqref="CN28" start="0" length="0">
    <dxf>
      <font>
        <i val="0"/>
        <sz val="8"/>
        <color rgb="FFFF0000"/>
        <name val="Santander Text"/>
        <scheme val="none"/>
      </font>
      <numFmt numFmtId="170" formatCode="#,##0;\(#,##0\);&quot;-&quot;;@"/>
      <alignment horizontal="right" vertical="top" readingOrder="0"/>
    </dxf>
  </rfmt>
  <rfmt sheetId="4" sqref="CO28" start="0" length="0">
    <dxf>
      <font>
        <i val="0"/>
        <sz val="8"/>
        <color rgb="FFFF0000"/>
        <name val="Santander Text"/>
        <scheme val="none"/>
      </font>
      <numFmt numFmtId="170" formatCode="#,##0;\(#,##0\);&quot;-&quot;;@"/>
      <alignment horizontal="right" vertical="top" readingOrder="0"/>
    </dxf>
  </rfmt>
  <rfmt sheetId="4" sqref="CP28" start="0" length="0">
    <dxf>
      <font>
        <i val="0"/>
        <sz val="8"/>
        <color rgb="FFFF0000"/>
        <name val="Santander Text"/>
        <scheme val="none"/>
      </font>
      <numFmt numFmtId="170" formatCode="#,##0;\(#,##0\);&quot;-&quot;;@"/>
      <alignment horizontal="right" vertical="top" readingOrder="0"/>
    </dxf>
  </rfmt>
  <rfmt sheetId="4" sqref="CQ28" start="0" length="0">
    <dxf>
      <font>
        <i val="0"/>
        <sz val="8"/>
        <color rgb="FFFF0000"/>
        <name val="Santander Text"/>
        <scheme val="none"/>
      </font>
      <numFmt numFmtId="170" formatCode="#,##0;\(#,##0\);&quot;-&quot;;@"/>
      <alignment horizontal="right" vertical="top" readingOrder="0"/>
    </dxf>
  </rfmt>
  <rfmt sheetId="4" sqref="CR28" start="0" length="0">
    <dxf>
      <font>
        <i val="0"/>
        <sz val="8"/>
        <color rgb="FFFF0000"/>
        <name val="Santander Text"/>
        <scheme val="none"/>
      </font>
      <numFmt numFmtId="170" formatCode="#,##0;\(#,##0\);&quot;-&quot;;@"/>
      <alignment horizontal="right" vertical="top" readingOrder="0"/>
    </dxf>
  </rfmt>
  <rfmt sheetId="4" sqref="CS28" start="0" length="0">
    <dxf>
      <font>
        <i val="0"/>
        <sz val="8"/>
        <color rgb="FFFF0000"/>
        <name val="Santander Text"/>
        <scheme val="none"/>
      </font>
      <numFmt numFmtId="170" formatCode="#,##0;\(#,##0\);&quot;-&quot;;@"/>
      <alignment horizontal="right" vertical="top" readingOrder="0"/>
    </dxf>
  </rfmt>
  <rfmt sheetId="4" sqref="CT28" start="0" length="0">
    <dxf>
      <font>
        <i val="0"/>
        <sz val="8"/>
        <color rgb="FFFF0000"/>
        <name val="Santander Text"/>
        <scheme val="none"/>
      </font>
      <numFmt numFmtId="170" formatCode="#,##0;\(#,##0\);&quot;-&quot;;@"/>
      <alignment horizontal="right" vertical="top" readingOrder="0"/>
    </dxf>
  </rfmt>
  <rfmt sheetId="4" s="1" sqref="X29" start="0" length="0">
    <dxf>
      <font>
        <b/>
        <sz val="8"/>
        <color rgb="FFFF0000"/>
        <name val="Santander Text"/>
        <scheme val="none"/>
      </font>
      <numFmt numFmtId="170" formatCode="#,##0;\(#,##0\);&quot;-&quot;;@"/>
      <alignment horizontal="right" vertical="center" readingOrder="0"/>
    </dxf>
  </rfmt>
  <rfmt sheetId="4" s="1" sqref="Y29" start="0" length="0">
    <dxf>
      <font>
        <b/>
        <sz val="8"/>
        <color rgb="FFFF0000"/>
        <name val="Santander Text"/>
        <scheme val="none"/>
      </font>
      <numFmt numFmtId="170" formatCode="#,##0;\(#,##0\);&quot;-&quot;;@"/>
      <alignment horizontal="right" vertical="center" readingOrder="0"/>
    </dxf>
  </rfmt>
  <rfmt sheetId="4" s="1" sqref="Z29" start="0" length="0">
    <dxf>
      <font>
        <b/>
        <sz val="8"/>
        <color rgb="FFFF0000"/>
        <name val="Santander Text"/>
        <scheme val="none"/>
      </font>
      <numFmt numFmtId="170" formatCode="#,##0;\(#,##0\);&quot;-&quot;;@"/>
      <alignment horizontal="right" vertical="center" readingOrder="0"/>
    </dxf>
  </rfmt>
  <rfmt sheetId="4" s="1" sqref="AA29" start="0" length="0">
    <dxf>
      <font>
        <b/>
        <sz val="8"/>
        <color rgb="FFFF0000"/>
        <name val="Santander Text"/>
        <scheme val="none"/>
      </font>
      <numFmt numFmtId="170" formatCode="#,##0;\(#,##0\);&quot;-&quot;;@"/>
      <alignment horizontal="right" vertical="center" readingOrder="0"/>
    </dxf>
  </rfmt>
  <rfmt sheetId="4" s="1" sqref="AB29" start="0" length="0">
    <dxf>
      <font>
        <b/>
        <sz val="8"/>
        <color rgb="FFFF0000"/>
        <name val="Santander Text"/>
        <scheme val="none"/>
      </font>
      <numFmt numFmtId="170" formatCode="#,##0;\(#,##0\);&quot;-&quot;;@"/>
      <alignment horizontal="right" vertical="center" readingOrder="0"/>
    </dxf>
  </rfmt>
  <rfmt sheetId="4" s="1" sqref="AC29" start="0" length="0">
    <dxf>
      <font>
        <b/>
        <sz val="8"/>
        <color rgb="FFFF0000"/>
        <name val="Santander Text"/>
        <scheme val="none"/>
      </font>
      <numFmt numFmtId="170" formatCode="#,##0;\(#,##0\);&quot;-&quot;;@"/>
      <alignment horizontal="right" vertical="center" readingOrder="0"/>
    </dxf>
  </rfmt>
  <rfmt sheetId="4" s="1" sqref="AD29" start="0" length="0">
    <dxf>
      <font>
        <b/>
        <sz val="8"/>
        <color rgb="FFFF0000"/>
        <name val="Santander Text"/>
        <scheme val="none"/>
      </font>
      <numFmt numFmtId="170" formatCode="#,##0;\(#,##0\);&quot;-&quot;;@"/>
      <alignment horizontal="right" vertical="center" readingOrder="0"/>
    </dxf>
  </rfmt>
  <rfmt sheetId="4" s="1" sqref="AE29" start="0" length="0">
    <dxf>
      <font>
        <b/>
        <sz val="8"/>
        <color rgb="FFFF0000"/>
        <name val="Santander Text"/>
        <scheme val="none"/>
      </font>
      <numFmt numFmtId="170" formatCode="#,##0;\(#,##0\);&quot;-&quot;;@"/>
      <alignment horizontal="right" vertical="center" readingOrder="0"/>
    </dxf>
  </rfmt>
  <rfmt sheetId="4" s="1" sqref="AF29" start="0" length="0">
    <dxf>
      <font>
        <b/>
        <sz val="8"/>
        <color rgb="FFFF0000"/>
        <name val="Santander Text"/>
        <scheme val="none"/>
      </font>
      <numFmt numFmtId="170" formatCode="#,##0;\(#,##0\);&quot;-&quot;;@"/>
      <alignment horizontal="right" vertical="center" readingOrder="0"/>
    </dxf>
  </rfmt>
  <rfmt sheetId="4" s="1" sqref="AG29" start="0" length="0">
    <dxf>
      <font>
        <b/>
        <sz val="8"/>
        <color rgb="FFFF0000"/>
        <name val="Santander Text"/>
        <scheme val="none"/>
      </font>
      <numFmt numFmtId="170" formatCode="#,##0;\(#,##0\);&quot;-&quot;;@"/>
      <alignment horizontal="right" vertical="center" readingOrder="0"/>
    </dxf>
  </rfmt>
  <rfmt sheetId="4" s="1" sqref="AH29" start="0" length="0">
    <dxf>
      <font>
        <b/>
        <sz val="8"/>
        <color rgb="FFFF0000"/>
        <name val="Santander Text"/>
        <scheme val="none"/>
      </font>
      <numFmt numFmtId="170" formatCode="#,##0;\(#,##0\);&quot;-&quot;;@"/>
      <alignment horizontal="right" vertical="center" readingOrder="0"/>
    </dxf>
  </rfmt>
  <rfmt sheetId="4" s="1" sqref="AI29" start="0" length="0">
    <dxf>
      <font>
        <b/>
        <sz val="8"/>
        <color rgb="FFFF0000"/>
        <name val="Santander Text"/>
        <scheme val="none"/>
      </font>
      <numFmt numFmtId="170" formatCode="#,##0;\(#,##0\);&quot;-&quot;;@"/>
      <alignment horizontal="right" vertical="center" readingOrder="0"/>
    </dxf>
  </rfmt>
  <rfmt sheetId="4" s="1" sqref="AJ29" start="0" length="0">
    <dxf>
      <font>
        <b/>
        <sz val="8"/>
        <color rgb="FFFF0000"/>
        <name val="Santander Text"/>
        <scheme val="none"/>
      </font>
      <numFmt numFmtId="170" formatCode="#,##0;\(#,##0\);&quot;-&quot;;@"/>
      <alignment horizontal="right" vertical="center" readingOrder="0"/>
    </dxf>
  </rfmt>
  <rfmt sheetId="4" s="1" sqref="AK29" start="0" length="0">
    <dxf>
      <font>
        <b/>
        <sz val="8"/>
        <color rgb="FFFF0000"/>
        <name val="Santander Text"/>
        <scheme val="none"/>
      </font>
      <numFmt numFmtId="170" formatCode="#,##0;\(#,##0\);&quot;-&quot;;@"/>
      <alignment horizontal="right" vertical="center" readingOrder="0"/>
    </dxf>
  </rfmt>
  <rfmt sheetId="4" s="1" sqref="AL29" start="0" length="0">
    <dxf>
      <font>
        <b/>
        <sz val="8"/>
        <color rgb="FFFF0000"/>
        <name val="Santander Text"/>
        <scheme val="none"/>
      </font>
      <numFmt numFmtId="170" formatCode="#,##0;\(#,##0\);&quot;-&quot;;@"/>
      <alignment horizontal="right" vertical="center" readingOrder="0"/>
    </dxf>
  </rfmt>
  <rfmt sheetId="4" s="1" sqref="AM29" start="0" length="0">
    <dxf>
      <font>
        <b/>
        <sz val="8"/>
        <color rgb="FFFF0000"/>
        <name val="Santander Text"/>
        <scheme val="none"/>
      </font>
      <numFmt numFmtId="170" formatCode="#,##0;\(#,##0\);&quot;-&quot;;@"/>
      <alignment horizontal="right" vertical="center" readingOrder="0"/>
    </dxf>
  </rfmt>
  <rfmt sheetId="4" s="1" sqref="AN29" start="0" length="0">
    <dxf>
      <font>
        <b/>
        <sz val="8"/>
        <color rgb="FFFF0000"/>
        <name val="Santander Text"/>
        <scheme val="none"/>
      </font>
      <numFmt numFmtId="170" formatCode="#,##0;\(#,##0\);&quot;-&quot;;@"/>
      <alignment horizontal="right" vertical="center" readingOrder="0"/>
    </dxf>
  </rfmt>
  <rfmt sheetId="4" s="1" sqref="AO29" start="0" length="0">
    <dxf>
      <font>
        <b/>
        <sz val="8"/>
        <color rgb="FFFF0000"/>
        <name val="Santander Text"/>
        <scheme val="none"/>
      </font>
      <numFmt numFmtId="170" formatCode="#,##0;\(#,##0\);&quot;-&quot;;@"/>
      <alignment horizontal="right" vertical="center" readingOrder="0"/>
    </dxf>
  </rfmt>
  <rfmt sheetId="4" s="1" sqref="AP29" start="0" length="0">
    <dxf>
      <font>
        <b/>
        <sz val="8"/>
        <color rgb="FFFF0000"/>
        <name val="Santander Text"/>
        <scheme val="none"/>
      </font>
      <numFmt numFmtId="170" formatCode="#,##0;\(#,##0\);&quot;-&quot;;@"/>
      <alignment horizontal="right" vertical="center" readingOrder="0"/>
    </dxf>
  </rfmt>
  <rfmt sheetId="4" s="1" sqref="AQ29" start="0" length="0">
    <dxf>
      <font>
        <b/>
        <sz val="8"/>
        <color rgb="FFFF0000"/>
        <name val="Santander Text"/>
        <scheme val="none"/>
      </font>
      <numFmt numFmtId="170" formatCode="#,##0;\(#,##0\);&quot;-&quot;;@"/>
      <alignment horizontal="right" vertical="center" readingOrder="0"/>
    </dxf>
  </rfmt>
  <rfmt sheetId="4" s="1" sqref="AR29" start="0" length="0">
    <dxf>
      <font>
        <b/>
        <sz val="8"/>
        <color rgb="FFFF0000"/>
        <name val="Santander Text"/>
        <scheme val="none"/>
      </font>
      <numFmt numFmtId="170" formatCode="#,##0;\(#,##0\);&quot;-&quot;;@"/>
      <alignment horizontal="right" vertical="center" readingOrder="0"/>
    </dxf>
  </rfmt>
  <rfmt sheetId="4" s="1" sqref="AS29" start="0" length="0">
    <dxf>
      <font>
        <b/>
        <sz val="8"/>
        <color rgb="FFFF0000"/>
        <name val="Santander Text"/>
        <scheme val="none"/>
      </font>
      <numFmt numFmtId="170" formatCode="#,##0;\(#,##0\);&quot;-&quot;;@"/>
      <alignment horizontal="right" vertical="center" readingOrder="0"/>
    </dxf>
  </rfmt>
  <rfmt sheetId="4" s="1" sqref="AT29" start="0" length="0">
    <dxf>
      <font>
        <b/>
        <sz val="8"/>
        <color rgb="FFFF0000"/>
        <name val="Santander Text"/>
        <scheme val="none"/>
      </font>
      <numFmt numFmtId="170" formatCode="#,##0;\(#,##0\);&quot;-&quot;;@"/>
      <alignment horizontal="right" vertical="center" readingOrder="0"/>
    </dxf>
  </rfmt>
  <rfmt sheetId="4" s="1" sqref="AU29" start="0" length="0">
    <dxf>
      <font>
        <b/>
        <sz val="8"/>
        <color rgb="FFFF0000"/>
        <name val="Santander Text"/>
        <scheme val="none"/>
      </font>
      <numFmt numFmtId="170" formatCode="#,##0;\(#,##0\);&quot;-&quot;;@"/>
      <alignment horizontal="right" vertical="center" readingOrder="0"/>
    </dxf>
  </rfmt>
  <rfmt sheetId="4" s="1" sqref="AV29" start="0" length="0">
    <dxf>
      <font>
        <b/>
        <sz val="8"/>
        <color rgb="FFFF0000"/>
        <name val="Santander Text"/>
        <scheme val="none"/>
      </font>
      <numFmt numFmtId="170" formatCode="#,##0;\(#,##0\);&quot;-&quot;;@"/>
      <alignment horizontal="right" vertical="center" readingOrder="0"/>
    </dxf>
  </rfmt>
  <rfmt sheetId="4" s="1" sqref="AW29" start="0" length="0">
    <dxf>
      <font>
        <b/>
        <sz val="8"/>
        <color rgb="FFFF0000"/>
        <name val="Santander Text"/>
        <scheme val="none"/>
      </font>
      <numFmt numFmtId="170" formatCode="#,##0;\(#,##0\);&quot;-&quot;;@"/>
      <alignment horizontal="right" vertical="center" readingOrder="0"/>
    </dxf>
  </rfmt>
  <rfmt sheetId="4" s="1" sqref="AX29" start="0" length="0">
    <dxf>
      <font>
        <b/>
        <sz val="8"/>
        <color rgb="FFFF0000"/>
        <name val="Santander Text"/>
        <scheme val="none"/>
      </font>
      <numFmt numFmtId="170" formatCode="#,##0;\(#,##0\);&quot;-&quot;;@"/>
      <alignment horizontal="right" vertical="center" readingOrder="0"/>
    </dxf>
  </rfmt>
  <rfmt sheetId="4" s="1" sqref="AY29" start="0" length="0">
    <dxf>
      <font>
        <b/>
        <sz val="8"/>
        <color rgb="FFFF0000"/>
        <name val="Santander Text"/>
        <scheme val="none"/>
      </font>
      <numFmt numFmtId="170" formatCode="#,##0;\(#,##0\);&quot;-&quot;;@"/>
      <alignment horizontal="right" vertical="center" readingOrder="0"/>
    </dxf>
  </rfmt>
  <rfmt sheetId="4" s="1" sqref="AZ29" start="0" length="0">
    <dxf>
      <font>
        <b/>
        <sz val="8"/>
        <color rgb="FFFF0000"/>
        <name val="Santander Text"/>
        <scheme val="none"/>
      </font>
      <numFmt numFmtId="170" formatCode="#,##0;\(#,##0\);&quot;-&quot;;@"/>
      <alignment horizontal="right" vertical="center" readingOrder="0"/>
    </dxf>
  </rfmt>
  <rfmt sheetId="4" s="1" sqref="BA29" start="0" length="0">
    <dxf>
      <font>
        <b/>
        <sz val="8"/>
        <color rgb="FFFF0000"/>
        <name val="Santander Text"/>
        <scheme val="none"/>
      </font>
      <numFmt numFmtId="170" formatCode="#,##0;\(#,##0\);&quot;-&quot;;@"/>
      <alignment horizontal="right" vertical="center" readingOrder="0"/>
    </dxf>
  </rfmt>
  <rfmt sheetId="4" s="1" sqref="BB29" start="0" length="0">
    <dxf>
      <font>
        <b/>
        <sz val="8"/>
        <color rgb="FFFF0000"/>
        <name val="Santander Text"/>
        <scheme val="none"/>
      </font>
      <numFmt numFmtId="170" formatCode="#,##0;\(#,##0\);&quot;-&quot;;@"/>
      <alignment horizontal="right" vertical="center" readingOrder="0"/>
    </dxf>
  </rfmt>
  <rfmt sheetId="4" s="1" sqref="BC29" start="0" length="0">
    <dxf>
      <font>
        <b/>
        <sz val="8"/>
        <color rgb="FFFF0000"/>
        <name val="Santander Text"/>
        <scheme val="none"/>
      </font>
      <numFmt numFmtId="170" formatCode="#,##0;\(#,##0\);&quot;-&quot;;@"/>
      <alignment horizontal="right" vertical="center" readingOrder="0"/>
    </dxf>
  </rfmt>
  <rfmt sheetId="4" s="1" sqref="BD29" start="0" length="0">
    <dxf>
      <font>
        <b/>
        <sz val="8"/>
        <color rgb="FFFF0000"/>
        <name val="Santander Text"/>
        <scheme val="none"/>
      </font>
      <numFmt numFmtId="170" formatCode="#,##0;\(#,##0\);&quot;-&quot;;@"/>
      <alignment horizontal="right" vertical="center" readingOrder="0"/>
    </dxf>
  </rfmt>
  <rfmt sheetId="4" s="1" sqref="BE29" start="0" length="0">
    <dxf>
      <font>
        <b/>
        <sz val="8"/>
        <color rgb="FFFF0000"/>
        <name val="Santander Text"/>
        <scheme val="none"/>
      </font>
      <numFmt numFmtId="170" formatCode="#,##0;\(#,##0\);&quot;-&quot;;@"/>
      <alignment horizontal="right" vertical="center" readingOrder="0"/>
    </dxf>
  </rfmt>
  <rfmt sheetId="4" s="1" sqref="BF29" start="0" length="0">
    <dxf>
      <font>
        <b/>
        <sz val="8"/>
        <color rgb="FFFF0000"/>
        <name val="Santander Text"/>
        <scheme val="none"/>
      </font>
      <numFmt numFmtId="170" formatCode="#,##0;\(#,##0\);&quot;-&quot;;@"/>
      <alignment horizontal="right" vertical="center" readingOrder="0"/>
    </dxf>
  </rfmt>
  <rfmt sheetId="4" s="1" sqref="BG29" start="0" length="0">
    <dxf>
      <font>
        <b/>
        <sz val="8"/>
        <color rgb="FFFF0000"/>
        <name val="Santander Text"/>
        <scheme val="none"/>
      </font>
      <numFmt numFmtId="170" formatCode="#,##0;\(#,##0\);&quot;-&quot;;@"/>
      <alignment horizontal="right" vertical="center" readingOrder="0"/>
    </dxf>
  </rfmt>
  <rfmt sheetId="4" s="1" sqref="BH29" start="0" length="0">
    <dxf>
      <font>
        <b/>
        <sz val="8"/>
        <color rgb="FFFF0000"/>
        <name val="Santander Text"/>
        <scheme val="none"/>
      </font>
      <numFmt numFmtId="170" formatCode="#,##0;\(#,##0\);&quot;-&quot;;@"/>
      <alignment horizontal="right" vertical="center" readingOrder="0"/>
    </dxf>
  </rfmt>
  <rfmt sheetId="4" s="1" sqref="BI29" start="0" length="0">
    <dxf>
      <font>
        <b/>
        <sz val="8"/>
        <color rgb="FFFF0000"/>
        <name val="Santander Text"/>
        <scheme val="none"/>
      </font>
      <numFmt numFmtId="170" formatCode="#,##0;\(#,##0\);&quot;-&quot;;@"/>
      <alignment horizontal="right" vertical="center" readingOrder="0"/>
    </dxf>
  </rfmt>
  <rfmt sheetId="4" s="1" sqref="BJ29" start="0" length="0">
    <dxf>
      <font>
        <b/>
        <sz val="8"/>
        <color rgb="FFFF0000"/>
        <name val="Santander Text"/>
        <scheme val="none"/>
      </font>
      <numFmt numFmtId="170" formatCode="#,##0;\(#,##0\);&quot;-&quot;;@"/>
      <alignment horizontal="right" vertical="center" readingOrder="0"/>
    </dxf>
  </rfmt>
  <rfmt sheetId="4" s="1" sqref="BK29" start="0" length="0">
    <dxf>
      <font>
        <b/>
        <sz val="8"/>
        <color rgb="FFFF0000"/>
        <name val="Santander Text"/>
        <scheme val="none"/>
      </font>
      <numFmt numFmtId="170" formatCode="#,##0;\(#,##0\);&quot;-&quot;;@"/>
      <alignment horizontal="right" vertical="center" readingOrder="0"/>
    </dxf>
  </rfmt>
  <rfmt sheetId="4" s="1" sqref="BL29" start="0" length="0">
    <dxf>
      <font>
        <b/>
        <sz val="8"/>
        <color rgb="FFFF0000"/>
        <name val="Santander Text"/>
        <scheme val="none"/>
      </font>
      <numFmt numFmtId="170" formatCode="#,##0;\(#,##0\);&quot;-&quot;;@"/>
      <alignment horizontal="right" vertical="center" readingOrder="0"/>
    </dxf>
  </rfmt>
  <rfmt sheetId="4" s="1" sqref="BM29" start="0" length="0">
    <dxf>
      <font>
        <b/>
        <sz val="8"/>
        <color rgb="FFFF0000"/>
        <name val="Santander Text"/>
        <scheme val="none"/>
      </font>
      <numFmt numFmtId="170" formatCode="#,##0;\(#,##0\);&quot;-&quot;;@"/>
      <alignment horizontal="right" vertical="center" readingOrder="0"/>
    </dxf>
  </rfmt>
  <rfmt sheetId="4" s="1" sqref="BN29" start="0" length="0">
    <dxf>
      <font>
        <b/>
        <sz val="8"/>
        <color rgb="FFFF0000"/>
        <name val="Santander Text"/>
        <scheme val="none"/>
      </font>
      <numFmt numFmtId="170" formatCode="#,##0;\(#,##0\);&quot;-&quot;;@"/>
      <alignment horizontal="right" vertical="center" readingOrder="0"/>
    </dxf>
  </rfmt>
  <rfmt sheetId="4" s="1" sqref="BO29" start="0" length="0">
    <dxf>
      <font>
        <b/>
        <sz val="8"/>
        <color rgb="FFFF0000"/>
        <name val="Santander Text"/>
        <scheme val="none"/>
      </font>
      <numFmt numFmtId="170" formatCode="#,##0;\(#,##0\);&quot;-&quot;;@"/>
      <alignment horizontal="right" vertical="center" readingOrder="0"/>
    </dxf>
  </rfmt>
  <rfmt sheetId="4" s="1" sqref="BP29" start="0" length="0">
    <dxf>
      <font>
        <b/>
        <sz val="8"/>
        <color rgb="FFFF0000"/>
        <name val="Santander Text"/>
        <scheme val="none"/>
      </font>
      <numFmt numFmtId="170" formatCode="#,##0;\(#,##0\);&quot;-&quot;;@"/>
      <alignment horizontal="right" vertical="center" readingOrder="0"/>
    </dxf>
  </rfmt>
  <rfmt sheetId="4" s="1" sqref="BQ29" start="0" length="0">
    <dxf>
      <font>
        <b/>
        <sz val="8"/>
        <color rgb="FFFF0000"/>
        <name val="Santander Text"/>
        <scheme val="none"/>
      </font>
      <numFmt numFmtId="170" formatCode="#,##0;\(#,##0\);&quot;-&quot;;@"/>
      <alignment horizontal="right" vertical="center" readingOrder="0"/>
    </dxf>
  </rfmt>
  <rfmt sheetId="4" s="1" sqref="BR29" start="0" length="0">
    <dxf>
      <font>
        <b/>
        <sz val="8"/>
        <color rgb="FFFF0000"/>
        <name val="Santander Text"/>
        <scheme val="none"/>
      </font>
      <numFmt numFmtId="170" formatCode="#,##0;\(#,##0\);&quot;-&quot;;@"/>
      <alignment horizontal="right" vertical="center" readingOrder="0"/>
    </dxf>
  </rfmt>
  <rfmt sheetId="4" s="1" sqref="BS29" start="0" length="0">
    <dxf>
      <font>
        <b/>
        <sz val="8"/>
        <color rgb="FFFF0000"/>
        <name val="Santander Text"/>
        <scheme val="none"/>
      </font>
      <numFmt numFmtId="170" formatCode="#,##0;\(#,##0\);&quot;-&quot;;@"/>
      <alignment horizontal="right" vertical="center" readingOrder="0"/>
    </dxf>
  </rfmt>
  <rfmt sheetId="4" s="1" sqref="BT29" start="0" length="0">
    <dxf>
      <font>
        <b/>
        <sz val="8"/>
        <color rgb="FFFF0000"/>
        <name val="Santander Text"/>
        <scheme val="none"/>
      </font>
      <numFmt numFmtId="170" formatCode="#,##0;\(#,##0\);&quot;-&quot;;@"/>
      <alignment horizontal="right" vertical="center" readingOrder="0"/>
    </dxf>
  </rfmt>
  <rfmt sheetId="4" s="1" sqref="BU29" start="0" length="0">
    <dxf>
      <font>
        <b/>
        <sz val="8"/>
        <color rgb="FFFF0000"/>
        <name val="Santander Text"/>
        <scheme val="none"/>
      </font>
      <numFmt numFmtId="170" formatCode="#,##0;\(#,##0\);&quot;-&quot;;@"/>
      <alignment horizontal="right" vertical="center" readingOrder="0"/>
    </dxf>
  </rfmt>
  <rfmt sheetId="4" s="1" sqref="BV29" start="0" length="0">
    <dxf>
      <font>
        <b/>
        <sz val="8"/>
        <color rgb="FFFF0000"/>
        <name val="Santander Text"/>
        <scheme val="none"/>
      </font>
      <numFmt numFmtId="170" formatCode="#,##0;\(#,##0\);&quot;-&quot;;@"/>
      <alignment horizontal="right" vertical="center" readingOrder="0"/>
    </dxf>
  </rfmt>
  <rfmt sheetId="4" s="1" sqref="BW29" start="0" length="0">
    <dxf>
      <font>
        <b/>
        <sz val="8"/>
        <color rgb="FFFF0000"/>
        <name val="Santander Text"/>
        <scheme val="none"/>
      </font>
      <numFmt numFmtId="170" formatCode="#,##0;\(#,##0\);&quot;-&quot;;@"/>
      <alignment horizontal="right" vertical="center" readingOrder="0"/>
    </dxf>
  </rfmt>
  <rfmt sheetId="4" s="1" sqref="BX29" start="0" length="0">
    <dxf>
      <font>
        <b/>
        <sz val="8"/>
        <color rgb="FFFF0000"/>
        <name val="Santander Text"/>
        <scheme val="none"/>
      </font>
      <numFmt numFmtId="170" formatCode="#,##0;\(#,##0\);&quot;-&quot;;@"/>
      <alignment horizontal="right" vertical="center" readingOrder="0"/>
    </dxf>
  </rfmt>
  <rfmt sheetId="4" s="1" sqref="BY29" start="0" length="0">
    <dxf>
      <font>
        <b/>
        <sz val="8"/>
        <color rgb="FFFF0000"/>
        <name val="Santander Text"/>
        <scheme val="none"/>
      </font>
      <numFmt numFmtId="170" formatCode="#,##0;\(#,##0\);&quot;-&quot;;@"/>
      <alignment horizontal="right" vertical="center" readingOrder="0"/>
    </dxf>
  </rfmt>
  <rfmt sheetId="4" s="1" sqref="BZ29" start="0" length="0">
    <dxf>
      <font>
        <b/>
        <sz val="8"/>
        <color rgb="FFFF0000"/>
        <name val="Santander Text"/>
        <scheme val="none"/>
      </font>
      <numFmt numFmtId="170" formatCode="#,##0;\(#,##0\);&quot;-&quot;;@"/>
      <alignment horizontal="right" vertical="center" readingOrder="0"/>
    </dxf>
  </rfmt>
  <rfmt sheetId="4" s="1" sqref="CA29" start="0" length="0">
    <dxf>
      <font>
        <b/>
        <sz val="8"/>
        <color rgb="FFFF0000"/>
        <name val="Santander Text"/>
        <scheme val="none"/>
      </font>
      <numFmt numFmtId="170" formatCode="#,##0;\(#,##0\);&quot;-&quot;;@"/>
      <alignment horizontal="right" vertical="center" readingOrder="0"/>
    </dxf>
  </rfmt>
  <rfmt sheetId="4" s="1" sqref="CB29" start="0" length="0">
    <dxf>
      <font>
        <b/>
        <sz val="8"/>
        <color rgb="FFFF0000"/>
        <name val="Santander Text"/>
        <scheme val="none"/>
      </font>
      <numFmt numFmtId="170" formatCode="#,##0;\(#,##0\);&quot;-&quot;;@"/>
      <alignment horizontal="right" vertical="center" readingOrder="0"/>
    </dxf>
  </rfmt>
  <rfmt sheetId="4" s="1" sqref="CC29" start="0" length="0">
    <dxf>
      <font>
        <b/>
        <sz val="8"/>
        <color rgb="FFFF0000"/>
        <name val="Santander Text"/>
        <scheme val="none"/>
      </font>
      <numFmt numFmtId="170" formatCode="#,##0;\(#,##0\);&quot;-&quot;;@"/>
      <alignment horizontal="right" vertical="center" readingOrder="0"/>
    </dxf>
  </rfmt>
  <rfmt sheetId="4" s="1" sqref="CD29" start="0" length="0">
    <dxf>
      <font>
        <b/>
        <sz val="8"/>
        <color rgb="FFFF0000"/>
        <name val="Santander Text"/>
        <scheme val="none"/>
      </font>
      <numFmt numFmtId="170" formatCode="#,##0;\(#,##0\);&quot;-&quot;;@"/>
      <alignment horizontal="right" vertical="center" readingOrder="0"/>
    </dxf>
  </rfmt>
  <rfmt sheetId="4" s="1" sqref="CE29" start="0" length="0">
    <dxf>
      <font>
        <b/>
        <sz val="8"/>
        <color rgb="FFFF0000"/>
        <name val="Santander Text"/>
        <scheme val="none"/>
      </font>
      <numFmt numFmtId="170" formatCode="#,##0;\(#,##0\);&quot;-&quot;;@"/>
      <alignment horizontal="right" vertical="center" readingOrder="0"/>
    </dxf>
  </rfmt>
  <rfmt sheetId="4" s="1" sqref="CF29" start="0" length="0">
    <dxf>
      <font>
        <b/>
        <sz val="8"/>
        <color rgb="FFFF0000"/>
        <name val="Santander Text"/>
        <scheme val="none"/>
      </font>
      <numFmt numFmtId="170" formatCode="#,##0;\(#,##0\);&quot;-&quot;;@"/>
      <alignment horizontal="right" vertical="center" readingOrder="0"/>
    </dxf>
  </rfmt>
  <rfmt sheetId="4" s="1" sqref="CG29" start="0" length="0">
    <dxf>
      <font>
        <b/>
        <sz val="8"/>
        <color rgb="FFFF0000"/>
        <name val="Santander Text"/>
        <scheme val="none"/>
      </font>
      <numFmt numFmtId="170" formatCode="#,##0;\(#,##0\);&quot;-&quot;;@"/>
      <alignment horizontal="right" vertical="center" readingOrder="0"/>
    </dxf>
  </rfmt>
  <rfmt sheetId="4" s="1" sqref="CH29" start="0" length="0">
    <dxf>
      <font>
        <b/>
        <sz val="8"/>
        <color rgb="FFFF0000"/>
        <name val="Santander Text"/>
        <scheme val="none"/>
      </font>
      <numFmt numFmtId="170" formatCode="#,##0;\(#,##0\);&quot;-&quot;;@"/>
      <alignment horizontal="right" vertical="center" readingOrder="0"/>
    </dxf>
  </rfmt>
  <rfmt sheetId="4" s="1" sqref="CI29" start="0" length="0">
    <dxf>
      <font>
        <b/>
        <sz val="8"/>
        <color rgb="FFFF0000"/>
        <name val="Santander Text"/>
        <scheme val="none"/>
      </font>
      <numFmt numFmtId="170" formatCode="#,##0;\(#,##0\);&quot;-&quot;;@"/>
      <alignment horizontal="right" vertical="center" readingOrder="0"/>
    </dxf>
  </rfmt>
  <rfmt sheetId="4" s="1" sqref="CJ29" start="0" length="0">
    <dxf>
      <font>
        <b/>
        <sz val="8"/>
        <color rgb="FFFF0000"/>
        <name val="Santander Text"/>
        <scheme val="none"/>
      </font>
      <numFmt numFmtId="170" formatCode="#,##0;\(#,##0\);&quot;-&quot;;@"/>
      <alignment horizontal="right" vertical="center" readingOrder="0"/>
    </dxf>
  </rfmt>
  <rfmt sheetId="4" s="1" sqref="CK29" start="0" length="0">
    <dxf>
      <font>
        <b/>
        <sz val="8"/>
        <color rgb="FFFF0000"/>
        <name val="Santander Text"/>
        <scheme val="none"/>
      </font>
      <numFmt numFmtId="170" formatCode="#,##0;\(#,##0\);&quot;-&quot;;@"/>
      <alignment horizontal="right" vertical="center" readingOrder="0"/>
    </dxf>
  </rfmt>
  <rfmt sheetId="4" s="1" sqref="CL29" start="0" length="0">
    <dxf>
      <font>
        <b/>
        <sz val="8"/>
        <color rgb="FFFF0000"/>
        <name val="Santander Text"/>
        <scheme val="none"/>
      </font>
      <numFmt numFmtId="170" formatCode="#,##0;\(#,##0\);&quot;-&quot;;@"/>
      <alignment horizontal="right" vertical="center" readingOrder="0"/>
    </dxf>
  </rfmt>
  <rfmt sheetId="4" s="1" sqref="CM29" start="0" length="0">
    <dxf>
      <font>
        <b/>
        <sz val="8"/>
        <color rgb="FFFF0000"/>
        <name val="Santander Text"/>
        <scheme val="none"/>
      </font>
      <numFmt numFmtId="170" formatCode="#,##0;\(#,##0\);&quot;-&quot;;@"/>
      <alignment horizontal="right" vertical="center" readingOrder="0"/>
    </dxf>
  </rfmt>
  <rfmt sheetId="4" s="1" sqref="CN29" start="0" length="0">
    <dxf>
      <font>
        <b/>
        <sz val="8"/>
        <color rgb="FFFF0000"/>
        <name val="Santander Text"/>
        <scheme val="none"/>
      </font>
      <numFmt numFmtId="170" formatCode="#,##0;\(#,##0\);&quot;-&quot;;@"/>
      <alignment horizontal="right" vertical="center" readingOrder="0"/>
    </dxf>
  </rfmt>
  <rfmt sheetId="4" s="1" sqref="CO29" start="0" length="0">
    <dxf>
      <font>
        <b/>
        <sz val="8"/>
        <color rgb="FFFF0000"/>
        <name val="Santander Text"/>
        <scheme val="none"/>
      </font>
      <numFmt numFmtId="170" formatCode="#,##0;\(#,##0\);&quot;-&quot;;@"/>
      <alignment horizontal="right" vertical="center" readingOrder="0"/>
    </dxf>
  </rfmt>
  <rfmt sheetId="4" s="1" sqref="CP29" start="0" length="0">
    <dxf>
      <font>
        <b/>
        <sz val="8"/>
        <color rgb="FFFF0000"/>
        <name val="Santander Text"/>
        <scheme val="none"/>
      </font>
      <numFmt numFmtId="170" formatCode="#,##0;\(#,##0\);&quot;-&quot;;@"/>
      <alignment horizontal="right" vertical="center" readingOrder="0"/>
    </dxf>
  </rfmt>
  <rfmt sheetId="4" s="1" sqref="CQ29" start="0" length="0">
    <dxf>
      <font>
        <b/>
        <sz val="8"/>
        <color rgb="FFFF0000"/>
        <name val="Santander Text"/>
        <scheme val="none"/>
      </font>
      <numFmt numFmtId="170" formatCode="#,##0;\(#,##0\);&quot;-&quot;;@"/>
      <alignment horizontal="right" vertical="center" readingOrder="0"/>
    </dxf>
  </rfmt>
  <rfmt sheetId="4" s="1" sqref="CR29" start="0" length="0">
    <dxf>
      <font>
        <b/>
        <sz val="8"/>
        <color rgb="FFFF0000"/>
        <name val="Santander Text"/>
        <scheme val="none"/>
      </font>
      <numFmt numFmtId="170" formatCode="#,##0;\(#,##0\);&quot;-&quot;;@"/>
      <alignment horizontal="right" vertical="center" readingOrder="0"/>
    </dxf>
  </rfmt>
  <rfmt sheetId="4" s="1" sqref="CS29" start="0" length="0">
    <dxf>
      <font>
        <b/>
        <sz val="8"/>
        <color rgb="FFFF0000"/>
        <name val="Santander Text"/>
        <scheme val="none"/>
      </font>
      <numFmt numFmtId="170" formatCode="#,##0;\(#,##0\);&quot;-&quot;;@"/>
      <alignment horizontal="right" vertical="center" readingOrder="0"/>
    </dxf>
  </rfmt>
  <rfmt sheetId="4" s="1" sqref="CT29" start="0" length="0">
    <dxf>
      <font>
        <b/>
        <sz val="8"/>
        <color rgb="FFFF0000"/>
        <name val="Santander Text"/>
        <scheme val="none"/>
      </font>
      <numFmt numFmtId="170" formatCode="#,##0;\(#,##0\);&quot;-&quot;;@"/>
      <alignment horizontal="right" vertical="center" readingOrder="0"/>
    </dxf>
  </rfmt>
  <rfmt sheetId="4" s="1" sqref="X30" start="0" length="0">
    <dxf>
      <font>
        <sz val="8"/>
        <color rgb="FFFF0000"/>
        <name val="Santander Text"/>
        <scheme val="none"/>
      </font>
      <numFmt numFmtId="170" formatCode="#,##0;\(#,##0\);&quot;-&quot;;@"/>
      <alignment horizontal="right" vertical="center" readingOrder="0"/>
    </dxf>
  </rfmt>
  <rfmt sheetId="4" s="1" sqref="Y30" start="0" length="0">
    <dxf>
      <font>
        <sz val="8"/>
        <color rgb="FFFF0000"/>
        <name val="Santander Text"/>
        <scheme val="none"/>
      </font>
      <numFmt numFmtId="170" formatCode="#,##0;\(#,##0\);&quot;-&quot;;@"/>
      <alignment horizontal="right" vertical="center" readingOrder="0"/>
    </dxf>
  </rfmt>
  <rfmt sheetId="4" s="1" sqref="Z30" start="0" length="0">
    <dxf>
      <font>
        <sz val="8"/>
        <color rgb="FFFF0000"/>
        <name val="Santander Text"/>
        <scheme val="none"/>
      </font>
      <numFmt numFmtId="170" formatCode="#,##0;\(#,##0\);&quot;-&quot;;@"/>
      <alignment horizontal="right" vertical="center" readingOrder="0"/>
    </dxf>
  </rfmt>
  <rfmt sheetId="4" s="1" sqref="AA30" start="0" length="0">
    <dxf>
      <font>
        <sz val="8"/>
        <color rgb="FFFF0000"/>
        <name val="Santander Text"/>
        <scheme val="none"/>
      </font>
      <numFmt numFmtId="170" formatCode="#,##0;\(#,##0\);&quot;-&quot;;@"/>
      <alignment horizontal="right" vertical="center" readingOrder="0"/>
    </dxf>
  </rfmt>
  <rfmt sheetId="4" s="1" sqref="AB30" start="0" length="0">
    <dxf>
      <font>
        <sz val="8"/>
        <color rgb="FFFF0000"/>
        <name val="Santander Text"/>
        <scheme val="none"/>
      </font>
      <numFmt numFmtId="170" formatCode="#,##0;\(#,##0\);&quot;-&quot;;@"/>
      <alignment horizontal="right" vertical="center" readingOrder="0"/>
    </dxf>
  </rfmt>
  <rfmt sheetId="4" s="1" sqref="AC30" start="0" length="0">
    <dxf>
      <font>
        <sz val="8"/>
        <color rgb="FFFF0000"/>
        <name val="Santander Text"/>
        <scheme val="none"/>
      </font>
      <numFmt numFmtId="170" formatCode="#,##0;\(#,##0\);&quot;-&quot;;@"/>
      <alignment horizontal="right" vertical="center" readingOrder="0"/>
    </dxf>
  </rfmt>
  <rfmt sheetId="4" s="1" sqref="AD30" start="0" length="0">
    <dxf>
      <font>
        <sz val="8"/>
        <color rgb="FFFF0000"/>
        <name val="Santander Text"/>
        <scheme val="none"/>
      </font>
      <numFmt numFmtId="170" formatCode="#,##0;\(#,##0\);&quot;-&quot;;@"/>
      <alignment horizontal="right" vertical="center" readingOrder="0"/>
    </dxf>
  </rfmt>
  <rfmt sheetId="4" s="1" sqref="AE30" start="0" length="0">
    <dxf>
      <font>
        <sz val="8"/>
        <color rgb="FFFF0000"/>
        <name val="Santander Text"/>
        <scheme val="none"/>
      </font>
      <numFmt numFmtId="170" formatCode="#,##0;\(#,##0\);&quot;-&quot;;@"/>
      <alignment horizontal="right" vertical="center" readingOrder="0"/>
    </dxf>
  </rfmt>
  <rfmt sheetId="4" s="1" sqref="AF30" start="0" length="0">
    <dxf>
      <font>
        <sz val="8"/>
        <color rgb="FFFF0000"/>
        <name val="Santander Text"/>
        <scheme val="none"/>
      </font>
      <numFmt numFmtId="170" formatCode="#,##0;\(#,##0\);&quot;-&quot;;@"/>
      <alignment horizontal="right" vertical="center" readingOrder="0"/>
    </dxf>
  </rfmt>
  <rfmt sheetId="4" s="1" sqref="AG30" start="0" length="0">
    <dxf>
      <font>
        <sz val="8"/>
        <color rgb="FFFF0000"/>
        <name val="Santander Text"/>
        <scheme val="none"/>
      </font>
      <numFmt numFmtId="170" formatCode="#,##0;\(#,##0\);&quot;-&quot;;@"/>
      <alignment horizontal="right" vertical="center" readingOrder="0"/>
    </dxf>
  </rfmt>
  <rfmt sheetId="4" s="1" sqref="AH30" start="0" length="0">
    <dxf>
      <font>
        <sz val="8"/>
        <color rgb="FFFF0000"/>
        <name val="Santander Text"/>
        <scheme val="none"/>
      </font>
      <numFmt numFmtId="170" formatCode="#,##0;\(#,##0\);&quot;-&quot;;@"/>
      <alignment horizontal="right" vertical="center" readingOrder="0"/>
    </dxf>
  </rfmt>
  <rfmt sheetId="4" s="1" sqref="AI30" start="0" length="0">
    <dxf>
      <font>
        <sz val="8"/>
        <color rgb="FFFF0000"/>
        <name val="Santander Text"/>
        <scheme val="none"/>
      </font>
      <numFmt numFmtId="170" formatCode="#,##0;\(#,##0\);&quot;-&quot;;@"/>
      <alignment horizontal="right" vertical="center" readingOrder="0"/>
    </dxf>
  </rfmt>
  <rfmt sheetId="4" s="1" sqref="AJ30" start="0" length="0">
    <dxf>
      <font>
        <sz val="8"/>
        <color rgb="FFFF0000"/>
        <name val="Santander Text"/>
        <scheme val="none"/>
      </font>
      <numFmt numFmtId="170" formatCode="#,##0;\(#,##0\);&quot;-&quot;;@"/>
      <alignment horizontal="right" vertical="center" readingOrder="0"/>
    </dxf>
  </rfmt>
  <rfmt sheetId="4" s="1" sqref="AK30" start="0" length="0">
    <dxf>
      <font>
        <sz val="8"/>
        <color rgb="FFFF0000"/>
        <name val="Santander Text"/>
        <scheme val="none"/>
      </font>
      <numFmt numFmtId="170" formatCode="#,##0;\(#,##0\);&quot;-&quot;;@"/>
      <alignment horizontal="right" vertical="center" readingOrder="0"/>
    </dxf>
  </rfmt>
  <rfmt sheetId="4" s="1" sqref="AL30" start="0" length="0">
    <dxf>
      <font>
        <sz val="8"/>
        <color rgb="FFFF0000"/>
        <name val="Santander Text"/>
        <scheme val="none"/>
      </font>
      <numFmt numFmtId="170" formatCode="#,##0;\(#,##0\);&quot;-&quot;;@"/>
      <alignment horizontal="right" vertical="center" readingOrder="0"/>
    </dxf>
  </rfmt>
  <rfmt sheetId="4" s="1" sqref="AM30" start="0" length="0">
    <dxf>
      <font>
        <sz val="8"/>
        <color rgb="FFFF0000"/>
        <name val="Santander Text"/>
        <scheme val="none"/>
      </font>
      <numFmt numFmtId="170" formatCode="#,##0;\(#,##0\);&quot;-&quot;;@"/>
      <alignment horizontal="right" vertical="center" readingOrder="0"/>
    </dxf>
  </rfmt>
  <rfmt sheetId="4" s="1" sqref="AN30" start="0" length="0">
    <dxf>
      <font>
        <sz val="8"/>
        <color rgb="FFFF0000"/>
        <name val="Santander Text"/>
        <scheme val="none"/>
      </font>
      <numFmt numFmtId="170" formatCode="#,##0;\(#,##0\);&quot;-&quot;;@"/>
      <alignment horizontal="right" vertical="center" readingOrder="0"/>
    </dxf>
  </rfmt>
  <rfmt sheetId="4" s="1" sqref="AO30" start="0" length="0">
    <dxf>
      <font>
        <sz val="8"/>
        <color rgb="FFFF0000"/>
        <name val="Santander Text"/>
        <scheme val="none"/>
      </font>
      <numFmt numFmtId="170" formatCode="#,##0;\(#,##0\);&quot;-&quot;;@"/>
      <alignment horizontal="right" vertical="center" readingOrder="0"/>
    </dxf>
  </rfmt>
  <rfmt sheetId="4" s="1" sqref="AP30" start="0" length="0">
    <dxf>
      <font>
        <sz val="8"/>
        <color rgb="FFFF0000"/>
        <name val="Santander Text"/>
        <scheme val="none"/>
      </font>
      <numFmt numFmtId="170" formatCode="#,##0;\(#,##0\);&quot;-&quot;;@"/>
      <alignment horizontal="right" vertical="center" readingOrder="0"/>
    </dxf>
  </rfmt>
  <rfmt sheetId="4" s="1" sqref="AQ30" start="0" length="0">
    <dxf>
      <font>
        <sz val="8"/>
        <color rgb="FFFF0000"/>
        <name val="Santander Text"/>
        <scheme val="none"/>
      </font>
      <numFmt numFmtId="170" formatCode="#,##0;\(#,##0\);&quot;-&quot;;@"/>
      <alignment horizontal="right" vertical="center" readingOrder="0"/>
    </dxf>
  </rfmt>
  <rfmt sheetId="4" s="1" sqref="AR30" start="0" length="0">
    <dxf>
      <font>
        <sz val="8"/>
        <color rgb="FFFF0000"/>
        <name val="Santander Text"/>
        <scheme val="none"/>
      </font>
      <numFmt numFmtId="170" formatCode="#,##0;\(#,##0\);&quot;-&quot;;@"/>
      <alignment horizontal="right" vertical="center" readingOrder="0"/>
    </dxf>
  </rfmt>
  <rfmt sheetId="4" s="1" sqref="AS30" start="0" length="0">
    <dxf>
      <font>
        <sz val="8"/>
        <color rgb="FFFF0000"/>
        <name val="Santander Text"/>
        <scheme val="none"/>
      </font>
      <numFmt numFmtId="170" formatCode="#,##0;\(#,##0\);&quot;-&quot;;@"/>
      <alignment horizontal="right" vertical="center" readingOrder="0"/>
    </dxf>
  </rfmt>
  <rfmt sheetId="4" s="1" sqref="AT30" start="0" length="0">
    <dxf>
      <font>
        <sz val="8"/>
        <color rgb="FFFF0000"/>
        <name val="Santander Text"/>
        <scheme val="none"/>
      </font>
      <numFmt numFmtId="170" formatCode="#,##0;\(#,##0\);&quot;-&quot;;@"/>
      <alignment horizontal="right" vertical="center" readingOrder="0"/>
    </dxf>
  </rfmt>
  <rfmt sheetId="4" s="1" sqref="AU30" start="0" length="0">
    <dxf>
      <font>
        <sz val="8"/>
        <color rgb="FFFF0000"/>
        <name val="Santander Text"/>
        <scheme val="none"/>
      </font>
      <numFmt numFmtId="170" formatCode="#,##0;\(#,##0\);&quot;-&quot;;@"/>
      <alignment horizontal="right" vertical="center" readingOrder="0"/>
    </dxf>
  </rfmt>
  <rfmt sheetId="4" s="1" sqref="AV30" start="0" length="0">
    <dxf>
      <font>
        <sz val="8"/>
        <color rgb="FFFF0000"/>
        <name val="Santander Text"/>
        <scheme val="none"/>
      </font>
      <numFmt numFmtId="170" formatCode="#,##0;\(#,##0\);&quot;-&quot;;@"/>
      <alignment horizontal="right" vertical="center" readingOrder="0"/>
    </dxf>
  </rfmt>
  <rfmt sheetId="4" s="1" sqref="AW30" start="0" length="0">
    <dxf>
      <font>
        <sz val="8"/>
        <color rgb="FFFF0000"/>
        <name val="Santander Text"/>
        <scheme val="none"/>
      </font>
      <numFmt numFmtId="170" formatCode="#,##0;\(#,##0\);&quot;-&quot;;@"/>
      <alignment horizontal="right" vertical="center" readingOrder="0"/>
    </dxf>
  </rfmt>
  <rfmt sheetId="4" s="1" sqref="AX30" start="0" length="0">
    <dxf>
      <font>
        <sz val="8"/>
        <color rgb="FFFF0000"/>
        <name val="Santander Text"/>
        <scheme val="none"/>
      </font>
      <numFmt numFmtId="170" formatCode="#,##0;\(#,##0\);&quot;-&quot;;@"/>
      <alignment horizontal="right" vertical="center" readingOrder="0"/>
    </dxf>
  </rfmt>
  <rfmt sheetId="4" s="1" sqref="AY30" start="0" length="0">
    <dxf>
      <font>
        <sz val="8"/>
        <color rgb="FFFF0000"/>
        <name val="Santander Text"/>
        <scheme val="none"/>
      </font>
      <numFmt numFmtId="170" formatCode="#,##0;\(#,##0\);&quot;-&quot;;@"/>
      <alignment horizontal="right" vertical="center" readingOrder="0"/>
    </dxf>
  </rfmt>
  <rfmt sheetId="4" s="1" sqref="AZ30" start="0" length="0">
    <dxf>
      <font>
        <sz val="8"/>
        <color rgb="FFFF0000"/>
        <name val="Santander Text"/>
        <scheme val="none"/>
      </font>
      <numFmt numFmtId="170" formatCode="#,##0;\(#,##0\);&quot;-&quot;;@"/>
      <alignment horizontal="right" vertical="center" readingOrder="0"/>
    </dxf>
  </rfmt>
  <rfmt sheetId="4" s="1" sqref="BA30" start="0" length="0">
    <dxf>
      <font>
        <sz val="8"/>
        <color rgb="FFFF0000"/>
        <name val="Santander Text"/>
        <scheme val="none"/>
      </font>
      <numFmt numFmtId="170" formatCode="#,##0;\(#,##0\);&quot;-&quot;;@"/>
      <alignment horizontal="right" vertical="center" readingOrder="0"/>
    </dxf>
  </rfmt>
  <rfmt sheetId="4" s="1" sqref="BB30" start="0" length="0">
    <dxf>
      <font>
        <sz val="8"/>
        <color rgb="FFFF0000"/>
        <name val="Santander Text"/>
        <scheme val="none"/>
      </font>
      <numFmt numFmtId="170" formatCode="#,##0;\(#,##0\);&quot;-&quot;;@"/>
      <alignment horizontal="right" vertical="center" readingOrder="0"/>
    </dxf>
  </rfmt>
  <rfmt sheetId="4" s="1" sqref="BC30" start="0" length="0">
    <dxf>
      <font>
        <sz val="8"/>
        <color rgb="FFFF0000"/>
        <name val="Santander Text"/>
        <scheme val="none"/>
      </font>
      <numFmt numFmtId="170" formatCode="#,##0;\(#,##0\);&quot;-&quot;;@"/>
      <alignment horizontal="right" vertical="center" readingOrder="0"/>
    </dxf>
  </rfmt>
  <rfmt sheetId="4" s="1" sqref="BD30" start="0" length="0">
    <dxf>
      <font>
        <sz val="8"/>
        <color rgb="FFFF0000"/>
        <name val="Santander Text"/>
        <scheme val="none"/>
      </font>
      <numFmt numFmtId="170" formatCode="#,##0;\(#,##0\);&quot;-&quot;;@"/>
      <alignment horizontal="right" vertical="center" readingOrder="0"/>
    </dxf>
  </rfmt>
  <rfmt sheetId="4" s="1" sqref="BE30" start="0" length="0">
    <dxf>
      <font>
        <sz val="8"/>
        <color rgb="FFFF0000"/>
        <name val="Santander Text"/>
        <scheme val="none"/>
      </font>
      <numFmt numFmtId="170" formatCode="#,##0;\(#,##0\);&quot;-&quot;;@"/>
      <alignment horizontal="right" vertical="center" readingOrder="0"/>
    </dxf>
  </rfmt>
  <rfmt sheetId="4" s="1" sqref="BF30" start="0" length="0">
    <dxf>
      <font>
        <sz val="8"/>
        <color rgb="FFFF0000"/>
        <name val="Santander Text"/>
        <scheme val="none"/>
      </font>
      <numFmt numFmtId="170" formatCode="#,##0;\(#,##0\);&quot;-&quot;;@"/>
      <alignment horizontal="right" vertical="center" readingOrder="0"/>
    </dxf>
  </rfmt>
  <rfmt sheetId="4" s="1" sqref="BG30" start="0" length="0">
    <dxf>
      <font>
        <sz val="8"/>
        <color rgb="FFFF0000"/>
        <name val="Santander Text"/>
        <scheme val="none"/>
      </font>
      <numFmt numFmtId="170" formatCode="#,##0;\(#,##0\);&quot;-&quot;;@"/>
      <alignment horizontal="right" vertical="center" readingOrder="0"/>
    </dxf>
  </rfmt>
  <rfmt sheetId="4" s="1" sqref="BH30" start="0" length="0">
    <dxf>
      <font>
        <sz val="8"/>
        <color rgb="FFFF0000"/>
        <name val="Santander Text"/>
        <scheme val="none"/>
      </font>
      <numFmt numFmtId="170" formatCode="#,##0;\(#,##0\);&quot;-&quot;;@"/>
      <alignment horizontal="right" vertical="center" readingOrder="0"/>
    </dxf>
  </rfmt>
  <rfmt sheetId="4" s="1" sqref="BI30" start="0" length="0">
    <dxf>
      <font>
        <sz val="8"/>
        <color rgb="FFFF0000"/>
        <name val="Santander Text"/>
        <scheme val="none"/>
      </font>
      <numFmt numFmtId="170" formatCode="#,##0;\(#,##0\);&quot;-&quot;;@"/>
      <alignment horizontal="right" vertical="center" readingOrder="0"/>
    </dxf>
  </rfmt>
  <rfmt sheetId="4" s="1" sqref="BJ30" start="0" length="0">
    <dxf>
      <font>
        <sz val="8"/>
        <color rgb="FFFF0000"/>
        <name val="Santander Text"/>
        <scheme val="none"/>
      </font>
      <numFmt numFmtId="170" formatCode="#,##0;\(#,##0\);&quot;-&quot;;@"/>
      <alignment horizontal="right" vertical="center" readingOrder="0"/>
    </dxf>
  </rfmt>
  <rfmt sheetId="4" s="1" sqref="BK30" start="0" length="0">
    <dxf>
      <font>
        <sz val="8"/>
        <color rgb="FFFF0000"/>
        <name val="Santander Text"/>
        <scheme val="none"/>
      </font>
      <numFmt numFmtId="170" formatCode="#,##0;\(#,##0\);&quot;-&quot;;@"/>
      <alignment horizontal="right" vertical="center" readingOrder="0"/>
    </dxf>
  </rfmt>
  <rfmt sheetId="4" s="1" sqref="BL30" start="0" length="0">
    <dxf>
      <font>
        <sz val="8"/>
        <color rgb="FFFF0000"/>
        <name val="Santander Text"/>
        <scheme val="none"/>
      </font>
      <numFmt numFmtId="170" formatCode="#,##0;\(#,##0\);&quot;-&quot;;@"/>
      <alignment horizontal="right" vertical="center" readingOrder="0"/>
    </dxf>
  </rfmt>
  <rfmt sheetId="4" s="1" sqref="BM30" start="0" length="0">
    <dxf>
      <font>
        <sz val="8"/>
        <color rgb="FFFF0000"/>
        <name val="Santander Text"/>
        <scheme val="none"/>
      </font>
      <numFmt numFmtId="170" formatCode="#,##0;\(#,##0\);&quot;-&quot;;@"/>
      <alignment horizontal="right" vertical="center" readingOrder="0"/>
    </dxf>
  </rfmt>
  <rfmt sheetId="4" s="1" sqref="BN30" start="0" length="0">
    <dxf>
      <font>
        <sz val="8"/>
        <color rgb="FFFF0000"/>
        <name val="Santander Text"/>
        <scheme val="none"/>
      </font>
      <numFmt numFmtId="170" formatCode="#,##0;\(#,##0\);&quot;-&quot;;@"/>
      <alignment horizontal="right" vertical="center" readingOrder="0"/>
    </dxf>
  </rfmt>
  <rfmt sheetId="4" s="1" sqref="BO30" start="0" length="0">
    <dxf>
      <font>
        <sz val="8"/>
        <color rgb="FFFF0000"/>
        <name val="Santander Text"/>
        <scheme val="none"/>
      </font>
      <numFmt numFmtId="170" formatCode="#,##0;\(#,##0\);&quot;-&quot;;@"/>
      <alignment horizontal="right" vertical="center" readingOrder="0"/>
    </dxf>
  </rfmt>
  <rfmt sheetId="4" s="1" sqref="BP30" start="0" length="0">
    <dxf>
      <font>
        <sz val="8"/>
        <color rgb="FFFF0000"/>
        <name val="Santander Text"/>
        <scheme val="none"/>
      </font>
      <numFmt numFmtId="170" formatCode="#,##0;\(#,##0\);&quot;-&quot;;@"/>
      <alignment horizontal="right" vertical="center" readingOrder="0"/>
    </dxf>
  </rfmt>
  <rfmt sheetId="4" s="1" sqref="BQ30" start="0" length="0">
    <dxf>
      <font>
        <sz val="8"/>
        <color rgb="FFFF0000"/>
        <name val="Santander Text"/>
        <scheme val="none"/>
      </font>
      <numFmt numFmtId="170" formatCode="#,##0;\(#,##0\);&quot;-&quot;;@"/>
      <alignment horizontal="right" vertical="center" readingOrder="0"/>
    </dxf>
  </rfmt>
  <rfmt sheetId="4" s="1" sqref="BR30" start="0" length="0">
    <dxf>
      <font>
        <sz val="8"/>
        <color rgb="FFFF0000"/>
        <name val="Santander Text"/>
        <scheme val="none"/>
      </font>
      <numFmt numFmtId="170" formatCode="#,##0;\(#,##0\);&quot;-&quot;;@"/>
      <alignment horizontal="right" vertical="center" readingOrder="0"/>
    </dxf>
  </rfmt>
  <rfmt sheetId="4" s="1" sqref="BS30" start="0" length="0">
    <dxf>
      <font>
        <sz val="8"/>
        <color rgb="FFFF0000"/>
        <name val="Santander Text"/>
        <scheme val="none"/>
      </font>
      <numFmt numFmtId="170" formatCode="#,##0;\(#,##0\);&quot;-&quot;;@"/>
      <alignment horizontal="right" vertical="center" readingOrder="0"/>
    </dxf>
  </rfmt>
  <rfmt sheetId="4" s="1" sqref="BT30" start="0" length="0">
    <dxf>
      <font>
        <sz val="8"/>
        <color rgb="FFFF0000"/>
        <name val="Santander Text"/>
        <scheme val="none"/>
      </font>
      <numFmt numFmtId="170" formatCode="#,##0;\(#,##0\);&quot;-&quot;;@"/>
      <alignment horizontal="right" vertical="center" readingOrder="0"/>
    </dxf>
  </rfmt>
  <rfmt sheetId="4" s="1" sqref="BU30" start="0" length="0">
    <dxf>
      <font>
        <sz val="8"/>
        <color rgb="FFFF0000"/>
        <name val="Santander Text"/>
        <scheme val="none"/>
      </font>
      <numFmt numFmtId="170" formatCode="#,##0;\(#,##0\);&quot;-&quot;;@"/>
      <alignment horizontal="right" vertical="center" readingOrder="0"/>
    </dxf>
  </rfmt>
  <rfmt sheetId="4" s="1" sqref="BV30" start="0" length="0">
    <dxf>
      <font>
        <sz val="8"/>
        <color rgb="FFFF0000"/>
        <name val="Santander Text"/>
        <scheme val="none"/>
      </font>
      <numFmt numFmtId="170" formatCode="#,##0;\(#,##0\);&quot;-&quot;;@"/>
      <alignment horizontal="right" vertical="center" readingOrder="0"/>
    </dxf>
  </rfmt>
  <rfmt sheetId="4" s="1" sqref="BW30" start="0" length="0">
    <dxf>
      <font>
        <sz val="8"/>
        <color rgb="FFFF0000"/>
        <name val="Santander Text"/>
        <scheme val="none"/>
      </font>
      <numFmt numFmtId="170" formatCode="#,##0;\(#,##0\);&quot;-&quot;;@"/>
      <alignment horizontal="right" vertical="center" readingOrder="0"/>
    </dxf>
  </rfmt>
  <rfmt sheetId="4" s="1" sqref="BX30" start="0" length="0">
    <dxf>
      <font>
        <sz val="8"/>
        <color rgb="FFFF0000"/>
        <name val="Santander Text"/>
        <scheme val="none"/>
      </font>
      <numFmt numFmtId="170" formatCode="#,##0;\(#,##0\);&quot;-&quot;;@"/>
      <alignment horizontal="right" vertical="center" readingOrder="0"/>
    </dxf>
  </rfmt>
  <rfmt sheetId="4" s="1" sqref="BY30" start="0" length="0">
    <dxf>
      <font>
        <sz val="8"/>
        <color rgb="FFFF0000"/>
        <name val="Santander Text"/>
        <scheme val="none"/>
      </font>
      <numFmt numFmtId="170" formatCode="#,##0;\(#,##0\);&quot;-&quot;;@"/>
      <alignment horizontal="right" vertical="center" readingOrder="0"/>
    </dxf>
  </rfmt>
  <rfmt sheetId="4" s="1" sqref="BZ30" start="0" length="0">
    <dxf>
      <font>
        <sz val="8"/>
        <color rgb="FFFF0000"/>
        <name val="Santander Text"/>
        <scheme val="none"/>
      </font>
      <numFmt numFmtId="170" formatCode="#,##0;\(#,##0\);&quot;-&quot;;@"/>
      <alignment horizontal="right" vertical="center" readingOrder="0"/>
    </dxf>
  </rfmt>
  <rfmt sheetId="4" s="1" sqref="CA30" start="0" length="0">
    <dxf>
      <font>
        <sz val="8"/>
        <color rgb="FFFF0000"/>
        <name val="Santander Text"/>
        <scheme val="none"/>
      </font>
      <numFmt numFmtId="170" formatCode="#,##0;\(#,##0\);&quot;-&quot;;@"/>
      <alignment horizontal="right" vertical="center" readingOrder="0"/>
    </dxf>
  </rfmt>
  <rfmt sheetId="4" s="1" sqref="CB30" start="0" length="0">
    <dxf>
      <font>
        <sz val="8"/>
        <color rgb="FFFF0000"/>
        <name val="Santander Text"/>
        <scheme val="none"/>
      </font>
      <numFmt numFmtId="170" formatCode="#,##0;\(#,##0\);&quot;-&quot;;@"/>
      <alignment horizontal="right" vertical="center" readingOrder="0"/>
    </dxf>
  </rfmt>
  <rfmt sheetId="4" s="1" sqref="CC30" start="0" length="0">
    <dxf>
      <font>
        <sz val="8"/>
        <color rgb="FFFF0000"/>
        <name val="Santander Text"/>
        <scheme val="none"/>
      </font>
      <numFmt numFmtId="170" formatCode="#,##0;\(#,##0\);&quot;-&quot;;@"/>
      <alignment horizontal="right" vertical="center" readingOrder="0"/>
    </dxf>
  </rfmt>
  <rfmt sheetId="4" s="1" sqref="CD30" start="0" length="0">
    <dxf>
      <font>
        <sz val="8"/>
        <color rgb="FFFF0000"/>
        <name val="Santander Text"/>
        <scheme val="none"/>
      </font>
      <numFmt numFmtId="170" formatCode="#,##0;\(#,##0\);&quot;-&quot;;@"/>
      <alignment horizontal="right" vertical="center" readingOrder="0"/>
    </dxf>
  </rfmt>
  <rfmt sheetId="4" s="1" sqref="CE30" start="0" length="0">
    <dxf>
      <font>
        <sz val="8"/>
        <color rgb="FFFF0000"/>
        <name val="Santander Text"/>
        <scheme val="none"/>
      </font>
      <numFmt numFmtId="170" formatCode="#,##0;\(#,##0\);&quot;-&quot;;@"/>
      <alignment horizontal="right" vertical="center" readingOrder="0"/>
    </dxf>
  </rfmt>
  <rfmt sheetId="4" s="1" sqref="CF30" start="0" length="0">
    <dxf>
      <font>
        <sz val="8"/>
        <color rgb="FFFF0000"/>
        <name val="Santander Text"/>
        <scheme val="none"/>
      </font>
      <numFmt numFmtId="170" formatCode="#,##0;\(#,##0\);&quot;-&quot;;@"/>
      <alignment horizontal="right" vertical="center" readingOrder="0"/>
    </dxf>
  </rfmt>
  <rfmt sheetId="4" s="1" sqref="CG30" start="0" length="0">
    <dxf>
      <font>
        <sz val="8"/>
        <color rgb="FFFF0000"/>
        <name val="Santander Text"/>
        <scheme val="none"/>
      </font>
      <numFmt numFmtId="170" formatCode="#,##0;\(#,##0\);&quot;-&quot;;@"/>
      <alignment horizontal="right" vertical="center" readingOrder="0"/>
    </dxf>
  </rfmt>
  <rfmt sheetId="4" s="1" sqref="CH30" start="0" length="0">
    <dxf>
      <font>
        <sz val="8"/>
        <color rgb="FFFF0000"/>
        <name val="Santander Text"/>
        <scheme val="none"/>
      </font>
      <numFmt numFmtId="170" formatCode="#,##0;\(#,##0\);&quot;-&quot;;@"/>
      <alignment horizontal="right" vertical="center" readingOrder="0"/>
    </dxf>
  </rfmt>
  <rfmt sheetId="4" s="1" sqref="CI30" start="0" length="0">
    <dxf>
      <font>
        <sz val="8"/>
        <color rgb="FFFF0000"/>
        <name val="Santander Text"/>
        <scheme val="none"/>
      </font>
      <numFmt numFmtId="170" formatCode="#,##0;\(#,##0\);&quot;-&quot;;@"/>
      <alignment horizontal="right" vertical="center" readingOrder="0"/>
    </dxf>
  </rfmt>
  <rfmt sheetId="4" s="1" sqref="CJ30" start="0" length="0">
    <dxf>
      <font>
        <sz val="8"/>
        <color rgb="FFFF0000"/>
        <name val="Santander Text"/>
        <scheme val="none"/>
      </font>
      <numFmt numFmtId="170" formatCode="#,##0;\(#,##0\);&quot;-&quot;;@"/>
      <alignment horizontal="right" vertical="center" readingOrder="0"/>
    </dxf>
  </rfmt>
  <rfmt sheetId="4" s="1" sqref="CK30" start="0" length="0">
    <dxf>
      <font>
        <sz val="8"/>
        <color rgb="FFFF0000"/>
        <name val="Santander Text"/>
        <scheme val="none"/>
      </font>
      <numFmt numFmtId="170" formatCode="#,##0;\(#,##0\);&quot;-&quot;;@"/>
      <alignment horizontal="right" vertical="center" readingOrder="0"/>
    </dxf>
  </rfmt>
  <rfmt sheetId="4" s="1" sqref="CL30" start="0" length="0">
    <dxf>
      <font>
        <sz val="8"/>
        <color rgb="FFFF0000"/>
        <name val="Santander Text"/>
        <scheme val="none"/>
      </font>
      <numFmt numFmtId="170" formatCode="#,##0;\(#,##0\);&quot;-&quot;;@"/>
      <alignment horizontal="right" vertical="center" readingOrder="0"/>
    </dxf>
  </rfmt>
  <rfmt sheetId="4" s="1" sqref="CM30" start="0" length="0">
    <dxf>
      <font>
        <sz val="8"/>
        <color rgb="FFFF0000"/>
        <name val="Santander Text"/>
        <scheme val="none"/>
      </font>
      <numFmt numFmtId="170" formatCode="#,##0;\(#,##0\);&quot;-&quot;;@"/>
      <alignment horizontal="right" vertical="center" readingOrder="0"/>
    </dxf>
  </rfmt>
  <rfmt sheetId="4" s="1" sqref="CN30" start="0" length="0">
    <dxf>
      <font>
        <sz val="8"/>
        <color rgb="FFFF0000"/>
        <name val="Santander Text"/>
        <scheme val="none"/>
      </font>
      <numFmt numFmtId="170" formatCode="#,##0;\(#,##0\);&quot;-&quot;;@"/>
      <alignment horizontal="right" vertical="center" readingOrder="0"/>
    </dxf>
  </rfmt>
  <rfmt sheetId="4" s="1" sqref="CO30" start="0" length="0">
    <dxf>
      <font>
        <sz val="8"/>
        <color rgb="FFFF0000"/>
        <name val="Santander Text"/>
        <scheme val="none"/>
      </font>
      <numFmt numFmtId="170" formatCode="#,##0;\(#,##0\);&quot;-&quot;;@"/>
      <alignment horizontal="right" vertical="center" readingOrder="0"/>
    </dxf>
  </rfmt>
  <rfmt sheetId="4" s="1" sqref="CP30" start="0" length="0">
    <dxf>
      <font>
        <sz val="8"/>
        <color rgb="FFFF0000"/>
        <name val="Santander Text"/>
        <scheme val="none"/>
      </font>
      <numFmt numFmtId="170" formatCode="#,##0;\(#,##0\);&quot;-&quot;;@"/>
      <alignment horizontal="right" vertical="center" readingOrder="0"/>
    </dxf>
  </rfmt>
  <rfmt sheetId="4" s="1" sqref="CQ30" start="0" length="0">
    <dxf>
      <font>
        <sz val="8"/>
        <color rgb="FFFF0000"/>
        <name val="Santander Text"/>
        <scheme val="none"/>
      </font>
      <numFmt numFmtId="170" formatCode="#,##0;\(#,##0\);&quot;-&quot;;@"/>
      <alignment horizontal="right" vertical="center" readingOrder="0"/>
    </dxf>
  </rfmt>
  <rfmt sheetId="4" s="1" sqref="CR30" start="0" length="0">
    <dxf>
      <font>
        <sz val="8"/>
        <color rgb="FFFF0000"/>
        <name val="Santander Text"/>
        <scheme val="none"/>
      </font>
      <numFmt numFmtId="170" formatCode="#,##0;\(#,##0\);&quot;-&quot;;@"/>
      <alignment horizontal="right" vertical="center" readingOrder="0"/>
    </dxf>
  </rfmt>
  <rfmt sheetId="4" s="1" sqref="CS30" start="0" length="0">
    <dxf>
      <font>
        <sz val="8"/>
        <color rgb="FFFF0000"/>
        <name val="Santander Text"/>
        <scheme val="none"/>
      </font>
      <numFmt numFmtId="170" formatCode="#,##0;\(#,##0\);&quot;-&quot;;@"/>
      <alignment horizontal="right" vertical="center" readingOrder="0"/>
    </dxf>
  </rfmt>
  <rfmt sheetId="4" s="1" sqref="CT30" start="0" length="0">
    <dxf>
      <font>
        <sz val="8"/>
        <color rgb="FFFF0000"/>
        <name val="Santander Text"/>
        <scheme val="none"/>
      </font>
      <numFmt numFmtId="170" formatCode="#,##0;\(#,##0\);&quot;-&quot;;@"/>
      <alignment horizontal="right" vertical="center" readingOrder="0"/>
    </dxf>
  </rfmt>
  <rfmt sheetId="4" sqref="X31" start="0" length="0">
    <dxf>
      <font>
        <sz val="8"/>
        <color rgb="FFFF0000"/>
        <name val="Santander Text"/>
        <scheme val="none"/>
      </font>
      <numFmt numFmtId="165" formatCode="_(* #\ ###\ ##0_);_(* \(#\ ###\ ##0\);_(* &quot;-&quot;_);_(@_)"/>
      <alignment horizontal="right" vertical="top" readingOrder="0"/>
    </dxf>
  </rfmt>
  <rfmt sheetId="4" sqref="Y31" start="0" length="0">
    <dxf>
      <font>
        <sz val="8"/>
        <color rgb="FFFF0000"/>
        <name val="Santander Text"/>
        <scheme val="none"/>
      </font>
      <numFmt numFmtId="165" formatCode="_(* #\ ###\ ##0_);_(* \(#\ ###\ ##0\);_(* &quot;-&quot;_);_(@_)"/>
      <alignment horizontal="right" vertical="top" readingOrder="0"/>
    </dxf>
  </rfmt>
  <rfmt sheetId="4" sqref="Z31" start="0" length="0">
    <dxf>
      <font>
        <sz val="8"/>
        <color rgb="FFFF0000"/>
        <name val="Santander Text"/>
        <scheme val="none"/>
      </font>
      <numFmt numFmtId="165" formatCode="_(* #\ ###\ ##0_);_(* \(#\ ###\ ##0\);_(* &quot;-&quot;_);_(@_)"/>
      <alignment horizontal="right" vertical="top" readingOrder="0"/>
    </dxf>
  </rfmt>
  <rfmt sheetId="4" sqref="AA31" start="0" length="0">
    <dxf>
      <font>
        <sz val="8"/>
        <color rgb="FFFF0000"/>
        <name val="Santander Text"/>
        <scheme val="none"/>
      </font>
      <numFmt numFmtId="165" formatCode="_(* #\ ###\ ##0_);_(* \(#\ ###\ ##0\);_(* &quot;-&quot;_);_(@_)"/>
      <alignment horizontal="right" vertical="top" readingOrder="0"/>
    </dxf>
  </rfmt>
  <rfmt sheetId="4" sqref="AB31" start="0" length="0">
    <dxf>
      <font>
        <sz val="8"/>
        <color rgb="FFFF0000"/>
        <name val="Santander Text"/>
        <scheme val="none"/>
      </font>
      <numFmt numFmtId="165" formatCode="_(* #\ ###\ ##0_);_(* \(#\ ###\ ##0\);_(* &quot;-&quot;_);_(@_)"/>
      <alignment horizontal="right" vertical="top" readingOrder="0"/>
    </dxf>
  </rfmt>
  <rfmt sheetId="4" sqref="AC31" start="0" length="0">
    <dxf>
      <font>
        <sz val="8"/>
        <color rgb="FFFF0000"/>
        <name val="Santander Text"/>
        <scheme val="none"/>
      </font>
      <numFmt numFmtId="165" formatCode="_(* #\ ###\ ##0_);_(* \(#\ ###\ ##0\);_(* &quot;-&quot;_);_(@_)"/>
      <alignment horizontal="right" vertical="top" readingOrder="0"/>
    </dxf>
  </rfmt>
  <rfmt sheetId="4" sqref="AD31" start="0" length="0">
    <dxf>
      <font>
        <sz val="8"/>
        <color rgb="FFFF0000"/>
        <name val="Santander Text"/>
        <scheme val="none"/>
      </font>
      <numFmt numFmtId="165" formatCode="_(* #\ ###\ ##0_);_(* \(#\ ###\ ##0\);_(* &quot;-&quot;_);_(@_)"/>
      <alignment horizontal="right" vertical="top" readingOrder="0"/>
    </dxf>
  </rfmt>
  <rfmt sheetId="4" sqref="AE31" start="0" length="0">
    <dxf>
      <font>
        <sz val="8"/>
        <color rgb="FFFF0000"/>
        <name val="Santander Text"/>
        <scheme val="none"/>
      </font>
      <numFmt numFmtId="165" formatCode="_(* #\ ###\ ##0_);_(* \(#\ ###\ ##0\);_(* &quot;-&quot;_);_(@_)"/>
      <alignment horizontal="right" vertical="top" readingOrder="0"/>
    </dxf>
  </rfmt>
  <rfmt sheetId="4" sqref="AF31" start="0" length="0">
    <dxf>
      <font>
        <sz val="8"/>
        <color rgb="FFFF0000"/>
        <name val="Santander Text"/>
        <scheme val="none"/>
      </font>
      <numFmt numFmtId="165" formatCode="_(* #\ ###\ ##0_);_(* \(#\ ###\ ##0\);_(* &quot;-&quot;_);_(@_)"/>
      <alignment horizontal="right" vertical="top" readingOrder="0"/>
    </dxf>
  </rfmt>
  <rfmt sheetId="4" sqref="AG31" start="0" length="0">
    <dxf>
      <font>
        <sz val="8"/>
        <color rgb="FFFF0000"/>
        <name val="Santander Text"/>
        <scheme val="none"/>
      </font>
      <numFmt numFmtId="165" formatCode="_(* #\ ###\ ##0_);_(* \(#\ ###\ ##0\);_(* &quot;-&quot;_);_(@_)"/>
      <alignment horizontal="right" vertical="top" readingOrder="0"/>
    </dxf>
  </rfmt>
  <rfmt sheetId="4" sqref="AH31" start="0" length="0">
    <dxf>
      <font>
        <sz val="8"/>
        <color rgb="FFFF0000"/>
        <name val="Santander Text"/>
        <scheme val="none"/>
      </font>
      <numFmt numFmtId="165" formatCode="_(* #\ ###\ ##0_);_(* \(#\ ###\ ##0\);_(* &quot;-&quot;_);_(@_)"/>
      <alignment horizontal="right" vertical="top" readingOrder="0"/>
    </dxf>
  </rfmt>
  <rfmt sheetId="4" sqref="AI31" start="0" length="0">
    <dxf>
      <font>
        <sz val="8"/>
        <color rgb="FFFF0000"/>
        <name val="Santander Text"/>
        <scheme val="none"/>
      </font>
      <numFmt numFmtId="165" formatCode="_(* #\ ###\ ##0_);_(* \(#\ ###\ ##0\);_(* &quot;-&quot;_);_(@_)"/>
      <alignment horizontal="right" vertical="top" readingOrder="0"/>
    </dxf>
  </rfmt>
  <rfmt sheetId="4" sqref="AJ31" start="0" length="0">
    <dxf>
      <font>
        <sz val="8"/>
        <color rgb="FFFF0000"/>
        <name val="Santander Text"/>
        <scheme val="none"/>
      </font>
      <numFmt numFmtId="165" formatCode="_(* #\ ###\ ##0_);_(* \(#\ ###\ ##0\);_(* &quot;-&quot;_);_(@_)"/>
      <alignment horizontal="right" vertical="top" readingOrder="0"/>
    </dxf>
  </rfmt>
  <rfmt sheetId="4" sqref="AK31" start="0" length="0">
    <dxf>
      <font>
        <sz val="8"/>
        <color rgb="FFFF0000"/>
        <name val="Santander Text"/>
        <scheme val="none"/>
      </font>
      <numFmt numFmtId="165" formatCode="_(* #\ ###\ ##0_);_(* \(#\ ###\ ##0\);_(* &quot;-&quot;_);_(@_)"/>
      <alignment horizontal="right" vertical="top" readingOrder="0"/>
    </dxf>
  </rfmt>
  <rfmt sheetId="4" sqref="AL31" start="0" length="0">
    <dxf>
      <font>
        <sz val="8"/>
        <color rgb="FFFF0000"/>
        <name val="Santander Text"/>
        <scheme val="none"/>
      </font>
      <numFmt numFmtId="165" formatCode="_(* #\ ###\ ##0_);_(* \(#\ ###\ ##0\);_(* &quot;-&quot;_);_(@_)"/>
      <alignment horizontal="right" vertical="top" readingOrder="0"/>
    </dxf>
  </rfmt>
  <rfmt sheetId="4" sqref="AM31" start="0" length="0">
    <dxf>
      <font>
        <sz val="8"/>
        <color rgb="FFFF0000"/>
        <name val="Santander Text"/>
        <scheme val="none"/>
      </font>
      <numFmt numFmtId="165" formatCode="_(* #\ ###\ ##0_);_(* \(#\ ###\ ##0\);_(* &quot;-&quot;_);_(@_)"/>
      <alignment horizontal="right" vertical="top" readingOrder="0"/>
    </dxf>
  </rfmt>
  <rfmt sheetId="4" sqref="AN31" start="0" length="0">
    <dxf>
      <font>
        <sz val="8"/>
        <color rgb="FFFF0000"/>
        <name val="Santander Text"/>
        <scheme val="none"/>
      </font>
      <numFmt numFmtId="165" formatCode="_(* #\ ###\ ##0_);_(* \(#\ ###\ ##0\);_(* &quot;-&quot;_);_(@_)"/>
      <alignment horizontal="right" vertical="top" readingOrder="0"/>
    </dxf>
  </rfmt>
  <rfmt sheetId="4" sqref="AO31" start="0" length="0">
    <dxf>
      <font>
        <sz val="8"/>
        <color rgb="FFFF0000"/>
        <name val="Santander Text"/>
        <scheme val="none"/>
      </font>
      <numFmt numFmtId="165" formatCode="_(* #\ ###\ ##0_);_(* \(#\ ###\ ##0\);_(* &quot;-&quot;_);_(@_)"/>
      <alignment horizontal="right" vertical="top" readingOrder="0"/>
    </dxf>
  </rfmt>
  <rfmt sheetId="4" sqref="AP31" start="0" length="0">
    <dxf>
      <font>
        <sz val="8"/>
        <color rgb="FFFF0000"/>
        <name val="Santander Text"/>
        <scheme val="none"/>
      </font>
      <numFmt numFmtId="165" formatCode="_(* #\ ###\ ##0_);_(* \(#\ ###\ ##0\);_(* &quot;-&quot;_);_(@_)"/>
      <alignment horizontal="right" vertical="top" readingOrder="0"/>
    </dxf>
  </rfmt>
  <rfmt sheetId="4" sqref="AQ31" start="0" length="0">
    <dxf>
      <font>
        <sz val="8"/>
        <color rgb="FFFF0000"/>
        <name val="Santander Text"/>
        <scheme val="none"/>
      </font>
      <numFmt numFmtId="165" formatCode="_(* #\ ###\ ##0_);_(* \(#\ ###\ ##0\);_(* &quot;-&quot;_);_(@_)"/>
      <alignment horizontal="right" vertical="top" readingOrder="0"/>
    </dxf>
  </rfmt>
  <rfmt sheetId="4" sqref="AR31" start="0" length="0">
    <dxf>
      <font>
        <sz val="8"/>
        <color rgb="FFFF0000"/>
        <name val="Santander Text"/>
        <scheme val="none"/>
      </font>
      <numFmt numFmtId="165" formatCode="_(* #\ ###\ ##0_);_(* \(#\ ###\ ##0\);_(* &quot;-&quot;_);_(@_)"/>
      <alignment horizontal="right" vertical="top" readingOrder="0"/>
    </dxf>
  </rfmt>
  <rfmt sheetId="4" sqref="AS31" start="0" length="0">
    <dxf>
      <font>
        <sz val="8"/>
        <color rgb="FFFF0000"/>
        <name val="Santander Text"/>
        <scheme val="none"/>
      </font>
      <numFmt numFmtId="165" formatCode="_(* #\ ###\ ##0_);_(* \(#\ ###\ ##0\);_(* &quot;-&quot;_);_(@_)"/>
      <alignment horizontal="right" vertical="top" readingOrder="0"/>
    </dxf>
  </rfmt>
  <rfmt sheetId="4" sqref="AT31" start="0" length="0">
    <dxf>
      <font>
        <sz val="8"/>
        <color rgb="FFFF0000"/>
        <name val="Santander Text"/>
        <scheme val="none"/>
      </font>
      <numFmt numFmtId="165" formatCode="_(* #\ ###\ ##0_);_(* \(#\ ###\ ##0\);_(* &quot;-&quot;_);_(@_)"/>
      <alignment horizontal="right" vertical="top" readingOrder="0"/>
    </dxf>
  </rfmt>
  <rfmt sheetId="4" sqref="AU31" start="0" length="0">
    <dxf>
      <font>
        <sz val="8"/>
        <color rgb="FFFF0000"/>
        <name val="Santander Text"/>
        <scheme val="none"/>
      </font>
      <numFmt numFmtId="165" formatCode="_(* #\ ###\ ##0_);_(* \(#\ ###\ ##0\);_(* &quot;-&quot;_);_(@_)"/>
      <alignment horizontal="right" vertical="top" readingOrder="0"/>
    </dxf>
  </rfmt>
  <rfmt sheetId="4" sqref="AV31" start="0" length="0">
    <dxf>
      <font>
        <sz val="8"/>
        <color rgb="FFFF0000"/>
        <name val="Santander Text"/>
        <scheme val="none"/>
      </font>
      <numFmt numFmtId="165" formatCode="_(* #\ ###\ ##0_);_(* \(#\ ###\ ##0\);_(* &quot;-&quot;_);_(@_)"/>
      <alignment horizontal="right" vertical="top" readingOrder="0"/>
    </dxf>
  </rfmt>
  <rfmt sheetId="4" sqref="AW31" start="0" length="0">
    <dxf>
      <font>
        <sz val="8"/>
        <color rgb="FFFF0000"/>
        <name val="Santander Text"/>
        <scheme val="none"/>
      </font>
      <numFmt numFmtId="165" formatCode="_(* #\ ###\ ##0_);_(* \(#\ ###\ ##0\);_(* &quot;-&quot;_);_(@_)"/>
      <alignment horizontal="right" vertical="top" readingOrder="0"/>
    </dxf>
  </rfmt>
  <rfmt sheetId="4" sqref="AX31" start="0" length="0">
    <dxf>
      <font>
        <sz val="8"/>
        <color rgb="FFFF0000"/>
        <name val="Santander Text"/>
        <scheme val="none"/>
      </font>
      <numFmt numFmtId="165" formatCode="_(* #\ ###\ ##0_);_(* \(#\ ###\ ##0\);_(* &quot;-&quot;_);_(@_)"/>
      <alignment horizontal="right" vertical="top" readingOrder="0"/>
    </dxf>
  </rfmt>
  <rfmt sheetId="4" sqref="AY31" start="0" length="0">
    <dxf>
      <font>
        <sz val="8"/>
        <color rgb="FFFF0000"/>
        <name val="Santander Text"/>
        <scheme val="none"/>
      </font>
      <numFmt numFmtId="165" formatCode="_(* #\ ###\ ##0_);_(* \(#\ ###\ ##0\);_(* &quot;-&quot;_);_(@_)"/>
      <alignment horizontal="right" vertical="top" readingOrder="0"/>
    </dxf>
  </rfmt>
  <rfmt sheetId="4" sqref="AZ31" start="0" length="0">
    <dxf>
      <font>
        <sz val="8"/>
        <color rgb="FFFF0000"/>
        <name val="Santander Text"/>
        <scheme val="none"/>
      </font>
      <numFmt numFmtId="165" formatCode="_(* #\ ###\ ##0_);_(* \(#\ ###\ ##0\);_(* &quot;-&quot;_);_(@_)"/>
      <alignment horizontal="right" vertical="top" readingOrder="0"/>
    </dxf>
  </rfmt>
  <rfmt sheetId="4" sqref="BA31" start="0" length="0">
    <dxf>
      <font>
        <sz val="8"/>
        <color rgb="FFFF0000"/>
        <name val="Santander Text"/>
        <scheme val="none"/>
      </font>
      <numFmt numFmtId="165" formatCode="_(* #\ ###\ ##0_);_(* \(#\ ###\ ##0\);_(* &quot;-&quot;_);_(@_)"/>
      <alignment horizontal="right" vertical="top" readingOrder="0"/>
    </dxf>
  </rfmt>
  <rfmt sheetId="4" sqref="BB31" start="0" length="0">
    <dxf>
      <font>
        <sz val="8"/>
        <color rgb="FFFF0000"/>
        <name val="Santander Text"/>
        <scheme val="none"/>
      </font>
      <numFmt numFmtId="165" formatCode="_(* #\ ###\ ##0_);_(* \(#\ ###\ ##0\);_(* &quot;-&quot;_);_(@_)"/>
      <alignment horizontal="right" vertical="top" readingOrder="0"/>
    </dxf>
  </rfmt>
  <rfmt sheetId="4" sqref="BC31" start="0" length="0">
    <dxf>
      <font>
        <sz val="8"/>
        <color rgb="FFFF0000"/>
        <name val="Santander Text"/>
        <scheme val="none"/>
      </font>
      <numFmt numFmtId="165" formatCode="_(* #\ ###\ ##0_);_(* \(#\ ###\ ##0\);_(* &quot;-&quot;_);_(@_)"/>
      <alignment horizontal="right" vertical="top" readingOrder="0"/>
    </dxf>
  </rfmt>
  <rfmt sheetId="4" sqref="BD31" start="0" length="0">
    <dxf>
      <font>
        <sz val="8"/>
        <color rgb="FFFF0000"/>
        <name val="Santander Text"/>
        <scheme val="none"/>
      </font>
      <numFmt numFmtId="165" formatCode="_(* #\ ###\ ##0_);_(* \(#\ ###\ ##0\);_(* &quot;-&quot;_);_(@_)"/>
      <alignment horizontal="right" vertical="top" readingOrder="0"/>
    </dxf>
  </rfmt>
  <rfmt sheetId="4" sqref="BE31" start="0" length="0">
    <dxf>
      <font>
        <sz val="8"/>
        <color rgb="FFFF0000"/>
        <name val="Santander Text"/>
        <scheme val="none"/>
      </font>
      <numFmt numFmtId="165" formatCode="_(* #\ ###\ ##0_);_(* \(#\ ###\ ##0\);_(* &quot;-&quot;_);_(@_)"/>
      <alignment horizontal="right" vertical="top" readingOrder="0"/>
    </dxf>
  </rfmt>
  <rfmt sheetId="4" sqref="BF31" start="0" length="0">
    <dxf>
      <font>
        <sz val="8"/>
        <color rgb="FFFF0000"/>
        <name val="Santander Text"/>
        <scheme val="none"/>
      </font>
      <numFmt numFmtId="165" formatCode="_(* #\ ###\ ##0_);_(* \(#\ ###\ ##0\);_(* &quot;-&quot;_);_(@_)"/>
      <alignment horizontal="right" vertical="top" readingOrder="0"/>
    </dxf>
  </rfmt>
  <rfmt sheetId="4" sqref="BG31" start="0" length="0">
    <dxf>
      <font>
        <sz val="8"/>
        <color rgb="FFFF0000"/>
        <name val="Santander Text"/>
        <scheme val="none"/>
      </font>
      <numFmt numFmtId="165" formatCode="_(* #\ ###\ ##0_);_(* \(#\ ###\ ##0\);_(* &quot;-&quot;_);_(@_)"/>
      <alignment horizontal="right" vertical="top" readingOrder="0"/>
    </dxf>
  </rfmt>
  <rfmt sheetId="4" sqref="BH31" start="0" length="0">
    <dxf>
      <font>
        <sz val="8"/>
        <color rgb="FFFF0000"/>
        <name val="Santander Text"/>
        <scheme val="none"/>
      </font>
      <numFmt numFmtId="165" formatCode="_(* #\ ###\ ##0_);_(* \(#\ ###\ ##0\);_(* &quot;-&quot;_);_(@_)"/>
      <alignment horizontal="right" vertical="top" readingOrder="0"/>
    </dxf>
  </rfmt>
  <rfmt sheetId="4" sqref="BI31" start="0" length="0">
    <dxf>
      <font>
        <sz val="8"/>
        <color rgb="FFFF0000"/>
        <name val="Santander Text"/>
        <scheme val="none"/>
      </font>
      <numFmt numFmtId="165" formatCode="_(* #\ ###\ ##0_);_(* \(#\ ###\ ##0\);_(* &quot;-&quot;_);_(@_)"/>
      <alignment horizontal="right" vertical="top" readingOrder="0"/>
    </dxf>
  </rfmt>
  <rfmt sheetId="4" sqref="BJ31" start="0" length="0">
    <dxf>
      <font>
        <sz val="8"/>
        <color rgb="FFFF0000"/>
        <name val="Santander Text"/>
        <scheme val="none"/>
      </font>
      <numFmt numFmtId="165" formatCode="_(* #\ ###\ ##0_);_(* \(#\ ###\ ##0\);_(* &quot;-&quot;_);_(@_)"/>
      <alignment horizontal="right" vertical="top" readingOrder="0"/>
    </dxf>
  </rfmt>
  <rfmt sheetId="4" sqref="BK31" start="0" length="0">
    <dxf>
      <font>
        <sz val="8"/>
        <color rgb="FFFF0000"/>
        <name val="Santander Text"/>
        <scheme val="none"/>
      </font>
      <numFmt numFmtId="165" formatCode="_(* #\ ###\ ##0_);_(* \(#\ ###\ ##0\);_(* &quot;-&quot;_);_(@_)"/>
      <alignment horizontal="right" vertical="top" readingOrder="0"/>
    </dxf>
  </rfmt>
  <rfmt sheetId="4" sqref="BL31" start="0" length="0">
    <dxf>
      <font>
        <sz val="8"/>
        <color rgb="FFFF0000"/>
        <name val="Santander Text"/>
        <scheme val="none"/>
      </font>
      <numFmt numFmtId="165" formatCode="_(* #\ ###\ ##0_);_(* \(#\ ###\ ##0\);_(* &quot;-&quot;_);_(@_)"/>
      <alignment horizontal="right" vertical="top" readingOrder="0"/>
    </dxf>
  </rfmt>
  <rfmt sheetId="4" sqref="BM31" start="0" length="0">
    <dxf>
      <font>
        <sz val="8"/>
        <color rgb="FFFF0000"/>
        <name val="Santander Text"/>
        <scheme val="none"/>
      </font>
      <numFmt numFmtId="165" formatCode="_(* #\ ###\ ##0_);_(* \(#\ ###\ ##0\);_(* &quot;-&quot;_);_(@_)"/>
      <alignment horizontal="right" vertical="top" readingOrder="0"/>
    </dxf>
  </rfmt>
  <rfmt sheetId="4" sqref="BN31" start="0" length="0">
    <dxf>
      <font>
        <sz val="8"/>
        <color rgb="FFFF0000"/>
        <name val="Santander Text"/>
        <scheme val="none"/>
      </font>
      <numFmt numFmtId="165" formatCode="_(* #\ ###\ ##0_);_(* \(#\ ###\ ##0\);_(* &quot;-&quot;_);_(@_)"/>
      <alignment horizontal="right" vertical="top" readingOrder="0"/>
    </dxf>
  </rfmt>
  <rfmt sheetId="4" sqref="BO31" start="0" length="0">
    <dxf>
      <font>
        <sz val="8"/>
        <color rgb="FFFF0000"/>
        <name val="Santander Text"/>
        <scheme val="none"/>
      </font>
      <numFmt numFmtId="165" formatCode="_(* #\ ###\ ##0_);_(* \(#\ ###\ ##0\);_(* &quot;-&quot;_);_(@_)"/>
      <alignment horizontal="right" vertical="top" readingOrder="0"/>
    </dxf>
  </rfmt>
  <rfmt sheetId="4" sqref="BP31" start="0" length="0">
    <dxf>
      <font>
        <sz val="8"/>
        <color rgb="FFFF0000"/>
        <name val="Santander Text"/>
        <scheme val="none"/>
      </font>
      <numFmt numFmtId="165" formatCode="_(* #\ ###\ ##0_);_(* \(#\ ###\ ##0\);_(* &quot;-&quot;_);_(@_)"/>
      <alignment horizontal="right" vertical="top" readingOrder="0"/>
    </dxf>
  </rfmt>
  <rfmt sheetId="4" sqref="BQ31" start="0" length="0">
    <dxf>
      <font>
        <sz val="8"/>
        <color rgb="FFFF0000"/>
        <name val="Santander Text"/>
        <scheme val="none"/>
      </font>
      <numFmt numFmtId="165" formatCode="_(* #\ ###\ ##0_);_(* \(#\ ###\ ##0\);_(* &quot;-&quot;_);_(@_)"/>
      <alignment horizontal="right" vertical="top" readingOrder="0"/>
    </dxf>
  </rfmt>
  <rfmt sheetId="4" sqref="BR31" start="0" length="0">
    <dxf>
      <font>
        <sz val="8"/>
        <color rgb="FFFF0000"/>
        <name val="Santander Text"/>
        <scheme val="none"/>
      </font>
      <numFmt numFmtId="165" formatCode="_(* #\ ###\ ##0_);_(* \(#\ ###\ ##0\);_(* &quot;-&quot;_);_(@_)"/>
      <alignment horizontal="right" vertical="top" readingOrder="0"/>
    </dxf>
  </rfmt>
  <rfmt sheetId="4" sqref="BS31" start="0" length="0">
    <dxf>
      <font>
        <sz val="8"/>
        <color rgb="FFFF0000"/>
        <name val="Santander Text"/>
        <scheme val="none"/>
      </font>
      <numFmt numFmtId="165" formatCode="_(* #\ ###\ ##0_);_(* \(#\ ###\ ##0\);_(* &quot;-&quot;_);_(@_)"/>
      <alignment horizontal="right" vertical="top" readingOrder="0"/>
    </dxf>
  </rfmt>
  <rfmt sheetId="4" sqref="BT31" start="0" length="0">
    <dxf>
      <font>
        <sz val="8"/>
        <color rgb="FFFF0000"/>
        <name val="Santander Text"/>
        <scheme val="none"/>
      </font>
      <numFmt numFmtId="165" formatCode="_(* #\ ###\ ##0_);_(* \(#\ ###\ ##0\);_(* &quot;-&quot;_);_(@_)"/>
      <alignment horizontal="right" vertical="top" readingOrder="0"/>
    </dxf>
  </rfmt>
  <rfmt sheetId="4" sqref="BU31" start="0" length="0">
    <dxf>
      <font>
        <sz val="8"/>
        <color rgb="FFFF0000"/>
        <name val="Santander Text"/>
        <scheme val="none"/>
      </font>
      <numFmt numFmtId="165" formatCode="_(* #\ ###\ ##0_);_(* \(#\ ###\ ##0\);_(* &quot;-&quot;_);_(@_)"/>
      <alignment horizontal="right" vertical="top" readingOrder="0"/>
    </dxf>
  </rfmt>
  <rfmt sheetId="4" sqref="BV31" start="0" length="0">
    <dxf>
      <font>
        <sz val="8"/>
        <color rgb="FFFF0000"/>
        <name val="Santander Text"/>
        <scheme val="none"/>
      </font>
      <numFmt numFmtId="165" formatCode="_(* #\ ###\ ##0_);_(* \(#\ ###\ ##0\);_(* &quot;-&quot;_);_(@_)"/>
      <alignment horizontal="right" vertical="top" readingOrder="0"/>
    </dxf>
  </rfmt>
  <rfmt sheetId="4" sqref="BW31" start="0" length="0">
    <dxf>
      <font>
        <sz val="8"/>
        <color rgb="FFFF0000"/>
        <name val="Santander Text"/>
        <scheme val="none"/>
      </font>
      <numFmt numFmtId="165" formatCode="_(* #\ ###\ ##0_);_(* \(#\ ###\ ##0\);_(* &quot;-&quot;_);_(@_)"/>
      <alignment horizontal="right" vertical="top" readingOrder="0"/>
    </dxf>
  </rfmt>
  <rfmt sheetId="4" sqref="BX31" start="0" length="0">
    <dxf>
      <font>
        <sz val="8"/>
        <color rgb="FFFF0000"/>
        <name val="Santander Text"/>
        <scheme val="none"/>
      </font>
      <numFmt numFmtId="165" formatCode="_(* #\ ###\ ##0_);_(* \(#\ ###\ ##0\);_(* &quot;-&quot;_);_(@_)"/>
      <alignment horizontal="right" vertical="top" readingOrder="0"/>
    </dxf>
  </rfmt>
  <rfmt sheetId="4" sqref="BY31" start="0" length="0">
    <dxf>
      <font>
        <sz val="8"/>
        <color rgb="FFFF0000"/>
        <name val="Santander Text"/>
        <scheme val="none"/>
      </font>
      <numFmt numFmtId="165" formatCode="_(* #\ ###\ ##0_);_(* \(#\ ###\ ##0\);_(* &quot;-&quot;_);_(@_)"/>
      <alignment horizontal="right" vertical="top" readingOrder="0"/>
    </dxf>
  </rfmt>
  <rfmt sheetId="4" sqref="BZ31" start="0" length="0">
    <dxf>
      <font>
        <sz val="8"/>
        <color rgb="FFFF0000"/>
        <name val="Santander Text"/>
        <scheme val="none"/>
      </font>
      <numFmt numFmtId="165" formatCode="_(* #\ ###\ ##0_);_(* \(#\ ###\ ##0\);_(* &quot;-&quot;_);_(@_)"/>
      <alignment horizontal="right" vertical="top" readingOrder="0"/>
    </dxf>
  </rfmt>
  <rfmt sheetId="4" sqref="CA31" start="0" length="0">
    <dxf>
      <font>
        <sz val="8"/>
        <color rgb="FFFF0000"/>
        <name val="Santander Text"/>
        <scheme val="none"/>
      </font>
      <numFmt numFmtId="165" formatCode="_(* #\ ###\ ##0_);_(* \(#\ ###\ ##0\);_(* &quot;-&quot;_);_(@_)"/>
      <alignment horizontal="right" vertical="top" readingOrder="0"/>
    </dxf>
  </rfmt>
  <rfmt sheetId="4" sqref="CB31" start="0" length="0">
    <dxf>
      <font>
        <sz val="8"/>
        <color rgb="FFFF0000"/>
        <name val="Santander Text"/>
        <scheme val="none"/>
      </font>
      <numFmt numFmtId="165" formatCode="_(* #\ ###\ ##0_);_(* \(#\ ###\ ##0\);_(* &quot;-&quot;_);_(@_)"/>
      <alignment horizontal="right" vertical="top" readingOrder="0"/>
    </dxf>
  </rfmt>
  <rfmt sheetId="4" sqref="CC31" start="0" length="0">
    <dxf>
      <font>
        <sz val="8"/>
        <color rgb="FFFF0000"/>
        <name val="Santander Text"/>
        <scheme val="none"/>
      </font>
      <numFmt numFmtId="165" formatCode="_(* #\ ###\ ##0_);_(* \(#\ ###\ ##0\);_(* &quot;-&quot;_);_(@_)"/>
      <alignment horizontal="right" vertical="top" readingOrder="0"/>
    </dxf>
  </rfmt>
  <rfmt sheetId="4" sqref="CD31" start="0" length="0">
    <dxf>
      <font>
        <sz val="8"/>
        <color rgb="FFFF0000"/>
        <name val="Santander Text"/>
        <scheme val="none"/>
      </font>
      <numFmt numFmtId="165" formatCode="_(* #\ ###\ ##0_);_(* \(#\ ###\ ##0\);_(* &quot;-&quot;_);_(@_)"/>
      <alignment horizontal="right" vertical="top" readingOrder="0"/>
    </dxf>
  </rfmt>
  <rfmt sheetId="4" sqref="CE31" start="0" length="0">
    <dxf>
      <font>
        <sz val="8"/>
        <color rgb="FFFF0000"/>
        <name val="Santander Text"/>
        <scheme val="none"/>
      </font>
      <numFmt numFmtId="165" formatCode="_(* #\ ###\ ##0_);_(* \(#\ ###\ ##0\);_(* &quot;-&quot;_);_(@_)"/>
      <alignment horizontal="right" vertical="top" readingOrder="0"/>
    </dxf>
  </rfmt>
  <rfmt sheetId="4" sqref="CF31" start="0" length="0">
    <dxf>
      <font>
        <sz val="8"/>
        <color rgb="FFFF0000"/>
        <name val="Santander Text"/>
        <scheme val="none"/>
      </font>
      <numFmt numFmtId="165" formatCode="_(* #\ ###\ ##0_);_(* \(#\ ###\ ##0\);_(* &quot;-&quot;_);_(@_)"/>
      <alignment horizontal="right" vertical="top" readingOrder="0"/>
    </dxf>
  </rfmt>
  <rfmt sheetId="4" sqref="CG31" start="0" length="0">
    <dxf>
      <font>
        <sz val="8"/>
        <color rgb="FFFF0000"/>
        <name val="Santander Text"/>
        <scheme val="none"/>
      </font>
      <numFmt numFmtId="165" formatCode="_(* #\ ###\ ##0_);_(* \(#\ ###\ ##0\);_(* &quot;-&quot;_);_(@_)"/>
      <alignment horizontal="right" vertical="top" readingOrder="0"/>
    </dxf>
  </rfmt>
  <rfmt sheetId="4" sqref="CH31" start="0" length="0">
    <dxf>
      <font>
        <sz val="8"/>
        <color rgb="FFFF0000"/>
        <name val="Santander Text"/>
        <scheme val="none"/>
      </font>
      <numFmt numFmtId="165" formatCode="_(* #\ ###\ ##0_);_(* \(#\ ###\ ##0\);_(* &quot;-&quot;_);_(@_)"/>
      <alignment horizontal="right" vertical="top" readingOrder="0"/>
    </dxf>
  </rfmt>
  <rfmt sheetId="4" sqref="CI31" start="0" length="0">
    <dxf>
      <font>
        <sz val="8"/>
        <color rgb="FFFF0000"/>
        <name val="Santander Text"/>
        <scheme val="none"/>
      </font>
      <numFmt numFmtId="165" formatCode="_(* #\ ###\ ##0_);_(* \(#\ ###\ ##0\);_(* &quot;-&quot;_);_(@_)"/>
      <alignment horizontal="right" vertical="top" readingOrder="0"/>
    </dxf>
  </rfmt>
  <rfmt sheetId="4" sqref="CJ31" start="0" length="0">
    <dxf>
      <font>
        <sz val="8"/>
        <color rgb="FFFF0000"/>
        <name val="Santander Text"/>
        <scheme val="none"/>
      </font>
      <numFmt numFmtId="165" formatCode="_(* #\ ###\ ##0_);_(* \(#\ ###\ ##0\);_(* &quot;-&quot;_);_(@_)"/>
      <alignment horizontal="right" vertical="top" readingOrder="0"/>
    </dxf>
  </rfmt>
  <rfmt sheetId="4" sqref="CK31" start="0" length="0">
    <dxf>
      <font>
        <sz val="8"/>
        <color rgb="FFFF0000"/>
        <name val="Santander Text"/>
        <scheme val="none"/>
      </font>
      <numFmt numFmtId="165" formatCode="_(* #\ ###\ ##0_);_(* \(#\ ###\ ##0\);_(* &quot;-&quot;_);_(@_)"/>
      <alignment horizontal="right" vertical="top" readingOrder="0"/>
    </dxf>
  </rfmt>
  <rfmt sheetId="4" sqref="CL31" start="0" length="0">
    <dxf>
      <font>
        <sz val="8"/>
        <color rgb="FFFF0000"/>
        <name val="Santander Text"/>
        <scheme val="none"/>
      </font>
      <numFmt numFmtId="165" formatCode="_(* #\ ###\ ##0_);_(* \(#\ ###\ ##0\);_(* &quot;-&quot;_);_(@_)"/>
      <alignment horizontal="right" vertical="top" readingOrder="0"/>
    </dxf>
  </rfmt>
  <rfmt sheetId="4" sqref="CM31" start="0" length="0">
    <dxf>
      <font>
        <sz val="8"/>
        <color rgb="FFFF0000"/>
        <name val="Santander Text"/>
        <scheme val="none"/>
      </font>
      <numFmt numFmtId="165" formatCode="_(* #\ ###\ ##0_);_(* \(#\ ###\ ##0\);_(* &quot;-&quot;_);_(@_)"/>
      <alignment horizontal="right" vertical="top" readingOrder="0"/>
    </dxf>
  </rfmt>
  <rfmt sheetId="4" sqref="CN31" start="0" length="0">
    <dxf>
      <font>
        <sz val="8"/>
        <color rgb="FFFF0000"/>
        <name val="Santander Text"/>
        <scheme val="none"/>
      </font>
      <numFmt numFmtId="165" formatCode="_(* #\ ###\ ##0_);_(* \(#\ ###\ ##0\);_(* &quot;-&quot;_);_(@_)"/>
      <alignment horizontal="right" vertical="top" readingOrder="0"/>
    </dxf>
  </rfmt>
  <rfmt sheetId="4" sqref="CO31" start="0" length="0">
    <dxf>
      <font>
        <sz val="8"/>
        <color rgb="FFFF0000"/>
        <name val="Santander Text"/>
        <scheme val="none"/>
      </font>
      <numFmt numFmtId="165" formatCode="_(* #\ ###\ ##0_);_(* \(#\ ###\ ##0\);_(* &quot;-&quot;_);_(@_)"/>
      <alignment horizontal="right" vertical="top" readingOrder="0"/>
    </dxf>
  </rfmt>
  <rfmt sheetId="4" sqref="CP31" start="0" length="0">
    <dxf>
      <font>
        <sz val="8"/>
        <color rgb="FFFF0000"/>
        <name val="Santander Text"/>
        <scheme val="none"/>
      </font>
      <numFmt numFmtId="165" formatCode="_(* #\ ###\ ##0_);_(* \(#\ ###\ ##0\);_(* &quot;-&quot;_);_(@_)"/>
      <alignment horizontal="right" vertical="top" readingOrder="0"/>
    </dxf>
  </rfmt>
  <rfmt sheetId="4" sqref="CQ31" start="0" length="0">
    <dxf>
      <font>
        <sz val="8"/>
        <color rgb="FFFF0000"/>
        <name val="Santander Text"/>
        <scheme val="none"/>
      </font>
      <numFmt numFmtId="165" formatCode="_(* #\ ###\ ##0_);_(* \(#\ ###\ ##0\);_(* &quot;-&quot;_);_(@_)"/>
      <alignment horizontal="right" vertical="top" readingOrder="0"/>
    </dxf>
  </rfmt>
  <rfmt sheetId="4" sqref="CR31" start="0" length="0">
    <dxf>
      <font>
        <sz val="8"/>
        <color rgb="FFFF0000"/>
        <name val="Santander Text"/>
        <scheme val="none"/>
      </font>
      <numFmt numFmtId="165" formatCode="_(* #\ ###\ ##0_);_(* \(#\ ###\ ##0\);_(* &quot;-&quot;_);_(@_)"/>
      <alignment horizontal="right" vertical="top" readingOrder="0"/>
    </dxf>
  </rfmt>
  <rfmt sheetId="4" sqref="CS31" start="0" length="0">
    <dxf>
      <font>
        <sz val="8"/>
        <color rgb="FFFF0000"/>
        <name val="Santander Text"/>
        <scheme val="none"/>
      </font>
      <numFmt numFmtId="165" formatCode="_(* #\ ###\ ##0_);_(* \(#\ ###\ ##0\);_(* &quot;-&quot;_);_(@_)"/>
      <alignment horizontal="right" vertical="top" readingOrder="0"/>
    </dxf>
  </rfmt>
  <rfmt sheetId="4" sqref="CT31" start="0" length="0">
    <dxf>
      <font>
        <sz val="8"/>
        <color rgb="FFFF0000"/>
        <name val="Santander Text"/>
        <scheme val="none"/>
      </font>
      <numFmt numFmtId="165" formatCode="_(* #\ ###\ ##0_);_(* \(#\ ###\ ##0\);_(* &quot;-&quot;_);_(@_)"/>
      <alignment horizontal="right" vertical="top" readingOrder="0"/>
    </dxf>
  </rfmt>
  <rfmt sheetId="4" sqref="X32" start="0" length="0">
    <dxf>
      <font>
        <sz val="8"/>
        <color rgb="FFFF0000"/>
        <name val="Santander Text"/>
        <scheme val="none"/>
      </font>
      <numFmt numFmtId="165" formatCode="_(* #\ ###\ ##0_);_(* \(#\ ###\ ##0\);_(* &quot;-&quot;_);_(@_)"/>
      <alignment horizontal="right" vertical="top" readingOrder="0"/>
    </dxf>
  </rfmt>
  <rfmt sheetId="4" sqref="Y32" start="0" length="0">
    <dxf>
      <font>
        <sz val="8"/>
        <color rgb="FFFF0000"/>
        <name val="Santander Text"/>
        <scheme val="none"/>
      </font>
      <numFmt numFmtId="165" formatCode="_(* #\ ###\ ##0_);_(* \(#\ ###\ ##0\);_(* &quot;-&quot;_);_(@_)"/>
      <alignment horizontal="right" vertical="top" readingOrder="0"/>
    </dxf>
  </rfmt>
  <rfmt sheetId="4" sqref="Z32" start="0" length="0">
    <dxf>
      <font>
        <sz val="8"/>
        <color rgb="FFFF0000"/>
        <name val="Santander Text"/>
        <scheme val="none"/>
      </font>
      <numFmt numFmtId="165" formatCode="_(* #\ ###\ ##0_);_(* \(#\ ###\ ##0\);_(* &quot;-&quot;_);_(@_)"/>
      <alignment horizontal="right" vertical="top" readingOrder="0"/>
    </dxf>
  </rfmt>
  <rfmt sheetId="4" sqref="AA32" start="0" length="0">
    <dxf>
      <font>
        <sz val="8"/>
        <color rgb="FFFF0000"/>
        <name val="Santander Text"/>
        <scheme val="none"/>
      </font>
      <numFmt numFmtId="165" formatCode="_(* #\ ###\ ##0_);_(* \(#\ ###\ ##0\);_(* &quot;-&quot;_);_(@_)"/>
      <alignment horizontal="right" vertical="top" readingOrder="0"/>
    </dxf>
  </rfmt>
  <rfmt sheetId="4" sqref="AB32" start="0" length="0">
    <dxf>
      <font>
        <sz val="8"/>
        <color rgb="FFFF0000"/>
        <name val="Santander Text"/>
        <scheme val="none"/>
      </font>
      <numFmt numFmtId="165" formatCode="_(* #\ ###\ ##0_);_(* \(#\ ###\ ##0\);_(* &quot;-&quot;_);_(@_)"/>
      <alignment horizontal="right" vertical="top" readingOrder="0"/>
    </dxf>
  </rfmt>
  <rfmt sheetId="4" sqref="AC32" start="0" length="0">
    <dxf>
      <font>
        <sz val="8"/>
        <color rgb="FFFF0000"/>
        <name val="Santander Text"/>
        <scheme val="none"/>
      </font>
      <numFmt numFmtId="165" formatCode="_(* #\ ###\ ##0_);_(* \(#\ ###\ ##0\);_(* &quot;-&quot;_);_(@_)"/>
      <alignment horizontal="right" vertical="top" readingOrder="0"/>
    </dxf>
  </rfmt>
  <rfmt sheetId="4" sqref="AD32" start="0" length="0">
    <dxf>
      <font>
        <sz val="8"/>
        <color rgb="FFFF0000"/>
        <name val="Santander Text"/>
        <scheme val="none"/>
      </font>
      <numFmt numFmtId="165" formatCode="_(* #\ ###\ ##0_);_(* \(#\ ###\ ##0\);_(* &quot;-&quot;_);_(@_)"/>
      <alignment horizontal="right" vertical="top" readingOrder="0"/>
    </dxf>
  </rfmt>
  <rfmt sheetId="4" sqref="AE32" start="0" length="0">
    <dxf>
      <font>
        <sz val="8"/>
        <color rgb="FFFF0000"/>
        <name val="Santander Text"/>
        <scheme val="none"/>
      </font>
      <numFmt numFmtId="165" formatCode="_(* #\ ###\ ##0_);_(* \(#\ ###\ ##0\);_(* &quot;-&quot;_);_(@_)"/>
      <alignment horizontal="right" vertical="top" readingOrder="0"/>
    </dxf>
  </rfmt>
  <rfmt sheetId="4" sqref="AF32" start="0" length="0">
    <dxf>
      <font>
        <sz val="8"/>
        <color rgb="FFFF0000"/>
        <name val="Santander Text"/>
        <scheme val="none"/>
      </font>
      <numFmt numFmtId="165" formatCode="_(* #\ ###\ ##0_);_(* \(#\ ###\ ##0\);_(* &quot;-&quot;_);_(@_)"/>
      <alignment horizontal="right" vertical="top" readingOrder="0"/>
    </dxf>
  </rfmt>
  <rfmt sheetId="4" sqref="AG32" start="0" length="0">
    <dxf>
      <font>
        <sz val="8"/>
        <color rgb="FFFF0000"/>
        <name val="Santander Text"/>
        <scheme val="none"/>
      </font>
      <numFmt numFmtId="165" formatCode="_(* #\ ###\ ##0_);_(* \(#\ ###\ ##0\);_(* &quot;-&quot;_);_(@_)"/>
      <alignment horizontal="right" vertical="top" readingOrder="0"/>
    </dxf>
  </rfmt>
  <rfmt sheetId="4" sqref="AH32" start="0" length="0">
    <dxf>
      <font>
        <sz val="8"/>
        <color rgb="FFFF0000"/>
        <name val="Santander Text"/>
        <scheme val="none"/>
      </font>
      <numFmt numFmtId="165" formatCode="_(* #\ ###\ ##0_);_(* \(#\ ###\ ##0\);_(* &quot;-&quot;_);_(@_)"/>
      <alignment horizontal="right" vertical="top" readingOrder="0"/>
    </dxf>
  </rfmt>
  <rfmt sheetId="4" sqref="AI32" start="0" length="0">
    <dxf>
      <font>
        <sz val="8"/>
        <color rgb="FFFF0000"/>
        <name val="Santander Text"/>
        <scheme val="none"/>
      </font>
      <numFmt numFmtId="165" formatCode="_(* #\ ###\ ##0_);_(* \(#\ ###\ ##0\);_(* &quot;-&quot;_);_(@_)"/>
      <alignment horizontal="right" vertical="top" readingOrder="0"/>
    </dxf>
  </rfmt>
  <rfmt sheetId="4" sqref="AJ32" start="0" length="0">
    <dxf>
      <font>
        <sz val="8"/>
        <color rgb="FFFF0000"/>
        <name val="Santander Text"/>
        <scheme val="none"/>
      </font>
      <numFmt numFmtId="165" formatCode="_(* #\ ###\ ##0_);_(* \(#\ ###\ ##0\);_(* &quot;-&quot;_);_(@_)"/>
      <alignment horizontal="right" vertical="top" readingOrder="0"/>
    </dxf>
  </rfmt>
  <rfmt sheetId="4" sqref="AK32" start="0" length="0">
    <dxf>
      <font>
        <sz val="8"/>
        <color rgb="FFFF0000"/>
        <name val="Santander Text"/>
        <scheme val="none"/>
      </font>
      <numFmt numFmtId="165" formatCode="_(* #\ ###\ ##0_);_(* \(#\ ###\ ##0\);_(* &quot;-&quot;_);_(@_)"/>
      <alignment horizontal="right" vertical="top" readingOrder="0"/>
    </dxf>
  </rfmt>
  <rfmt sheetId="4" sqref="AL32" start="0" length="0">
    <dxf>
      <font>
        <sz val="8"/>
        <color rgb="FFFF0000"/>
        <name val="Santander Text"/>
        <scheme val="none"/>
      </font>
      <numFmt numFmtId="165" formatCode="_(* #\ ###\ ##0_);_(* \(#\ ###\ ##0\);_(* &quot;-&quot;_);_(@_)"/>
      <alignment horizontal="right" vertical="top" readingOrder="0"/>
    </dxf>
  </rfmt>
  <rfmt sheetId="4" sqref="AM32" start="0" length="0">
    <dxf>
      <font>
        <sz val="8"/>
        <color rgb="FFFF0000"/>
        <name val="Santander Text"/>
        <scheme val="none"/>
      </font>
      <numFmt numFmtId="165" formatCode="_(* #\ ###\ ##0_);_(* \(#\ ###\ ##0\);_(* &quot;-&quot;_);_(@_)"/>
      <alignment horizontal="right" vertical="top" readingOrder="0"/>
    </dxf>
  </rfmt>
  <rfmt sheetId="4" sqref="AN32" start="0" length="0">
    <dxf>
      <font>
        <sz val="8"/>
        <color rgb="FFFF0000"/>
        <name val="Santander Text"/>
        <scheme val="none"/>
      </font>
      <numFmt numFmtId="165" formatCode="_(* #\ ###\ ##0_);_(* \(#\ ###\ ##0\);_(* &quot;-&quot;_);_(@_)"/>
      <alignment horizontal="right" vertical="top" readingOrder="0"/>
    </dxf>
  </rfmt>
  <rfmt sheetId="4" sqref="AO32" start="0" length="0">
    <dxf>
      <font>
        <sz val="8"/>
        <color rgb="FFFF0000"/>
        <name val="Santander Text"/>
        <scheme val="none"/>
      </font>
      <numFmt numFmtId="165" formatCode="_(* #\ ###\ ##0_);_(* \(#\ ###\ ##0\);_(* &quot;-&quot;_);_(@_)"/>
      <alignment horizontal="right" vertical="top" readingOrder="0"/>
    </dxf>
  </rfmt>
  <rfmt sheetId="4" sqref="AP32" start="0" length="0">
    <dxf>
      <font>
        <sz val="8"/>
        <color rgb="FFFF0000"/>
        <name val="Santander Text"/>
        <scheme val="none"/>
      </font>
      <numFmt numFmtId="165" formatCode="_(* #\ ###\ ##0_);_(* \(#\ ###\ ##0\);_(* &quot;-&quot;_);_(@_)"/>
      <alignment horizontal="right" vertical="top" readingOrder="0"/>
    </dxf>
  </rfmt>
  <rfmt sheetId="4" sqref="AQ32" start="0" length="0">
    <dxf>
      <font>
        <sz val="8"/>
        <color rgb="FFFF0000"/>
        <name val="Santander Text"/>
        <scheme val="none"/>
      </font>
      <numFmt numFmtId="165" formatCode="_(* #\ ###\ ##0_);_(* \(#\ ###\ ##0\);_(* &quot;-&quot;_);_(@_)"/>
      <alignment horizontal="right" vertical="top" readingOrder="0"/>
    </dxf>
  </rfmt>
  <rfmt sheetId="4" sqref="AR32" start="0" length="0">
    <dxf>
      <font>
        <sz val="8"/>
        <color rgb="FFFF0000"/>
        <name val="Santander Text"/>
        <scheme val="none"/>
      </font>
      <numFmt numFmtId="165" formatCode="_(* #\ ###\ ##0_);_(* \(#\ ###\ ##0\);_(* &quot;-&quot;_);_(@_)"/>
      <alignment horizontal="right" vertical="top" readingOrder="0"/>
    </dxf>
  </rfmt>
  <rfmt sheetId="4" sqref="AS32" start="0" length="0">
    <dxf>
      <font>
        <sz val="8"/>
        <color rgb="FFFF0000"/>
        <name val="Santander Text"/>
        <scheme val="none"/>
      </font>
      <numFmt numFmtId="165" formatCode="_(* #\ ###\ ##0_);_(* \(#\ ###\ ##0\);_(* &quot;-&quot;_);_(@_)"/>
      <alignment horizontal="right" vertical="top" readingOrder="0"/>
    </dxf>
  </rfmt>
  <rfmt sheetId="4" sqref="AT32" start="0" length="0">
    <dxf>
      <font>
        <sz val="8"/>
        <color rgb="FFFF0000"/>
        <name val="Santander Text"/>
        <scheme val="none"/>
      </font>
      <numFmt numFmtId="165" formatCode="_(* #\ ###\ ##0_);_(* \(#\ ###\ ##0\);_(* &quot;-&quot;_);_(@_)"/>
      <alignment horizontal="right" vertical="top" readingOrder="0"/>
    </dxf>
  </rfmt>
  <rfmt sheetId="4" sqref="AU32" start="0" length="0">
    <dxf>
      <font>
        <sz val="8"/>
        <color rgb="FFFF0000"/>
        <name val="Santander Text"/>
        <scheme val="none"/>
      </font>
      <numFmt numFmtId="165" formatCode="_(* #\ ###\ ##0_);_(* \(#\ ###\ ##0\);_(* &quot;-&quot;_);_(@_)"/>
      <alignment horizontal="right" vertical="top" readingOrder="0"/>
    </dxf>
  </rfmt>
  <rfmt sheetId="4" sqref="AV32" start="0" length="0">
    <dxf>
      <font>
        <sz val="8"/>
        <color rgb="FFFF0000"/>
        <name val="Santander Text"/>
        <scheme val="none"/>
      </font>
      <numFmt numFmtId="165" formatCode="_(* #\ ###\ ##0_);_(* \(#\ ###\ ##0\);_(* &quot;-&quot;_);_(@_)"/>
      <alignment horizontal="right" vertical="top" readingOrder="0"/>
    </dxf>
  </rfmt>
  <rfmt sheetId="4" sqref="AW32" start="0" length="0">
    <dxf>
      <font>
        <sz val="8"/>
        <color rgb="FFFF0000"/>
        <name val="Santander Text"/>
        <scheme val="none"/>
      </font>
      <numFmt numFmtId="165" formatCode="_(* #\ ###\ ##0_);_(* \(#\ ###\ ##0\);_(* &quot;-&quot;_);_(@_)"/>
      <alignment horizontal="right" vertical="top" readingOrder="0"/>
    </dxf>
  </rfmt>
  <rfmt sheetId="4" sqref="AX32" start="0" length="0">
    <dxf>
      <font>
        <sz val="8"/>
        <color rgb="FFFF0000"/>
        <name val="Santander Text"/>
        <scheme val="none"/>
      </font>
      <numFmt numFmtId="165" formatCode="_(* #\ ###\ ##0_);_(* \(#\ ###\ ##0\);_(* &quot;-&quot;_);_(@_)"/>
      <alignment horizontal="right" vertical="top" readingOrder="0"/>
    </dxf>
  </rfmt>
  <rfmt sheetId="4" sqref="AY32" start="0" length="0">
    <dxf>
      <font>
        <sz val="8"/>
        <color rgb="FFFF0000"/>
        <name val="Santander Text"/>
        <scheme val="none"/>
      </font>
      <numFmt numFmtId="165" formatCode="_(* #\ ###\ ##0_);_(* \(#\ ###\ ##0\);_(* &quot;-&quot;_);_(@_)"/>
      <alignment horizontal="right" vertical="top" readingOrder="0"/>
    </dxf>
  </rfmt>
  <rfmt sheetId="4" sqref="AZ32" start="0" length="0">
    <dxf>
      <font>
        <sz val="8"/>
        <color rgb="FFFF0000"/>
        <name val="Santander Text"/>
        <scheme val="none"/>
      </font>
      <numFmt numFmtId="165" formatCode="_(* #\ ###\ ##0_);_(* \(#\ ###\ ##0\);_(* &quot;-&quot;_);_(@_)"/>
      <alignment horizontal="right" vertical="top" readingOrder="0"/>
    </dxf>
  </rfmt>
  <rfmt sheetId="4" sqref="BA32" start="0" length="0">
    <dxf>
      <font>
        <sz val="8"/>
        <color rgb="FFFF0000"/>
        <name val="Santander Text"/>
        <scheme val="none"/>
      </font>
      <numFmt numFmtId="165" formatCode="_(* #\ ###\ ##0_);_(* \(#\ ###\ ##0\);_(* &quot;-&quot;_);_(@_)"/>
      <alignment horizontal="right" vertical="top" readingOrder="0"/>
    </dxf>
  </rfmt>
  <rfmt sheetId="4" sqref="BB32" start="0" length="0">
    <dxf>
      <font>
        <sz val="8"/>
        <color rgb="FFFF0000"/>
        <name val="Santander Text"/>
        <scheme val="none"/>
      </font>
      <numFmt numFmtId="165" formatCode="_(* #\ ###\ ##0_);_(* \(#\ ###\ ##0\);_(* &quot;-&quot;_);_(@_)"/>
      <alignment horizontal="right" vertical="top" readingOrder="0"/>
    </dxf>
  </rfmt>
  <rfmt sheetId="4" sqref="BC32" start="0" length="0">
    <dxf>
      <font>
        <sz val="8"/>
        <color rgb="FFFF0000"/>
        <name val="Santander Text"/>
        <scheme val="none"/>
      </font>
      <numFmt numFmtId="165" formatCode="_(* #\ ###\ ##0_);_(* \(#\ ###\ ##0\);_(* &quot;-&quot;_);_(@_)"/>
      <alignment horizontal="right" vertical="top" readingOrder="0"/>
    </dxf>
  </rfmt>
  <rfmt sheetId="4" sqref="BD32" start="0" length="0">
    <dxf>
      <font>
        <sz val="8"/>
        <color rgb="FFFF0000"/>
        <name val="Santander Text"/>
        <scheme val="none"/>
      </font>
      <numFmt numFmtId="165" formatCode="_(* #\ ###\ ##0_);_(* \(#\ ###\ ##0\);_(* &quot;-&quot;_);_(@_)"/>
      <alignment horizontal="right" vertical="top" readingOrder="0"/>
    </dxf>
  </rfmt>
  <rfmt sheetId="4" sqref="BE32" start="0" length="0">
    <dxf>
      <font>
        <sz val="8"/>
        <color rgb="FFFF0000"/>
        <name val="Santander Text"/>
        <scheme val="none"/>
      </font>
      <numFmt numFmtId="165" formatCode="_(* #\ ###\ ##0_);_(* \(#\ ###\ ##0\);_(* &quot;-&quot;_);_(@_)"/>
      <alignment horizontal="right" vertical="top" readingOrder="0"/>
    </dxf>
  </rfmt>
  <rfmt sheetId="4" sqref="BF32" start="0" length="0">
    <dxf>
      <font>
        <sz val="8"/>
        <color rgb="FFFF0000"/>
        <name val="Santander Text"/>
        <scheme val="none"/>
      </font>
      <numFmt numFmtId="165" formatCode="_(* #\ ###\ ##0_);_(* \(#\ ###\ ##0\);_(* &quot;-&quot;_);_(@_)"/>
      <alignment horizontal="right" vertical="top" readingOrder="0"/>
    </dxf>
  </rfmt>
  <rfmt sheetId="4" sqref="BG32" start="0" length="0">
    <dxf>
      <font>
        <sz val="8"/>
        <color rgb="FFFF0000"/>
        <name val="Santander Text"/>
        <scheme val="none"/>
      </font>
      <numFmt numFmtId="165" formatCode="_(* #\ ###\ ##0_);_(* \(#\ ###\ ##0\);_(* &quot;-&quot;_);_(@_)"/>
      <alignment horizontal="right" vertical="top" readingOrder="0"/>
    </dxf>
  </rfmt>
  <rfmt sheetId="4" sqref="BH32" start="0" length="0">
    <dxf>
      <font>
        <sz val="8"/>
        <color rgb="FFFF0000"/>
        <name val="Santander Text"/>
        <scheme val="none"/>
      </font>
      <numFmt numFmtId="165" formatCode="_(* #\ ###\ ##0_);_(* \(#\ ###\ ##0\);_(* &quot;-&quot;_);_(@_)"/>
      <alignment horizontal="right" vertical="top" readingOrder="0"/>
    </dxf>
  </rfmt>
  <rfmt sheetId="4" sqref="BI32" start="0" length="0">
    <dxf>
      <font>
        <sz val="8"/>
        <color rgb="FFFF0000"/>
        <name val="Santander Text"/>
        <scheme val="none"/>
      </font>
      <numFmt numFmtId="165" formatCode="_(* #\ ###\ ##0_);_(* \(#\ ###\ ##0\);_(* &quot;-&quot;_);_(@_)"/>
      <alignment horizontal="right" vertical="top" readingOrder="0"/>
    </dxf>
  </rfmt>
  <rfmt sheetId="4" sqref="BJ32" start="0" length="0">
    <dxf>
      <font>
        <sz val="8"/>
        <color rgb="FFFF0000"/>
        <name val="Santander Text"/>
        <scheme val="none"/>
      </font>
      <numFmt numFmtId="165" formatCode="_(* #\ ###\ ##0_);_(* \(#\ ###\ ##0\);_(* &quot;-&quot;_);_(@_)"/>
      <alignment horizontal="right" vertical="top" readingOrder="0"/>
    </dxf>
  </rfmt>
  <rfmt sheetId="4" sqref="BK32" start="0" length="0">
    <dxf>
      <font>
        <sz val="8"/>
        <color rgb="FFFF0000"/>
        <name val="Santander Text"/>
        <scheme val="none"/>
      </font>
      <numFmt numFmtId="165" formatCode="_(* #\ ###\ ##0_);_(* \(#\ ###\ ##0\);_(* &quot;-&quot;_);_(@_)"/>
      <alignment horizontal="right" vertical="top" readingOrder="0"/>
    </dxf>
  </rfmt>
  <rfmt sheetId="4" sqref="BL32" start="0" length="0">
    <dxf>
      <font>
        <sz val="8"/>
        <color rgb="FFFF0000"/>
        <name val="Santander Text"/>
        <scheme val="none"/>
      </font>
      <numFmt numFmtId="165" formatCode="_(* #\ ###\ ##0_);_(* \(#\ ###\ ##0\);_(* &quot;-&quot;_);_(@_)"/>
      <alignment horizontal="right" vertical="top" readingOrder="0"/>
    </dxf>
  </rfmt>
  <rfmt sheetId="4" sqref="BM32" start="0" length="0">
    <dxf>
      <font>
        <sz val="8"/>
        <color rgb="FFFF0000"/>
        <name val="Santander Text"/>
        <scheme val="none"/>
      </font>
      <numFmt numFmtId="165" formatCode="_(* #\ ###\ ##0_);_(* \(#\ ###\ ##0\);_(* &quot;-&quot;_);_(@_)"/>
      <alignment horizontal="right" vertical="top" readingOrder="0"/>
    </dxf>
  </rfmt>
  <rfmt sheetId="4" sqref="BN32" start="0" length="0">
    <dxf>
      <font>
        <sz val="8"/>
        <color rgb="FFFF0000"/>
        <name val="Santander Text"/>
        <scheme val="none"/>
      </font>
      <numFmt numFmtId="165" formatCode="_(* #\ ###\ ##0_);_(* \(#\ ###\ ##0\);_(* &quot;-&quot;_);_(@_)"/>
      <alignment horizontal="right" vertical="top" readingOrder="0"/>
    </dxf>
  </rfmt>
  <rfmt sheetId="4" sqref="BO32" start="0" length="0">
    <dxf>
      <font>
        <sz val="8"/>
        <color rgb="FFFF0000"/>
        <name val="Santander Text"/>
        <scheme val="none"/>
      </font>
      <numFmt numFmtId="165" formatCode="_(* #\ ###\ ##0_);_(* \(#\ ###\ ##0\);_(* &quot;-&quot;_);_(@_)"/>
      <alignment horizontal="right" vertical="top" readingOrder="0"/>
    </dxf>
  </rfmt>
  <rfmt sheetId="4" sqref="BP32" start="0" length="0">
    <dxf>
      <font>
        <sz val="8"/>
        <color rgb="FFFF0000"/>
        <name val="Santander Text"/>
        <scheme val="none"/>
      </font>
      <numFmt numFmtId="165" formatCode="_(* #\ ###\ ##0_);_(* \(#\ ###\ ##0\);_(* &quot;-&quot;_);_(@_)"/>
      <alignment horizontal="right" vertical="top" readingOrder="0"/>
    </dxf>
  </rfmt>
  <rfmt sheetId="4" sqref="BQ32" start="0" length="0">
    <dxf>
      <font>
        <sz val="8"/>
        <color rgb="FFFF0000"/>
        <name val="Santander Text"/>
        <scheme val="none"/>
      </font>
      <numFmt numFmtId="165" formatCode="_(* #\ ###\ ##0_);_(* \(#\ ###\ ##0\);_(* &quot;-&quot;_);_(@_)"/>
      <alignment horizontal="right" vertical="top" readingOrder="0"/>
    </dxf>
  </rfmt>
  <rfmt sheetId="4" sqref="BR32" start="0" length="0">
    <dxf>
      <font>
        <sz val="8"/>
        <color rgb="FFFF0000"/>
        <name val="Santander Text"/>
        <scheme val="none"/>
      </font>
      <numFmt numFmtId="165" formatCode="_(* #\ ###\ ##0_);_(* \(#\ ###\ ##0\);_(* &quot;-&quot;_);_(@_)"/>
      <alignment horizontal="right" vertical="top" readingOrder="0"/>
    </dxf>
  </rfmt>
  <rfmt sheetId="4" sqref="BS32" start="0" length="0">
    <dxf>
      <font>
        <sz val="8"/>
        <color rgb="FFFF0000"/>
        <name val="Santander Text"/>
        <scheme val="none"/>
      </font>
      <numFmt numFmtId="165" formatCode="_(* #\ ###\ ##0_);_(* \(#\ ###\ ##0\);_(* &quot;-&quot;_);_(@_)"/>
      <alignment horizontal="right" vertical="top" readingOrder="0"/>
    </dxf>
  </rfmt>
  <rfmt sheetId="4" sqref="BT32" start="0" length="0">
    <dxf>
      <font>
        <sz val="8"/>
        <color rgb="FFFF0000"/>
        <name val="Santander Text"/>
        <scheme val="none"/>
      </font>
      <numFmt numFmtId="165" formatCode="_(* #\ ###\ ##0_);_(* \(#\ ###\ ##0\);_(* &quot;-&quot;_);_(@_)"/>
      <alignment horizontal="right" vertical="top" readingOrder="0"/>
    </dxf>
  </rfmt>
  <rfmt sheetId="4" sqref="BU32" start="0" length="0">
    <dxf>
      <font>
        <sz val="8"/>
        <color rgb="FFFF0000"/>
        <name val="Santander Text"/>
        <scheme val="none"/>
      </font>
      <numFmt numFmtId="165" formatCode="_(* #\ ###\ ##0_);_(* \(#\ ###\ ##0\);_(* &quot;-&quot;_);_(@_)"/>
      <alignment horizontal="right" vertical="top" readingOrder="0"/>
    </dxf>
  </rfmt>
  <rfmt sheetId="4" sqref="BV32" start="0" length="0">
    <dxf>
      <font>
        <sz val="8"/>
        <color rgb="FFFF0000"/>
        <name val="Santander Text"/>
        <scheme val="none"/>
      </font>
      <numFmt numFmtId="165" formatCode="_(* #\ ###\ ##0_);_(* \(#\ ###\ ##0\);_(* &quot;-&quot;_);_(@_)"/>
      <alignment horizontal="right" vertical="top" readingOrder="0"/>
    </dxf>
  </rfmt>
  <rfmt sheetId="4" sqref="BW32" start="0" length="0">
    <dxf>
      <font>
        <sz val="8"/>
        <color rgb="FFFF0000"/>
        <name val="Santander Text"/>
        <scheme val="none"/>
      </font>
      <numFmt numFmtId="165" formatCode="_(* #\ ###\ ##0_);_(* \(#\ ###\ ##0\);_(* &quot;-&quot;_);_(@_)"/>
      <alignment horizontal="right" vertical="top" readingOrder="0"/>
    </dxf>
  </rfmt>
  <rfmt sheetId="4" sqref="BX32" start="0" length="0">
    <dxf>
      <font>
        <sz val="8"/>
        <color rgb="FFFF0000"/>
        <name val="Santander Text"/>
        <scheme val="none"/>
      </font>
      <numFmt numFmtId="165" formatCode="_(* #\ ###\ ##0_);_(* \(#\ ###\ ##0\);_(* &quot;-&quot;_);_(@_)"/>
      <alignment horizontal="right" vertical="top" readingOrder="0"/>
    </dxf>
  </rfmt>
  <rfmt sheetId="4" sqref="BY32" start="0" length="0">
    <dxf>
      <font>
        <sz val="8"/>
        <color rgb="FFFF0000"/>
        <name val="Santander Text"/>
        <scheme val="none"/>
      </font>
      <numFmt numFmtId="165" formatCode="_(* #\ ###\ ##0_);_(* \(#\ ###\ ##0\);_(* &quot;-&quot;_);_(@_)"/>
      <alignment horizontal="right" vertical="top" readingOrder="0"/>
    </dxf>
  </rfmt>
  <rfmt sheetId="4" sqref="BZ32" start="0" length="0">
    <dxf>
      <font>
        <sz val="8"/>
        <color rgb="FFFF0000"/>
        <name val="Santander Text"/>
        <scheme val="none"/>
      </font>
      <numFmt numFmtId="165" formatCode="_(* #\ ###\ ##0_);_(* \(#\ ###\ ##0\);_(* &quot;-&quot;_);_(@_)"/>
      <alignment horizontal="right" vertical="top" readingOrder="0"/>
    </dxf>
  </rfmt>
  <rfmt sheetId="4" sqref="CA32" start="0" length="0">
    <dxf>
      <font>
        <sz val="8"/>
        <color rgb="FFFF0000"/>
        <name val="Santander Text"/>
        <scheme val="none"/>
      </font>
      <numFmt numFmtId="165" formatCode="_(* #\ ###\ ##0_);_(* \(#\ ###\ ##0\);_(* &quot;-&quot;_);_(@_)"/>
      <alignment horizontal="right" vertical="top" readingOrder="0"/>
    </dxf>
  </rfmt>
  <rfmt sheetId="4" sqref="CB32" start="0" length="0">
    <dxf>
      <font>
        <sz val="8"/>
        <color rgb="FFFF0000"/>
        <name val="Santander Text"/>
        <scheme val="none"/>
      </font>
      <numFmt numFmtId="165" formatCode="_(* #\ ###\ ##0_);_(* \(#\ ###\ ##0\);_(* &quot;-&quot;_);_(@_)"/>
      <alignment horizontal="right" vertical="top" readingOrder="0"/>
    </dxf>
  </rfmt>
  <rfmt sheetId="4" sqref="CC32" start="0" length="0">
    <dxf>
      <font>
        <sz val="8"/>
        <color rgb="FFFF0000"/>
        <name val="Santander Text"/>
        <scheme val="none"/>
      </font>
      <numFmt numFmtId="165" formatCode="_(* #\ ###\ ##0_);_(* \(#\ ###\ ##0\);_(* &quot;-&quot;_);_(@_)"/>
      <alignment horizontal="right" vertical="top" readingOrder="0"/>
    </dxf>
  </rfmt>
  <rfmt sheetId="4" sqref="CD32" start="0" length="0">
    <dxf>
      <font>
        <sz val="8"/>
        <color rgb="FFFF0000"/>
        <name val="Santander Text"/>
        <scheme val="none"/>
      </font>
      <numFmt numFmtId="165" formatCode="_(* #\ ###\ ##0_);_(* \(#\ ###\ ##0\);_(* &quot;-&quot;_);_(@_)"/>
      <alignment horizontal="right" vertical="top" readingOrder="0"/>
    </dxf>
  </rfmt>
  <rfmt sheetId="4" sqref="CE32" start="0" length="0">
    <dxf>
      <font>
        <sz val="8"/>
        <color rgb="FFFF0000"/>
        <name val="Santander Text"/>
        <scheme val="none"/>
      </font>
      <numFmt numFmtId="165" formatCode="_(* #\ ###\ ##0_);_(* \(#\ ###\ ##0\);_(* &quot;-&quot;_);_(@_)"/>
      <alignment horizontal="right" vertical="top" readingOrder="0"/>
    </dxf>
  </rfmt>
  <rfmt sheetId="4" sqref="CF32" start="0" length="0">
    <dxf>
      <font>
        <sz val="8"/>
        <color rgb="FFFF0000"/>
        <name val="Santander Text"/>
        <scheme val="none"/>
      </font>
      <numFmt numFmtId="165" formatCode="_(* #\ ###\ ##0_);_(* \(#\ ###\ ##0\);_(* &quot;-&quot;_);_(@_)"/>
      <alignment horizontal="right" vertical="top" readingOrder="0"/>
    </dxf>
  </rfmt>
  <rfmt sheetId="4" sqref="CG32" start="0" length="0">
    <dxf>
      <font>
        <sz val="8"/>
        <color rgb="FFFF0000"/>
        <name val="Santander Text"/>
        <scheme val="none"/>
      </font>
      <numFmt numFmtId="165" formatCode="_(* #\ ###\ ##0_);_(* \(#\ ###\ ##0\);_(* &quot;-&quot;_);_(@_)"/>
      <alignment horizontal="right" vertical="top" readingOrder="0"/>
    </dxf>
  </rfmt>
  <rfmt sheetId="4" sqref="CH32" start="0" length="0">
    <dxf>
      <font>
        <sz val="8"/>
        <color rgb="FFFF0000"/>
        <name val="Santander Text"/>
        <scheme val="none"/>
      </font>
      <numFmt numFmtId="165" formatCode="_(* #\ ###\ ##0_);_(* \(#\ ###\ ##0\);_(* &quot;-&quot;_);_(@_)"/>
      <alignment horizontal="right" vertical="top" readingOrder="0"/>
    </dxf>
  </rfmt>
  <rfmt sheetId="4" sqref="CI32" start="0" length="0">
    <dxf>
      <font>
        <sz val="8"/>
        <color rgb="FFFF0000"/>
        <name val="Santander Text"/>
        <scheme val="none"/>
      </font>
      <numFmt numFmtId="165" formatCode="_(* #\ ###\ ##0_);_(* \(#\ ###\ ##0\);_(* &quot;-&quot;_);_(@_)"/>
      <alignment horizontal="right" vertical="top" readingOrder="0"/>
    </dxf>
  </rfmt>
  <rfmt sheetId="4" sqref="CJ32" start="0" length="0">
    <dxf>
      <font>
        <sz val="8"/>
        <color rgb="FFFF0000"/>
        <name val="Santander Text"/>
        <scheme val="none"/>
      </font>
      <numFmt numFmtId="165" formatCode="_(* #\ ###\ ##0_);_(* \(#\ ###\ ##0\);_(* &quot;-&quot;_);_(@_)"/>
      <alignment horizontal="right" vertical="top" readingOrder="0"/>
    </dxf>
  </rfmt>
  <rfmt sheetId="4" sqref="CK32" start="0" length="0">
    <dxf>
      <font>
        <sz val="8"/>
        <color rgb="FFFF0000"/>
        <name val="Santander Text"/>
        <scheme val="none"/>
      </font>
      <numFmt numFmtId="165" formatCode="_(* #\ ###\ ##0_);_(* \(#\ ###\ ##0\);_(* &quot;-&quot;_);_(@_)"/>
      <alignment horizontal="right" vertical="top" readingOrder="0"/>
    </dxf>
  </rfmt>
  <rfmt sheetId="4" sqref="CL32" start="0" length="0">
    <dxf>
      <font>
        <sz val="8"/>
        <color rgb="FFFF0000"/>
        <name val="Santander Text"/>
        <scheme val="none"/>
      </font>
      <numFmt numFmtId="165" formatCode="_(* #\ ###\ ##0_);_(* \(#\ ###\ ##0\);_(* &quot;-&quot;_);_(@_)"/>
      <alignment horizontal="right" vertical="top" readingOrder="0"/>
    </dxf>
  </rfmt>
  <rfmt sheetId="4" sqref="CM32" start="0" length="0">
    <dxf>
      <font>
        <sz val="8"/>
        <color rgb="FFFF0000"/>
        <name val="Santander Text"/>
        <scheme val="none"/>
      </font>
      <numFmt numFmtId="165" formatCode="_(* #\ ###\ ##0_);_(* \(#\ ###\ ##0\);_(* &quot;-&quot;_);_(@_)"/>
      <alignment horizontal="right" vertical="top" readingOrder="0"/>
    </dxf>
  </rfmt>
  <rfmt sheetId="4" sqref="CN32" start="0" length="0">
    <dxf>
      <font>
        <sz val="8"/>
        <color rgb="FFFF0000"/>
        <name val="Santander Text"/>
        <scheme val="none"/>
      </font>
      <numFmt numFmtId="165" formatCode="_(* #\ ###\ ##0_);_(* \(#\ ###\ ##0\);_(* &quot;-&quot;_);_(@_)"/>
      <alignment horizontal="right" vertical="top" readingOrder="0"/>
    </dxf>
  </rfmt>
  <rfmt sheetId="4" sqref="CO32" start="0" length="0">
    <dxf>
      <font>
        <sz val="8"/>
        <color rgb="FFFF0000"/>
        <name val="Santander Text"/>
        <scheme val="none"/>
      </font>
      <numFmt numFmtId="165" formatCode="_(* #\ ###\ ##0_);_(* \(#\ ###\ ##0\);_(* &quot;-&quot;_);_(@_)"/>
      <alignment horizontal="right" vertical="top" readingOrder="0"/>
    </dxf>
  </rfmt>
  <rfmt sheetId="4" sqref="CP32" start="0" length="0">
    <dxf>
      <font>
        <sz val="8"/>
        <color rgb="FFFF0000"/>
        <name val="Santander Text"/>
        <scheme val="none"/>
      </font>
      <numFmt numFmtId="165" formatCode="_(* #\ ###\ ##0_);_(* \(#\ ###\ ##0\);_(* &quot;-&quot;_);_(@_)"/>
      <alignment horizontal="right" vertical="top" readingOrder="0"/>
    </dxf>
  </rfmt>
  <rfmt sheetId="4" sqref="CQ32" start="0" length="0">
    <dxf>
      <font>
        <sz val="8"/>
        <color rgb="FFFF0000"/>
        <name val="Santander Text"/>
        <scheme val="none"/>
      </font>
      <numFmt numFmtId="165" formatCode="_(* #\ ###\ ##0_);_(* \(#\ ###\ ##0\);_(* &quot;-&quot;_);_(@_)"/>
      <alignment horizontal="right" vertical="top" readingOrder="0"/>
    </dxf>
  </rfmt>
  <rfmt sheetId="4" sqref="CR32" start="0" length="0">
    <dxf>
      <font>
        <sz val="8"/>
        <color rgb="FFFF0000"/>
        <name val="Santander Text"/>
        <scheme val="none"/>
      </font>
      <numFmt numFmtId="165" formatCode="_(* #\ ###\ ##0_);_(* \(#\ ###\ ##0\);_(* &quot;-&quot;_);_(@_)"/>
      <alignment horizontal="right" vertical="top" readingOrder="0"/>
    </dxf>
  </rfmt>
  <rfmt sheetId="4" sqref="CS32" start="0" length="0">
    <dxf>
      <font>
        <sz val="8"/>
        <color rgb="FFFF0000"/>
        <name val="Santander Text"/>
        <scheme val="none"/>
      </font>
      <numFmt numFmtId="165" formatCode="_(* #\ ###\ ##0_);_(* \(#\ ###\ ##0\);_(* &quot;-&quot;_);_(@_)"/>
      <alignment horizontal="right" vertical="top" readingOrder="0"/>
    </dxf>
  </rfmt>
  <rfmt sheetId="4" sqref="CT32" start="0" length="0">
    <dxf>
      <font>
        <sz val="8"/>
        <color rgb="FFFF0000"/>
        <name val="Santander Text"/>
        <scheme val="none"/>
      </font>
      <numFmt numFmtId="165" formatCode="_(* #\ ###\ ##0_);_(* \(#\ ###\ ##0\);_(* &quot;-&quot;_);_(@_)"/>
      <alignment horizontal="right" vertical="top" readingOrder="0"/>
    </dxf>
  </rfmt>
  <rfmt sheetId="4" sqref="X33" start="0" length="0">
    <dxf>
      <font>
        <sz val="8"/>
        <color rgb="FFFF0000"/>
        <name val="Santander Text"/>
        <scheme val="none"/>
      </font>
      <numFmt numFmtId="165" formatCode="_(* #\ ###\ ##0_);_(* \(#\ ###\ ##0\);_(* &quot;-&quot;_);_(@_)"/>
      <alignment horizontal="right" vertical="top" readingOrder="0"/>
    </dxf>
  </rfmt>
  <rfmt sheetId="4" sqref="Y33" start="0" length="0">
    <dxf>
      <font>
        <sz val="8"/>
        <color rgb="FFFF0000"/>
        <name val="Santander Text"/>
        <scheme val="none"/>
      </font>
      <numFmt numFmtId="165" formatCode="_(* #\ ###\ ##0_);_(* \(#\ ###\ ##0\);_(* &quot;-&quot;_);_(@_)"/>
      <alignment horizontal="right" vertical="top" readingOrder="0"/>
    </dxf>
  </rfmt>
  <rfmt sheetId="4" sqref="Z33" start="0" length="0">
    <dxf>
      <font>
        <sz val="8"/>
        <color rgb="FFFF0000"/>
        <name val="Santander Text"/>
        <scheme val="none"/>
      </font>
      <numFmt numFmtId="165" formatCode="_(* #\ ###\ ##0_);_(* \(#\ ###\ ##0\);_(* &quot;-&quot;_);_(@_)"/>
      <alignment horizontal="right" vertical="top" readingOrder="0"/>
    </dxf>
  </rfmt>
  <rfmt sheetId="4" sqref="AA33" start="0" length="0">
    <dxf>
      <font>
        <sz val="8"/>
        <color rgb="FFFF0000"/>
        <name val="Santander Text"/>
        <scheme val="none"/>
      </font>
      <numFmt numFmtId="165" formatCode="_(* #\ ###\ ##0_);_(* \(#\ ###\ ##0\);_(* &quot;-&quot;_);_(@_)"/>
      <alignment horizontal="right" vertical="top" readingOrder="0"/>
    </dxf>
  </rfmt>
  <rfmt sheetId="4" sqref="AB33" start="0" length="0">
    <dxf>
      <font>
        <sz val="8"/>
        <color rgb="FFFF0000"/>
        <name val="Santander Text"/>
        <scheme val="none"/>
      </font>
      <numFmt numFmtId="165" formatCode="_(* #\ ###\ ##0_);_(* \(#\ ###\ ##0\);_(* &quot;-&quot;_);_(@_)"/>
      <alignment horizontal="right" vertical="top" readingOrder="0"/>
    </dxf>
  </rfmt>
  <rfmt sheetId="4" sqref="AC33" start="0" length="0">
    <dxf>
      <font>
        <sz val="8"/>
        <color rgb="FFFF0000"/>
        <name val="Santander Text"/>
        <scheme val="none"/>
      </font>
      <numFmt numFmtId="165" formatCode="_(* #\ ###\ ##0_);_(* \(#\ ###\ ##0\);_(* &quot;-&quot;_);_(@_)"/>
      <alignment horizontal="right" vertical="top" readingOrder="0"/>
    </dxf>
  </rfmt>
  <rfmt sheetId="4" sqref="AD33" start="0" length="0">
    <dxf>
      <font>
        <sz val="8"/>
        <color rgb="FFFF0000"/>
        <name val="Santander Text"/>
        <scheme val="none"/>
      </font>
      <numFmt numFmtId="165" formatCode="_(* #\ ###\ ##0_);_(* \(#\ ###\ ##0\);_(* &quot;-&quot;_);_(@_)"/>
      <alignment horizontal="right" vertical="top" readingOrder="0"/>
    </dxf>
  </rfmt>
  <rfmt sheetId="4" sqref="AE33" start="0" length="0">
    <dxf>
      <font>
        <sz val="8"/>
        <color rgb="FFFF0000"/>
        <name val="Santander Text"/>
        <scheme val="none"/>
      </font>
      <numFmt numFmtId="165" formatCode="_(* #\ ###\ ##0_);_(* \(#\ ###\ ##0\);_(* &quot;-&quot;_);_(@_)"/>
      <alignment horizontal="right" vertical="top" readingOrder="0"/>
    </dxf>
  </rfmt>
  <rfmt sheetId="4" sqref="AF33" start="0" length="0">
    <dxf>
      <font>
        <sz val="8"/>
        <color rgb="FFFF0000"/>
        <name val="Santander Text"/>
        <scheme val="none"/>
      </font>
      <numFmt numFmtId="165" formatCode="_(* #\ ###\ ##0_);_(* \(#\ ###\ ##0\);_(* &quot;-&quot;_);_(@_)"/>
      <alignment horizontal="right" vertical="top" readingOrder="0"/>
    </dxf>
  </rfmt>
  <rfmt sheetId="4" sqref="AG33" start="0" length="0">
    <dxf>
      <font>
        <sz val="8"/>
        <color rgb="FFFF0000"/>
        <name val="Santander Text"/>
        <scheme val="none"/>
      </font>
      <numFmt numFmtId="165" formatCode="_(* #\ ###\ ##0_);_(* \(#\ ###\ ##0\);_(* &quot;-&quot;_);_(@_)"/>
      <alignment horizontal="right" vertical="top" readingOrder="0"/>
    </dxf>
  </rfmt>
  <rfmt sheetId="4" sqref="AH33" start="0" length="0">
    <dxf>
      <font>
        <sz val="8"/>
        <color rgb="FFFF0000"/>
        <name val="Santander Text"/>
        <scheme val="none"/>
      </font>
      <numFmt numFmtId="165" formatCode="_(* #\ ###\ ##0_);_(* \(#\ ###\ ##0\);_(* &quot;-&quot;_);_(@_)"/>
      <alignment horizontal="right" vertical="top" readingOrder="0"/>
    </dxf>
  </rfmt>
  <rfmt sheetId="4" sqref="AI33" start="0" length="0">
    <dxf>
      <font>
        <sz val="8"/>
        <color rgb="FFFF0000"/>
        <name val="Santander Text"/>
        <scheme val="none"/>
      </font>
      <numFmt numFmtId="165" formatCode="_(* #\ ###\ ##0_);_(* \(#\ ###\ ##0\);_(* &quot;-&quot;_);_(@_)"/>
      <alignment horizontal="right" vertical="top" readingOrder="0"/>
    </dxf>
  </rfmt>
  <rfmt sheetId="4" sqref="AJ33" start="0" length="0">
    <dxf>
      <font>
        <sz val="8"/>
        <color rgb="FFFF0000"/>
        <name val="Santander Text"/>
        <scheme val="none"/>
      </font>
      <numFmt numFmtId="165" formatCode="_(* #\ ###\ ##0_);_(* \(#\ ###\ ##0\);_(* &quot;-&quot;_);_(@_)"/>
      <alignment horizontal="right" vertical="top" readingOrder="0"/>
    </dxf>
  </rfmt>
  <rfmt sheetId="4" sqref="AK33" start="0" length="0">
    <dxf>
      <font>
        <sz val="8"/>
        <color rgb="FFFF0000"/>
        <name val="Santander Text"/>
        <scheme val="none"/>
      </font>
      <numFmt numFmtId="165" formatCode="_(* #\ ###\ ##0_);_(* \(#\ ###\ ##0\);_(* &quot;-&quot;_);_(@_)"/>
      <alignment horizontal="right" vertical="top" readingOrder="0"/>
    </dxf>
  </rfmt>
  <rfmt sheetId="4" sqref="AL33" start="0" length="0">
    <dxf>
      <font>
        <sz val="8"/>
        <color rgb="FFFF0000"/>
        <name val="Santander Text"/>
        <scheme val="none"/>
      </font>
      <numFmt numFmtId="165" formatCode="_(* #\ ###\ ##0_);_(* \(#\ ###\ ##0\);_(* &quot;-&quot;_);_(@_)"/>
      <alignment horizontal="right" vertical="top" readingOrder="0"/>
    </dxf>
  </rfmt>
  <rfmt sheetId="4" sqref="AM33" start="0" length="0">
    <dxf>
      <font>
        <sz val="8"/>
        <color rgb="FFFF0000"/>
        <name val="Santander Text"/>
        <scheme val="none"/>
      </font>
      <numFmt numFmtId="165" formatCode="_(* #\ ###\ ##0_);_(* \(#\ ###\ ##0\);_(* &quot;-&quot;_);_(@_)"/>
      <alignment horizontal="right" vertical="top" readingOrder="0"/>
    </dxf>
  </rfmt>
  <rfmt sheetId="4" sqref="AN33" start="0" length="0">
    <dxf>
      <font>
        <sz val="8"/>
        <color rgb="FFFF0000"/>
        <name val="Santander Text"/>
        <scheme val="none"/>
      </font>
      <numFmt numFmtId="165" formatCode="_(* #\ ###\ ##0_);_(* \(#\ ###\ ##0\);_(* &quot;-&quot;_);_(@_)"/>
      <alignment horizontal="right" vertical="top" readingOrder="0"/>
    </dxf>
  </rfmt>
  <rfmt sheetId="4" sqref="AO33" start="0" length="0">
    <dxf>
      <font>
        <sz val="8"/>
        <color rgb="FFFF0000"/>
        <name val="Santander Text"/>
        <scheme val="none"/>
      </font>
      <numFmt numFmtId="165" formatCode="_(* #\ ###\ ##0_);_(* \(#\ ###\ ##0\);_(* &quot;-&quot;_);_(@_)"/>
      <alignment horizontal="right" vertical="top" readingOrder="0"/>
    </dxf>
  </rfmt>
  <rfmt sheetId="4" sqref="AP33" start="0" length="0">
    <dxf>
      <font>
        <sz val="8"/>
        <color rgb="FFFF0000"/>
        <name val="Santander Text"/>
        <scheme val="none"/>
      </font>
      <numFmt numFmtId="165" formatCode="_(* #\ ###\ ##0_);_(* \(#\ ###\ ##0\);_(* &quot;-&quot;_);_(@_)"/>
      <alignment horizontal="right" vertical="top" readingOrder="0"/>
    </dxf>
  </rfmt>
  <rfmt sheetId="4" sqref="AQ33" start="0" length="0">
    <dxf>
      <font>
        <sz val="8"/>
        <color rgb="FFFF0000"/>
        <name val="Santander Text"/>
        <scheme val="none"/>
      </font>
      <numFmt numFmtId="165" formatCode="_(* #\ ###\ ##0_);_(* \(#\ ###\ ##0\);_(* &quot;-&quot;_);_(@_)"/>
      <alignment horizontal="right" vertical="top" readingOrder="0"/>
    </dxf>
  </rfmt>
  <rfmt sheetId="4" sqref="AR33" start="0" length="0">
    <dxf>
      <font>
        <sz val="8"/>
        <color rgb="FFFF0000"/>
        <name val="Santander Text"/>
        <scheme val="none"/>
      </font>
      <numFmt numFmtId="165" formatCode="_(* #\ ###\ ##0_);_(* \(#\ ###\ ##0\);_(* &quot;-&quot;_);_(@_)"/>
      <alignment horizontal="right" vertical="top" readingOrder="0"/>
    </dxf>
  </rfmt>
  <rfmt sheetId="4" sqref="AS33" start="0" length="0">
    <dxf>
      <font>
        <sz val="8"/>
        <color rgb="FFFF0000"/>
        <name val="Santander Text"/>
        <scheme val="none"/>
      </font>
      <numFmt numFmtId="165" formatCode="_(* #\ ###\ ##0_);_(* \(#\ ###\ ##0\);_(* &quot;-&quot;_);_(@_)"/>
      <alignment horizontal="right" vertical="top" readingOrder="0"/>
    </dxf>
  </rfmt>
  <rfmt sheetId="4" sqref="AT33" start="0" length="0">
    <dxf>
      <font>
        <sz val="8"/>
        <color rgb="FFFF0000"/>
        <name val="Santander Text"/>
        <scheme val="none"/>
      </font>
      <numFmt numFmtId="165" formatCode="_(* #\ ###\ ##0_);_(* \(#\ ###\ ##0\);_(* &quot;-&quot;_);_(@_)"/>
      <alignment horizontal="right" vertical="top" readingOrder="0"/>
    </dxf>
  </rfmt>
  <rfmt sheetId="4" sqref="AU33" start="0" length="0">
    <dxf>
      <font>
        <sz val="8"/>
        <color rgb="FFFF0000"/>
        <name val="Santander Text"/>
        <scheme val="none"/>
      </font>
      <numFmt numFmtId="165" formatCode="_(* #\ ###\ ##0_);_(* \(#\ ###\ ##0\);_(* &quot;-&quot;_);_(@_)"/>
      <alignment horizontal="right" vertical="top" readingOrder="0"/>
    </dxf>
  </rfmt>
  <rfmt sheetId="4" sqref="AV33" start="0" length="0">
    <dxf>
      <font>
        <sz val="8"/>
        <color rgb="FFFF0000"/>
        <name val="Santander Text"/>
        <scheme val="none"/>
      </font>
      <numFmt numFmtId="165" formatCode="_(* #\ ###\ ##0_);_(* \(#\ ###\ ##0\);_(* &quot;-&quot;_);_(@_)"/>
      <alignment horizontal="right" vertical="top" readingOrder="0"/>
    </dxf>
  </rfmt>
  <rfmt sheetId="4" sqref="AW33" start="0" length="0">
    <dxf>
      <font>
        <sz val="8"/>
        <color rgb="FFFF0000"/>
        <name val="Santander Text"/>
        <scheme val="none"/>
      </font>
      <numFmt numFmtId="165" formatCode="_(* #\ ###\ ##0_);_(* \(#\ ###\ ##0\);_(* &quot;-&quot;_);_(@_)"/>
      <alignment horizontal="right" vertical="top" readingOrder="0"/>
    </dxf>
  </rfmt>
  <rfmt sheetId="4" sqref="AX33" start="0" length="0">
    <dxf>
      <font>
        <sz val="8"/>
        <color rgb="FFFF0000"/>
        <name val="Santander Text"/>
        <scheme val="none"/>
      </font>
      <numFmt numFmtId="165" formatCode="_(* #\ ###\ ##0_);_(* \(#\ ###\ ##0\);_(* &quot;-&quot;_);_(@_)"/>
      <alignment horizontal="right" vertical="top" readingOrder="0"/>
    </dxf>
  </rfmt>
  <rfmt sheetId="4" sqref="AY33" start="0" length="0">
    <dxf>
      <font>
        <sz val="8"/>
        <color rgb="FFFF0000"/>
        <name val="Santander Text"/>
        <scheme val="none"/>
      </font>
      <numFmt numFmtId="165" formatCode="_(* #\ ###\ ##0_);_(* \(#\ ###\ ##0\);_(* &quot;-&quot;_);_(@_)"/>
      <alignment horizontal="right" vertical="top" readingOrder="0"/>
    </dxf>
  </rfmt>
  <rfmt sheetId="4" sqref="AZ33" start="0" length="0">
    <dxf>
      <font>
        <sz val="8"/>
        <color rgb="FFFF0000"/>
        <name val="Santander Text"/>
        <scheme val="none"/>
      </font>
      <numFmt numFmtId="165" formatCode="_(* #\ ###\ ##0_);_(* \(#\ ###\ ##0\);_(* &quot;-&quot;_);_(@_)"/>
      <alignment horizontal="right" vertical="top" readingOrder="0"/>
    </dxf>
  </rfmt>
  <rfmt sheetId="4" sqref="BA33" start="0" length="0">
    <dxf>
      <font>
        <sz val="8"/>
        <color rgb="FFFF0000"/>
        <name val="Santander Text"/>
        <scheme val="none"/>
      </font>
      <numFmt numFmtId="165" formatCode="_(* #\ ###\ ##0_);_(* \(#\ ###\ ##0\);_(* &quot;-&quot;_);_(@_)"/>
      <alignment horizontal="right" vertical="top" readingOrder="0"/>
    </dxf>
  </rfmt>
  <rfmt sheetId="4" sqref="BB33" start="0" length="0">
    <dxf>
      <font>
        <sz val="8"/>
        <color rgb="FFFF0000"/>
        <name val="Santander Text"/>
        <scheme val="none"/>
      </font>
      <numFmt numFmtId="165" formatCode="_(* #\ ###\ ##0_);_(* \(#\ ###\ ##0\);_(* &quot;-&quot;_);_(@_)"/>
      <alignment horizontal="right" vertical="top" readingOrder="0"/>
    </dxf>
  </rfmt>
  <rfmt sheetId="4" sqref="BC33" start="0" length="0">
    <dxf>
      <font>
        <sz val="8"/>
        <color rgb="FFFF0000"/>
        <name val="Santander Text"/>
        <scheme val="none"/>
      </font>
      <numFmt numFmtId="165" formatCode="_(* #\ ###\ ##0_);_(* \(#\ ###\ ##0\);_(* &quot;-&quot;_);_(@_)"/>
      <alignment horizontal="right" vertical="top" readingOrder="0"/>
    </dxf>
  </rfmt>
  <rfmt sheetId="4" sqref="BD33" start="0" length="0">
    <dxf>
      <font>
        <sz val="8"/>
        <color rgb="FFFF0000"/>
        <name val="Santander Text"/>
        <scheme val="none"/>
      </font>
      <numFmt numFmtId="165" formatCode="_(* #\ ###\ ##0_);_(* \(#\ ###\ ##0\);_(* &quot;-&quot;_);_(@_)"/>
      <alignment horizontal="right" vertical="top" readingOrder="0"/>
    </dxf>
  </rfmt>
  <rfmt sheetId="4" sqref="BE33" start="0" length="0">
    <dxf>
      <font>
        <sz val="8"/>
        <color rgb="FFFF0000"/>
        <name val="Santander Text"/>
        <scheme val="none"/>
      </font>
      <numFmt numFmtId="165" formatCode="_(* #\ ###\ ##0_);_(* \(#\ ###\ ##0\);_(* &quot;-&quot;_);_(@_)"/>
      <alignment horizontal="right" vertical="top" readingOrder="0"/>
    </dxf>
  </rfmt>
  <rfmt sheetId="4" sqref="BF33" start="0" length="0">
    <dxf>
      <font>
        <sz val="8"/>
        <color rgb="FFFF0000"/>
        <name val="Santander Text"/>
        <scheme val="none"/>
      </font>
      <numFmt numFmtId="165" formatCode="_(* #\ ###\ ##0_);_(* \(#\ ###\ ##0\);_(* &quot;-&quot;_);_(@_)"/>
      <alignment horizontal="right" vertical="top" readingOrder="0"/>
    </dxf>
  </rfmt>
  <rfmt sheetId="4" sqref="BG33" start="0" length="0">
    <dxf>
      <font>
        <sz val="8"/>
        <color rgb="FFFF0000"/>
        <name val="Santander Text"/>
        <scheme val="none"/>
      </font>
      <numFmt numFmtId="165" formatCode="_(* #\ ###\ ##0_);_(* \(#\ ###\ ##0\);_(* &quot;-&quot;_);_(@_)"/>
      <alignment horizontal="right" vertical="top" readingOrder="0"/>
    </dxf>
  </rfmt>
  <rfmt sheetId="4" sqref="BH33" start="0" length="0">
    <dxf>
      <font>
        <sz val="8"/>
        <color rgb="FFFF0000"/>
        <name val="Santander Text"/>
        <scheme val="none"/>
      </font>
      <numFmt numFmtId="165" formatCode="_(* #\ ###\ ##0_);_(* \(#\ ###\ ##0\);_(* &quot;-&quot;_);_(@_)"/>
      <alignment horizontal="right" vertical="top" readingOrder="0"/>
    </dxf>
  </rfmt>
  <rfmt sheetId="4" sqref="BI33" start="0" length="0">
    <dxf>
      <font>
        <sz val="8"/>
        <color rgb="FFFF0000"/>
        <name val="Santander Text"/>
        <scheme val="none"/>
      </font>
      <numFmt numFmtId="165" formatCode="_(* #\ ###\ ##0_);_(* \(#\ ###\ ##0\);_(* &quot;-&quot;_);_(@_)"/>
      <alignment horizontal="right" vertical="top" readingOrder="0"/>
    </dxf>
  </rfmt>
  <rfmt sheetId="4" sqref="BJ33" start="0" length="0">
    <dxf>
      <font>
        <sz val="8"/>
        <color rgb="FFFF0000"/>
        <name val="Santander Text"/>
        <scheme val="none"/>
      </font>
      <numFmt numFmtId="165" formatCode="_(* #\ ###\ ##0_);_(* \(#\ ###\ ##0\);_(* &quot;-&quot;_);_(@_)"/>
      <alignment horizontal="right" vertical="top" readingOrder="0"/>
    </dxf>
  </rfmt>
  <rfmt sheetId="4" sqref="BK33" start="0" length="0">
    <dxf>
      <font>
        <sz val="8"/>
        <color rgb="FFFF0000"/>
        <name val="Santander Text"/>
        <scheme val="none"/>
      </font>
      <numFmt numFmtId="165" formatCode="_(* #\ ###\ ##0_);_(* \(#\ ###\ ##0\);_(* &quot;-&quot;_);_(@_)"/>
      <alignment horizontal="right" vertical="top" readingOrder="0"/>
    </dxf>
  </rfmt>
  <rfmt sheetId="4" sqref="BL33" start="0" length="0">
    <dxf>
      <font>
        <sz val="8"/>
        <color rgb="FFFF0000"/>
        <name val="Santander Text"/>
        <scheme val="none"/>
      </font>
      <numFmt numFmtId="165" formatCode="_(* #\ ###\ ##0_);_(* \(#\ ###\ ##0\);_(* &quot;-&quot;_);_(@_)"/>
      <alignment horizontal="right" vertical="top" readingOrder="0"/>
    </dxf>
  </rfmt>
  <rfmt sheetId="4" sqref="BM33" start="0" length="0">
    <dxf>
      <font>
        <sz val="8"/>
        <color rgb="FFFF0000"/>
        <name val="Santander Text"/>
        <scheme val="none"/>
      </font>
      <numFmt numFmtId="165" formatCode="_(* #\ ###\ ##0_);_(* \(#\ ###\ ##0\);_(* &quot;-&quot;_);_(@_)"/>
      <alignment horizontal="right" vertical="top" readingOrder="0"/>
    </dxf>
  </rfmt>
  <rfmt sheetId="4" sqref="BN33" start="0" length="0">
    <dxf>
      <font>
        <sz val="8"/>
        <color rgb="FFFF0000"/>
        <name val="Santander Text"/>
        <scheme val="none"/>
      </font>
      <numFmt numFmtId="165" formatCode="_(* #\ ###\ ##0_);_(* \(#\ ###\ ##0\);_(* &quot;-&quot;_);_(@_)"/>
      <alignment horizontal="right" vertical="top" readingOrder="0"/>
    </dxf>
  </rfmt>
  <rfmt sheetId="4" sqref="BO33" start="0" length="0">
    <dxf>
      <font>
        <sz val="8"/>
        <color rgb="FFFF0000"/>
        <name val="Santander Text"/>
        <scheme val="none"/>
      </font>
      <numFmt numFmtId="165" formatCode="_(* #\ ###\ ##0_);_(* \(#\ ###\ ##0\);_(* &quot;-&quot;_);_(@_)"/>
      <alignment horizontal="right" vertical="top" readingOrder="0"/>
    </dxf>
  </rfmt>
  <rfmt sheetId="4" sqref="BP33" start="0" length="0">
    <dxf>
      <font>
        <sz val="8"/>
        <color rgb="FFFF0000"/>
        <name val="Santander Text"/>
        <scheme val="none"/>
      </font>
      <numFmt numFmtId="165" formatCode="_(* #\ ###\ ##0_);_(* \(#\ ###\ ##0\);_(* &quot;-&quot;_);_(@_)"/>
      <alignment horizontal="right" vertical="top" readingOrder="0"/>
    </dxf>
  </rfmt>
  <rfmt sheetId="4" sqref="BQ33" start="0" length="0">
    <dxf>
      <font>
        <sz val="8"/>
        <color rgb="FFFF0000"/>
        <name val="Santander Text"/>
        <scheme val="none"/>
      </font>
      <numFmt numFmtId="165" formatCode="_(* #\ ###\ ##0_);_(* \(#\ ###\ ##0\);_(* &quot;-&quot;_);_(@_)"/>
      <alignment horizontal="right" vertical="top" readingOrder="0"/>
    </dxf>
  </rfmt>
  <rfmt sheetId="4" sqref="BR33" start="0" length="0">
    <dxf>
      <font>
        <sz val="8"/>
        <color rgb="FFFF0000"/>
        <name val="Santander Text"/>
        <scheme val="none"/>
      </font>
      <numFmt numFmtId="165" formatCode="_(* #\ ###\ ##0_);_(* \(#\ ###\ ##0\);_(* &quot;-&quot;_);_(@_)"/>
      <alignment horizontal="right" vertical="top" readingOrder="0"/>
    </dxf>
  </rfmt>
  <rfmt sheetId="4" sqref="BS33" start="0" length="0">
    <dxf>
      <font>
        <sz val="8"/>
        <color rgb="FFFF0000"/>
        <name val="Santander Text"/>
        <scheme val="none"/>
      </font>
      <numFmt numFmtId="165" formatCode="_(* #\ ###\ ##0_);_(* \(#\ ###\ ##0\);_(* &quot;-&quot;_);_(@_)"/>
      <alignment horizontal="right" vertical="top" readingOrder="0"/>
    </dxf>
  </rfmt>
  <rfmt sheetId="4" sqref="BT33" start="0" length="0">
    <dxf>
      <font>
        <sz val="8"/>
        <color rgb="FFFF0000"/>
        <name val="Santander Text"/>
        <scheme val="none"/>
      </font>
      <numFmt numFmtId="165" formatCode="_(* #\ ###\ ##0_);_(* \(#\ ###\ ##0\);_(* &quot;-&quot;_);_(@_)"/>
      <alignment horizontal="right" vertical="top" readingOrder="0"/>
    </dxf>
  </rfmt>
  <rfmt sheetId="4" sqref="BU33" start="0" length="0">
    <dxf>
      <font>
        <sz val="8"/>
        <color rgb="FFFF0000"/>
        <name val="Santander Text"/>
        <scheme val="none"/>
      </font>
      <numFmt numFmtId="165" formatCode="_(* #\ ###\ ##0_);_(* \(#\ ###\ ##0\);_(* &quot;-&quot;_);_(@_)"/>
      <alignment horizontal="right" vertical="top" readingOrder="0"/>
    </dxf>
  </rfmt>
  <rfmt sheetId="4" sqref="BV33" start="0" length="0">
    <dxf>
      <font>
        <sz val="8"/>
        <color rgb="FFFF0000"/>
        <name val="Santander Text"/>
        <scheme val="none"/>
      </font>
      <numFmt numFmtId="165" formatCode="_(* #\ ###\ ##0_);_(* \(#\ ###\ ##0\);_(* &quot;-&quot;_);_(@_)"/>
      <alignment horizontal="right" vertical="top" readingOrder="0"/>
    </dxf>
  </rfmt>
  <rfmt sheetId="4" sqref="BW33" start="0" length="0">
    <dxf>
      <font>
        <sz val="8"/>
        <color rgb="FFFF0000"/>
        <name val="Santander Text"/>
        <scheme val="none"/>
      </font>
      <numFmt numFmtId="165" formatCode="_(* #\ ###\ ##0_);_(* \(#\ ###\ ##0\);_(* &quot;-&quot;_);_(@_)"/>
      <alignment horizontal="right" vertical="top" readingOrder="0"/>
    </dxf>
  </rfmt>
  <rfmt sheetId="4" sqref="BX33" start="0" length="0">
    <dxf>
      <font>
        <sz val="8"/>
        <color rgb="FFFF0000"/>
        <name val="Santander Text"/>
        <scheme val="none"/>
      </font>
      <numFmt numFmtId="165" formatCode="_(* #\ ###\ ##0_);_(* \(#\ ###\ ##0\);_(* &quot;-&quot;_);_(@_)"/>
      <alignment horizontal="right" vertical="top" readingOrder="0"/>
    </dxf>
  </rfmt>
  <rfmt sheetId="4" sqref="BY33" start="0" length="0">
    <dxf>
      <font>
        <sz val="8"/>
        <color rgb="FFFF0000"/>
        <name val="Santander Text"/>
        <scheme val="none"/>
      </font>
      <numFmt numFmtId="165" formatCode="_(* #\ ###\ ##0_);_(* \(#\ ###\ ##0\);_(* &quot;-&quot;_);_(@_)"/>
      <alignment horizontal="right" vertical="top" readingOrder="0"/>
    </dxf>
  </rfmt>
  <rfmt sheetId="4" sqref="BZ33" start="0" length="0">
    <dxf>
      <font>
        <sz val="8"/>
        <color rgb="FFFF0000"/>
        <name val="Santander Text"/>
        <scheme val="none"/>
      </font>
      <numFmt numFmtId="165" formatCode="_(* #\ ###\ ##0_);_(* \(#\ ###\ ##0\);_(* &quot;-&quot;_);_(@_)"/>
      <alignment horizontal="right" vertical="top" readingOrder="0"/>
    </dxf>
  </rfmt>
  <rfmt sheetId="4" sqref="CA33" start="0" length="0">
    <dxf>
      <font>
        <sz val="8"/>
        <color rgb="FFFF0000"/>
        <name val="Santander Text"/>
        <scheme val="none"/>
      </font>
      <numFmt numFmtId="165" formatCode="_(* #\ ###\ ##0_);_(* \(#\ ###\ ##0\);_(* &quot;-&quot;_);_(@_)"/>
      <alignment horizontal="right" vertical="top" readingOrder="0"/>
    </dxf>
  </rfmt>
  <rfmt sheetId="4" sqref="CB33" start="0" length="0">
    <dxf>
      <font>
        <sz val="8"/>
        <color rgb="FFFF0000"/>
        <name val="Santander Text"/>
        <scheme val="none"/>
      </font>
      <numFmt numFmtId="165" formatCode="_(* #\ ###\ ##0_);_(* \(#\ ###\ ##0\);_(* &quot;-&quot;_);_(@_)"/>
      <alignment horizontal="right" vertical="top" readingOrder="0"/>
    </dxf>
  </rfmt>
  <rfmt sheetId="4" sqref="CC33" start="0" length="0">
    <dxf>
      <font>
        <sz val="8"/>
        <color rgb="FFFF0000"/>
        <name val="Santander Text"/>
        <scheme val="none"/>
      </font>
      <numFmt numFmtId="165" formatCode="_(* #\ ###\ ##0_);_(* \(#\ ###\ ##0\);_(* &quot;-&quot;_);_(@_)"/>
      <alignment horizontal="right" vertical="top" readingOrder="0"/>
    </dxf>
  </rfmt>
  <rfmt sheetId="4" sqref="CD33" start="0" length="0">
    <dxf>
      <font>
        <sz val="8"/>
        <color rgb="FFFF0000"/>
        <name val="Santander Text"/>
        <scheme val="none"/>
      </font>
      <numFmt numFmtId="165" formatCode="_(* #\ ###\ ##0_);_(* \(#\ ###\ ##0\);_(* &quot;-&quot;_);_(@_)"/>
      <alignment horizontal="right" vertical="top" readingOrder="0"/>
    </dxf>
  </rfmt>
  <rfmt sheetId="4" sqref="CE33" start="0" length="0">
    <dxf>
      <font>
        <sz val="8"/>
        <color rgb="FFFF0000"/>
        <name val="Santander Text"/>
        <scheme val="none"/>
      </font>
      <numFmt numFmtId="165" formatCode="_(* #\ ###\ ##0_);_(* \(#\ ###\ ##0\);_(* &quot;-&quot;_);_(@_)"/>
      <alignment horizontal="right" vertical="top" readingOrder="0"/>
    </dxf>
  </rfmt>
  <rfmt sheetId="4" sqref="CF33" start="0" length="0">
    <dxf>
      <font>
        <sz val="8"/>
        <color rgb="FFFF0000"/>
        <name val="Santander Text"/>
        <scheme val="none"/>
      </font>
      <numFmt numFmtId="165" formatCode="_(* #\ ###\ ##0_);_(* \(#\ ###\ ##0\);_(* &quot;-&quot;_);_(@_)"/>
      <alignment horizontal="right" vertical="top" readingOrder="0"/>
    </dxf>
  </rfmt>
  <rfmt sheetId="4" sqref="CG33" start="0" length="0">
    <dxf>
      <font>
        <sz val="8"/>
        <color rgb="FFFF0000"/>
        <name val="Santander Text"/>
        <scheme val="none"/>
      </font>
      <numFmt numFmtId="165" formatCode="_(* #\ ###\ ##0_);_(* \(#\ ###\ ##0\);_(* &quot;-&quot;_);_(@_)"/>
      <alignment horizontal="right" vertical="top" readingOrder="0"/>
    </dxf>
  </rfmt>
  <rfmt sheetId="4" sqref="CH33" start="0" length="0">
    <dxf>
      <font>
        <sz val="8"/>
        <color rgb="FFFF0000"/>
        <name val="Santander Text"/>
        <scheme val="none"/>
      </font>
      <numFmt numFmtId="165" formatCode="_(* #\ ###\ ##0_);_(* \(#\ ###\ ##0\);_(* &quot;-&quot;_);_(@_)"/>
      <alignment horizontal="right" vertical="top" readingOrder="0"/>
    </dxf>
  </rfmt>
  <rfmt sheetId="4" sqref="CI33" start="0" length="0">
    <dxf>
      <font>
        <sz val="8"/>
        <color rgb="FFFF0000"/>
        <name val="Santander Text"/>
        <scheme val="none"/>
      </font>
      <numFmt numFmtId="165" formatCode="_(* #\ ###\ ##0_);_(* \(#\ ###\ ##0\);_(* &quot;-&quot;_);_(@_)"/>
      <alignment horizontal="right" vertical="top" readingOrder="0"/>
    </dxf>
  </rfmt>
  <rfmt sheetId="4" sqref="CJ33" start="0" length="0">
    <dxf>
      <font>
        <sz val="8"/>
        <color rgb="FFFF0000"/>
        <name val="Santander Text"/>
        <scheme val="none"/>
      </font>
      <numFmt numFmtId="165" formatCode="_(* #\ ###\ ##0_);_(* \(#\ ###\ ##0\);_(* &quot;-&quot;_);_(@_)"/>
      <alignment horizontal="right" vertical="top" readingOrder="0"/>
    </dxf>
  </rfmt>
  <rfmt sheetId="4" sqref="CK33" start="0" length="0">
    <dxf>
      <font>
        <sz val="8"/>
        <color rgb="FFFF0000"/>
        <name val="Santander Text"/>
        <scheme val="none"/>
      </font>
      <numFmt numFmtId="165" formatCode="_(* #\ ###\ ##0_);_(* \(#\ ###\ ##0\);_(* &quot;-&quot;_);_(@_)"/>
      <alignment horizontal="right" vertical="top" readingOrder="0"/>
    </dxf>
  </rfmt>
  <rfmt sheetId="4" sqref="CL33" start="0" length="0">
    <dxf>
      <font>
        <sz val="8"/>
        <color rgb="FFFF0000"/>
        <name val="Santander Text"/>
        <scheme val="none"/>
      </font>
      <numFmt numFmtId="165" formatCode="_(* #\ ###\ ##0_);_(* \(#\ ###\ ##0\);_(* &quot;-&quot;_);_(@_)"/>
      <alignment horizontal="right" vertical="top" readingOrder="0"/>
    </dxf>
  </rfmt>
  <rfmt sheetId="4" sqref="CM33" start="0" length="0">
    <dxf>
      <font>
        <sz val="8"/>
        <color rgb="FFFF0000"/>
        <name val="Santander Text"/>
        <scheme val="none"/>
      </font>
      <numFmt numFmtId="165" formatCode="_(* #\ ###\ ##0_);_(* \(#\ ###\ ##0\);_(* &quot;-&quot;_);_(@_)"/>
      <alignment horizontal="right" vertical="top" readingOrder="0"/>
    </dxf>
  </rfmt>
  <rfmt sheetId="4" sqref="CN33" start="0" length="0">
    <dxf>
      <font>
        <sz val="8"/>
        <color rgb="FFFF0000"/>
        <name val="Santander Text"/>
        <scheme val="none"/>
      </font>
      <numFmt numFmtId="165" formatCode="_(* #\ ###\ ##0_);_(* \(#\ ###\ ##0\);_(* &quot;-&quot;_);_(@_)"/>
      <alignment horizontal="right" vertical="top" readingOrder="0"/>
    </dxf>
  </rfmt>
  <rfmt sheetId="4" sqref="CO33" start="0" length="0">
    <dxf>
      <font>
        <sz val="8"/>
        <color rgb="FFFF0000"/>
        <name val="Santander Text"/>
        <scheme val="none"/>
      </font>
      <numFmt numFmtId="165" formatCode="_(* #\ ###\ ##0_);_(* \(#\ ###\ ##0\);_(* &quot;-&quot;_);_(@_)"/>
      <alignment horizontal="right" vertical="top" readingOrder="0"/>
    </dxf>
  </rfmt>
  <rfmt sheetId="4" sqref="CP33" start="0" length="0">
    <dxf>
      <font>
        <sz val="8"/>
        <color rgb="FFFF0000"/>
        <name val="Santander Text"/>
        <scheme val="none"/>
      </font>
      <numFmt numFmtId="165" formatCode="_(* #\ ###\ ##0_);_(* \(#\ ###\ ##0\);_(* &quot;-&quot;_);_(@_)"/>
      <alignment horizontal="right" vertical="top" readingOrder="0"/>
    </dxf>
  </rfmt>
  <rfmt sheetId="4" sqref="CQ33" start="0" length="0">
    <dxf>
      <font>
        <sz val="8"/>
        <color rgb="FFFF0000"/>
        <name val="Santander Text"/>
        <scheme val="none"/>
      </font>
      <numFmt numFmtId="165" formatCode="_(* #\ ###\ ##0_);_(* \(#\ ###\ ##0\);_(* &quot;-&quot;_);_(@_)"/>
      <alignment horizontal="right" vertical="top" readingOrder="0"/>
    </dxf>
  </rfmt>
  <rfmt sheetId="4" sqref="CR33" start="0" length="0">
    <dxf>
      <font>
        <sz val="8"/>
        <color rgb="FFFF0000"/>
        <name val="Santander Text"/>
        <scheme val="none"/>
      </font>
      <numFmt numFmtId="165" formatCode="_(* #\ ###\ ##0_);_(* \(#\ ###\ ##0\);_(* &quot;-&quot;_);_(@_)"/>
      <alignment horizontal="right" vertical="top" readingOrder="0"/>
    </dxf>
  </rfmt>
  <rfmt sheetId="4" sqref="CS33" start="0" length="0">
    <dxf>
      <font>
        <sz val="8"/>
        <color rgb="FFFF0000"/>
        <name val="Santander Text"/>
        <scheme val="none"/>
      </font>
      <numFmt numFmtId="165" formatCode="_(* #\ ###\ ##0_);_(* \(#\ ###\ ##0\);_(* &quot;-&quot;_);_(@_)"/>
      <alignment horizontal="right" vertical="top" readingOrder="0"/>
    </dxf>
  </rfmt>
  <rfmt sheetId="4" sqref="CT33" start="0" length="0">
    <dxf>
      <font>
        <sz val="8"/>
        <color rgb="FFFF0000"/>
        <name val="Santander Text"/>
        <scheme val="none"/>
      </font>
      <numFmt numFmtId="165" formatCode="_(* #\ ###\ ##0_);_(* \(#\ ###\ ##0\);_(* &quot;-&quot;_);_(@_)"/>
      <alignment horizontal="right" vertical="top" readingOrder="0"/>
    </dxf>
  </rfmt>
  <rfmt sheetId="4" sqref="X34" start="0" length="0">
    <dxf>
      <font>
        <sz val="8"/>
        <color rgb="FFFF0000"/>
        <name val="Santander Text"/>
        <scheme val="none"/>
      </font>
      <numFmt numFmtId="165" formatCode="_(* #\ ###\ ##0_);_(* \(#\ ###\ ##0\);_(* &quot;-&quot;_);_(@_)"/>
      <alignment horizontal="right" vertical="top" readingOrder="0"/>
    </dxf>
  </rfmt>
  <rfmt sheetId="4" sqref="Y34" start="0" length="0">
    <dxf>
      <font>
        <sz val="8"/>
        <color rgb="FFFF0000"/>
        <name val="Santander Text"/>
        <scheme val="none"/>
      </font>
      <numFmt numFmtId="165" formatCode="_(* #\ ###\ ##0_);_(* \(#\ ###\ ##0\);_(* &quot;-&quot;_);_(@_)"/>
      <alignment horizontal="right" vertical="top" readingOrder="0"/>
    </dxf>
  </rfmt>
  <rfmt sheetId="4" sqref="Z34" start="0" length="0">
    <dxf>
      <font>
        <sz val="8"/>
        <color rgb="FFFF0000"/>
        <name val="Santander Text"/>
        <scheme val="none"/>
      </font>
      <numFmt numFmtId="165" formatCode="_(* #\ ###\ ##0_);_(* \(#\ ###\ ##0\);_(* &quot;-&quot;_);_(@_)"/>
      <alignment horizontal="right" vertical="top" readingOrder="0"/>
    </dxf>
  </rfmt>
  <rfmt sheetId="4" sqref="AA34" start="0" length="0">
    <dxf>
      <font>
        <sz val="8"/>
        <color rgb="FFFF0000"/>
        <name val="Santander Text"/>
        <scheme val="none"/>
      </font>
      <numFmt numFmtId="165" formatCode="_(* #\ ###\ ##0_);_(* \(#\ ###\ ##0\);_(* &quot;-&quot;_);_(@_)"/>
      <alignment horizontal="right" vertical="top" readingOrder="0"/>
    </dxf>
  </rfmt>
  <rfmt sheetId="4" sqref="AB34" start="0" length="0">
    <dxf>
      <font>
        <sz val="8"/>
        <color rgb="FFFF0000"/>
        <name val="Santander Text"/>
        <scheme val="none"/>
      </font>
      <numFmt numFmtId="165" formatCode="_(* #\ ###\ ##0_);_(* \(#\ ###\ ##0\);_(* &quot;-&quot;_);_(@_)"/>
      <alignment horizontal="right" vertical="top" readingOrder="0"/>
    </dxf>
  </rfmt>
  <rfmt sheetId="4" sqref="AC34" start="0" length="0">
    <dxf>
      <font>
        <sz val="8"/>
        <color rgb="FFFF0000"/>
        <name val="Santander Text"/>
        <scheme val="none"/>
      </font>
      <numFmt numFmtId="165" formatCode="_(* #\ ###\ ##0_);_(* \(#\ ###\ ##0\);_(* &quot;-&quot;_);_(@_)"/>
      <alignment horizontal="right" vertical="top" readingOrder="0"/>
    </dxf>
  </rfmt>
  <rfmt sheetId="4" sqref="AD34" start="0" length="0">
    <dxf>
      <font>
        <sz val="8"/>
        <color rgb="FFFF0000"/>
        <name val="Santander Text"/>
        <scheme val="none"/>
      </font>
      <numFmt numFmtId="165" formatCode="_(* #\ ###\ ##0_);_(* \(#\ ###\ ##0\);_(* &quot;-&quot;_);_(@_)"/>
      <alignment horizontal="right" vertical="top" readingOrder="0"/>
    </dxf>
  </rfmt>
  <rfmt sheetId="4" sqref="AE34" start="0" length="0">
    <dxf>
      <font>
        <sz val="8"/>
        <color rgb="FFFF0000"/>
        <name val="Santander Text"/>
        <scheme val="none"/>
      </font>
      <numFmt numFmtId="165" formatCode="_(* #\ ###\ ##0_);_(* \(#\ ###\ ##0\);_(* &quot;-&quot;_);_(@_)"/>
      <alignment horizontal="right" vertical="top" readingOrder="0"/>
    </dxf>
  </rfmt>
  <rfmt sheetId="4" sqref="AF34" start="0" length="0">
    <dxf>
      <font>
        <sz val="8"/>
        <color rgb="FFFF0000"/>
        <name val="Santander Text"/>
        <scheme val="none"/>
      </font>
      <numFmt numFmtId="165" formatCode="_(* #\ ###\ ##0_);_(* \(#\ ###\ ##0\);_(* &quot;-&quot;_);_(@_)"/>
      <alignment horizontal="right" vertical="top" readingOrder="0"/>
    </dxf>
  </rfmt>
  <rfmt sheetId="4" sqref="AG34" start="0" length="0">
    <dxf>
      <font>
        <sz val="8"/>
        <color rgb="FFFF0000"/>
        <name val="Santander Text"/>
        <scheme val="none"/>
      </font>
      <numFmt numFmtId="165" formatCode="_(* #\ ###\ ##0_);_(* \(#\ ###\ ##0\);_(* &quot;-&quot;_);_(@_)"/>
      <alignment horizontal="right" vertical="top" readingOrder="0"/>
    </dxf>
  </rfmt>
  <rfmt sheetId="4" sqref="AH34" start="0" length="0">
    <dxf>
      <font>
        <sz val="8"/>
        <color rgb="FFFF0000"/>
        <name val="Santander Text"/>
        <scheme val="none"/>
      </font>
      <numFmt numFmtId="165" formatCode="_(* #\ ###\ ##0_);_(* \(#\ ###\ ##0\);_(* &quot;-&quot;_);_(@_)"/>
      <alignment horizontal="right" vertical="top" readingOrder="0"/>
    </dxf>
  </rfmt>
  <rfmt sheetId="4" sqref="AI34" start="0" length="0">
    <dxf>
      <font>
        <sz val="8"/>
        <color rgb="FFFF0000"/>
        <name val="Santander Text"/>
        <scheme val="none"/>
      </font>
      <numFmt numFmtId="165" formatCode="_(* #\ ###\ ##0_);_(* \(#\ ###\ ##0\);_(* &quot;-&quot;_);_(@_)"/>
      <alignment horizontal="right" vertical="top" readingOrder="0"/>
    </dxf>
  </rfmt>
  <rfmt sheetId="4" sqref="AJ34" start="0" length="0">
    <dxf>
      <font>
        <sz val="8"/>
        <color rgb="FFFF0000"/>
        <name val="Santander Text"/>
        <scheme val="none"/>
      </font>
      <numFmt numFmtId="165" formatCode="_(* #\ ###\ ##0_);_(* \(#\ ###\ ##0\);_(* &quot;-&quot;_);_(@_)"/>
      <alignment horizontal="right" vertical="top" readingOrder="0"/>
    </dxf>
  </rfmt>
  <rfmt sheetId="4" sqref="AK34" start="0" length="0">
    <dxf>
      <font>
        <sz val="8"/>
        <color rgb="FFFF0000"/>
        <name val="Santander Text"/>
        <scheme val="none"/>
      </font>
      <numFmt numFmtId="165" formatCode="_(* #\ ###\ ##0_);_(* \(#\ ###\ ##0\);_(* &quot;-&quot;_);_(@_)"/>
      <alignment horizontal="right" vertical="top" readingOrder="0"/>
    </dxf>
  </rfmt>
  <rfmt sheetId="4" sqref="AL34" start="0" length="0">
    <dxf>
      <font>
        <sz val="8"/>
        <color rgb="FFFF0000"/>
        <name val="Santander Text"/>
        <scheme val="none"/>
      </font>
      <numFmt numFmtId="165" formatCode="_(* #\ ###\ ##0_);_(* \(#\ ###\ ##0\);_(* &quot;-&quot;_);_(@_)"/>
      <alignment horizontal="right" vertical="top" readingOrder="0"/>
    </dxf>
  </rfmt>
  <rfmt sheetId="4" sqref="AM34" start="0" length="0">
    <dxf>
      <font>
        <sz val="8"/>
        <color rgb="FFFF0000"/>
        <name val="Santander Text"/>
        <scheme val="none"/>
      </font>
      <numFmt numFmtId="165" formatCode="_(* #\ ###\ ##0_);_(* \(#\ ###\ ##0\);_(* &quot;-&quot;_);_(@_)"/>
      <alignment horizontal="right" vertical="top" readingOrder="0"/>
    </dxf>
  </rfmt>
  <rfmt sheetId="4" sqref="AN34" start="0" length="0">
    <dxf>
      <font>
        <sz val="8"/>
        <color rgb="FFFF0000"/>
        <name val="Santander Text"/>
        <scheme val="none"/>
      </font>
      <numFmt numFmtId="165" formatCode="_(* #\ ###\ ##0_);_(* \(#\ ###\ ##0\);_(* &quot;-&quot;_);_(@_)"/>
      <alignment horizontal="right" vertical="top" readingOrder="0"/>
    </dxf>
  </rfmt>
  <rfmt sheetId="4" sqref="AO34" start="0" length="0">
    <dxf>
      <font>
        <sz val="8"/>
        <color rgb="FFFF0000"/>
        <name val="Santander Text"/>
        <scheme val="none"/>
      </font>
      <numFmt numFmtId="165" formatCode="_(* #\ ###\ ##0_);_(* \(#\ ###\ ##0\);_(* &quot;-&quot;_);_(@_)"/>
      <alignment horizontal="right" vertical="top" readingOrder="0"/>
    </dxf>
  </rfmt>
  <rfmt sheetId="4" sqref="AP34" start="0" length="0">
    <dxf>
      <font>
        <sz val="8"/>
        <color rgb="FFFF0000"/>
        <name val="Santander Text"/>
        <scheme val="none"/>
      </font>
      <numFmt numFmtId="165" formatCode="_(* #\ ###\ ##0_);_(* \(#\ ###\ ##0\);_(* &quot;-&quot;_);_(@_)"/>
      <alignment horizontal="right" vertical="top" readingOrder="0"/>
    </dxf>
  </rfmt>
  <rfmt sheetId="4" sqref="AQ34" start="0" length="0">
    <dxf>
      <font>
        <sz val="8"/>
        <color rgb="FFFF0000"/>
        <name val="Santander Text"/>
        <scheme val="none"/>
      </font>
      <numFmt numFmtId="165" formatCode="_(* #\ ###\ ##0_);_(* \(#\ ###\ ##0\);_(* &quot;-&quot;_);_(@_)"/>
      <alignment horizontal="right" vertical="top" readingOrder="0"/>
    </dxf>
  </rfmt>
  <rfmt sheetId="4" sqref="AR34" start="0" length="0">
    <dxf>
      <font>
        <sz val="8"/>
        <color rgb="FFFF0000"/>
        <name val="Santander Text"/>
        <scheme val="none"/>
      </font>
      <numFmt numFmtId="165" formatCode="_(* #\ ###\ ##0_);_(* \(#\ ###\ ##0\);_(* &quot;-&quot;_);_(@_)"/>
      <alignment horizontal="right" vertical="top" readingOrder="0"/>
    </dxf>
  </rfmt>
  <rfmt sheetId="4" sqref="AS34" start="0" length="0">
    <dxf>
      <font>
        <sz val="8"/>
        <color rgb="FFFF0000"/>
        <name val="Santander Text"/>
        <scheme val="none"/>
      </font>
      <numFmt numFmtId="165" formatCode="_(* #\ ###\ ##0_);_(* \(#\ ###\ ##0\);_(* &quot;-&quot;_);_(@_)"/>
      <alignment horizontal="right" vertical="top" readingOrder="0"/>
    </dxf>
  </rfmt>
  <rfmt sheetId="4" sqref="AT34" start="0" length="0">
    <dxf>
      <font>
        <sz val="8"/>
        <color rgb="FFFF0000"/>
        <name val="Santander Text"/>
        <scheme val="none"/>
      </font>
      <numFmt numFmtId="165" formatCode="_(* #\ ###\ ##0_);_(* \(#\ ###\ ##0\);_(* &quot;-&quot;_);_(@_)"/>
      <alignment horizontal="right" vertical="top" readingOrder="0"/>
    </dxf>
  </rfmt>
  <rfmt sheetId="4" sqref="AU34" start="0" length="0">
    <dxf>
      <font>
        <sz val="8"/>
        <color rgb="FFFF0000"/>
        <name val="Santander Text"/>
        <scheme val="none"/>
      </font>
      <numFmt numFmtId="165" formatCode="_(* #\ ###\ ##0_);_(* \(#\ ###\ ##0\);_(* &quot;-&quot;_);_(@_)"/>
      <alignment horizontal="right" vertical="top" readingOrder="0"/>
    </dxf>
  </rfmt>
  <rfmt sheetId="4" sqref="AV34" start="0" length="0">
    <dxf>
      <font>
        <sz val="8"/>
        <color rgb="FFFF0000"/>
        <name val="Santander Text"/>
        <scheme val="none"/>
      </font>
      <numFmt numFmtId="165" formatCode="_(* #\ ###\ ##0_);_(* \(#\ ###\ ##0\);_(* &quot;-&quot;_);_(@_)"/>
      <alignment horizontal="right" vertical="top" readingOrder="0"/>
    </dxf>
  </rfmt>
  <rfmt sheetId="4" sqref="AW34" start="0" length="0">
    <dxf>
      <font>
        <sz val="8"/>
        <color rgb="FFFF0000"/>
        <name val="Santander Text"/>
        <scheme val="none"/>
      </font>
      <numFmt numFmtId="165" formatCode="_(* #\ ###\ ##0_);_(* \(#\ ###\ ##0\);_(* &quot;-&quot;_);_(@_)"/>
      <alignment horizontal="right" vertical="top" readingOrder="0"/>
    </dxf>
  </rfmt>
  <rfmt sheetId="4" sqref="AX34" start="0" length="0">
    <dxf>
      <font>
        <sz val="8"/>
        <color rgb="FFFF0000"/>
        <name val="Santander Text"/>
        <scheme val="none"/>
      </font>
      <numFmt numFmtId="165" formatCode="_(* #\ ###\ ##0_);_(* \(#\ ###\ ##0\);_(* &quot;-&quot;_);_(@_)"/>
      <alignment horizontal="right" vertical="top" readingOrder="0"/>
    </dxf>
  </rfmt>
  <rfmt sheetId="4" sqref="AY34" start="0" length="0">
    <dxf>
      <font>
        <sz val="8"/>
        <color rgb="FFFF0000"/>
        <name val="Santander Text"/>
        <scheme val="none"/>
      </font>
      <numFmt numFmtId="165" formatCode="_(* #\ ###\ ##0_);_(* \(#\ ###\ ##0\);_(* &quot;-&quot;_);_(@_)"/>
      <alignment horizontal="right" vertical="top" readingOrder="0"/>
    </dxf>
  </rfmt>
  <rfmt sheetId="4" sqref="AZ34" start="0" length="0">
    <dxf>
      <font>
        <sz val="8"/>
        <color rgb="FFFF0000"/>
        <name val="Santander Text"/>
        <scheme val="none"/>
      </font>
      <numFmt numFmtId="165" formatCode="_(* #\ ###\ ##0_);_(* \(#\ ###\ ##0\);_(* &quot;-&quot;_);_(@_)"/>
      <alignment horizontal="right" vertical="top" readingOrder="0"/>
    </dxf>
  </rfmt>
  <rfmt sheetId="4" sqref="BA34" start="0" length="0">
    <dxf>
      <font>
        <sz val="8"/>
        <color rgb="FFFF0000"/>
        <name val="Santander Text"/>
        <scheme val="none"/>
      </font>
      <numFmt numFmtId="165" formatCode="_(* #\ ###\ ##0_);_(* \(#\ ###\ ##0\);_(* &quot;-&quot;_);_(@_)"/>
      <alignment horizontal="right" vertical="top" readingOrder="0"/>
    </dxf>
  </rfmt>
  <rfmt sheetId="4" sqref="BB34" start="0" length="0">
    <dxf>
      <font>
        <sz val="8"/>
        <color rgb="FFFF0000"/>
        <name val="Santander Text"/>
        <scheme val="none"/>
      </font>
      <numFmt numFmtId="165" formatCode="_(* #\ ###\ ##0_);_(* \(#\ ###\ ##0\);_(* &quot;-&quot;_);_(@_)"/>
      <alignment horizontal="right" vertical="top" readingOrder="0"/>
    </dxf>
  </rfmt>
  <rfmt sheetId="4" sqref="BC34" start="0" length="0">
    <dxf>
      <font>
        <sz val="8"/>
        <color rgb="FFFF0000"/>
        <name val="Santander Text"/>
        <scheme val="none"/>
      </font>
      <numFmt numFmtId="165" formatCode="_(* #\ ###\ ##0_);_(* \(#\ ###\ ##0\);_(* &quot;-&quot;_);_(@_)"/>
      <alignment horizontal="right" vertical="top" readingOrder="0"/>
    </dxf>
  </rfmt>
  <rfmt sheetId="4" sqref="BD34" start="0" length="0">
    <dxf>
      <font>
        <sz val="8"/>
        <color rgb="FFFF0000"/>
        <name val="Santander Text"/>
        <scheme val="none"/>
      </font>
      <numFmt numFmtId="165" formatCode="_(* #\ ###\ ##0_);_(* \(#\ ###\ ##0\);_(* &quot;-&quot;_);_(@_)"/>
      <alignment horizontal="right" vertical="top" readingOrder="0"/>
    </dxf>
  </rfmt>
  <rfmt sheetId="4" sqref="BE34" start="0" length="0">
    <dxf>
      <font>
        <sz val="8"/>
        <color rgb="FFFF0000"/>
        <name val="Santander Text"/>
        <scheme val="none"/>
      </font>
      <numFmt numFmtId="165" formatCode="_(* #\ ###\ ##0_);_(* \(#\ ###\ ##0\);_(* &quot;-&quot;_);_(@_)"/>
      <alignment horizontal="right" vertical="top" readingOrder="0"/>
    </dxf>
  </rfmt>
  <rfmt sheetId="4" sqref="BF34" start="0" length="0">
    <dxf>
      <font>
        <sz val="8"/>
        <color rgb="FFFF0000"/>
        <name val="Santander Text"/>
        <scheme val="none"/>
      </font>
      <numFmt numFmtId="165" formatCode="_(* #\ ###\ ##0_);_(* \(#\ ###\ ##0\);_(* &quot;-&quot;_);_(@_)"/>
      <alignment horizontal="right" vertical="top" readingOrder="0"/>
    </dxf>
  </rfmt>
  <rfmt sheetId="4" sqref="BG34" start="0" length="0">
    <dxf>
      <font>
        <sz val="8"/>
        <color rgb="FFFF0000"/>
        <name val="Santander Text"/>
        <scheme val="none"/>
      </font>
      <numFmt numFmtId="165" formatCode="_(* #\ ###\ ##0_);_(* \(#\ ###\ ##0\);_(* &quot;-&quot;_);_(@_)"/>
      <alignment horizontal="right" vertical="top" readingOrder="0"/>
    </dxf>
  </rfmt>
  <rfmt sheetId="4" sqref="BH34" start="0" length="0">
    <dxf>
      <font>
        <sz val="8"/>
        <color rgb="FFFF0000"/>
        <name val="Santander Text"/>
        <scheme val="none"/>
      </font>
      <numFmt numFmtId="165" formatCode="_(* #\ ###\ ##0_);_(* \(#\ ###\ ##0\);_(* &quot;-&quot;_);_(@_)"/>
      <alignment horizontal="right" vertical="top" readingOrder="0"/>
    </dxf>
  </rfmt>
  <rfmt sheetId="4" sqref="BI34" start="0" length="0">
    <dxf>
      <font>
        <sz val="8"/>
        <color rgb="FFFF0000"/>
        <name val="Santander Text"/>
        <scheme val="none"/>
      </font>
      <numFmt numFmtId="165" formatCode="_(* #\ ###\ ##0_);_(* \(#\ ###\ ##0\);_(* &quot;-&quot;_);_(@_)"/>
      <alignment horizontal="right" vertical="top" readingOrder="0"/>
    </dxf>
  </rfmt>
  <rfmt sheetId="4" sqref="BJ34" start="0" length="0">
    <dxf>
      <font>
        <sz val="8"/>
        <color rgb="FFFF0000"/>
        <name val="Santander Text"/>
        <scheme val="none"/>
      </font>
      <numFmt numFmtId="165" formatCode="_(* #\ ###\ ##0_);_(* \(#\ ###\ ##0\);_(* &quot;-&quot;_);_(@_)"/>
      <alignment horizontal="right" vertical="top" readingOrder="0"/>
    </dxf>
  </rfmt>
  <rfmt sheetId="4" sqref="BK34" start="0" length="0">
    <dxf>
      <font>
        <sz val="8"/>
        <color rgb="FFFF0000"/>
        <name val="Santander Text"/>
        <scheme val="none"/>
      </font>
      <numFmt numFmtId="165" formatCode="_(* #\ ###\ ##0_);_(* \(#\ ###\ ##0\);_(* &quot;-&quot;_);_(@_)"/>
      <alignment horizontal="right" vertical="top" readingOrder="0"/>
    </dxf>
  </rfmt>
  <rfmt sheetId="4" sqref="BL34" start="0" length="0">
    <dxf>
      <font>
        <sz val="8"/>
        <color rgb="FFFF0000"/>
        <name val="Santander Text"/>
        <scheme val="none"/>
      </font>
      <numFmt numFmtId="165" formatCode="_(* #\ ###\ ##0_);_(* \(#\ ###\ ##0\);_(* &quot;-&quot;_);_(@_)"/>
      <alignment horizontal="right" vertical="top" readingOrder="0"/>
    </dxf>
  </rfmt>
  <rfmt sheetId="4" sqref="BM34" start="0" length="0">
    <dxf>
      <font>
        <sz val="8"/>
        <color rgb="FFFF0000"/>
        <name val="Santander Text"/>
        <scheme val="none"/>
      </font>
      <numFmt numFmtId="165" formatCode="_(* #\ ###\ ##0_);_(* \(#\ ###\ ##0\);_(* &quot;-&quot;_);_(@_)"/>
      <alignment horizontal="right" vertical="top" readingOrder="0"/>
    </dxf>
  </rfmt>
  <rfmt sheetId="4" sqref="BN34" start="0" length="0">
    <dxf>
      <font>
        <sz val="8"/>
        <color rgb="FFFF0000"/>
        <name val="Santander Text"/>
        <scheme val="none"/>
      </font>
      <numFmt numFmtId="165" formatCode="_(* #\ ###\ ##0_);_(* \(#\ ###\ ##0\);_(* &quot;-&quot;_);_(@_)"/>
      <alignment horizontal="right" vertical="top" readingOrder="0"/>
    </dxf>
  </rfmt>
  <rfmt sheetId="4" sqref="BO34" start="0" length="0">
    <dxf>
      <font>
        <sz val="8"/>
        <color rgb="FFFF0000"/>
        <name val="Santander Text"/>
        <scheme val="none"/>
      </font>
      <numFmt numFmtId="165" formatCode="_(* #\ ###\ ##0_);_(* \(#\ ###\ ##0\);_(* &quot;-&quot;_);_(@_)"/>
      <alignment horizontal="right" vertical="top" readingOrder="0"/>
    </dxf>
  </rfmt>
  <rfmt sheetId="4" sqref="BP34" start="0" length="0">
    <dxf>
      <font>
        <sz val="8"/>
        <color rgb="FFFF0000"/>
        <name val="Santander Text"/>
        <scheme val="none"/>
      </font>
      <numFmt numFmtId="165" formatCode="_(* #\ ###\ ##0_);_(* \(#\ ###\ ##0\);_(* &quot;-&quot;_);_(@_)"/>
      <alignment horizontal="right" vertical="top" readingOrder="0"/>
    </dxf>
  </rfmt>
  <rfmt sheetId="4" sqref="BQ34" start="0" length="0">
    <dxf>
      <font>
        <sz val="8"/>
        <color rgb="FFFF0000"/>
        <name val="Santander Text"/>
        <scheme val="none"/>
      </font>
      <numFmt numFmtId="165" formatCode="_(* #\ ###\ ##0_);_(* \(#\ ###\ ##0\);_(* &quot;-&quot;_);_(@_)"/>
      <alignment horizontal="right" vertical="top" readingOrder="0"/>
    </dxf>
  </rfmt>
  <rfmt sheetId="4" sqref="BR34" start="0" length="0">
    <dxf>
      <font>
        <sz val="8"/>
        <color rgb="FFFF0000"/>
        <name val="Santander Text"/>
        <scheme val="none"/>
      </font>
      <numFmt numFmtId="165" formatCode="_(* #\ ###\ ##0_);_(* \(#\ ###\ ##0\);_(* &quot;-&quot;_);_(@_)"/>
      <alignment horizontal="right" vertical="top" readingOrder="0"/>
    </dxf>
  </rfmt>
  <rfmt sheetId="4" sqref="BS34" start="0" length="0">
    <dxf>
      <font>
        <sz val="8"/>
        <color rgb="FFFF0000"/>
        <name val="Santander Text"/>
        <scheme val="none"/>
      </font>
      <numFmt numFmtId="165" formatCode="_(* #\ ###\ ##0_);_(* \(#\ ###\ ##0\);_(* &quot;-&quot;_);_(@_)"/>
      <alignment horizontal="right" vertical="top" readingOrder="0"/>
    </dxf>
  </rfmt>
  <rfmt sheetId="4" sqref="BT34" start="0" length="0">
    <dxf>
      <font>
        <sz val="8"/>
        <color rgb="FFFF0000"/>
        <name val="Santander Text"/>
        <scheme val="none"/>
      </font>
      <numFmt numFmtId="165" formatCode="_(* #\ ###\ ##0_);_(* \(#\ ###\ ##0\);_(* &quot;-&quot;_);_(@_)"/>
      <alignment horizontal="right" vertical="top" readingOrder="0"/>
    </dxf>
  </rfmt>
  <rfmt sheetId="4" sqref="BU34" start="0" length="0">
    <dxf>
      <font>
        <sz val="8"/>
        <color rgb="FFFF0000"/>
        <name val="Santander Text"/>
        <scheme val="none"/>
      </font>
      <numFmt numFmtId="165" formatCode="_(* #\ ###\ ##0_);_(* \(#\ ###\ ##0\);_(* &quot;-&quot;_);_(@_)"/>
      <alignment horizontal="right" vertical="top" readingOrder="0"/>
    </dxf>
  </rfmt>
  <rfmt sheetId="4" sqref="BV34" start="0" length="0">
    <dxf>
      <font>
        <sz val="8"/>
        <color rgb="FFFF0000"/>
        <name val="Santander Text"/>
        <scheme val="none"/>
      </font>
      <numFmt numFmtId="165" formatCode="_(* #\ ###\ ##0_);_(* \(#\ ###\ ##0\);_(* &quot;-&quot;_);_(@_)"/>
      <alignment horizontal="right" vertical="top" readingOrder="0"/>
    </dxf>
  </rfmt>
  <rfmt sheetId="4" sqref="BW34" start="0" length="0">
    <dxf>
      <font>
        <sz val="8"/>
        <color rgb="FFFF0000"/>
        <name val="Santander Text"/>
        <scheme val="none"/>
      </font>
      <numFmt numFmtId="165" formatCode="_(* #\ ###\ ##0_);_(* \(#\ ###\ ##0\);_(* &quot;-&quot;_);_(@_)"/>
      <alignment horizontal="right" vertical="top" readingOrder="0"/>
    </dxf>
  </rfmt>
  <rfmt sheetId="4" sqref="BX34" start="0" length="0">
    <dxf>
      <font>
        <sz val="8"/>
        <color rgb="FFFF0000"/>
        <name val="Santander Text"/>
        <scheme val="none"/>
      </font>
      <numFmt numFmtId="165" formatCode="_(* #\ ###\ ##0_);_(* \(#\ ###\ ##0\);_(* &quot;-&quot;_);_(@_)"/>
      <alignment horizontal="right" vertical="top" readingOrder="0"/>
    </dxf>
  </rfmt>
  <rfmt sheetId="4" sqref="BY34" start="0" length="0">
    <dxf>
      <font>
        <sz val="8"/>
        <color rgb="FFFF0000"/>
        <name val="Santander Text"/>
        <scheme val="none"/>
      </font>
      <numFmt numFmtId="165" formatCode="_(* #\ ###\ ##0_);_(* \(#\ ###\ ##0\);_(* &quot;-&quot;_);_(@_)"/>
      <alignment horizontal="right" vertical="top" readingOrder="0"/>
    </dxf>
  </rfmt>
  <rfmt sheetId="4" sqref="BZ34" start="0" length="0">
    <dxf>
      <font>
        <sz val="8"/>
        <color rgb="FFFF0000"/>
        <name val="Santander Text"/>
        <scheme val="none"/>
      </font>
      <numFmt numFmtId="165" formatCode="_(* #\ ###\ ##0_);_(* \(#\ ###\ ##0\);_(* &quot;-&quot;_);_(@_)"/>
      <alignment horizontal="right" vertical="top" readingOrder="0"/>
    </dxf>
  </rfmt>
  <rfmt sheetId="4" sqref="CA34" start="0" length="0">
    <dxf>
      <font>
        <sz val="8"/>
        <color rgb="FFFF0000"/>
        <name val="Santander Text"/>
        <scheme val="none"/>
      </font>
      <numFmt numFmtId="165" formatCode="_(* #\ ###\ ##0_);_(* \(#\ ###\ ##0\);_(* &quot;-&quot;_);_(@_)"/>
      <alignment horizontal="right" vertical="top" readingOrder="0"/>
    </dxf>
  </rfmt>
  <rfmt sheetId="4" sqref="CB34" start="0" length="0">
    <dxf>
      <font>
        <sz val="8"/>
        <color rgb="FFFF0000"/>
        <name val="Santander Text"/>
        <scheme val="none"/>
      </font>
      <numFmt numFmtId="165" formatCode="_(* #\ ###\ ##0_);_(* \(#\ ###\ ##0\);_(* &quot;-&quot;_);_(@_)"/>
      <alignment horizontal="right" vertical="top" readingOrder="0"/>
    </dxf>
  </rfmt>
  <rfmt sheetId="4" sqref="CC34" start="0" length="0">
    <dxf>
      <font>
        <sz val="8"/>
        <color rgb="FFFF0000"/>
        <name val="Santander Text"/>
        <scheme val="none"/>
      </font>
      <numFmt numFmtId="165" formatCode="_(* #\ ###\ ##0_);_(* \(#\ ###\ ##0\);_(* &quot;-&quot;_);_(@_)"/>
      <alignment horizontal="right" vertical="top" readingOrder="0"/>
    </dxf>
  </rfmt>
  <rfmt sheetId="4" sqref="CD34" start="0" length="0">
    <dxf>
      <font>
        <sz val="8"/>
        <color rgb="FFFF0000"/>
        <name val="Santander Text"/>
        <scheme val="none"/>
      </font>
      <numFmt numFmtId="165" formatCode="_(* #\ ###\ ##0_);_(* \(#\ ###\ ##0\);_(* &quot;-&quot;_);_(@_)"/>
      <alignment horizontal="right" vertical="top" readingOrder="0"/>
    </dxf>
  </rfmt>
  <rfmt sheetId="4" sqref="CE34" start="0" length="0">
    <dxf>
      <font>
        <sz val="8"/>
        <color rgb="FFFF0000"/>
        <name val="Santander Text"/>
        <scheme val="none"/>
      </font>
      <numFmt numFmtId="165" formatCode="_(* #\ ###\ ##0_);_(* \(#\ ###\ ##0\);_(* &quot;-&quot;_);_(@_)"/>
      <alignment horizontal="right" vertical="top" readingOrder="0"/>
    </dxf>
  </rfmt>
  <rfmt sheetId="4" sqref="CF34" start="0" length="0">
    <dxf>
      <font>
        <sz val="8"/>
        <color rgb="FFFF0000"/>
        <name val="Santander Text"/>
        <scheme val="none"/>
      </font>
      <numFmt numFmtId="165" formatCode="_(* #\ ###\ ##0_);_(* \(#\ ###\ ##0\);_(* &quot;-&quot;_);_(@_)"/>
      <alignment horizontal="right" vertical="top" readingOrder="0"/>
    </dxf>
  </rfmt>
  <rfmt sheetId="4" sqref="CG34" start="0" length="0">
    <dxf>
      <font>
        <sz val="8"/>
        <color rgb="FFFF0000"/>
        <name val="Santander Text"/>
        <scheme val="none"/>
      </font>
      <numFmt numFmtId="165" formatCode="_(* #\ ###\ ##0_);_(* \(#\ ###\ ##0\);_(* &quot;-&quot;_);_(@_)"/>
      <alignment horizontal="right" vertical="top" readingOrder="0"/>
    </dxf>
  </rfmt>
  <rfmt sheetId="4" sqref="CH34" start="0" length="0">
    <dxf>
      <font>
        <sz val="8"/>
        <color rgb="FFFF0000"/>
        <name val="Santander Text"/>
        <scheme val="none"/>
      </font>
      <numFmt numFmtId="165" formatCode="_(* #\ ###\ ##0_);_(* \(#\ ###\ ##0\);_(* &quot;-&quot;_);_(@_)"/>
      <alignment horizontal="right" vertical="top" readingOrder="0"/>
    </dxf>
  </rfmt>
  <rfmt sheetId="4" sqref="CI34" start="0" length="0">
    <dxf>
      <font>
        <sz val="8"/>
        <color rgb="FFFF0000"/>
        <name val="Santander Text"/>
        <scheme val="none"/>
      </font>
      <numFmt numFmtId="165" formatCode="_(* #\ ###\ ##0_);_(* \(#\ ###\ ##0\);_(* &quot;-&quot;_);_(@_)"/>
      <alignment horizontal="right" vertical="top" readingOrder="0"/>
    </dxf>
  </rfmt>
  <rfmt sheetId="4" sqref="CJ34" start="0" length="0">
    <dxf>
      <font>
        <sz val="8"/>
        <color rgb="FFFF0000"/>
        <name val="Santander Text"/>
        <scheme val="none"/>
      </font>
      <numFmt numFmtId="165" formatCode="_(* #\ ###\ ##0_);_(* \(#\ ###\ ##0\);_(* &quot;-&quot;_);_(@_)"/>
      <alignment horizontal="right" vertical="top" readingOrder="0"/>
    </dxf>
  </rfmt>
  <rfmt sheetId="4" sqref="CK34" start="0" length="0">
    <dxf>
      <font>
        <sz val="8"/>
        <color rgb="FFFF0000"/>
        <name val="Santander Text"/>
        <scheme val="none"/>
      </font>
      <numFmt numFmtId="165" formatCode="_(* #\ ###\ ##0_);_(* \(#\ ###\ ##0\);_(* &quot;-&quot;_);_(@_)"/>
      <alignment horizontal="right" vertical="top" readingOrder="0"/>
    </dxf>
  </rfmt>
  <rfmt sheetId="4" sqref="CL34" start="0" length="0">
    <dxf>
      <font>
        <sz val="8"/>
        <color rgb="FFFF0000"/>
        <name val="Santander Text"/>
        <scheme val="none"/>
      </font>
      <numFmt numFmtId="165" formatCode="_(* #\ ###\ ##0_);_(* \(#\ ###\ ##0\);_(* &quot;-&quot;_);_(@_)"/>
      <alignment horizontal="right" vertical="top" readingOrder="0"/>
    </dxf>
  </rfmt>
  <rfmt sheetId="4" sqref="CM34" start="0" length="0">
    <dxf>
      <font>
        <sz val="8"/>
        <color rgb="FFFF0000"/>
        <name val="Santander Text"/>
        <scheme val="none"/>
      </font>
      <numFmt numFmtId="165" formatCode="_(* #\ ###\ ##0_);_(* \(#\ ###\ ##0\);_(* &quot;-&quot;_);_(@_)"/>
      <alignment horizontal="right" vertical="top" readingOrder="0"/>
    </dxf>
  </rfmt>
  <rfmt sheetId="4" sqref="CN34" start="0" length="0">
    <dxf>
      <font>
        <sz val="8"/>
        <color rgb="FFFF0000"/>
        <name val="Santander Text"/>
        <scheme val="none"/>
      </font>
      <numFmt numFmtId="165" formatCode="_(* #\ ###\ ##0_);_(* \(#\ ###\ ##0\);_(* &quot;-&quot;_);_(@_)"/>
      <alignment horizontal="right" vertical="top" readingOrder="0"/>
    </dxf>
  </rfmt>
  <rfmt sheetId="4" sqref="CO34" start="0" length="0">
    <dxf>
      <font>
        <sz val="8"/>
        <color rgb="FFFF0000"/>
        <name val="Santander Text"/>
        <scheme val="none"/>
      </font>
      <numFmt numFmtId="165" formatCode="_(* #\ ###\ ##0_);_(* \(#\ ###\ ##0\);_(* &quot;-&quot;_);_(@_)"/>
      <alignment horizontal="right" vertical="top" readingOrder="0"/>
    </dxf>
  </rfmt>
  <rfmt sheetId="4" sqref="CP34" start="0" length="0">
    <dxf>
      <font>
        <sz val="8"/>
        <color rgb="FFFF0000"/>
        <name val="Santander Text"/>
        <scheme val="none"/>
      </font>
      <numFmt numFmtId="165" formatCode="_(* #\ ###\ ##0_);_(* \(#\ ###\ ##0\);_(* &quot;-&quot;_);_(@_)"/>
      <alignment horizontal="right" vertical="top" readingOrder="0"/>
    </dxf>
  </rfmt>
  <rfmt sheetId="4" sqref="CQ34" start="0" length="0">
    <dxf>
      <font>
        <sz val="8"/>
        <color rgb="FFFF0000"/>
        <name val="Santander Text"/>
        <scheme val="none"/>
      </font>
      <numFmt numFmtId="165" formatCode="_(* #\ ###\ ##0_);_(* \(#\ ###\ ##0\);_(* &quot;-&quot;_);_(@_)"/>
      <alignment horizontal="right" vertical="top" readingOrder="0"/>
    </dxf>
  </rfmt>
  <rfmt sheetId="4" sqref="CR34" start="0" length="0">
    <dxf>
      <font>
        <sz val="8"/>
        <color rgb="FFFF0000"/>
        <name val="Santander Text"/>
        <scheme val="none"/>
      </font>
      <numFmt numFmtId="165" formatCode="_(* #\ ###\ ##0_);_(* \(#\ ###\ ##0\);_(* &quot;-&quot;_);_(@_)"/>
      <alignment horizontal="right" vertical="top" readingOrder="0"/>
    </dxf>
  </rfmt>
  <rfmt sheetId="4" sqref="CS34" start="0" length="0">
    <dxf>
      <font>
        <sz val="8"/>
        <color rgb="FFFF0000"/>
        <name val="Santander Text"/>
        <scheme val="none"/>
      </font>
      <numFmt numFmtId="165" formatCode="_(* #\ ###\ ##0_);_(* \(#\ ###\ ##0\);_(* &quot;-&quot;_);_(@_)"/>
      <alignment horizontal="right" vertical="top" readingOrder="0"/>
    </dxf>
  </rfmt>
  <rfmt sheetId="4" sqref="CT34" start="0" length="0">
    <dxf>
      <font>
        <sz val="8"/>
        <color rgb="FFFF0000"/>
        <name val="Santander Text"/>
        <scheme val="none"/>
      </font>
      <numFmt numFmtId="165" formatCode="_(* #\ ###\ ##0_);_(* \(#\ ###\ ##0\);_(* &quot;-&quot;_);_(@_)"/>
      <alignment horizontal="right" vertical="top" readingOrder="0"/>
    </dxf>
  </rfmt>
  <rfmt sheetId="4" sqref="X35" start="0" length="0">
    <dxf>
      <font>
        <sz val="8"/>
        <color rgb="FFFF0000"/>
        <name val="Santander Text"/>
        <scheme val="none"/>
      </font>
      <numFmt numFmtId="165" formatCode="_(* #\ ###\ ##0_);_(* \(#\ ###\ ##0\);_(* &quot;-&quot;_);_(@_)"/>
      <alignment horizontal="right" vertical="top" readingOrder="0"/>
    </dxf>
  </rfmt>
  <rfmt sheetId="4" sqref="Y35" start="0" length="0">
    <dxf>
      <font>
        <sz val="8"/>
        <color rgb="FFFF0000"/>
        <name val="Santander Text"/>
        <scheme val="none"/>
      </font>
      <numFmt numFmtId="165" formatCode="_(* #\ ###\ ##0_);_(* \(#\ ###\ ##0\);_(* &quot;-&quot;_);_(@_)"/>
      <alignment horizontal="right" vertical="top" readingOrder="0"/>
    </dxf>
  </rfmt>
  <rfmt sheetId="4" sqref="Z35" start="0" length="0">
    <dxf>
      <font>
        <sz val="8"/>
        <color rgb="FFFF0000"/>
        <name val="Santander Text"/>
        <scheme val="none"/>
      </font>
      <numFmt numFmtId="165" formatCode="_(* #\ ###\ ##0_);_(* \(#\ ###\ ##0\);_(* &quot;-&quot;_);_(@_)"/>
      <alignment horizontal="right" vertical="top" readingOrder="0"/>
    </dxf>
  </rfmt>
  <rfmt sheetId="4" sqref="AA35" start="0" length="0">
    <dxf>
      <font>
        <sz val="8"/>
        <color rgb="FFFF0000"/>
        <name val="Santander Text"/>
        <scheme val="none"/>
      </font>
      <numFmt numFmtId="165" formatCode="_(* #\ ###\ ##0_);_(* \(#\ ###\ ##0\);_(* &quot;-&quot;_);_(@_)"/>
      <alignment horizontal="right" vertical="top" readingOrder="0"/>
    </dxf>
  </rfmt>
  <rfmt sheetId="4" sqref="AB35" start="0" length="0">
    <dxf>
      <font>
        <sz val="8"/>
        <color rgb="FFFF0000"/>
        <name val="Santander Text"/>
        <scheme val="none"/>
      </font>
      <numFmt numFmtId="165" formatCode="_(* #\ ###\ ##0_);_(* \(#\ ###\ ##0\);_(* &quot;-&quot;_);_(@_)"/>
      <alignment horizontal="right" vertical="top" readingOrder="0"/>
    </dxf>
  </rfmt>
  <rfmt sheetId="4" sqref="AC35" start="0" length="0">
    <dxf>
      <font>
        <sz val="8"/>
        <color rgb="FFFF0000"/>
        <name val="Santander Text"/>
        <scheme val="none"/>
      </font>
      <numFmt numFmtId="165" formatCode="_(* #\ ###\ ##0_);_(* \(#\ ###\ ##0\);_(* &quot;-&quot;_);_(@_)"/>
      <alignment horizontal="right" vertical="top" readingOrder="0"/>
    </dxf>
  </rfmt>
  <rfmt sheetId="4" sqref="AD35" start="0" length="0">
    <dxf>
      <font>
        <sz val="8"/>
        <color rgb="FFFF0000"/>
        <name val="Santander Text"/>
        <scheme val="none"/>
      </font>
      <numFmt numFmtId="165" formatCode="_(* #\ ###\ ##0_);_(* \(#\ ###\ ##0\);_(* &quot;-&quot;_);_(@_)"/>
      <alignment horizontal="right" vertical="top" readingOrder="0"/>
    </dxf>
  </rfmt>
  <rfmt sheetId="4" sqref="AE35" start="0" length="0">
    <dxf>
      <font>
        <sz val="8"/>
        <color rgb="FFFF0000"/>
        <name val="Santander Text"/>
        <scheme val="none"/>
      </font>
      <numFmt numFmtId="165" formatCode="_(* #\ ###\ ##0_);_(* \(#\ ###\ ##0\);_(* &quot;-&quot;_);_(@_)"/>
      <alignment horizontal="right" vertical="top" readingOrder="0"/>
    </dxf>
  </rfmt>
  <rfmt sheetId="4" sqref="AF35" start="0" length="0">
    <dxf>
      <font>
        <sz val="8"/>
        <color rgb="FFFF0000"/>
        <name val="Santander Text"/>
        <scheme val="none"/>
      </font>
      <numFmt numFmtId="165" formatCode="_(* #\ ###\ ##0_);_(* \(#\ ###\ ##0\);_(* &quot;-&quot;_);_(@_)"/>
      <alignment horizontal="right" vertical="top" readingOrder="0"/>
    </dxf>
  </rfmt>
  <rfmt sheetId="4" sqref="AG35" start="0" length="0">
    <dxf>
      <font>
        <sz val="8"/>
        <color rgb="FFFF0000"/>
        <name val="Santander Text"/>
        <scheme val="none"/>
      </font>
      <numFmt numFmtId="165" formatCode="_(* #\ ###\ ##0_);_(* \(#\ ###\ ##0\);_(* &quot;-&quot;_);_(@_)"/>
      <alignment horizontal="right" vertical="top" readingOrder="0"/>
    </dxf>
  </rfmt>
  <rfmt sheetId="4" sqref="AH35" start="0" length="0">
    <dxf>
      <font>
        <sz val="8"/>
        <color rgb="FFFF0000"/>
        <name val="Santander Text"/>
        <scheme val="none"/>
      </font>
      <numFmt numFmtId="165" formatCode="_(* #\ ###\ ##0_);_(* \(#\ ###\ ##0\);_(* &quot;-&quot;_);_(@_)"/>
      <alignment horizontal="right" vertical="top" readingOrder="0"/>
    </dxf>
  </rfmt>
  <rfmt sheetId="4" sqref="AI35" start="0" length="0">
    <dxf>
      <font>
        <sz val="8"/>
        <color rgb="FFFF0000"/>
        <name val="Santander Text"/>
        <scheme val="none"/>
      </font>
      <numFmt numFmtId="165" formatCode="_(* #\ ###\ ##0_);_(* \(#\ ###\ ##0\);_(* &quot;-&quot;_);_(@_)"/>
      <alignment horizontal="right" vertical="top" readingOrder="0"/>
    </dxf>
  </rfmt>
  <rfmt sheetId="4" sqref="AJ35" start="0" length="0">
    <dxf>
      <font>
        <sz val="8"/>
        <color rgb="FFFF0000"/>
        <name val="Santander Text"/>
        <scheme val="none"/>
      </font>
      <numFmt numFmtId="165" formatCode="_(* #\ ###\ ##0_);_(* \(#\ ###\ ##0\);_(* &quot;-&quot;_);_(@_)"/>
      <alignment horizontal="right" vertical="top" readingOrder="0"/>
    </dxf>
  </rfmt>
  <rfmt sheetId="4" sqref="AK35" start="0" length="0">
    <dxf>
      <font>
        <sz val="8"/>
        <color rgb="FFFF0000"/>
        <name val="Santander Text"/>
        <scheme val="none"/>
      </font>
      <numFmt numFmtId="165" formatCode="_(* #\ ###\ ##0_);_(* \(#\ ###\ ##0\);_(* &quot;-&quot;_);_(@_)"/>
      <alignment horizontal="right" vertical="top" readingOrder="0"/>
    </dxf>
  </rfmt>
  <rfmt sheetId="4" sqref="AL35" start="0" length="0">
    <dxf>
      <font>
        <sz val="8"/>
        <color rgb="FFFF0000"/>
        <name val="Santander Text"/>
        <scheme val="none"/>
      </font>
      <numFmt numFmtId="165" formatCode="_(* #\ ###\ ##0_);_(* \(#\ ###\ ##0\);_(* &quot;-&quot;_);_(@_)"/>
      <alignment horizontal="right" vertical="top" readingOrder="0"/>
    </dxf>
  </rfmt>
  <rfmt sheetId="4" sqref="AM35" start="0" length="0">
    <dxf>
      <font>
        <sz val="8"/>
        <color rgb="FFFF0000"/>
        <name val="Santander Text"/>
        <scheme val="none"/>
      </font>
      <numFmt numFmtId="165" formatCode="_(* #\ ###\ ##0_);_(* \(#\ ###\ ##0\);_(* &quot;-&quot;_);_(@_)"/>
      <alignment horizontal="right" vertical="top" readingOrder="0"/>
    </dxf>
  </rfmt>
  <rfmt sheetId="4" sqref="AN35" start="0" length="0">
    <dxf>
      <font>
        <sz val="8"/>
        <color rgb="FFFF0000"/>
        <name val="Santander Text"/>
        <scheme val="none"/>
      </font>
      <numFmt numFmtId="165" formatCode="_(* #\ ###\ ##0_);_(* \(#\ ###\ ##0\);_(* &quot;-&quot;_);_(@_)"/>
      <alignment horizontal="right" vertical="top" readingOrder="0"/>
    </dxf>
  </rfmt>
  <rfmt sheetId="4" sqref="AO35" start="0" length="0">
    <dxf>
      <font>
        <sz val="8"/>
        <color rgb="FFFF0000"/>
        <name val="Santander Text"/>
        <scheme val="none"/>
      </font>
      <numFmt numFmtId="165" formatCode="_(* #\ ###\ ##0_);_(* \(#\ ###\ ##0\);_(* &quot;-&quot;_);_(@_)"/>
      <alignment horizontal="right" vertical="top" readingOrder="0"/>
    </dxf>
  </rfmt>
  <rfmt sheetId="4" sqref="AP35" start="0" length="0">
    <dxf>
      <font>
        <sz val="8"/>
        <color rgb="FFFF0000"/>
        <name val="Santander Text"/>
        <scheme val="none"/>
      </font>
      <numFmt numFmtId="165" formatCode="_(* #\ ###\ ##0_);_(* \(#\ ###\ ##0\);_(* &quot;-&quot;_);_(@_)"/>
      <alignment horizontal="right" vertical="top" readingOrder="0"/>
    </dxf>
  </rfmt>
  <rfmt sheetId="4" sqref="AQ35" start="0" length="0">
    <dxf>
      <font>
        <sz val="8"/>
        <color rgb="FFFF0000"/>
        <name val="Santander Text"/>
        <scheme val="none"/>
      </font>
      <numFmt numFmtId="165" formatCode="_(* #\ ###\ ##0_);_(* \(#\ ###\ ##0\);_(* &quot;-&quot;_);_(@_)"/>
      <alignment horizontal="right" vertical="top" readingOrder="0"/>
    </dxf>
  </rfmt>
  <rfmt sheetId="4" sqref="AR35" start="0" length="0">
    <dxf>
      <font>
        <sz val="8"/>
        <color rgb="FFFF0000"/>
        <name val="Santander Text"/>
        <scheme val="none"/>
      </font>
      <numFmt numFmtId="165" formatCode="_(* #\ ###\ ##0_);_(* \(#\ ###\ ##0\);_(* &quot;-&quot;_);_(@_)"/>
      <alignment horizontal="right" vertical="top" readingOrder="0"/>
    </dxf>
  </rfmt>
  <rfmt sheetId="4" sqref="AS35" start="0" length="0">
    <dxf>
      <font>
        <sz val="8"/>
        <color rgb="FFFF0000"/>
        <name val="Santander Text"/>
        <scheme val="none"/>
      </font>
      <numFmt numFmtId="165" formatCode="_(* #\ ###\ ##0_);_(* \(#\ ###\ ##0\);_(* &quot;-&quot;_);_(@_)"/>
      <alignment horizontal="right" vertical="top" readingOrder="0"/>
    </dxf>
  </rfmt>
  <rfmt sheetId="4" sqref="AT35" start="0" length="0">
    <dxf>
      <font>
        <sz val="8"/>
        <color rgb="FFFF0000"/>
        <name val="Santander Text"/>
        <scheme val="none"/>
      </font>
      <numFmt numFmtId="165" formatCode="_(* #\ ###\ ##0_);_(* \(#\ ###\ ##0\);_(* &quot;-&quot;_);_(@_)"/>
      <alignment horizontal="right" vertical="top" readingOrder="0"/>
    </dxf>
  </rfmt>
  <rfmt sheetId="4" sqref="AU35" start="0" length="0">
    <dxf>
      <font>
        <sz val="8"/>
        <color rgb="FFFF0000"/>
        <name val="Santander Text"/>
        <scheme val="none"/>
      </font>
      <numFmt numFmtId="165" formatCode="_(* #\ ###\ ##0_);_(* \(#\ ###\ ##0\);_(* &quot;-&quot;_);_(@_)"/>
      <alignment horizontal="right" vertical="top" readingOrder="0"/>
    </dxf>
  </rfmt>
  <rfmt sheetId="4" sqref="AV35" start="0" length="0">
    <dxf>
      <font>
        <sz val="8"/>
        <color rgb="FFFF0000"/>
        <name val="Santander Text"/>
        <scheme val="none"/>
      </font>
      <numFmt numFmtId="165" formatCode="_(* #\ ###\ ##0_);_(* \(#\ ###\ ##0\);_(* &quot;-&quot;_);_(@_)"/>
      <alignment horizontal="right" vertical="top" readingOrder="0"/>
    </dxf>
  </rfmt>
  <rfmt sheetId="4" sqref="AW35" start="0" length="0">
    <dxf>
      <font>
        <sz val="8"/>
        <color rgb="FFFF0000"/>
        <name val="Santander Text"/>
        <scheme val="none"/>
      </font>
      <numFmt numFmtId="165" formatCode="_(* #\ ###\ ##0_);_(* \(#\ ###\ ##0\);_(* &quot;-&quot;_);_(@_)"/>
      <alignment horizontal="right" vertical="top" readingOrder="0"/>
    </dxf>
  </rfmt>
  <rfmt sheetId="4" sqref="AX35" start="0" length="0">
    <dxf>
      <font>
        <sz val="8"/>
        <color rgb="FFFF0000"/>
        <name val="Santander Text"/>
        <scheme val="none"/>
      </font>
      <numFmt numFmtId="165" formatCode="_(* #\ ###\ ##0_);_(* \(#\ ###\ ##0\);_(* &quot;-&quot;_);_(@_)"/>
      <alignment horizontal="right" vertical="top" readingOrder="0"/>
    </dxf>
  </rfmt>
  <rfmt sheetId="4" sqref="AY35" start="0" length="0">
    <dxf>
      <font>
        <sz val="8"/>
        <color rgb="FFFF0000"/>
        <name val="Santander Text"/>
        <scheme val="none"/>
      </font>
      <numFmt numFmtId="165" formatCode="_(* #\ ###\ ##0_);_(* \(#\ ###\ ##0\);_(* &quot;-&quot;_);_(@_)"/>
      <alignment horizontal="right" vertical="top" readingOrder="0"/>
    </dxf>
  </rfmt>
  <rfmt sheetId="4" sqref="AZ35" start="0" length="0">
    <dxf>
      <font>
        <sz val="8"/>
        <color rgb="FFFF0000"/>
        <name val="Santander Text"/>
        <scheme val="none"/>
      </font>
      <numFmt numFmtId="165" formatCode="_(* #\ ###\ ##0_);_(* \(#\ ###\ ##0\);_(* &quot;-&quot;_);_(@_)"/>
      <alignment horizontal="right" vertical="top" readingOrder="0"/>
    </dxf>
  </rfmt>
  <rfmt sheetId="4" sqref="BA35" start="0" length="0">
    <dxf>
      <font>
        <sz val="8"/>
        <color rgb="FFFF0000"/>
        <name val="Santander Text"/>
        <scheme val="none"/>
      </font>
      <numFmt numFmtId="165" formatCode="_(* #\ ###\ ##0_);_(* \(#\ ###\ ##0\);_(* &quot;-&quot;_);_(@_)"/>
      <alignment horizontal="right" vertical="top" readingOrder="0"/>
    </dxf>
  </rfmt>
  <rfmt sheetId="4" sqref="BB35" start="0" length="0">
    <dxf>
      <font>
        <sz val="8"/>
        <color rgb="FFFF0000"/>
        <name val="Santander Text"/>
        <scheme val="none"/>
      </font>
      <numFmt numFmtId="165" formatCode="_(* #\ ###\ ##0_);_(* \(#\ ###\ ##0\);_(* &quot;-&quot;_);_(@_)"/>
      <alignment horizontal="right" vertical="top" readingOrder="0"/>
    </dxf>
  </rfmt>
  <rfmt sheetId="4" sqref="BC35" start="0" length="0">
    <dxf>
      <font>
        <sz val="8"/>
        <color rgb="FFFF0000"/>
        <name val="Santander Text"/>
        <scheme val="none"/>
      </font>
      <numFmt numFmtId="165" formatCode="_(* #\ ###\ ##0_);_(* \(#\ ###\ ##0\);_(* &quot;-&quot;_);_(@_)"/>
      <alignment horizontal="right" vertical="top" readingOrder="0"/>
    </dxf>
  </rfmt>
  <rfmt sheetId="4" sqref="BD35" start="0" length="0">
    <dxf>
      <font>
        <sz val="8"/>
        <color rgb="FFFF0000"/>
        <name val="Santander Text"/>
        <scheme val="none"/>
      </font>
      <numFmt numFmtId="165" formatCode="_(* #\ ###\ ##0_);_(* \(#\ ###\ ##0\);_(* &quot;-&quot;_);_(@_)"/>
      <alignment horizontal="right" vertical="top" readingOrder="0"/>
    </dxf>
  </rfmt>
  <rfmt sheetId="4" sqref="BE35" start="0" length="0">
    <dxf>
      <font>
        <sz val="8"/>
        <color rgb="FFFF0000"/>
        <name val="Santander Text"/>
        <scheme val="none"/>
      </font>
      <numFmt numFmtId="165" formatCode="_(* #\ ###\ ##0_);_(* \(#\ ###\ ##0\);_(* &quot;-&quot;_);_(@_)"/>
      <alignment horizontal="right" vertical="top" readingOrder="0"/>
    </dxf>
  </rfmt>
  <rfmt sheetId="4" sqref="BF35" start="0" length="0">
    <dxf>
      <font>
        <sz val="8"/>
        <color rgb="FFFF0000"/>
        <name val="Santander Text"/>
        <scheme val="none"/>
      </font>
      <numFmt numFmtId="165" formatCode="_(* #\ ###\ ##0_);_(* \(#\ ###\ ##0\);_(* &quot;-&quot;_);_(@_)"/>
      <alignment horizontal="right" vertical="top" readingOrder="0"/>
    </dxf>
  </rfmt>
  <rfmt sheetId="4" sqref="BG35" start="0" length="0">
    <dxf>
      <font>
        <sz val="8"/>
        <color rgb="FFFF0000"/>
        <name val="Santander Text"/>
        <scheme val="none"/>
      </font>
      <numFmt numFmtId="165" formatCode="_(* #\ ###\ ##0_);_(* \(#\ ###\ ##0\);_(* &quot;-&quot;_);_(@_)"/>
      <alignment horizontal="right" vertical="top" readingOrder="0"/>
    </dxf>
  </rfmt>
  <rfmt sheetId="4" sqref="BH35" start="0" length="0">
    <dxf>
      <font>
        <sz val="8"/>
        <color rgb="FFFF0000"/>
        <name val="Santander Text"/>
        <scheme val="none"/>
      </font>
      <numFmt numFmtId="165" formatCode="_(* #\ ###\ ##0_);_(* \(#\ ###\ ##0\);_(* &quot;-&quot;_);_(@_)"/>
      <alignment horizontal="right" vertical="top" readingOrder="0"/>
    </dxf>
  </rfmt>
  <rfmt sheetId="4" sqref="BI35" start="0" length="0">
    <dxf>
      <font>
        <sz val="8"/>
        <color rgb="FFFF0000"/>
        <name val="Santander Text"/>
        <scheme val="none"/>
      </font>
      <numFmt numFmtId="165" formatCode="_(* #\ ###\ ##0_);_(* \(#\ ###\ ##0\);_(* &quot;-&quot;_);_(@_)"/>
      <alignment horizontal="right" vertical="top" readingOrder="0"/>
    </dxf>
  </rfmt>
  <rfmt sheetId="4" sqref="BJ35" start="0" length="0">
    <dxf>
      <font>
        <sz val="8"/>
        <color rgb="FFFF0000"/>
        <name val="Santander Text"/>
        <scheme val="none"/>
      </font>
      <numFmt numFmtId="165" formatCode="_(* #\ ###\ ##0_);_(* \(#\ ###\ ##0\);_(* &quot;-&quot;_);_(@_)"/>
      <alignment horizontal="right" vertical="top" readingOrder="0"/>
    </dxf>
  </rfmt>
  <rfmt sheetId="4" sqref="BK35" start="0" length="0">
    <dxf>
      <font>
        <sz val="8"/>
        <color rgb="FFFF0000"/>
        <name val="Santander Text"/>
        <scheme val="none"/>
      </font>
      <numFmt numFmtId="165" formatCode="_(* #\ ###\ ##0_);_(* \(#\ ###\ ##0\);_(* &quot;-&quot;_);_(@_)"/>
      <alignment horizontal="right" vertical="top" readingOrder="0"/>
    </dxf>
  </rfmt>
  <rfmt sheetId="4" sqref="BL35" start="0" length="0">
    <dxf>
      <font>
        <sz val="8"/>
        <color rgb="FFFF0000"/>
        <name val="Santander Text"/>
        <scheme val="none"/>
      </font>
      <numFmt numFmtId="165" formatCode="_(* #\ ###\ ##0_);_(* \(#\ ###\ ##0\);_(* &quot;-&quot;_);_(@_)"/>
      <alignment horizontal="right" vertical="top" readingOrder="0"/>
    </dxf>
  </rfmt>
  <rfmt sheetId="4" sqref="BM35" start="0" length="0">
    <dxf>
      <font>
        <sz val="8"/>
        <color rgb="FFFF0000"/>
        <name val="Santander Text"/>
        <scheme val="none"/>
      </font>
      <numFmt numFmtId="165" formatCode="_(* #\ ###\ ##0_);_(* \(#\ ###\ ##0\);_(* &quot;-&quot;_);_(@_)"/>
      <alignment horizontal="right" vertical="top" readingOrder="0"/>
    </dxf>
  </rfmt>
  <rfmt sheetId="4" sqref="BN35" start="0" length="0">
    <dxf>
      <font>
        <sz val="8"/>
        <color rgb="FFFF0000"/>
        <name val="Santander Text"/>
        <scheme val="none"/>
      </font>
      <numFmt numFmtId="165" formatCode="_(* #\ ###\ ##0_);_(* \(#\ ###\ ##0\);_(* &quot;-&quot;_);_(@_)"/>
      <alignment horizontal="right" vertical="top" readingOrder="0"/>
    </dxf>
  </rfmt>
  <rfmt sheetId="4" sqref="BO35" start="0" length="0">
    <dxf>
      <font>
        <sz val="8"/>
        <color rgb="FFFF0000"/>
        <name val="Santander Text"/>
        <scheme val="none"/>
      </font>
      <numFmt numFmtId="165" formatCode="_(* #\ ###\ ##0_);_(* \(#\ ###\ ##0\);_(* &quot;-&quot;_);_(@_)"/>
      <alignment horizontal="right" vertical="top" readingOrder="0"/>
    </dxf>
  </rfmt>
  <rfmt sheetId="4" sqref="BP35" start="0" length="0">
    <dxf>
      <font>
        <sz val="8"/>
        <color rgb="FFFF0000"/>
        <name val="Santander Text"/>
        <scheme val="none"/>
      </font>
      <numFmt numFmtId="165" formatCode="_(* #\ ###\ ##0_);_(* \(#\ ###\ ##0\);_(* &quot;-&quot;_);_(@_)"/>
      <alignment horizontal="right" vertical="top" readingOrder="0"/>
    </dxf>
  </rfmt>
  <rfmt sheetId="4" sqref="BQ35" start="0" length="0">
    <dxf>
      <font>
        <sz val="8"/>
        <color rgb="FFFF0000"/>
        <name val="Santander Text"/>
        <scheme val="none"/>
      </font>
      <numFmt numFmtId="165" formatCode="_(* #\ ###\ ##0_);_(* \(#\ ###\ ##0\);_(* &quot;-&quot;_);_(@_)"/>
      <alignment horizontal="right" vertical="top" readingOrder="0"/>
    </dxf>
  </rfmt>
  <rfmt sheetId="4" sqref="BR35" start="0" length="0">
    <dxf>
      <font>
        <sz val="8"/>
        <color rgb="FFFF0000"/>
        <name val="Santander Text"/>
        <scheme val="none"/>
      </font>
      <numFmt numFmtId="165" formatCode="_(* #\ ###\ ##0_);_(* \(#\ ###\ ##0\);_(* &quot;-&quot;_);_(@_)"/>
      <alignment horizontal="right" vertical="top" readingOrder="0"/>
    </dxf>
  </rfmt>
  <rfmt sheetId="4" sqref="BS35" start="0" length="0">
    <dxf>
      <font>
        <sz val="8"/>
        <color rgb="FFFF0000"/>
        <name val="Santander Text"/>
        <scheme val="none"/>
      </font>
      <numFmt numFmtId="165" formatCode="_(* #\ ###\ ##0_);_(* \(#\ ###\ ##0\);_(* &quot;-&quot;_);_(@_)"/>
      <alignment horizontal="right" vertical="top" readingOrder="0"/>
    </dxf>
  </rfmt>
  <rfmt sheetId="4" sqref="BT35" start="0" length="0">
    <dxf>
      <font>
        <sz val="8"/>
        <color rgb="FFFF0000"/>
        <name val="Santander Text"/>
        <scheme val="none"/>
      </font>
      <numFmt numFmtId="165" formatCode="_(* #\ ###\ ##0_);_(* \(#\ ###\ ##0\);_(* &quot;-&quot;_);_(@_)"/>
      <alignment horizontal="right" vertical="top" readingOrder="0"/>
    </dxf>
  </rfmt>
  <rfmt sheetId="4" sqref="BU35" start="0" length="0">
    <dxf>
      <font>
        <sz val="8"/>
        <color rgb="FFFF0000"/>
        <name val="Santander Text"/>
        <scheme val="none"/>
      </font>
      <numFmt numFmtId="165" formatCode="_(* #\ ###\ ##0_);_(* \(#\ ###\ ##0\);_(* &quot;-&quot;_);_(@_)"/>
      <alignment horizontal="right" vertical="top" readingOrder="0"/>
    </dxf>
  </rfmt>
  <rfmt sheetId="4" sqref="BV35" start="0" length="0">
    <dxf>
      <font>
        <sz val="8"/>
        <color rgb="FFFF0000"/>
        <name val="Santander Text"/>
        <scheme val="none"/>
      </font>
      <numFmt numFmtId="165" formatCode="_(* #\ ###\ ##0_);_(* \(#\ ###\ ##0\);_(* &quot;-&quot;_);_(@_)"/>
      <alignment horizontal="right" vertical="top" readingOrder="0"/>
    </dxf>
  </rfmt>
  <rfmt sheetId="4" sqref="BW35" start="0" length="0">
    <dxf>
      <font>
        <sz val="8"/>
        <color rgb="FFFF0000"/>
        <name val="Santander Text"/>
        <scheme val="none"/>
      </font>
      <numFmt numFmtId="165" formatCode="_(* #\ ###\ ##0_);_(* \(#\ ###\ ##0\);_(* &quot;-&quot;_);_(@_)"/>
      <alignment horizontal="right" vertical="top" readingOrder="0"/>
    </dxf>
  </rfmt>
  <rfmt sheetId="4" sqref="BX35" start="0" length="0">
    <dxf>
      <font>
        <sz val="8"/>
        <color rgb="FFFF0000"/>
        <name val="Santander Text"/>
        <scheme val="none"/>
      </font>
      <numFmt numFmtId="165" formatCode="_(* #\ ###\ ##0_);_(* \(#\ ###\ ##0\);_(* &quot;-&quot;_);_(@_)"/>
      <alignment horizontal="right" vertical="top" readingOrder="0"/>
    </dxf>
  </rfmt>
  <rfmt sheetId="4" sqref="BY35" start="0" length="0">
    <dxf>
      <font>
        <sz val="8"/>
        <color rgb="FFFF0000"/>
        <name val="Santander Text"/>
        <scheme val="none"/>
      </font>
      <numFmt numFmtId="165" formatCode="_(* #\ ###\ ##0_);_(* \(#\ ###\ ##0\);_(* &quot;-&quot;_);_(@_)"/>
      <alignment horizontal="right" vertical="top" readingOrder="0"/>
    </dxf>
  </rfmt>
  <rfmt sheetId="4" sqref="BZ35" start="0" length="0">
    <dxf>
      <font>
        <sz val="8"/>
        <color rgb="FFFF0000"/>
        <name val="Santander Text"/>
        <scheme val="none"/>
      </font>
      <numFmt numFmtId="165" formatCode="_(* #\ ###\ ##0_);_(* \(#\ ###\ ##0\);_(* &quot;-&quot;_);_(@_)"/>
      <alignment horizontal="right" vertical="top" readingOrder="0"/>
    </dxf>
  </rfmt>
  <rfmt sheetId="4" sqref="CA35" start="0" length="0">
    <dxf>
      <font>
        <sz val="8"/>
        <color rgb="FFFF0000"/>
        <name val="Santander Text"/>
        <scheme val="none"/>
      </font>
      <numFmt numFmtId="165" formatCode="_(* #\ ###\ ##0_);_(* \(#\ ###\ ##0\);_(* &quot;-&quot;_);_(@_)"/>
      <alignment horizontal="right" vertical="top" readingOrder="0"/>
    </dxf>
  </rfmt>
  <rfmt sheetId="4" sqref="CB35" start="0" length="0">
    <dxf>
      <font>
        <sz val="8"/>
        <color rgb="FFFF0000"/>
        <name val="Santander Text"/>
        <scheme val="none"/>
      </font>
      <numFmt numFmtId="165" formatCode="_(* #\ ###\ ##0_);_(* \(#\ ###\ ##0\);_(* &quot;-&quot;_);_(@_)"/>
      <alignment horizontal="right" vertical="top" readingOrder="0"/>
    </dxf>
  </rfmt>
  <rfmt sheetId="4" sqref="CC35" start="0" length="0">
    <dxf>
      <font>
        <sz val="8"/>
        <color rgb="FFFF0000"/>
        <name val="Santander Text"/>
        <scheme val="none"/>
      </font>
      <numFmt numFmtId="165" formatCode="_(* #\ ###\ ##0_);_(* \(#\ ###\ ##0\);_(* &quot;-&quot;_);_(@_)"/>
      <alignment horizontal="right" vertical="top" readingOrder="0"/>
    </dxf>
  </rfmt>
  <rfmt sheetId="4" sqref="CD35" start="0" length="0">
    <dxf>
      <font>
        <sz val="8"/>
        <color rgb="FFFF0000"/>
        <name val="Santander Text"/>
        <scheme val="none"/>
      </font>
      <numFmt numFmtId="165" formatCode="_(* #\ ###\ ##0_);_(* \(#\ ###\ ##0\);_(* &quot;-&quot;_);_(@_)"/>
      <alignment horizontal="right" vertical="top" readingOrder="0"/>
    </dxf>
  </rfmt>
  <rfmt sheetId="4" sqref="CE35" start="0" length="0">
    <dxf>
      <font>
        <sz val="8"/>
        <color rgb="FFFF0000"/>
        <name val="Santander Text"/>
        <scheme val="none"/>
      </font>
      <numFmt numFmtId="165" formatCode="_(* #\ ###\ ##0_);_(* \(#\ ###\ ##0\);_(* &quot;-&quot;_);_(@_)"/>
      <alignment horizontal="right" vertical="top" readingOrder="0"/>
    </dxf>
  </rfmt>
  <rfmt sheetId="4" sqref="CF35" start="0" length="0">
    <dxf>
      <font>
        <sz val="8"/>
        <color rgb="FFFF0000"/>
        <name val="Santander Text"/>
        <scheme val="none"/>
      </font>
      <numFmt numFmtId="165" formatCode="_(* #\ ###\ ##0_);_(* \(#\ ###\ ##0\);_(* &quot;-&quot;_);_(@_)"/>
      <alignment horizontal="right" vertical="top" readingOrder="0"/>
    </dxf>
  </rfmt>
  <rfmt sheetId="4" sqref="CG35" start="0" length="0">
    <dxf>
      <font>
        <sz val="8"/>
        <color rgb="FFFF0000"/>
        <name val="Santander Text"/>
        <scheme val="none"/>
      </font>
      <numFmt numFmtId="165" formatCode="_(* #\ ###\ ##0_);_(* \(#\ ###\ ##0\);_(* &quot;-&quot;_);_(@_)"/>
      <alignment horizontal="right" vertical="top" readingOrder="0"/>
    </dxf>
  </rfmt>
  <rfmt sheetId="4" sqref="CH35" start="0" length="0">
    <dxf>
      <font>
        <sz val="8"/>
        <color rgb="FFFF0000"/>
        <name val="Santander Text"/>
        <scheme val="none"/>
      </font>
      <numFmt numFmtId="165" formatCode="_(* #\ ###\ ##0_);_(* \(#\ ###\ ##0\);_(* &quot;-&quot;_);_(@_)"/>
      <alignment horizontal="right" vertical="top" readingOrder="0"/>
    </dxf>
  </rfmt>
  <rfmt sheetId="4" sqref="CI35" start="0" length="0">
    <dxf>
      <font>
        <sz val="8"/>
        <color rgb="FFFF0000"/>
        <name val="Santander Text"/>
        <scheme val="none"/>
      </font>
      <numFmt numFmtId="165" formatCode="_(* #\ ###\ ##0_);_(* \(#\ ###\ ##0\);_(* &quot;-&quot;_);_(@_)"/>
      <alignment horizontal="right" vertical="top" readingOrder="0"/>
    </dxf>
  </rfmt>
  <rfmt sheetId="4" sqref="CJ35" start="0" length="0">
    <dxf>
      <font>
        <sz val="8"/>
        <color rgb="FFFF0000"/>
        <name val="Santander Text"/>
        <scheme val="none"/>
      </font>
      <numFmt numFmtId="165" formatCode="_(* #\ ###\ ##0_);_(* \(#\ ###\ ##0\);_(* &quot;-&quot;_);_(@_)"/>
      <alignment horizontal="right" vertical="top" readingOrder="0"/>
    </dxf>
  </rfmt>
  <rfmt sheetId="4" sqref="CK35" start="0" length="0">
    <dxf>
      <font>
        <sz val="8"/>
        <color rgb="FFFF0000"/>
        <name val="Santander Text"/>
        <scheme val="none"/>
      </font>
      <numFmt numFmtId="165" formatCode="_(* #\ ###\ ##0_);_(* \(#\ ###\ ##0\);_(* &quot;-&quot;_);_(@_)"/>
      <alignment horizontal="right" vertical="top" readingOrder="0"/>
    </dxf>
  </rfmt>
  <rfmt sheetId="4" sqref="CL35" start="0" length="0">
    <dxf>
      <font>
        <sz val="8"/>
        <color rgb="FFFF0000"/>
        <name val="Santander Text"/>
        <scheme val="none"/>
      </font>
      <numFmt numFmtId="165" formatCode="_(* #\ ###\ ##0_);_(* \(#\ ###\ ##0\);_(* &quot;-&quot;_);_(@_)"/>
      <alignment horizontal="right" vertical="top" readingOrder="0"/>
    </dxf>
  </rfmt>
  <rfmt sheetId="4" sqref="CM35" start="0" length="0">
    <dxf>
      <font>
        <sz val="8"/>
        <color rgb="FFFF0000"/>
        <name val="Santander Text"/>
        <scheme val="none"/>
      </font>
      <numFmt numFmtId="165" formatCode="_(* #\ ###\ ##0_);_(* \(#\ ###\ ##0\);_(* &quot;-&quot;_);_(@_)"/>
      <alignment horizontal="right" vertical="top" readingOrder="0"/>
    </dxf>
  </rfmt>
  <rfmt sheetId="4" sqref="CN35" start="0" length="0">
    <dxf>
      <font>
        <sz val="8"/>
        <color rgb="FFFF0000"/>
        <name val="Santander Text"/>
        <scheme val="none"/>
      </font>
      <numFmt numFmtId="165" formatCode="_(* #\ ###\ ##0_);_(* \(#\ ###\ ##0\);_(* &quot;-&quot;_);_(@_)"/>
      <alignment horizontal="right" vertical="top" readingOrder="0"/>
    </dxf>
  </rfmt>
  <rfmt sheetId="4" sqref="CO35" start="0" length="0">
    <dxf>
      <font>
        <sz val="8"/>
        <color rgb="FFFF0000"/>
        <name val="Santander Text"/>
        <scheme val="none"/>
      </font>
      <numFmt numFmtId="165" formatCode="_(* #\ ###\ ##0_);_(* \(#\ ###\ ##0\);_(* &quot;-&quot;_);_(@_)"/>
      <alignment horizontal="right" vertical="top" readingOrder="0"/>
    </dxf>
  </rfmt>
  <rfmt sheetId="4" sqref="CP35" start="0" length="0">
    <dxf>
      <font>
        <sz val="8"/>
        <color rgb="FFFF0000"/>
        <name val="Santander Text"/>
        <scheme val="none"/>
      </font>
      <numFmt numFmtId="165" formatCode="_(* #\ ###\ ##0_);_(* \(#\ ###\ ##0\);_(* &quot;-&quot;_);_(@_)"/>
      <alignment horizontal="right" vertical="top" readingOrder="0"/>
    </dxf>
  </rfmt>
  <rfmt sheetId="4" sqref="CQ35" start="0" length="0">
    <dxf>
      <font>
        <sz val="8"/>
        <color rgb="FFFF0000"/>
        <name val="Santander Text"/>
        <scheme val="none"/>
      </font>
      <numFmt numFmtId="165" formatCode="_(* #\ ###\ ##0_);_(* \(#\ ###\ ##0\);_(* &quot;-&quot;_);_(@_)"/>
      <alignment horizontal="right" vertical="top" readingOrder="0"/>
    </dxf>
  </rfmt>
  <rfmt sheetId="4" sqref="CR35" start="0" length="0">
    <dxf>
      <font>
        <sz val="8"/>
        <color rgb="FFFF0000"/>
        <name val="Santander Text"/>
        <scheme val="none"/>
      </font>
      <numFmt numFmtId="165" formatCode="_(* #\ ###\ ##0_);_(* \(#\ ###\ ##0\);_(* &quot;-&quot;_);_(@_)"/>
      <alignment horizontal="right" vertical="top" readingOrder="0"/>
    </dxf>
  </rfmt>
  <rfmt sheetId="4" sqref="CS35" start="0" length="0">
    <dxf>
      <font>
        <sz val="8"/>
        <color rgb="FFFF0000"/>
        <name val="Santander Text"/>
        <scheme val="none"/>
      </font>
      <numFmt numFmtId="165" formatCode="_(* #\ ###\ ##0_);_(* \(#\ ###\ ##0\);_(* &quot;-&quot;_);_(@_)"/>
      <alignment horizontal="right" vertical="top" readingOrder="0"/>
    </dxf>
  </rfmt>
  <rfmt sheetId="4" sqref="CT35" start="0" length="0">
    <dxf>
      <font>
        <sz val="8"/>
        <color rgb="FFFF0000"/>
        <name val="Santander Text"/>
        <scheme val="none"/>
      </font>
      <numFmt numFmtId="165" formatCode="_(* #\ ###\ ##0_);_(* \(#\ ###\ ##0\);_(* &quot;-&quot;_);_(@_)"/>
      <alignment horizontal="right" vertical="top" readingOrder="0"/>
    </dxf>
  </rfmt>
  <rfmt sheetId="4" sqref="X36" start="0" length="0">
    <dxf>
      <font>
        <sz val="8"/>
        <color rgb="FFFF0000"/>
        <name val="Santander Text"/>
        <scheme val="none"/>
      </font>
      <numFmt numFmtId="165" formatCode="_(* #\ ###\ ##0_);_(* \(#\ ###\ ##0\);_(* &quot;-&quot;_);_(@_)"/>
      <alignment horizontal="right" vertical="top" readingOrder="0"/>
    </dxf>
  </rfmt>
  <rfmt sheetId="4" sqref="Y36" start="0" length="0">
    <dxf>
      <font>
        <sz val="8"/>
        <color rgb="FFFF0000"/>
        <name val="Santander Text"/>
        <scheme val="none"/>
      </font>
      <numFmt numFmtId="165" formatCode="_(* #\ ###\ ##0_);_(* \(#\ ###\ ##0\);_(* &quot;-&quot;_);_(@_)"/>
      <alignment horizontal="right" vertical="top" readingOrder="0"/>
    </dxf>
  </rfmt>
  <rfmt sheetId="4" sqref="Z36" start="0" length="0">
    <dxf>
      <font>
        <sz val="8"/>
        <color rgb="FFFF0000"/>
        <name val="Santander Text"/>
        <scheme val="none"/>
      </font>
      <numFmt numFmtId="165" formatCode="_(* #\ ###\ ##0_);_(* \(#\ ###\ ##0\);_(* &quot;-&quot;_);_(@_)"/>
      <alignment horizontal="right" vertical="top" readingOrder="0"/>
    </dxf>
  </rfmt>
  <rfmt sheetId="4" sqref="AA36" start="0" length="0">
    <dxf>
      <font>
        <sz val="8"/>
        <color rgb="FFFF0000"/>
        <name val="Santander Text"/>
        <scheme val="none"/>
      </font>
      <numFmt numFmtId="165" formatCode="_(* #\ ###\ ##0_);_(* \(#\ ###\ ##0\);_(* &quot;-&quot;_);_(@_)"/>
      <alignment horizontal="right" vertical="top" readingOrder="0"/>
    </dxf>
  </rfmt>
  <rfmt sheetId="4" sqref="AB36" start="0" length="0">
    <dxf>
      <font>
        <sz val="8"/>
        <color rgb="FFFF0000"/>
        <name val="Santander Text"/>
        <scheme val="none"/>
      </font>
      <numFmt numFmtId="165" formatCode="_(* #\ ###\ ##0_);_(* \(#\ ###\ ##0\);_(* &quot;-&quot;_);_(@_)"/>
      <alignment horizontal="right" vertical="top" readingOrder="0"/>
    </dxf>
  </rfmt>
  <rfmt sheetId="4" sqref="AC36" start="0" length="0">
    <dxf>
      <font>
        <sz val="8"/>
        <color rgb="FFFF0000"/>
        <name val="Santander Text"/>
        <scheme val="none"/>
      </font>
      <numFmt numFmtId="165" formatCode="_(* #\ ###\ ##0_);_(* \(#\ ###\ ##0\);_(* &quot;-&quot;_);_(@_)"/>
      <alignment horizontal="right" vertical="top" readingOrder="0"/>
    </dxf>
  </rfmt>
  <rfmt sheetId="4" sqref="AD36" start="0" length="0">
    <dxf>
      <font>
        <sz val="8"/>
        <color rgb="FFFF0000"/>
        <name val="Santander Text"/>
        <scheme val="none"/>
      </font>
      <numFmt numFmtId="165" formatCode="_(* #\ ###\ ##0_);_(* \(#\ ###\ ##0\);_(* &quot;-&quot;_);_(@_)"/>
      <alignment horizontal="right" vertical="top" readingOrder="0"/>
    </dxf>
  </rfmt>
  <rfmt sheetId="4" sqref="AE36" start="0" length="0">
    <dxf>
      <font>
        <sz val="8"/>
        <color rgb="FFFF0000"/>
        <name val="Santander Text"/>
        <scheme val="none"/>
      </font>
      <numFmt numFmtId="165" formatCode="_(* #\ ###\ ##0_);_(* \(#\ ###\ ##0\);_(* &quot;-&quot;_);_(@_)"/>
      <alignment horizontal="right" vertical="top" readingOrder="0"/>
    </dxf>
  </rfmt>
  <rfmt sheetId="4" sqref="AF36" start="0" length="0">
    <dxf>
      <font>
        <sz val="8"/>
        <color rgb="FFFF0000"/>
        <name val="Santander Text"/>
        <scheme val="none"/>
      </font>
      <numFmt numFmtId="165" formatCode="_(* #\ ###\ ##0_);_(* \(#\ ###\ ##0\);_(* &quot;-&quot;_);_(@_)"/>
      <alignment horizontal="right" vertical="top" readingOrder="0"/>
    </dxf>
  </rfmt>
  <rfmt sheetId="4" sqref="AG36" start="0" length="0">
    <dxf>
      <font>
        <sz val="8"/>
        <color rgb="FFFF0000"/>
        <name val="Santander Text"/>
        <scheme val="none"/>
      </font>
      <numFmt numFmtId="165" formatCode="_(* #\ ###\ ##0_);_(* \(#\ ###\ ##0\);_(* &quot;-&quot;_);_(@_)"/>
      <alignment horizontal="right" vertical="top" readingOrder="0"/>
    </dxf>
  </rfmt>
  <rfmt sheetId="4" sqref="AH36" start="0" length="0">
    <dxf>
      <font>
        <sz val="8"/>
        <color rgb="FFFF0000"/>
        <name val="Santander Text"/>
        <scheme val="none"/>
      </font>
      <numFmt numFmtId="165" formatCode="_(* #\ ###\ ##0_);_(* \(#\ ###\ ##0\);_(* &quot;-&quot;_);_(@_)"/>
      <alignment horizontal="right" vertical="top" readingOrder="0"/>
    </dxf>
  </rfmt>
  <rfmt sheetId="4" sqref="AI36" start="0" length="0">
    <dxf>
      <font>
        <sz val="8"/>
        <color rgb="FFFF0000"/>
        <name val="Santander Text"/>
        <scheme val="none"/>
      </font>
      <numFmt numFmtId="165" formatCode="_(* #\ ###\ ##0_);_(* \(#\ ###\ ##0\);_(* &quot;-&quot;_);_(@_)"/>
      <alignment horizontal="right" vertical="top" readingOrder="0"/>
    </dxf>
  </rfmt>
  <rfmt sheetId="4" sqref="AJ36" start="0" length="0">
    <dxf>
      <font>
        <sz val="8"/>
        <color rgb="FFFF0000"/>
        <name val="Santander Text"/>
        <scheme val="none"/>
      </font>
      <numFmt numFmtId="165" formatCode="_(* #\ ###\ ##0_);_(* \(#\ ###\ ##0\);_(* &quot;-&quot;_);_(@_)"/>
      <alignment horizontal="right" vertical="top" readingOrder="0"/>
    </dxf>
  </rfmt>
  <rfmt sheetId="4" sqref="AK36" start="0" length="0">
    <dxf>
      <font>
        <sz val="8"/>
        <color rgb="FFFF0000"/>
        <name val="Santander Text"/>
        <scheme val="none"/>
      </font>
      <numFmt numFmtId="165" formatCode="_(* #\ ###\ ##0_);_(* \(#\ ###\ ##0\);_(* &quot;-&quot;_);_(@_)"/>
      <alignment horizontal="right" vertical="top" readingOrder="0"/>
    </dxf>
  </rfmt>
  <rfmt sheetId="4" sqref="AL36" start="0" length="0">
    <dxf>
      <font>
        <sz val="8"/>
        <color rgb="FFFF0000"/>
        <name val="Santander Text"/>
        <scheme val="none"/>
      </font>
      <numFmt numFmtId="165" formatCode="_(* #\ ###\ ##0_);_(* \(#\ ###\ ##0\);_(* &quot;-&quot;_);_(@_)"/>
      <alignment horizontal="right" vertical="top" readingOrder="0"/>
    </dxf>
  </rfmt>
  <rfmt sheetId="4" sqref="AM36" start="0" length="0">
    <dxf>
      <font>
        <sz val="8"/>
        <color rgb="FFFF0000"/>
        <name val="Santander Text"/>
        <scheme val="none"/>
      </font>
      <numFmt numFmtId="165" formatCode="_(* #\ ###\ ##0_);_(* \(#\ ###\ ##0\);_(* &quot;-&quot;_);_(@_)"/>
      <alignment horizontal="right" vertical="top" readingOrder="0"/>
    </dxf>
  </rfmt>
  <rfmt sheetId="4" sqref="AN36" start="0" length="0">
    <dxf>
      <font>
        <sz val="8"/>
        <color rgb="FFFF0000"/>
        <name val="Santander Text"/>
        <scheme val="none"/>
      </font>
      <numFmt numFmtId="165" formatCode="_(* #\ ###\ ##0_);_(* \(#\ ###\ ##0\);_(* &quot;-&quot;_);_(@_)"/>
      <alignment horizontal="right" vertical="top" readingOrder="0"/>
    </dxf>
  </rfmt>
  <rfmt sheetId="4" sqref="AO36" start="0" length="0">
    <dxf>
      <font>
        <sz val="8"/>
        <color rgb="FFFF0000"/>
        <name val="Santander Text"/>
        <scheme val="none"/>
      </font>
      <numFmt numFmtId="165" formatCode="_(* #\ ###\ ##0_);_(* \(#\ ###\ ##0\);_(* &quot;-&quot;_);_(@_)"/>
      <alignment horizontal="right" vertical="top" readingOrder="0"/>
    </dxf>
  </rfmt>
  <rfmt sheetId="4" sqref="AP36" start="0" length="0">
    <dxf>
      <font>
        <sz val="8"/>
        <color rgb="FFFF0000"/>
        <name val="Santander Text"/>
        <scheme val="none"/>
      </font>
      <numFmt numFmtId="165" formatCode="_(* #\ ###\ ##0_);_(* \(#\ ###\ ##0\);_(* &quot;-&quot;_);_(@_)"/>
      <alignment horizontal="right" vertical="top" readingOrder="0"/>
    </dxf>
  </rfmt>
  <rfmt sheetId="4" sqref="AQ36" start="0" length="0">
    <dxf>
      <font>
        <sz val="8"/>
        <color rgb="FFFF0000"/>
        <name val="Santander Text"/>
        <scheme val="none"/>
      </font>
      <numFmt numFmtId="165" formatCode="_(* #\ ###\ ##0_);_(* \(#\ ###\ ##0\);_(* &quot;-&quot;_);_(@_)"/>
      <alignment horizontal="right" vertical="top" readingOrder="0"/>
    </dxf>
  </rfmt>
  <rfmt sheetId="4" sqref="AR36" start="0" length="0">
    <dxf>
      <font>
        <sz val="8"/>
        <color rgb="FFFF0000"/>
        <name val="Santander Text"/>
        <scheme val="none"/>
      </font>
      <numFmt numFmtId="165" formatCode="_(* #\ ###\ ##0_);_(* \(#\ ###\ ##0\);_(* &quot;-&quot;_);_(@_)"/>
      <alignment horizontal="right" vertical="top" readingOrder="0"/>
    </dxf>
  </rfmt>
  <rfmt sheetId="4" sqref="AS36" start="0" length="0">
    <dxf>
      <font>
        <sz val="8"/>
        <color rgb="FFFF0000"/>
        <name val="Santander Text"/>
        <scheme val="none"/>
      </font>
      <numFmt numFmtId="165" formatCode="_(* #\ ###\ ##0_);_(* \(#\ ###\ ##0\);_(* &quot;-&quot;_);_(@_)"/>
      <alignment horizontal="right" vertical="top" readingOrder="0"/>
    </dxf>
  </rfmt>
  <rfmt sheetId="4" sqref="AT36" start="0" length="0">
    <dxf>
      <font>
        <sz val="8"/>
        <color rgb="FFFF0000"/>
        <name val="Santander Text"/>
        <scheme val="none"/>
      </font>
      <numFmt numFmtId="165" formatCode="_(* #\ ###\ ##0_);_(* \(#\ ###\ ##0\);_(* &quot;-&quot;_);_(@_)"/>
      <alignment horizontal="right" vertical="top" readingOrder="0"/>
    </dxf>
  </rfmt>
  <rfmt sheetId="4" sqref="AU36" start="0" length="0">
    <dxf>
      <font>
        <sz val="8"/>
        <color rgb="FFFF0000"/>
        <name val="Santander Text"/>
        <scheme val="none"/>
      </font>
      <numFmt numFmtId="165" formatCode="_(* #\ ###\ ##0_);_(* \(#\ ###\ ##0\);_(* &quot;-&quot;_);_(@_)"/>
      <alignment horizontal="right" vertical="top" readingOrder="0"/>
    </dxf>
  </rfmt>
  <rfmt sheetId="4" sqref="AV36" start="0" length="0">
    <dxf>
      <font>
        <sz val="8"/>
        <color rgb="FFFF0000"/>
        <name val="Santander Text"/>
        <scheme val="none"/>
      </font>
      <numFmt numFmtId="165" formatCode="_(* #\ ###\ ##0_);_(* \(#\ ###\ ##0\);_(* &quot;-&quot;_);_(@_)"/>
      <alignment horizontal="right" vertical="top" readingOrder="0"/>
    </dxf>
  </rfmt>
  <rfmt sheetId="4" sqref="AW36" start="0" length="0">
    <dxf>
      <font>
        <sz val="8"/>
        <color rgb="FFFF0000"/>
        <name val="Santander Text"/>
        <scheme val="none"/>
      </font>
      <numFmt numFmtId="165" formatCode="_(* #\ ###\ ##0_);_(* \(#\ ###\ ##0\);_(* &quot;-&quot;_);_(@_)"/>
      <alignment horizontal="right" vertical="top" readingOrder="0"/>
    </dxf>
  </rfmt>
  <rfmt sheetId="4" sqref="AX36" start="0" length="0">
    <dxf>
      <font>
        <sz val="8"/>
        <color rgb="FFFF0000"/>
        <name val="Santander Text"/>
        <scheme val="none"/>
      </font>
      <numFmt numFmtId="165" formatCode="_(* #\ ###\ ##0_);_(* \(#\ ###\ ##0\);_(* &quot;-&quot;_);_(@_)"/>
      <alignment horizontal="right" vertical="top" readingOrder="0"/>
    </dxf>
  </rfmt>
  <rfmt sheetId="4" sqref="AY36" start="0" length="0">
    <dxf>
      <font>
        <sz val="8"/>
        <color rgb="FFFF0000"/>
        <name val="Santander Text"/>
        <scheme val="none"/>
      </font>
      <numFmt numFmtId="165" formatCode="_(* #\ ###\ ##0_);_(* \(#\ ###\ ##0\);_(* &quot;-&quot;_);_(@_)"/>
      <alignment horizontal="right" vertical="top" readingOrder="0"/>
    </dxf>
  </rfmt>
  <rfmt sheetId="4" sqref="AZ36" start="0" length="0">
    <dxf>
      <font>
        <sz val="8"/>
        <color rgb="FFFF0000"/>
        <name val="Santander Text"/>
        <scheme val="none"/>
      </font>
      <numFmt numFmtId="165" formatCode="_(* #\ ###\ ##0_);_(* \(#\ ###\ ##0\);_(* &quot;-&quot;_);_(@_)"/>
      <alignment horizontal="right" vertical="top" readingOrder="0"/>
    </dxf>
  </rfmt>
  <rfmt sheetId="4" sqref="BA36" start="0" length="0">
    <dxf>
      <font>
        <sz val="8"/>
        <color rgb="FFFF0000"/>
        <name val="Santander Text"/>
        <scheme val="none"/>
      </font>
      <numFmt numFmtId="165" formatCode="_(* #\ ###\ ##0_);_(* \(#\ ###\ ##0\);_(* &quot;-&quot;_);_(@_)"/>
      <alignment horizontal="right" vertical="top" readingOrder="0"/>
    </dxf>
  </rfmt>
  <rfmt sheetId="4" sqref="BB36" start="0" length="0">
    <dxf>
      <font>
        <sz val="8"/>
        <color rgb="FFFF0000"/>
        <name val="Santander Text"/>
        <scheme val="none"/>
      </font>
      <numFmt numFmtId="165" formatCode="_(* #\ ###\ ##0_);_(* \(#\ ###\ ##0\);_(* &quot;-&quot;_);_(@_)"/>
      <alignment horizontal="right" vertical="top" readingOrder="0"/>
    </dxf>
  </rfmt>
  <rfmt sheetId="4" sqref="BC36" start="0" length="0">
    <dxf>
      <font>
        <sz val="8"/>
        <color rgb="FFFF0000"/>
        <name val="Santander Text"/>
        <scheme val="none"/>
      </font>
      <numFmt numFmtId="165" formatCode="_(* #\ ###\ ##0_);_(* \(#\ ###\ ##0\);_(* &quot;-&quot;_);_(@_)"/>
      <alignment horizontal="right" vertical="top" readingOrder="0"/>
    </dxf>
  </rfmt>
  <rfmt sheetId="4" sqref="BD36" start="0" length="0">
    <dxf>
      <font>
        <sz val="8"/>
        <color rgb="FFFF0000"/>
        <name val="Santander Text"/>
        <scheme val="none"/>
      </font>
      <numFmt numFmtId="165" formatCode="_(* #\ ###\ ##0_);_(* \(#\ ###\ ##0\);_(* &quot;-&quot;_);_(@_)"/>
      <alignment horizontal="right" vertical="top" readingOrder="0"/>
    </dxf>
  </rfmt>
  <rfmt sheetId="4" sqref="BE36" start="0" length="0">
    <dxf>
      <font>
        <sz val="8"/>
        <color rgb="FFFF0000"/>
        <name val="Santander Text"/>
        <scheme val="none"/>
      </font>
      <numFmt numFmtId="165" formatCode="_(* #\ ###\ ##0_);_(* \(#\ ###\ ##0\);_(* &quot;-&quot;_);_(@_)"/>
      <alignment horizontal="right" vertical="top" readingOrder="0"/>
    </dxf>
  </rfmt>
  <rfmt sheetId="4" sqref="BF36" start="0" length="0">
    <dxf>
      <font>
        <sz val="8"/>
        <color rgb="FFFF0000"/>
        <name val="Santander Text"/>
        <scheme val="none"/>
      </font>
      <numFmt numFmtId="165" formatCode="_(* #\ ###\ ##0_);_(* \(#\ ###\ ##0\);_(* &quot;-&quot;_);_(@_)"/>
      <alignment horizontal="right" vertical="top" readingOrder="0"/>
    </dxf>
  </rfmt>
  <rfmt sheetId="4" sqref="BG36" start="0" length="0">
    <dxf>
      <font>
        <sz val="8"/>
        <color rgb="FFFF0000"/>
        <name val="Santander Text"/>
        <scheme val="none"/>
      </font>
      <numFmt numFmtId="165" formatCode="_(* #\ ###\ ##0_);_(* \(#\ ###\ ##0\);_(* &quot;-&quot;_);_(@_)"/>
      <alignment horizontal="right" vertical="top" readingOrder="0"/>
    </dxf>
  </rfmt>
  <rfmt sheetId="4" sqref="BH36" start="0" length="0">
    <dxf>
      <font>
        <sz val="8"/>
        <color rgb="FFFF0000"/>
        <name val="Santander Text"/>
        <scheme val="none"/>
      </font>
      <numFmt numFmtId="165" formatCode="_(* #\ ###\ ##0_);_(* \(#\ ###\ ##0\);_(* &quot;-&quot;_);_(@_)"/>
      <alignment horizontal="right" vertical="top" readingOrder="0"/>
    </dxf>
  </rfmt>
  <rfmt sheetId="4" sqref="BI36" start="0" length="0">
    <dxf>
      <font>
        <sz val="8"/>
        <color rgb="FFFF0000"/>
        <name val="Santander Text"/>
        <scheme val="none"/>
      </font>
      <numFmt numFmtId="165" formatCode="_(* #\ ###\ ##0_);_(* \(#\ ###\ ##0\);_(* &quot;-&quot;_);_(@_)"/>
      <alignment horizontal="right" vertical="top" readingOrder="0"/>
    </dxf>
  </rfmt>
  <rfmt sheetId="4" sqref="BJ36" start="0" length="0">
    <dxf>
      <font>
        <sz val="8"/>
        <color rgb="FFFF0000"/>
        <name val="Santander Text"/>
        <scheme val="none"/>
      </font>
      <numFmt numFmtId="165" formatCode="_(* #\ ###\ ##0_);_(* \(#\ ###\ ##0\);_(* &quot;-&quot;_);_(@_)"/>
      <alignment horizontal="right" vertical="top" readingOrder="0"/>
    </dxf>
  </rfmt>
  <rfmt sheetId="4" sqref="BK36" start="0" length="0">
    <dxf>
      <font>
        <sz val="8"/>
        <color rgb="FFFF0000"/>
        <name val="Santander Text"/>
        <scheme val="none"/>
      </font>
      <numFmt numFmtId="165" formatCode="_(* #\ ###\ ##0_);_(* \(#\ ###\ ##0\);_(* &quot;-&quot;_);_(@_)"/>
      <alignment horizontal="right" vertical="top" readingOrder="0"/>
    </dxf>
  </rfmt>
  <rfmt sheetId="4" sqref="BL36" start="0" length="0">
    <dxf>
      <font>
        <sz val="8"/>
        <color rgb="FFFF0000"/>
        <name val="Santander Text"/>
        <scheme val="none"/>
      </font>
      <numFmt numFmtId="165" formatCode="_(* #\ ###\ ##0_);_(* \(#\ ###\ ##0\);_(* &quot;-&quot;_);_(@_)"/>
      <alignment horizontal="right" vertical="top" readingOrder="0"/>
    </dxf>
  </rfmt>
  <rfmt sheetId="4" sqref="BM36" start="0" length="0">
    <dxf>
      <font>
        <sz val="8"/>
        <color rgb="FFFF0000"/>
        <name val="Santander Text"/>
        <scheme val="none"/>
      </font>
      <numFmt numFmtId="165" formatCode="_(* #\ ###\ ##0_);_(* \(#\ ###\ ##0\);_(* &quot;-&quot;_);_(@_)"/>
      <alignment horizontal="right" vertical="top" readingOrder="0"/>
    </dxf>
  </rfmt>
  <rfmt sheetId="4" sqref="BN36" start="0" length="0">
    <dxf>
      <font>
        <sz val="8"/>
        <color rgb="FFFF0000"/>
        <name val="Santander Text"/>
        <scheme val="none"/>
      </font>
      <numFmt numFmtId="165" formatCode="_(* #\ ###\ ##0_);_(* \(#\ ###\ ##0\);_(* &quot;-&quot;_);_(@_)"/>
      <alignment horizontal="right" vertical="top" readingOrder="0"/>
    </dxf>
  </rfmt>
  <rfmt sheetId="4" sqref="BO36" start="0" length="0">
    <dxf>
      <font>
        <sz val="8"/>
        <color rgb="FFFF0000"/>
        <name val="Santander Text"/>
        <scheme val="none"/>
      </font>
      <numFmt numFmtId="165" formatCode="_(* #\ ###\ ##0_);_(* \(#\ ###\ ##0\);_(* &quot;-&quot;_);_(@_)"/>
      <alignment horizontal="right" vertical="top" readingOrder="0"/>
    </dxf>
  </rfmt>
  <rfmt sheetId="4" sqref="BP36" start="0" length="0">
    <dxf>
      <font>
        <sz val="8"/>
        <color rgb="FFFF0000"/>
        <name val="Santander Text"/>
        <scheme val="none"/>
      </font>
      <numFmt numFmtId="165" formatCode="_(* #\ ###\ ##0_);_(* \(#\ ###\ ##0\);_(* &quot;-&quot;_);_(@_)"/>
      <alignment horizontal="right" vertical="top" readingOrder="0"/>
    </dxf>
  </rfmt>
  <rfmt sheetId="4" sqref="BQ36" start="0" length="0">
    <dxf>
      <font>
        <sz val="8"/>
        <color rgb="FFFF0000"/>
        <name val="Santander Text"/>
        <scheme val="none"/>
      </font>
      <numFmt numFmtId="165" formatCode="_(* #\ ###\ ##0_);_(* \(#\ ###\ ##0\);_(* &quot;-&quot;_);_(@_)"/>
      <alignment horizontal="right" vertical="top" readingOrder="0"/>
    </dxf>
  </rfmt>
  <rfmt sheetId="4" sqref="BR36" start="0" length="0">
    <dxf>
      <font>
        <sz val="8"/>
        <color rgb="FFFF0000"/>
        <name val="Santander Text"/>
        <scheme val="none"/>
      </font>
      <numFmt numFmtId="165" formatCode="_(* #\ ###\ ##0_);_(* \(#\ ###\ ##0\);_(* &quot;-&quot;_);_(@_)"/>
      <alignment horizontal="right" vertical="top" readingOrder="0"/>
    </dxf>
  </rfmt>
  <rfmt sheetId="4" sqref="BS36" start="0" length="0">
    <dxf>
      <font>
        <sz val="8"/>
        <color rgb="FFFF0000"/>
        <name val="Santander Text"/>
        <scheme val="none"/>
      </font>
      <numFmt numFmtId="165" formatCode="_(* #\ ###\ ##0_);_(* \(#\ ###\ ##0\);_(* &quot;-&quot;_);_(@_)"/>
      <alignment horizontal="right" vertical="top" readingOrder="0"/>
    </dxf>
  </rfmt>
  <rfmt sheetId="4" sqref="BT36" start="0" length="0">
    <dxf>
      <font>
        <sz val="8"/>
        <color rgb="FFFF0000"/>
        <name val="Santander Text"/>
        <scheme val="none"/>
      </font>
      <numFmt numFmtId="165" formatCode="_(* #\ ###\ ##0_);_(* \(#\ ###\ ##0\);_(* &quot;-&quot;_);_(@_)"/>
      <alignment horizontal="right" vertical="top" readingOrder="0"/>
    </dxf>
  </rfmt>
  <rfmt sheetId="4" sqref="BU36" start="0" length="0">
    <dxf>
      <font>
        <sz val="8"/>
        <color rgb="FFFF0000"/>
        <name val="Santander Text"/>
        <scheme val="none"/>
      </font>
      <numFmt numFmtId="165" formatCode="_(* #\ ###\ ##0_);_(* \(#\ ###\ ##0\);_(* &quot;-&quot;_);_(@_)"/>
      <alignment horizontal="right" vertical="top" readingOrder="0"/>
    </dxf>
  </rfmt>
  <rfmt sheetId="4" sqref="BV36" start="0" length="0">
    <dxf>
      <font>
        <sz val="8"/>
        <color rgb="FFFF0000"/>
        <name val="Santander Text"/>
        <scheme val="none"/>
      </font>
      <numFmt numFmtId="165" formatCode="_(* #\ ###\ ##0_);_(* \(#\ ###\ ##0\);_(* &quot;-&quot;_);_(@_)"/>
      <alignment horizontal="right" vertical="top" readingOrder="0"/>
    </dxf>
  </rfmt>
  <rfmt sheetId="4" sqref="BW36" start="0" length="0">
    <dxf>
      <font>
        <sz val="8"/>
        <color rgb="FFFF0000"/>
        <name val="Santander Text"/>
        <scheme val="none"/>
      </font>
      <numFmt numFmtId="165" formatCode="_(* #\ ###\ ##0_);_(* \(#\ ###\ ##0\);_(* &quot;-&quot;_);_(@_)"/>
      <alignment horizontal="right" vertical="top" readingOrder="0"/>
    </dxf>
  </rfmt>
  <rfmt sheetId="4" sqref="BX36" start="0" length="0">
    <dxf>
      <font>
        <sz val="8"/>
        <color rgb="FFFF0000"/>
        <name val="Santander Text"/>
        <scheme val="none"/>
      </font>
      <numFmt numFmtId="165" formatCode="_(* #\ ###\ ##0_);_(* \(#\ ###\ ##0\);_(* &quot;-&quot;_);_(@_)"/>
      <alignment horizontal="right" vertical="top" readingOrder="0"/>
    </dxf>
  </rfmt>
  <rfmt sheetId="4" sqref="BY36" start="0" length="0">
    <dxf>
      <font>
        <sz val="8"/>
        <color rgb="FFFF0000"/>
        <name val="Santander Text"/>
        <scheme val="none"/>
      </font>
      <numFmt numFmtId="165" formatCode="_(* #\ ###\ ##0_);_(* \(#\ ###\ ##0\);_(* &quot;-&quot;_);_(@_)"/>
      <alignment horizontal="right" vertical="top" readingOrder="0"/>
    </dxf>
  </rfmt>
  <rfmt sheetId="4" sqref="BZ36" start="0" length="0">
    <dxf>
      <font>
        <sz val="8"/>
        <color rgb="FFFF0000"/>
        <name val="Santander Text"/>
        <scheme val="none"/>
      </font>
      <numFmt numFmtId="165" formatCode="_(* #\ ###\ ##0_);_(* \(#\ ###\ ##0\);_(* &quot;-&quot;_);_(@_)"/>
      <alignment horizontal="right" vertical="top" readingOrder="0"/>
    </dxf>
  </rfmt>
  <rfmt sheetId="4" sqref="CA36" start="0" length="0">
    <dxf>
      <font>
        <sz val="8"/>
        <color rgb="FFFF0000"/>
        <name val="Santander Text"/>
        <scheme val="none"/>
      </font>
      <numFmt numFmtId="165" formatCode="_(* #\ ###\ ##0_);_(* \(#\ ###\ ##0\);_(* &quot;-&quot;_);_(@_)"/>
      <alignment horizontal="right" vertical="top" readingOrder="0"/>
    </dxf>
  </rfmt>
  <rfmt sheetId="4" sqref="CB36" start="0" length="0">
    <dxf>
      <font>
        <sz val="8"/>
        <color rgb="FFFF0000"/>
        <name val="Santander Text"/>
        <scheme val="none"/>
      </font>
      <numFmt numFmtId="165" formatCode="_(* #\ ###\ ##0_);_(* \(#\ ###\ ##0\);_(* &quot;-&quot;_);_(@_)"/>
      <alignment horizontal="right" vertical="top" readingOrder="0"/>
    </dxf>
  </rfmt>
  <rfmt sheetId="4" sqref="CC36" start="0" length="0">
    <dxf>
      <font>
        <sz val="8"/>
        <color rgb="FFFF0000"/>
        <name val="Santander Text"/>
        <scheme val="none"/>
      </font>
      <numFmt numFmtId="165" formatCode="_(* #\ ###\ ##0_);_(* \(#\ ###\ ##0\);_(* &quot;-&quot;_);_(@_)"/>
      <alignment horizontal="right" vertical="top" readingOrder="0"/>
    </dxf>
  </rfmt>
  <rfmt sheetId="4" sqref="CD36" start="0" length="0">
    <dxf>
      <font>
        <sz val="8"/>
        <color rgb="FFFF0000"/>
        <name val="Santander Text"/>
        <scheme val="none"/>
      </font>
      <numFmt numFmtId="165" formatCode="_(* #\ ###\ ##0_);_(* \(#\ ###\ ##0\);_(* &quot;-&quot;_);_(@_)"/>
      <alignment horizontal="right" vertical="top" readingOrder="0"/>
    </dxf>
  </rfmt>
  <rfmt sheetId="4" sqref="CE36" start="0" length="0">
    <dxf>
      <font>
        <sz val="8"/>
        <color rgb="FFFF0000"/>
        <name val="Santander Text"/>
        <scheme val="none"/>
      </font>
      <numFmt numFmtId="165" formatCode="_(* #\ ###\ ##0_);_(* \(#\ ###\ ##0\);_(* &quot;-&quot;_);_(@_)"/>
      <alignment horizontal="right" vertical="top" readingOrder="0"/>
    </dxf>
  </rfmt>
  <rfmt sheetId="4" sqref="CF36" start="0" length="0">
    <dxf>
      <font>
        <sz val="8"/>
        <color rgb="FFFF0000"/>
        <name val="Santander Text"/>
        <scheme val="none"/>
      </font>
      <numFmt numFmtId="165" formatCode="_(* #\ ###\ ##0_);_(* \(#\ ###\ ##0\);_(* &quot;-&quot;_);_(@_)"/>
      <alignment horizontal="right" vertical="top" readingOrder="0"/>
    </dxf>
  </rfmt>
  <rfmt sheetId="4" sqref="CG36" start="0" length="0">
    <dxf>
      <font>
        <sz val="8"/>
        <color rgb="FFFF0000"/>
        <name val="Santander Text"/>
        <scheme val="none"/>
      </font>
      <numFmt numFmtId="165" formatCode="_(* #\ ###\ ##0_);_(* \(#\ ###\ ##0\);_(* &quot;-&quot;_);_(@_)"/>
      <alignment horizontal="right" vertical="top" readingOrder="0"/>
    </dxf>
  </rfmt>
  <rfmt sheetId="4" sqref="CH36" start="0" length="0">
    <dxf>
      <font>
        <sz val="8"/>
        <color rgb="FFFF0000"/>
        <name val="Santander Text"/>
        <scheme val="none"/>
      </font>
      <numFmt numFmtId="165" formatCode="_(* #\ ###\ ##0_);_(* \(#\ ###\ ##0\);_(* &quot;-&quot;_);_(@_)"/>
      <alignment horizontal="right" vertical="top" readingOrder="0"/>
    </dxf>
  </rfmt>
  <rfmt sheetId="4" sqref="CI36" start="0" length="0">
    <dxf>
      <font>
        <sz val="8"/>
        <color rgb="FFFF0000"/>
        <name val="Santander Text"/>
        <scheme val="none"/>
      </font>
      <numFmt numFmtId="165" formatCode="_(* #\ ###\ ##0_);_(* \(#\ ###\ ##0\);_(* &quot;-&quot;_);_(@_)"/>
      <alignment horizontal="right" vertical="top" readingOrder="0"/>
    </dxf>
  </rfmt>
  <rfmt sheetId="4" sqref="CJ36" start="0" length="0">
    <dxf>
      <font>
        <sz val="8"/>
        <color rgb="FFFF0000"/>
        <name val="Santander Text"/>
        <scheme val="none"/>
      </font>
      <numFmt numFmtId="165" formatCode="_(* #\ ###\ ##0_);_(* \(#\ ###\ ##0\);_(* &quot;-&quot;_);_(@_)"/>
      <alignment horizontal="right" vertical="top" readingOrder="0"/>
    </dxf>
  </rfmt>
  <rfmt sheetId="4" sqref="CK36" start="0" length="0">
    <dxf>
      <font>
        <sz val="8"/>
        <color rgb="FFFF0000"/>
        <name val="Santander Text"/>
        <scheme val="none"/>
      </font>
      <numFmt numFmtId="165" formatCode="_(* #\ ###\ ##0_);_(* \(#\ ###\ ##0\);_(* &quot;-&quot;_);_(@_)"/>
      <alignment horizontal="right" vertical="top" readingOrder="0"/>
    </dxf>
  </rfmt>
  <rfmt sheetId="4" sqref="CL36" start="0" length="0">
    <dxf>
      <font>
        <sz val="8"/>
        <color rgb="FFFF0000"/>
        <name val="Santander Text"/>
        <scheme val="none"/>
      </font>
      <numFmt numFmtId="165" formatCode="_(* #\ ###\ ##0_);_(* \(#\ ###\ ##0\);_(* &quot;-&quot;_);_(@_)"/>
      <alignment horizontal="right" vertical="top" readingOrder="0"/>
    </dxf>
  </rfmt>
  <rfmt sheetId="4" sqref="CM36" start="0" length="0">
    <dxf>
      <font>
        <sz val="8"/>
        <color rgb="FFFF0000"/>
        <name val="Santander Text"/>
        <scheme val="none"/>
      </font>
      <numFmt numFmtId="165" formatCode="_(* #\ ###\ ##0_);_(* \(#\ ###\ ##0\);_(* &quot;-&quot;_);_(@_)"/>
      <alignment horizontal="right" vertical="top" readingOrder="0"/>
    </dxf>
  </rfmt>
  <rfmt sheetId="4" sqref="CN36" start="0" length="0">
    <dxf>
      <font>
        <sz val="8"/>
        <color rgb="FFFF0000"/>
        <name val="Santander Text"/>
        <scheme val="none"/>
      </font>
      <numFmt numFmtId="165" formatCode="_(* #\ ###\ ##0_);_(* \(#\ ###\ ##0\);_(* &quot;-&quot;_);_(@_)"/>
      <alignment horizontal="right" vertical="top" readingOrder="0"/>
    </dxf>
  </rfmt>
  <rfmt sheetId="4" sqref="CO36" start="0" length="0">
    <dxf>
      <font>
        <sz val="8"/>
        <color rgb="FFFF0000"/>
        <name val="Santander Text"/>
        <scheme val="none"/>
      </font>
      <numFmt numFmtId="165" formatCode="_(* #\ ###\ ##0_);_(* \(#\ ###\ ##0\);_(* &quot;-&quot;_);_(@_)"/>
      <alignment horizontal="right" vertical="top" readingOrder="0"/>
    </dxf>
  </rfmt>
  <rfmt sheetId="4" sqref="CP36" start="0" length="0">
    <dxf>
      <font>
        <sz val="8"/>
        <color rgb="FFFF0000"/>
        <name val="Santander Text"/>
        <scheme val="none"/>
      </font>
      <numFmt numFmtId="165" formatCode="_(* #\ ###\ ##0_);_(* \(#\ ###\ ##0\);_(* &quot;-&quot;_);_(@_)"/>
      <alignment horizontal="right" vertical="top" readingOrder="0"/>
    </dxf>
  </rfmt>
  <rfmt sheetId="4" sqref="CQ36" start="0" length="0">
    <dxf>
      <font>
        <sz val="8"/>
        <color rgb="FFFF0000"/>
        <name val="Santander Text"/>
        <scheme val="none"/>
      </font>
      <numFmt numFmtId="165" formatCode="_(* #\ ###\ ##0_);_(* \(#\ ###\ ##0\);_(* &quot;-&quot;_);_(@_)"/>
      <alignment horizontal="right" vertical="top" readingOrder="0"/>
    </dxf>
  </rfmt>
  <rfmt sheetId="4" sqref="CR36" start="0" length="0">
    <dxf>
      <font>
        <sz val="8"/>
        <color rgb="FFFF0000"/>
        <name val="Santander Text"/>
        <scheme val="none"/>
      </font>
      <numFmt numFmtId="165" formatCode="_(* #\ ###\ ##0_);_(* \(#\ ###\ ##0\);_(* &quot;-&quot;_);_(@_)"/>
      <alignment horizontal="right" vertical="top" readingOrder="0"/>
    </dxf>
  </rfmt>
  <rfmt sheetId="4" sqref="CS36" start="0" length="0">
    <dxf>
      <font>
        <sz val="8"/>
        <color rgb="FFFF0000"/>
        <name val="Santander Text"/>
        <scheme val="none"/>
      </font>
      <numFmt numFmtId="165" formatCode="_(* #\ ###\ ##0_);_(* \(#\ ###\ ##0\);_(* &quot;-&quot;_);_(@_)"/>
      <alignment horizontal="right" vertical="top" readingOrder="0"/>
    </dxf>
  </rfmt>
  <rfmt sheetId="4" sqref="CT36" start="0" length="0">
    <dxf>
      <font>
        <sz val="8"/>
        <color rgb="FFFF0000"/>
        <name val="Santander Text"/>
        <scheme val="none"/>
      </font>
      <numFmt numFmtId="165" formatCode="_(* #\ ###\ ##0_);_(* \(#\ ###\ ##0\);_(* &quot;-&quot;_);_(@_)"/>
      <alignment horizontal="right" vertical="top" readingOrder="0"/>
    </dxf>
  </rfmt>
  <rfmt sheetId="4" sqref="X37" start="0" length="0">
    <dxf>
      <font>
        <sz val="8"/>
        <color rgb="FFFF0000"/>
        <name val="Santander Text"/>
        <scheme val="none"/>
      </font>
      <numFmt numFmtId="165" formatCode="_(* #\ ###\ ##0_);_(* \(#\ ###\ ##0\);_(* &quot;-&quot;_);_(@_)"/>
      <alignment horizontal="right" vertical="top" readingOrder="0"/>
    </dxf>
  </rfmt>
  <rfmt sheetId="4" sqref="Y37" start="0" length="0">
    <dxf>
      <font>
        <sz val="8"/>
        <color rgb="FFFF0000"/>
        <name val="Santander Text"/>
        <scheme val="none"/>
      </font>
      <numFmt numFmtId="165" formatCode="_(* #\ ###\ ##0_);_(* \(#\ ###\ ##0\);_(* &quot;-&quot;_);_(@_)"/>
      <alignment horizontal="right" vertical="top" readingOrder="0"/>
    </dxf>
  </rfmt>
  <rfmt sheetId="4" sqref="Z37" start="0" length="0">
    <dxf>
      <font>
        <sz val="8"/>
        <color rgb="FFFF0000"/>
        <name val="Santander Text"/>
        <scheme val="none"/>
      </font>
      <numFmt numFmtId="165" formatCode="_(* #\ ###\ ##0_);_(* \(#\ ###\ ##0\);_(* &quot;-&quot;_);_(@_)"/>
      <alignment horizontal="right" vertical="top" readingOrder="0"/>
    </dxf>
  </rfmt>
  <rfmt sheetId="4" sqref="AA37" start="0" length="0">
    <dxf>
      <font>
        <sz val="8"/>
        <color rgb="FFFF0000"/>
        <name val="Santander Text"/>
        <scheme val="none"/>
      </font>
      <numFmt numFmtId="165" formatCode="_(* #\ ###\ ##0_);_(* \(#\ ###\ ##0\);_(* &quot;-&quot;_);_(@_)"/>
      <alignment horizontal="right" vertical="top" readingOrder="0"/>
    </dxf>
  </rfmt>
  <rfmt sheetId="4" sqref="AB37" start="0" length="0">
    <dxf>
      <font>
        <sz val="8"/>
        <color rgb="FFFF0000"/>
        <name val="Santander Text"/>
        <scheme val="none"/>
      </font>
      <numFmt numFmtId="165" formatCode="_(* #\ ###\ ##0_);_(* \(#\ ###\ ##0\);_(* &quot;-&quot;_);_(@_)"/>
      <alignment horizontal="right" vertical="top" readingOrder="0"/>
    </dxf>
  </rfmt>
  <rfmt sheetId="4" sqref="AC37" start="0" length="0">
    <dxf>
      <font>
        <sz val="8"/>
        <color rgb="FFFF0000"/>
        <name val="Santander Text"/>
        <scheme val="none"/>
      </font>
      <numFmt numFmtId="165" formatCode="_(* #\ ###\ ##0_);_(* \(#\ ###\ ##0\);_(* &quot;-&quot;_);_(@_)"/>
      <alignment horizontal="right" vertical="top" readingOrder="0"/>
    </dxf>
  </rfmt>
  <rfmt sheetId="4" sqref="AD37" start="0" length="0">
    <dxf>
      <font>
        <sz val="8"/>
        <color rgb="FFFF0000"/>
        <name val="Santander Text"/>
        <scheme val="none"/>
      </font>
      <numFmt numFmtId="165" formatCode="_(* #\ ###\ ##0_);_(* \(#\ ###\ ##0\);_(* &quot;-&quot;_);_(@_)"/>
      <alignment horizontal="right" vertical="top" readingOrder="0"/>
    </dxf>
  </rfmt>
  <rfmt sheetId="4" sqref="AE37" start="0" length="0">
    <dxf>
      <font>
        <sz val="8"/>
        <color rgb="FFFF0000"/>
        <name val="Santander Text"/>
        <scheme val="none"/>
      </font>
      <numFmt numFmtId="165" formatCode="_(* #\ ###\ ##0_);_(* \(#\ ###\ ##0\);_(* &quot;-&quot;_);_(@_)"/>
      <alignment horizontal="right" vertical="top" readingOrder="0"/>
    </dxf>
  </rfmt>
  <rfmt sheetId="4" sqref="AF37" start="0" length="0">
    <dxf>
      <font>
        <sz val="8"/>
        <color rgb="FFFF0000"/>
        <name val="Santander Text"/>
        <scheme val="none"/>
      </font>
      <numFmt numFmtId="165" formatCode="_(* #\ ###\ ##0_);_(* \(#\ ###\ ##0\);_(* &quot;-&quot;_);_(@_)"/>
      <alignment horizontal="right" vertical="top" readingOrder="0"/>
    </dxf>
  </rfmt>
  <rfmt sheetId="4" sqref="AG37" start="0" length="0">
    <dxf>
      <font>
        <sz val="8"/>
        <color rgb="FFFF0000"/>
        <name val="Santander Text"/>
        <scheme val="none"/>
      </font>
      <numFmt numFmtId="165" formatCode="_(* #\ ###\ ##0_);_(* \(#\ ###\ ##0\);_(* &quot;-&quot;_);_(@_)"/>
      <alignment horizontal="right" vertical="top" readingOrder="0"/>
    </dxf>
  </rfmt>
  <rfmt sheetId="4" sqref="AH37" start="0" length="0">
    <dxf>
      <font>
        <sz val="8"/>
        <color rgb="FFFF0000"/>
        <name val="Santander Text"/>
        <scheme val="none"/>
      </font>
      <numFmt numFmtId="165" formatCode="_(* #\ ###\ ##0_);_(* \(#\ ###\ ##0\);_(* &quot;-&quot;_);_(@_)"/>
      <alignment horizontal="right" vertical="top" readingOrder="0"/>
    </dxf>
  </rfmt>
  <rfmt sheetId="4" sqref="AI37" start="0" length="0">
    <dxf>
      <font>
        <sz val="8"/>
        <color rgb="FFFF0000"/>
        <name val="Santander Text"/>
        <scheme val="none"/>
      </font>
      <numFmt numFmtId="165" formatCode="_(* #\ ###\ ##0_);_(* \(#\ ###\ ##0\);_(* &quot;-&quot;_);_(@_)"/>
      <alignment horizontal="right" vertical="top" readingOrder="0"/>
    </dxf>
  </rfmt>
  <rfmt sheetId="4" sqref="AJ37" start="0" length="0">
    <dxf>
      <font>
        <sz val="8"/>
        <color rgb="FFFF0000"/>
        <name val="Santander Text"/>
        <scheme val="none"/>
      </font>
      <numFmt numFmtId="165" formatCode="_(* #\ ###\ ##0_);_(* \(#\ ###\ ##0\);_(* &quot;-&quot;_);_(@_)"/>
      <alignment horizontal="right" vertical="top" readingOrder="0"/>
    </dxf>
  </rfmt>
  <rfmt sheetId="4" sqref="AK37" start="0" length="0">
    <dxf>
      <font>
        <sz val="8"/>
        <color rgb="FFFF0000"/>
        <name val="Santander Text"/>
        <scheme val="none"/>
      </font>
      <numFmt numFmtId="165" formatCode="_(* #\ ###\ ##0_);_(* \(#\ ###\ ##0\);_(* &quot;-&quot;_);_(@_)"/>
      <alignment horizontal="right" vertical="top" readingOrder="0"/>
    </dxf>
  </rfmt>
  <rfmt sheetId="4" sqref="AL37" start="0" length="0">
    <dxf>
      <font>
        <sz val="8"/>
        <color rgb="FFFF0000"/>
        <name val="Santander Text"/>
        <scheme val="none"/>
      </font>
      <numFmt numFmtId="165" formatCode="_(* #\ ###\ ##0_);_(* \(#\ ###\ ##0\);_(* &quot;-&quot;_);_(@_)"/>
      <alignment horizontal="right" vertical="top" readingOrder="0"/>
    </dxf>
  </rfmt>
  <rfmt sheetId="4" sqref="AM37" start="0" length="0">
    <dxf>
      <font>
        <sz val="8"/>
        <color rgb="FFFF0000"/>
        <name val="Santander Text"/>
        <scheme val="none"/>
      </font>
      <numFmt numFmtId="165" formatCode="_(* #\ ###\ ##0_);_(* \(#\ ###\ ##0\);_(* &quot;-&quot;_);_(@_)"/>
      <alignment horizontal="right" vertical="top" readingOrder="0"/>
    </dxf>
  </rfmt>
  <rfmt sheetId="4" sqref="AN37" start="0" length="0">
    <dxf>
      <font>
        <sz val="8"/>
        <color rgb="FFFF0000"/>
        <name val="Santander Text"/>
        <scheme val="none"/>
      </font>
      <numFmt numFmtId="165" formatCode="_(* #\ ###\ ##0_);_(* \(#\ ###\ ##0\);_(* &quot;-&quot;_);_(@_)"/>
      <alignment horizontal="right" vertical="top" readingOrder="0"/>
    </dxf>
  </rfmt>
  <rfmt sheetId="4" sqref="AO37" start="0" length="0">
    <dxf>
      <font>
        <sz val="8"/>
        <color rgb="FFFF0000"/>
        <name val="Santander Text"/>
        <scheme val="none"/>
      </font>
      <numFmt numFmtId="165" formatCode="_(* #\ ###\ ##0_);_(* \(#\ ###\ ##0\);_(* &quot;-&quot;_);_(@_)"/>
      <alignment horizontal="right" vertical="top" readingOrder="0"/>
    </dxf>
  </rfmt>
  <rfmt sheetId="4" sqref="AP37" start="0" length="0">
    <dxf>
      <font>
        <sz val="8"/>
        <color rgb="FFFF0000"/>
        <name val="Santander Text"/>
        <scheme val="none"/>
      </font>
      <numFmt numFmtId="165" formatCode="_(* #\ ###\ ##0_);_(* \(#\ ###\ ##0\);_(* &quot;-&quot;_);_(@_)"/>
      <alignment horizontal="right" vertical="top" readingOrder="0"/>
    </dxf>
  </rfmt>
  <rfmt sheetId="4" sqref="AQ37" start="0" length="0">
    <dxf>
      <font>
        <sz val="8"/>
        <color rgb="FFFF0000"/>
        <name val="Santander Text"/>
        <scheme val="none"/>
      </font>
      <numFmt numFmtId="165" formatCode="_(* #\ ###\ ##0_);_(* \(#\ ###\ ##0\);_(* &quot;-&quot;_);_(@_)"/>
      <alignment horizontal="right" vertical="top" readingOrder="0"/>
    </dxf>
  </rfmt>
  <rfmt sheetId="4" sqref="AR37" start="0" length="0">
    <dxf>
      <font>
        <sz val="8"/>
        <color rgb="FFFF0000"/>
        <name val="Santander Text"/>
        <scheme val="none"/>
      </font>
      <numFmt numFmtId="165" formatCode="_(* #\ ###\ ##0_);_(* \(#\ ###\ ##0\);_(* &quot;-&quot;_);_(@_)"/>
      <alignment horizontal="right" vertical="top" readingOrder="0"/>
    </dxf>
  </rfmt>
  <rfmt sheetId="4" sqref="AS37" start="0" length="0">
    <dxf>
      <font>
        <sz val="8"/>
        <color rgb="FFFF0000"/>
        <name val="Santander Text"/>
        <scheme val="none"/>
      </font>
      <numFmt numFmtId="165" formatCode="_(* #\ ###\ ##0_);_(* \(#\ ###\ ##0\);_(* &quot;-&quot;_);_(@_)"/>
      <alignment horizontal="right" vertical="top" readingOrder="0"/>
    </dxf>
  </rfmt>
  <rfmt sheetId="4" sqref="AT37" start="0" length="0">
    <dxf>
      <font>
        <sz val="8"/>
        <color rgb="FFFF0000"/>
        <name val="Santander Text"/>
        <scheme val="none"/>
      </font>
      <numFmt numFmtId="165" formatCode="_(* #\ ###\ ##0_);_(* \(#\ ###\ ##0\);_(* &quot;-&quot;_);_(@_)"/>
      <alignment horizontal="right" vertical="top" readingOrder="0"/>
    </dxf>
  </rfmt>
  <rfmt sheetId="4" sqref="AU37" start="0" length="0">
    <dxf>
      <font>
        <sz val="8"/>
        <color rgb="FFFF0000"/>
        <name val="Santander Text"/>
        <scheme val="none"/>
      </font>
      <numFmt numFmtId="165" formatCode="_(* #\ ###\ ##0_);_(* \(#\ ###\ ##0\);_(* &quot;-&quot;_);_(@_)"/>
      <alignment horizontal="right" vertical="top" readingOrder="0"/>
    </dxf>
  </rfmt>
  <rfmt sheetId="4" sqref="AV37" start="0" length="0">
    <dxf>
      <font>
        <sz val="8"/>
        <color rgb="FFFF0000"/>
        <name val="Santander Text"/>
        <scheme val="none"/>
      </font>
      <numFmt numFmtId="165" formatCode="_(* #\ ###\ ##0_);_(* \(#\ ###\ ##0\);_(* &quot;-&quot;_);_(@_)"/>
      <alignment horizontal="right" vertical="top" readingOrder="0"/>
    </dxf>
  </rfmt>
  <rfmt sheetId="4" sqref="AW37" start="0" length="0">
    <dxf>
      <font>
        <sz val="8"/>
        <color rgb="FFFF0000"/>
        <name val="Santander Text"/>
        <scheme val="none"/>
      </font>
      <numFmt numFmtId="165" formatCode="_(* #\ ###\ ##0_);_(* \(#\ ###\ ##0\);_(* &quot;-&quot;_);_(@_)"/>
      <alignment horizontal="right" vertical="top" readingOrder="0"/>
    </dxf>
  </rfmt>
  <rfmt sheetId="4" sqref="AX37" start="0" length="0">
    <dxf>
      <font>
        <sz val="8"/>
        <color rgb="FFFF0000"/>
        <name val="Santander Text"/>
        <scheme val="none"/>
      </font>
      <numFmt numFmtId="165" formatCode="_(* #\ ###\ ##0_);_(* \(#\ ###\ ##0\);_(* &quot;-&quot;_);_(@_)"/>
      <alignment horizontal="right" vertical="top" readingOrder="0"/>
    </dxf>
  </rfmt>
  <rfmt sheetId="4" sqref="AY37" start="0" length="0">
    <dxf>
      <font>
        <sz val="8"/>
        <color rgb="FFFF0000"/>
        <name val="Santander Text"/>
        <scheme val="none"/>
      </font>
      <numFmt numFmtId="165" formatCode="_(* #\ ###\ ##0_);_(* \(#\ ###\ ##0\);_(* &quot;-&quot;_);_(@_)"/>
      <alignment horizontal="right" vertical="top" readingOrder="0"/>
    </dxf>
  </rfmt>
  <rfmt sheetId="4" sqref="AZ37" start="0" length="0">
    <dxf>
      <font>
        <sz val="8"/>
        <color rgb="FFFF0000"/>
        <name val="Santander Text"/>
        <scheme val="none"/>
      </font>
      <numFmt numFmtId="165" formatCode="_(* #\ ###\ ##0_);_(* \(#\ ###\ ##0\);_(* &quot;-&quot;_);_(@_)"/>
      <alignment horizontal="right" vertical="top" readingOrder="0"/>
    </dxf>
  </rfmt>
  <rfmt sheetId="4" sqref="BA37" start="0" length="0">
    <dxf>
      <font>
        <sz val="8"/>
        <color rgb="FFFF0000"/>
        <name val="Santander Text"/>
        <scheme val="none"/>
      </font>
      <numFmt numFmtId="165" formatCode="_(* #\ ###\ ##0_);_(* \(#\ ###\ ##0\);_(* &quot;-&quot;_);_(@_)"/>
      <alignment horizontal="right" vertical="top" readingOrder="0"/>
    </dxf>
  </rfmt>
  <rfmt sheetId="4" sqref="BB37" start="0" length="0">
    <dxf>
      <font>
        <sz val="8"/>
        <color rgb="FFFF0000"/>
        <name val="Santander Text"/>
        <scheme val="none"/>
      </font>
      <numFmt numFmtId="165" formatCode="_(* #\ ###\ ##0_);_(* \(#\ ###\ ##0\);_(* &quot;-&quot;_);_(@_)"/>
      <alignment horizontal="right" vertical="top" readingOrder="0"/>
    </dxf>
  </rfmt>
  <rfmt sheetId="4" sqref="BC37" start="0" length="0">
    <dxf>
      <font>
        <sz val="8"/>
        <color rgb="FFFF0000"/>
        <name val="Santander Text"/>
        <scheme val="none"/>
      </font>
      <numFmt numFmtId="165" formatCode="_(* #\ ###\ ##0_);_(* \(#\ ###\ ##0\);_(* &quot;-&quot;_);_(@_)"/>
      <alignment horizontal="right" vertical="top" readingOrder="0"/>
    </dxf>
  </rfmt>
  <rfmt sheetId="4" sqref="BD37" start="0" length="0">
    <dxf>
      <font>
        <sz val="8"/>
        <color rgb="FFFF0000"/>
        <name val="Santander Text"/>
        <scheme val="none"/>
      </font>
      <numFmt numFmtId="165" formatCode="_(* #\ ###\ ##0_);_(* \(#\ ###\ ##0\);_(* &quot;-&quot;_);_(@_)"/>
      <alignment horizontal="right" vertical="top" readingOrder="0"/>
    </dxf>
  </rfmt>
  <rfmt sheetId="4" sqref="BE37" start="0" length="0">
    <dxf>
      <font>
        <sz val="8"/>
        <color rgb="FFFF0000"/>
        <name val="Santander Text"/>
        <scheme val="none"/>
      </font>
      <numFmt numFmtId="165" formatCode="_(* #\ ###\ ##0_);_(* \(#\ ###\ ##0\);_(* &quot;-&quot;_);_(@_)"/>
      <alignment horizontal="right" vertical="top" readingOrder="0"/>
    </dxf>
  </rfmt>
  <rfmt sheetId="4" sqref="BF37" start="0" length="0">
    <dxf>
      <font>
        <sz val="8"/>
        <color rgb="FFFF0000"/>
        <name val="Santander Text"/>
        <scheme val="none"/>
      </font>
      <numFmt numFmtId="165" formatCode="_(* #\ ###\ ##0_);_(* \(#\ ###\ ##0\);_(* &quot;-&quot;_);_(@_)"/>
      <alignment horizontal="right" vertical="top" readingOrder="0"/>
    </dxf>
  </rfmt>
  <rfmt sheetId="4" sqref="BG37" start="0" length="0">
    <dxf>
      <font>
        <sz val="8"/>
        <color rgb="FFFF0000"/>
        <name val="Santander Text"/>
        <scheme val="none"/>
      </font>
      <numFmt numFmtId="165" formatCode="_(* #\ ###\ ##0_);_(* \(#\ ###\ ##0\);_(* &quot;-&quot;_);_(@_)"/>
      <alignment horizontal="right" vertical="top" readingOrder="0"/>
    </dxf>
  </rfmt>
  <rfmt sheetId="4" sqref="BH37" start="0" length="0">
    <dxf>
      <font>
        <sz val="8"/>
        <color rgb="FFFF0000"/>
        <name val="Santander Text"/>
        <scheme val="none"/>
      </font>
      <numFmt numFmtId="165" formatCode="_(* #\ ###\ ##0_);_(* \(#\ ###\ ##0\);_(* &quot;-&quot;_);_(@_)"/>
      <alignment horizontal="right" vertical="top" readingOrder="0"/>
    </dxf>
  </rfmt>
  <rfmt sheetId="4" sqref="BI37" start="0" length="0">
    <dxf>
      <font>
        <sz val="8"/>
        <color rgb="FFFF0000"/>
        <name val="Santander Text"/>
        <scheme val="none"/>
      </font>
      <numFmt numFmtId="165" formatCode="_(* #\ ###\ ##0_);_(* \(#\ ###\ ##0\);_(* &quot;-&quot;_);_(@_)"/>
      <alignment horizontal="right" vertical="top" readingOrder="0"/>
    </dxf>
  </rfmt>
  <rfmt sheetId="4" sqref="BJ37" start="0" length="0">
    <dxf>
      <font>
        <sz val="8"/>
        <color rgb="FFFF0000"/>
        <name val="Santander Text"/>
        <scheme val="none"/>
      </font>
      <numFmt numFmtId="165" formatCode="_(* #\ ###\ ##0_);_(* \(#\ ###\ ##0\);_(* &quot;-&quot;_);_(@_)"/>
      <alignment horizontal="right" vertical="top" readingOrder="0"/>
    </dxf>
  </rfmt>
  <rfmt sheetId="4" sqref="BK37" start="0" length="0">
    <dxf>
      <font>
        <sz val="8"/>
        <color rgb="FFFF0000"/>
        <name val="Santander Text"/>
        <scheme val="none"/>
      </font>
      <numFmt numFmtId="165" formatCode="_(* #\ ###\ ##0_);_(* \(#\ ###\ ##0\);_(* &quot;-&quot;_);_(@_)"/>
      <alignment horizontal="right" vertical="top" readingOrder="0"/>
    </dxf>
  </rfmt>
  <rfmt sheetId="4" sqref="BL37" start="0" length="0">
    <dxf>
      <font>
        <sz val="8"/>
        <color rgb="FFFF0000"/>
        <name val="Santander Text"/>
        <scheme val="none"/>
      </font>
      <numFmt numFmtId="165" formatCode="_(* #\ ###\ ##0_);_(* \(#\ ###\ ##0\);_(* &quot;-&quot;_);_(@_)"/>
      <alignment horizontal="right" vertical="top" readingOrder="0"/>
    </dxf>
  </rfmt>
  <rfmt sheetId="4" sqref="BM37" start="0" length="0">
    <dxf>
      <font>
        <sz val="8"/>
        <color rgb="FFFF0000"/>
        <name val="Santander Text"/>
        <scheme val="none"/>
      </font>
      <numFmt numFmtId="165" formatCode="_(* #\ ###\ ##0_);_(* \(#\ ###\ ##0\);_(* &quot;-&quot;_);_(@_)"/>
      <alignment horizontal="right" vertical="top" readingOrder="0"/>
    </dxf>
  </rfmt>
  <rfmt sheetId="4" sqref="BN37" start="0" length="0">
    <dxf>
      <font>
        <sz val="8"/>
        <color rgb="FFFF0000"/>
        <name val="Santander Text"/>
        <scheme val="none"/>
      </font>
      <numFmt numFmtId="165" formatCode="_(* #\ ###\ ##0_);_(* \(#\ ###\ ##0\);_(* &quot;-&quot;_);_(@_)"/>
      <alignment horizontal="right" vertical="top" readingOrder="0"/>
    </dxf>
  </rfmt>
  <rfmt sheetId="4" sqref="BO37" start="0" length="0">
    <dxf>
      <font>
        <sz val="8"/>
        <color rgb="FFFF0000"/>
        <name val="Santander Text"/>
        <scheme val="none"/>
      </font>
      <numFmt numFmtId="165" formatCode="_(* #\ ###\ ##0_);_(* \(#\ ###\ ##0\);_(* &quot;-&quot;_);_(@_)"/>
      <alignment horizontal="right" vertical="top" readingOrder="0"/>
    </dxf>
  </rfmt>
  <rfmt sheetId="4" sqref="BP37" start="0" length="0">
    <dxf>
      <font>
        <sz val="8"/>
        <color rgb="FFFF0000"/>
        <name val="Santander Text"/>
        <scheme val="none"/>
      </font>
      <numFmt numFmtId="165" formatCode="_(* #\ ###\ ##0_);_(* \(#\ ###\ ##0\);_(* &quot;-&quot;_);_(@_)"/>
      <alignment horizontal="right" vertical="top" readingOrder="0"/>
    </dxf>
  </rfmt>
  <rfmt sheetId="4" sqref="BQ37" start="0" length="0">
    <dxf>
      <font>
        <sz val="8"/>
        <color rgb="FFFF0000"/>
        <name val="Santander Text"/>
        <scheme val="none"/>
      </font>
      <numFmt numFmtId="165" formatCode="_(* #\ ###\ ##0_);_(* \(#\ ###\ ##0\);_(* &quot;-&quot;_);_(@_)"/>
      <alignment horizontal="right" vertical="top" readingOrder="0"/>
    </dxf>
  </rfmt>
  <rfmt sheetId="4" sqref="BR37" start="0" length="0">
    <dxf>
      <font>
        <sz val="8"/>
        <color rgb="FFFF0000"/>
        <name val="Santander Text"/>
        <scheme val="none"/>
      </font>
      <numFmt numFmtId="165" formatCode="_(* #\ ###\ ##0_);_(* \(#\ ###\ ##0\);_(* &quot;-&quot;_);_(@_)"/>
      <alignment horizontal="right" vertical="top" readingOrder="0"/>
    </dxf>
  </rfmt>
  <rfmt sheetId="4" sqref="BS37" start="0" length="0">
    <dxf>
      <font>
        <sz val="8"/>
        <color rgb="FFFF0000"/>
        <name val="Santander Text"/>
        <scheme val="none"/>
      </font>
      <numFmt numFmtId="165" formatCode="_(* #\ ###\ ##0_);_(* \(#\ ###\ ##0\);_(* &quot;-&quot;_);_(@_)"/>
      <alignment horizontal="right" vertical="top" readingOrder="0"/>
    </dxf>
  </rfmt>
  <rfmt sheetId="4" sqref="BT37" start="0" length="0">
    <dxf>
      <font>
        <sz val="8"/>
        <color rgb="FFFF0000"/>
        <name val="Santander Text"/>
        <scheme val="none"/>
      </font>
      <numFmt numFmtId="165" formatCode="_(* #\ ###\ ##0_);_(* \(#\ ###\ ##0\);_(* &quot;-&quot;_);_(@_)"/>
      <alignment horizontal="right" vertical="top" readingOrder="0"/>
    </dxf>
  </rfmt>
  <rfmt sheetId="4" sqref="BU37" start="0" length="0">
    <dxf>
      <font>
        <sz val="8"/>
        <color rgb="FFFF0000"/>
        <name val="Santander Text"/>
        <scheme val="none"/>
      </font>
      <numFmt numFmtId="165" formatCode="_(* #\ ###\ ##0_);_(* \(#\ ###\ ##0\);_(* &quot;-&quot;_);_(@_)"/>
      <alignment horizontal="right" vertical="top" readingOrder="0"/>
    </dxf>
  </rfmt>
  <rfmt sheetId="4" sqref="BV37" start="0" length="0">
    <dxf>
      <font>
        <sz val="8"/>
        <color rgb="FFFF0000"/>
        <name val="Santander Text"/>
        <scheme val="none"/>
      </font>
      <numFmt numFmtId="165" formatCode="_(* #\ ###\ ##0_);_(* \(#\ ###\ ##0\);_(* &quot;-&quot;_);_(@_)"/>
      <alignment horizontal="right" vertical="top" readingOrder="0"/>
    </dxf>
  </rfmt>
  <rfmt sheetId="4" sqref="BW37" start="0" length="0">
    <dxf>
      <font>
        <sz val="8"/>
        <color rgb="FFFF0000"/>
        <name val="Santander Text"/>
        <scheme val="none"/>
      </font>
      <numFmt numFmtId="165" formatCode="_(* #\ ###\ ##0_);_(* \(#\ ###\ ##0\);_(* &quot;-&quot;_);_(@_)"/>
      <alignment horizontal="right" vertical="top" readingOrder="0"/>
    </dxf>
  </rfmt>
  <rfmt sheetId="4" sqref="BX37" start="0" length="0">
    <dxf>
      <font>
        <sz val="8"/>
        <color rgb="FFFF0000"/>
        <name val="Santander Text"/>
        <scheme val="none"/>
      </font>
      <numFmt numFmtId="165" formatCode="_(* #\ ###\ ##0_);_(* \(#\ ###\ ##0\);_(* &quot;-&quot;_);_(@_)"/>
      <alignment horizontal="right" vertical="top" readingOrder="0"/>
    </dxf>
  </rfmt>
  <rfmt sheetId="4" sqref="BY37" start="0" length="0">
    <dxf>
      <font>
        <sz val="8"/>
        <color rgb="FFFF0000"/>
        <name val="Santander Text"/>
        <scheme val="none"/>
      </font>
      <numFmt numFmtId="165" formatCode="_(* #\ ###\ ##0_);_(* \(#\ ###\ ##0\);_(* &quot;-&quot;_);_(@_)"/>
      <alignment horizontal="right" vertical="top" readingOrder="0"/>
    </dxf>
  </rfmt>
  <rfmt sheetId="4" sqref="BZ37" start="0" length="0">
    <dxf>
      <font>
        <sz val="8"/>
        <color rgb="FFFF0000"/>
        <name val="Santander Text"/>
        <scheme val="none"/>
      </font>
      <numFmt numFmtId="165" formatCode="_(* #\ ###\ ##0_);_(* \(#\ ###\ ##0\);_(* &quot;-&quot;_);_(@_)"/>
      <alignment horizontal="right" vertical="top" readingOrder="0"/>
    </dxf>
  </rfmt>
  <rfmt sheetId="4" sqref="CA37" start="0" length="0">
    <dxf>
      <font>
        <sz val="8"/>
        <color rgb="FFFF0000"/>
        <name val="Santander Text"/>
        <scheme val="none"/>
      </font>
      <numFmt numFmtId="165" formatCode="_(* #\ ###\ ##0_);_(* \(#\ ###\ ##0\);_(* &quot;-&quot;_);_(@_)"/>
      <alignment horizontal="right" vertical="top" readingOrder="0"/>
    </dxf>
  </rfmt>
  <rfmt sheetId="4" sqref="CB37" start="0" length="0">
    <dxf>
      <font>
        <sz val="8"/>
        <color rgb="FFFF0000"/>
        <name val="Santander Text"/>
        <scheme val="none"/>
      </font>
      <numFmt numFmtId="165" formatCode="_(* #\ ###\ ##0_);_(* \(#\ ###\ ##0\);_(* &quot;-&quot;_);_(@_)"/>
      <alignment horizontal="right" vertical="top" readingOrder="0"/>
    </dxf>
  </rfmt>
  <rfmt sheetId="4" sqref="CC37" start="0" length="0">
    <dxf>
      <font>
        <sz val="8"/>
        <color rgb="FFFF0000"/>
        <name val="Santander Text"/>
        <scheme val="none"/>
      </font>
      <numFmt numFmtId="165" formatCode="_(* #\ ###\ ##0_);_(* \(#\ ###\ ##0\);_(* &quot;-&quot;_);_(@_)"/>
      <alignment horizontal="right" vertical="top" readingOrder="0"/>
    </dxf>
  </rfmt>
  <rfmt sheetId="4" sqref="CD37" start="0" length="0">
    <dxf>
      <font>
        <sz val="8"/>
        <color rgb="FFFF0000"/>
        <name val="Santander Text"/>
        <scheme val="none"/>
      </font>
      <numFmt numFmtId="165" formatCode="_(* #\ ###\ ##0_);_(* \(#\ ###\ ##0\);_(* &quot;-&quot;_);_(@_)"/>
      <alignment horizontal="right" vertical="top" readingOrder="0"/>
    </dxf>
  </rfmt>
  <rfmt sheetId="4" sqref="CE37" start="0" length="0">
    <dxf>
      <font>
        <sz val="8"/>
        <color rgb="FFFF0000"/>
        <name val="Santander Text"/>
        <scheme val="none"/>
      </font>
      <numFmt numFmtId="165" formatCode="_(* #\ ###\ ##0_);_(* \(#\ ###\ ##0\);_(* &quot;-&quot;_);_(@_)"/>
      <alignment horizontal="right" vertical="top" readingOrder="0"/>
    </dxf>
  </rfmt>
  <rfmt sheetId="4" sqref="CF37" start="0" length="0">
    <dxf>
      <font>
        <sz val="8"/>
        <color rgb="FFFF0000"/>
        <name val="Santander Text"/>
        <scheme val="none"/>
      </font>
      <numFmt numFmtId="165" formatCode="_(* #\ ###\ ##0_);_(* \(#\ ###\ ##0\);_(* &quot;-&quot;_);_(@_)"/>
      <alignment horizontal="right" vertical="top" readingOrder="0"/>
    </dxf>
  </rfmt>
  <rfmt sheetId="4" sqref="CG37" start="0" length="0">
    <dxf>
      <font>
        <sz val="8"/>
        <color rgb="FFFF0000"/>
        <name val="Santander Text"/>
        <scheme val="none"/>
      </font>
      <numFmt numFmtId="165" formatCode="_(* #\ ###\ ##0_);_(* \(#\ ###\ ##0\);_(* &quot;-&quot;_);_(@_)"/>
      <alignment horizontal="right" vertical="top" readingOrder="0"/>
    </dxf>
  </rfmt>
  <rfmt sheetId="4" sqref="CH37" start="0" length="0">
    <dxf>
      <font>
        <sz val="8"/>
        <color rgb="FFFF0000"/>
        <name val="Santander Text"/>
        <scheme val="none"/>
      </font>
      <numFmt numFmtId="165" formatCode="_(* #\ ###\ ##0_);_(* \(#\ ###\ ##0\);_(* &quot;-&quot;_);_(@_)"/>
      <alignment horizontal="right" vertical="top" readingOrder="0"/>
    </dxf>
  </rfmt>
  <rfmt sheetId="4" sqref="CI37" start="0" length="0">
    <dxf>
      <font>
        <sz val="8"/>
        <color rgb="FFFF0000"/>
        <name val="Santander Text"/>
        <scheme val="none"/>
      </font>
      <numFmt numFmtId="165" formatCode="_(* #\ ###\ ##0_);_(* \(#\ ###\ ##0\);_(* &quot;-&quot;_);_(@_)"/>
      <alignment horizontal="right" vertical="top" readingOrder="0"/>
    </dxf>
  </rfmt>
  <rfmt sheetId="4" sqref="CJ37" start="0" length="0">
    <dxf>
      <font>
        <sz val="8"/>
        <color rgb="FFFF0000"/>
        <name val="Santander Text"/>
        <scheme val="none"/>
      </font>
      <numFmt numFmtId="165" formatCode="_(* #\ ###\ ##0_);_(* \(#\ ###\ ##0\);_(* &quot;-&quot;_);_(@_)"/>
      <alignment horizontal="right" vertical="top" readingOrder="0"/>
    </dxf>
  </rfmt>
  <rfmt sheetId="4" sqref="CK37" start="0" length="0">
    <dxf>
      <font>
        <sz val="8"/>
        <color rgb="FFFF0000"/>
        <name val="Santander Text"/>
        <scheme val="none"/>
      </font>
      <numFmt numFmtId="165" formatCode="_(* #\ ###\ ##0_);_(* \(#\ ###\ ##0\);_(* &quot;-&quot;_);_(@_)"/>
      <alignment horizontal="right" vertical="top" readingOrder="0"/>
    </dxf>
  </rfmt>
  <rfmt sheetId="4" sqref="CL37" start="0" length="0">
    <dxf>
      <font>
        <sz val="8"/>
        <color rgb="FFFF0000"/>
        <name val="Santander Text"/>
        <scheme val="none"/>
      </font>
      <numFmt numFmtId="165" formatCode="_(* #\ ###\ ##0_);_(* \(#\ ###\ ##0\);_(* &quot;-&quot;_);_(@_)"/>
      <alignment horizontal="right" vertical="top" readingOrder="0"/>
    </dxf>
  </rfmt>
  <rfmt sheetId="4" sqref="CM37" start="0" length="0">
    <dxf>
      <font>
        <sz val="8"/>
        <color rgb="FFFF0000"/>
        <name val="Santander Text"/>
        <scheme val="none"/>
      </font>
      <numFmt numFmtId="165" formatCode="_(* #\ ###\ ##0_);_(* \(#\ ###\ ##0\);_(* &quot;-&quot;_);_(@_)"/>
      <alignment horizontal="right" vertical="top" readingOrder="0"/>
    </dxf>
  </rfmt>
  <rfmt sheetId="4" sqref="CN37" start="0" length="0">
    <dxf>
      <font>
        <sz val="8"/>
        <color rgb="FFFF0000"/>
        <name val="Santander Text"/>
        <scheme val="none"/>
      </font>
      <numFmt numFmtId="165" formatCode="_(* #\ ###\ ##0_);_(* \(#\ ###\ ##0\);_(* &quot;-&quot;_);_(@_)"/>
      <alignment horizontal="right" vertical="top" readingOrder="0"/>
    </dxf>
  </rfmt>
  <rfmt sheetId="4" sqref="CO37" start="0" length="0">
    <dxf>
      <font>
        <sz val="8"/>
        <color rgb="FFFF0000"/>
        <name val="Santander Text"/>
        <scheme val="none"/>
      </font>
      <numFmt numFmtId="165" formatCode="_(* #\ ###\ ##0_);_(* \(#\ ###\ ##0\);_(* &quot;-&quot;_);_(@_)"/>
      <alignment horizontal="right" vertical="top" readingOrder="0"/>
    </dxf>
  </rfmt>
  <rfmt sheetId="4" sqref="CP37" start="0" length="0">
    <dxf>
      <font>
        <sz val="8"/>
        <color rgb="FFFF0000"/>
        <name val="Santander Text"/>
        <scheme val="none"/>
      </font>
      <numFmt numFmtId="165" formatCode="_(* #\ ###\ ##0_);_(* \(#\ ###\ ##0\);_(* &quot;-&quot;_);_(@_)"/>
      <alignment horizontal="right" vertical="top" readingOrder="0"/>
    </dxf>
  </rfmt>
  <rfmt sheetId="4" sqref="CQ37" start="0" length="0">
    <dxf>
      <font>
        <sz val="8"/>
        <color rgb="FFFF0000"/>
        <name val="Santander Text"/>
        <scheme val="none"/>
      </font>
      <numFmt numFmtId="165" formatCode="_(* #\ ###\ ##0_);_(* \(#\ ###\ ##0\);_(* &quot;-&quot;_);_(@_)"/>
      <alignment horizontal="right" vertical="top" readingOrder="0"/>
    </dxf>
  </rfmt>
  <rfmt sheetId="4" sqref="CR37" start="0" length="0">
    <dxf>
      <font>
        <sz val="8"/>
        <color rgb="FFFF0000"/>
        <name val="Santander Text"/>
        <scheme val="none"/>
      </font>
      <numFmt numFmtId="165" formatCode="_(* #\ ###\ ##0_);_(* \(#\ ###\ ##0\);_(* &quot;-&quot;_);_(@_)"/>
      <alignment horizontal="right" vertical="top" readingOrder="0"/>
    </dxf>
  </rfmt>
  <rfmt sheetId="4" sqref="CS37" start="0" length="0">
    <dxf>
      <font>
        <sz val="8"/>
        <color rgb="FFFF0000"/>
        <name val="Santander Text"/>
        <scheme val="none"/>
      </font>
      <numFmt numFmtId="165" formatCode="_(* #\ ###\ ##0_);_(* \(#\ ###\ ##0\);_(* &quot;-&quot;_);_(@_)"/>
      <alignment horizontal="right" vertical="top" readingOrder="0"/>
    </dxf>
  </rfmt>
  <rfmt sheetId="4" sqref="CT37" start="0" length="0">
    <dxf>
      <font>
        <sz val="8"/>
        <color rgb="FFFF0000"/>
        <name val="Santander Text"/>
        <scheme val="none"/>
      </font>
      <numFmt numFmtId="165" formatCode="_(* #\ ###\ ##0_);_(* \(#\ ###\ ##0\);_(* &quot;-&quot;_);_(@_)"/>
      <alignment horizontal="right" vertical="top" readingOrder="0"/>
    </dxf>
  </rfmt>
  <rfmt sheetId="4" sqref="X38" start="0" length="0">
    <dxf>
      <font>
        <sz val="8"/>
        <color rgb="FFFF0000"/>
        <name val="Santander Text"/>
        <scheme val="none"/>
      </font>
      <numFmt numFmtId="165" formatCode="_(* #\ ###\ ##0_);_(* \(#\ ###\ ##0\);_(* &quot;-&quot;_);_(@_)"/>
      <alignment horizontal="right" vertical="top" readingOrder="0"/>
    </dxf>
  </rfmt>
  <rfmt sheetId="4" sqref="Y38" start="0" length="0">
    <dxf>
      <font>
        <sz val="8"/>
        <color rgb="FFFF0000"/>
        <name val="Santander Text"/>
        <scheme val="none"/>
      </font>
      <numFmt numFmtId="165" formatCode="_(* #\ ###\ ##0_);_(* \(#\ ###\ ##0\);_(* &quot;-&quot;_);_(@_)"/>
      <alignment horizontal="right" vertical="top" readingOrder="0"/>
    </dxf>
  </rfmt>
  <rfmt sheetId="4" sqref="Z38" start="0" length="0">
    <dxf>
      <font>
        <sz val="8"/>
        <color rgb="FFFF0000"/>
        <name val="Santander Text"/>
        <scheme val="none"/>
      </font>
      <numFmt numFmtId="165" formatCode="_(* #\ ###\ ##0_);_(* \(#\ ###\ ##0\);_(* &quot;-&quot;_);_(@_)"/>
      <alignment horizontal="right" vertical="top" readingOrder="0"/>
    </dxf>
  </rfmt>
  <rfmt sheetId="4" sqref="AA38" start="0" length="0">
    <dxf>
      <font>
        <sz val="8"/>
        <color rgb="FFFF0000"/>
        <name val="Santander Text"/>
        <scheme val="none"/>
      </font>
      <numFmt numFmtId="165" formatCode="_(* #\ ###\ ##0_);_(* \(#\ ###\ ##0\);_(* &quot;-&quot;_);_(@_)"/>
      <alignment horizontal="right" vertical="top" readingOrder="0"/>
    </dxf>
  </rfmt>
  <rfmt sheetId="4" sqref="AB38" start="0" length="0">
    <dxf>
      <font>
        <sz val="8"/>
        <color rgb="FFFF0000"/>
        <name val="Santander Text"/>
        <scheme val="none"/>
      </font>
      <numFmt numFmtId="165" formatCode="_(* #\ ###\ ##0_);_(* \(#\ ###\ ##0\);_(* &quot;-&quot;_);_(@_)"/>
      <alignment horizontal="right" vertical="top" readingOrder="0"/>
    </dxf>
  </rfmt>
  <rfmt sheetId="4" sqref="AC38" start="0" length="0">
    <dxf>
      <font>
        <sz val="8"/>
        <color rgb="FFFF0000"/>
        <name val="Santander Text"/>
        <scheme val="none"/>
      </font>
      <numFmt numFmtId="165" formatCode="_(* #\ ###\ ##0_);_(* \(#\ ###\ ##0\);_(* &quot;-&quot;_);_(@_)"/>
      <alignment horizontal="right" vertical="top" readingOrder="0"/>
    </dxf>
  </rfmt>
  <rfmt sheetId="4" sqref="AD38" start="0" length="0">
    <dxf>
      <font>
        <sz val="8"/>
        <color rgb="FFFF0000"/>
        <name val="Santander Text"/>
        <scheme val="none"/>
      </font>
      <numFmt numFmtId="165" formatCode="_(* #\ ###\ ##0_);_(* \(#\ ###\ ##0\);_(* &quot;-&quot;_);_(@_)"/>
      <alignment horizontal="right" vertical="top" readingOrder="0"/>
    </dxf>
  </rfmt>
  <rfmt sheetId="4" sqref="AE38" start="0" length="0">
    <dxf>
      <font>
        <sz val="8"/>
        <color rgb="FFFF0000"/>
        <name val="Santander Text"/>
        <scheme val="none"/>
      </font>
      <numFmt numFmtId="165" formatCode="_(* #\ ###\ ##0_);_(* \(#\ ###\ ##0\);_(* &quot;-&quot;_);_(@_)"/>
      <alignment horizontal="right" vertical="top" readingOrder="0"/>
    </dxf>
  </rfmt>
  <rfmt sheetId="4" sqref="AF38" start="0" length="0">
    <dxf>
      <font>
        <sz val="8"/>
        <color rgb="FFFF0000"/>
        <name val="Santander Text"/>
        <scheme val="none"/>
      </font>
      <numFmt numFmtId="165" formatCode="_(* #\ ###\ ##0_);_(* \(#\ ###\ ##0\);_(* &quot;-&quot;_);_(@_)"/>
      <alignment horizontal="right" vertical="top" readingOrder="0"/>
    </dxf>
  </rfmt>
  <rfmt sheetId="4" sqref="AG38" start="0" length="0">
    <dxf>
      <font>
        <sz val="8"/>
        <color rgb="FFFF0000"/>
        <name val="Santander Text"/>
        <scheme val="none"/>
      </font>
      <numFmt numFmtId="165" formatCode="_(* #\ ###\ ##0_);_(* \(#\ ###\ ##0\);_(* &quot;-&quot;_);_(@_)"/>
      <alignment horizontal="right" vertical="top" readingOrder="0"/>
    </dxf>
  </rfmt>
  <rfmt sheetId="4" sqref="AH38" start="0" length="0">
    <dxf>
      <font>
        <sz val="8"/>
        <color rgb="FFFF0000"/>
        <name val="Santander Text"/>
        <scheme val="none"/>
      </font>
      <numFmt numFmtId="165" formatCode="_(* #\ ###\ ##0_);_(* \(#\ ###\ ##0\);_(* &quot;-&quot;_);_(@_)"/>
      <alignment horizontal="right" vertical="top" readingOrder="0"/>
    </dxf>
  </rfmt>
  <rfmt sheetId="4" sqref="AI38" start="0" length="0">
    <dxf>
      <font>
        <sz val="8"/>
        <color rgb="FFFF0000"/>
        <name val="Santander Text"/>
        <scheme val="none"/>
      </font>
      <numFmt numFmtId="165" formatCode="_(* #\ ###\ ##0_);_(* \(#\ ###\ ##0\);_(* &quot;-&quot;_);_(@_)"/>
      <alignment horizontal="right" vertical="top" readingOrder="0"/>
    </dxf>
  </rfmt>
  <rfmt sheetId="4" sqref="AJ38" start="0" length="0">
    <dxf>
      <font>
        <sz val="8"/>
        <color rgb="FFFF0000"/>
        <name val="Santander Text"/>
        <scheme val="none"/>
      </font>
      <numFmt numFmtId="165" formatCode="_(* #\ ###\ ##0_);_(* \(#\ ###\ ##0\);_(* &quot;-&quot;_);_(@_)"/>
      <alignment horizontal="right" vertical="top" readingOrder="0"/>
    </dxf>
  </rfmt>
  <rfmt sheetId="4" sqref="AK38" start="0" length="0">
    <dxf>
      <font>
        <sz val="8"/>
        <color rgb="FFFF0000"/>
        <name val="Santander Text"/>
        <scheme val="none"/>
      </font>
      <numFmt numFmtId="165" formatCode="_(* #\ ###\ ##0_);_(* \(#\ ###\ ##0\);_(* &quot;-&quot;_);_(@_)"/>
      <alignment horizontal="right" vertical="top" readingOrder="0"/>
    </dxf>
  </rfmt>
  <rfmt sheetId="4" sqref="AL38" start="0" length="0">
    <dxf>
      <font>
        <sz val="8"/>
        <color rgb="FFFF0000"/>
        <name val="Santander Text"/>
        <scheme val="none"/>
      </font>
      <numFmt numFmtId="165" formatCode="_(* #\ ###\ ##0_);_(* \(#\ ###\ ##0\);_(* &quot;-&quot;_);_(@_)"/>
      <alignment horizontal="right" vertical="top" readingOrder="0"/>
    </dxf>
  </rfmt>
  <rfmt sheetId="4" sqref="AM38" start="0" length="0">
    <dxf>
      <font>
        <sz val="8"/>
        <color rgb="FFFF0000"/>
        <name val="Santander Text"/>
        <scheme val="none"/>
      </font>
      <numFmt numFmtId="165" formatCode="_(* #\ ###\ ##0_);_(* \(#\ ###\ ##0\);_(* &quot;-&quot;_);_(@_)"/>
      <alignment horizontal="right" vertical="top" readingOrder="0"/>
    </dxf>
  </rfmt>
  <rfmt sheetId="4" sqref="AN38" start="0" length="0">
    <dxf>
      <font>
        <sz val="8"/>
        <color rgb="FFFF0000"/>
        <name val="Santander Text"/>
        <scheme val="none"/>
      </font>
      <numFmt numFmtId="165" formatCode="_(* #\ ###\ ##0_);_(* \(#\ ###\ ##0\);_(* &quot;-&quot;_);_(@_)"/>
      <alignment horizontal="right" vertical="top" readingOrder="0"/>
    </dxf>
  </rfmt>
  <rfmt sheetId="4" sqref="AO38" start="0" length="0">
    <dxf>
      <font>
        <sz val="8"/>
        <color rgb="FFFF0000"/>
        <name val="Santander Text"/>
        <scheme val="none"/>
      </font>
      <numFmt numFmtId="165" formatCode="_(* #\ ###\ ##0_);_(* \(#\ ###\ ##0\);_(* &quot;-&quot;_);_(@_)"/>
      <alignment horizontal="right" vertical="top" readingOrder="0"/>
    </dxf>
  </rfmt>
  <rfmt sheetId="4" sqref="AP38" start="0" length="0">
    <dxf>
      <font>
        <sz val="8"/>
        <color rgb="FFFF0000"/>
        <name val="Santander Text"/>
        <scheme val="none"/>
      </font>
      <numFmt numFmtId="165" formatCode="_(* #\ ###\ ##0_);_(* \(#\ ###\ ##0\);_(* &quot;-&quot;_);_(@_)"/>
      <alignment horizontal="right" vertical="top" readingOrder="0"/>
    </dxf>
  </rfmt>
  <rfmt sheetId="4" sqref="AQ38" start="0" length="0">
    <dxf>
      <font>
        <sz val="8"/>
        <color rgb="FFFF0000"/>
        <name val="Santander Text"/>
        <scheme val="none"/>
      </font>
      <numFmt numFmtId="165" formatCode="_(* #\ ###\ ##0_);_(* \(#\ ###\ ##0\);_(* &quot;-&quot;_);_(@_)"/>
      <alignment horizontal="right" vertical="top" readingOrder="0"/>
    </dxf>
  </rfmt>
  <rfmt sheetId="4" sqref="AR38" start="0" length="0">
    <dxf>
      <font>
        <sz val="8"/>
        <color rgb="FFFF0000"/>
        <name val="Santander Text"/>
        <scheme val="none"/>
      </font>
      <numFmt numFmtId="165" formatCode="_(* #\ ###\ ##0_);_(* \(#\ ###\ ##0\);_(* &quot;-&quot;_);_(@_)"/>
      <alignment horizontal="right" vertical="top" readingOrder="0"/>
    </dxf>
  </rfmt>
  <rfmt sheetId="4" sqref="AS38" start="0" length="0">
    <dxf>
      <font>
        <sz val="8"/>
        <color rgb="FFFF0000"/>
        <name val="Santander Text"/>
        <scheme val="none"/>
      </font>
      <numFmt numFmtId="165" formatCode="_(* #\ ###\ ##0_);_(* \(#\ ###\ ##0\);_(* &quot;-&quot;_);_(@_)"/>
      <alignment horizontal="right" vertical="top" readingOrder="0"/>
    </dxf>
  </rfmt>
  <rfmt sheetId="4" sqref="AT38" start="0" length="0">
    <dxf>
      <font>
        <sz val="8"/>
        <color rgb="FFFF0000"/>
        <name val="Santander Text"/>
        <scheme val="none"/>
      </font>
      <numFmt numFmtId="165" formatCode="_(* #\ ###\ ##0_);_(* \(#\ ###\ ##0\);_(* &quot;-&quot;_);_(@_)"/>
      <alignment horizontal="right" vertical="top" readingOrder="0"/>
    </dxf>
  </rfmt>
  <rfmt sheetId="4" sqref="AU38" start="0" length="0">
    <dxf>
      <font>
        <sz val="8"/>
        <color rgb="FFFF0000"/>
        <name val="Santander Text"/>
        <scheme val="none"/>
      </font>
      <numFmt numFmtId="165" formatCode="_(* #\ ###\ ##0_);_(* \(#\ ###\ ##0\);_(* &quot;-&quot;_);_(@_)"/>
      <alignment horizontal="right" vertical="top" readingOrder="0"/>
    </dxf>
  </rfmt>
  <rfmt sheetId="4" sqref="AV38" start="0" length="0">
    <dxf>
      <font>
        <sz val="8"/>
        <color rgb="FFFF0000"/>
        <name val="Santander Text"/>
        <scheme val="none"/>
      </font>
      <numFmt numFmtId="165" formatCode="_(* #\ ###\ ##0_);_(* \(#\ ###\ ##0\);_(* &quot;-&quot;_);_(@_)"/>
      <alignment horizontal="right" vertical="top" readingOrder="0"/>
    </dxf>
  </rfmt>
  <rfmt sheetId="4" sqref="AW38" start="0" length="0">
    <dxf>
      <font>
        <sz val="8"/>
        <color rgb="FFFF0000"/>
        <name val="Santander Text"/>
        <scheme val="none"/>
      </font>
      <numFmt numFmtId="165" formatCode="_(* #\ ###\ ##0_);_(* \(#\ ###\ ##0\);_(* &quot;-&quot;_);_(@_)"/>
      <alignment horizontal="right" vertical="top" readingOrder="0"/>
    </dxf>
  </rfmt>
  <rfmt sheetId="4" sqref="AX38" start="0" length="0">
    <dxf>
      <font>
        <sz val="8"/>
        <color rgb="FFFF0000"/>
        <name val="Santander Text"/>
        <scheme val="none"/>
      </font>
      <numFmt numFmtId="165" formatCode="_(* #\ ###\ ##0_);_(* \(#\ ###\ ##0\);_(* &quot;-&quot;_);_(@_)"/>
      <alignment horizontal="right" vertical="top" readingOrder="0"/>
    </dxf>
  </rfmt>
  <rfmt sheetId="4" sqref="AY38" start="0" length="0">
    <dxf>
      <font>
        <sz val="8"/>
        <color rgb="FFFF0000"/>
        <name val="Santander Text"/>
        <scheme val="none"/>
      </font>
      <numFmt numFmtId="165" formatCode="_(* #\ ###\ ##0_);_(* \(#\ ###\ ##0\);_(* &quot;-&quot;_);_(@_)"/>
      <alignment horizontal="right" vertical="top" readingOrder="0"/>
    </dxf>
  </rfmt>
  <rfmt sheetId="4" sqref="AZ38" start="0" length="0">
    <dxf>
      <font>
        <sz val="8"/>
        <color rgb="FFFF0000"/>
        <name val="Santander Text"/>
        <scheme val="none"/>
      </font>
      <numFmt numFmtId="165" formatCode="_(* #\ ###\ ##0_);_(* \(#\ ###\ ##0\);_(* &quot;-&quot;_);_(@_)"/>
      <alignment horizontal="right" vertical="top" readingOrder="0"/>
    </dxf>
  </rfmt>
  <rfmt sheetId="4" sqref="BA38" start="0" length="0">
    <dxf>
      <font>
        <sz val="8"/>
        <color rgb="FFFF0000"/>
        <name val="Santander Text"/>
        <scheme val="none"/>
      </font>
      <numFmt numFmtId="165" formatCode="_(* #\ ###\ ##0_);_(* \(#\ ###\ ##0\);_(* &quot;-&quot;_);_(@_)"/>
      <alignment horizontal="right" vertical="top" readingOrder="0"/>
    </dxf>
  </rfmt>
  <rfmt sheetId="4" sqref="BB38" start="0" length="0">
    <dxf>
      <font>
        <sz val="8"/>
        <color rgb="FFFF0000"/>
        <name val="Santander Text"/>
        <scheme val="none"/>
      </font>
      <numFmt numFmtId="165" formatCode="_(* #\ ###\ ##0_);_(* \(#\ ###\ ##0\);_(* &quot;-&quot;_);_(@_)"/>
      <alignment horizontal="right" vertical="top" readingOrder="0"/>
    </dxf>
  </rfmt>
  <rfmt sheetId="4" sqref="BC38" start="0" length="0">
    <dxf>
      <font>
        <sz val="8"/>
        <color rgb="FFFF0000"/>
        <name val="Santander Text"/>
        <scheme val="none"/>
      </font>
      <numFmt numFmtId="165" formatCode="_(* #\ ###\ ##0_);_(* \(#\ ###\ ##0\);_(* &quot;-&quot;_);_(@_)"/>
      <alignment horizontal="right" vertical="top" readingOrder="0"/>
    </dxf>
  </rfmt>
  <rfmt sheetId="4" sqref="BD38" start="0" length="0">
    <dxf>
      <font>
        <sz val="8"/>
        <color rgb="FFFF0000"/>
        <name val="Santander Text"/>
        <scheme val="none"/>
      </font>
      <numFmt numFmtId="165" formatCode="_(* #\ ###\ ##0_);_(* \(#\ ###\ ##0\);_(* &quot;-&quot;_);_(@_)"/>
      <alignment horizontal="right" vertical="top" readingOrder="0"/>
    </dxf>
  </rfmt>
  <rfmt sheetId="4" sqref="BE38" start="0" length="0">
    <dxf>
      <font>
        <sz val="8"/>
        <color rgb="FFFF0000"/>
        <name val="Santander Text"/>
        <scheme val="none"/>
      </font>
      <numFmt numFmtId="165" formatCode="_(* #\ ###\ ##0_);_(* \(#\ ###\ ##0\);_(* &quot;-&quot;_);_(@_)"/>
      <alignment horizontal="right" vertical="top" readingOrder="0"/>
    </dxf>
  </rfmt>
  <rfmt sheetId="4" sqref="BF38" start="0" length="0">
    <dxf>
      <font>
        <sz val="8"/>
        <color rgb="FFFF0000"/>
        <name val="Santander Text"/>
        <scheme val="none"/>
      </font>
      <numFmt numFmtId="165" formatCode="_(* #\ ###\ ##0_);_(* \(#\ ###\ ##0\);_(* &quot;-&quot;_);_(@_)"/>
      <alignment horizontal="right" vertical="top" readingOrder="0"/>
    </dxf>
  </rfmt>
  <rfmt sheetId="4" sqref="BG38" start="0" length="0">
    <dxf>
      <font>
        <sz val="8"/>
        <color rgb="FFFF0000"/>
        <name val="Santander Text"/>
        <scheme val="none"/>
      </font>
      <numFmt numFmtId="165" formatCode="_(* #\ ###\ ##0_);_(* \(#\ ###\ ##0\);_(* &quot;-&quot;_);_(@_)"/>
      <alignment horizontal="right" vertical="top" readingOrder="0"/>
    </dxf>
  </rfmt>
  <rfmt sheetId="4" sqref="BH38" start="0" length="0">
    <dxf>
      <font>
        <sz val="8"/>
        <color rgb="FFFF0000"/>
        <name val="Santander Text"/>
        <scheme val="none"/>
      </font>
      <numFmt numFmtId="165" formatCode="_(* #\ ###\ ##0_);_(* \(#\ ###\ ##0\);_(* &quot;-&quot;_);_(@_)"/>
      <alignment horizontal="right" vertical="top" readingOrder="0"/>
    </dxf>
  </rfmt>
  <rfmt sheetId="4" sqref="BI38" start="0" length="0">
    <dxf>
      <font>
        <sz val="8"/>
        <color rgb="FFFF0000"/>
        <name val="Santander Text"/>
        <scheme val="none"/>
      </font>
      <numFmt numFmtId="165" formatCode="_(* #\ ###\ ##0_);_(* \(#\ ###\ ##0\);_(* &quot;-&quot;_);_(@_)"/>
      <alignment horizontal="right" vertical="top" readingOrder="0"/>
    </dxf>
  </rfmt>
  <rfmt sheetId="4" sqref="BJ38" start="0" length="0">
    <dxf>
      <font>
        <sz val="8"/>
        <color rgb="FFFF0000"/>
        <name val="Santander Text"/>
        <scheme val="none"/>
      </font>
      <numFmt numFmtId="165" formatCode="_(* #\ ###\ ##0_);_(* \(#\ ###\ ##0\);_(* &quot;-&quot;_);_(@_)"/>
      <alignment horizontal="right" vertical="top" readingOrder="0"/>
    </dxf>
  </rfmt>
  <rfmt sheetId="4" sqref="BK38" start="0" length="0">
    <dxf>
      <font>
        <sz val="8"/>
        <color rgb="FFFF0000"/>
        <name val="Santander Text"/>
        <scheme val="none"/>
      </font>
      <numFmt numFmtId="165" formatCode="_(* #\ ###\ ##0_);_(* \(#\ ###\ ##0\);_(* &quot;-&quot;_);_(@_)"/>
      <alignment horizontal="right" vertical="top" readingOrder="0"/>
    </dxf>
  </rfmt>
  <rfmt sheetId="4" sqref="BL38" start="0" length="0">
    <dxf>
      <font>
        <sz val="8"/>
        <color rgb="FFFF0000"/>
        <name val="Santander Text"/>
        <scheme val="none"/>
      </font>
      <numFmt numFmtId="165" formatCode="_(* #\ ###\ ##0_);_(* \(#\ ###\ ##0\);_(* &quot;-&quot;_);_(@_)"/>
      <alignment horizontal="right" vertical="top" readingOrder="0"/>
    </dxf>
  </rfmt>
  <rfmt sheetId="4" sqref="BM38" start="0" length="0">
    <dxf>
      <font>
        <sz val="8"/>
        <color rgb="FFFF0000"/>
        <name val="Santander Text"/>
        <scheme val="none"/>
      </font>
      <numFmt numFmtId="165" formatCode="_(* #\ ###\ ##0_);_(* \(#\ ###\ ##0\);_(* &quot;-&quot;_);_(@_)"/>
      <alignment horizontal="right" vertical="top" readingOrder="0"/>
    </dxf>
  </rfmt>
  <rfmt sheetId="4" sqref="BN38" start="0" length="0">
    <dxf>
      <font>
        <sz val="8"/>
        <color rgb="FFFF0000"/>
        <name val="Santander Text"/>
        <scheme val="none"/>
      </font>
      <numFmt numFmtId="165" formatCode="_(* #\ ###\ ##0_);_(* \(#\ ###\ ##0\);_(* &quot;-&quot;_);_(@_)"/>
      <alignment horizontal="right" vertical="top" readingOrder="0"/>
    </dxf>
  </rfmt>
  <rfmt sheetId="4" sqref="BO38" start="0" length="0">
    <dxf>
      <font>
        <sz val="8"/>
        <color rgb="FFFF0000"/>
        <name val="Santander Text"/>
        <scheme val="none"/>
      </font>
      <numFmt numFmtId="165" formatCode="_(* #\ ###\ ##0_);_(* \(#\ ###\ ##0\);_(* &quot;-&quot;_);_(@_)"/>
      <alignment horizontal="right" vertical="top" readingOrder="0"/>
    </dxf>
  </rfmt>
  <rfmt sheetId="4" sqref="BP38" start="0" length="0">
    <dxf>
      <font>
        <sz val="8"/>
        <color rgb="FFFF0000"/>
        <name val="Santander Text"/>
        <scheme val="none"/>
      </font>
      <numFmt numFmtId="165" formatCode="_(* #\ ###\ ##0_);_(* \(#\ ###\ ##0\);_(* &quot;-&quot;_);_(@_)"/>
      <alignment horizontal="right" vertical="top" readingOrder="0"/>
    </dxf>
  </rfmt>
  <rfmt sheetId="4" sqref="BQ38" start="0" length="0">
    <dxf>
      <font>
        <sz val="8"/>
        <color rgb="FFFF0000"/>
        <name val="Santander Text"/>
        <scheme val="none"/>
      </font>
      <numFmt numFmtId="165" formatCode="_(* #\ ###\ ##0_);_(* \(#\ ###\ ##0\);_(* &quot;-&quot;_);_(@_)"/>
      <alignment horizontal="right" vertical="top" readingOrder="0"/>
    </dxf>
  </rfmt>
  <rfmt sheetId="4" sqref="BR38" start="0" length="0">
    <dxf>
      <font>
        <sz val="8"/>
        <color rgb="FFFF0000"/>
        <name val="Santander Text"/>
        <scheme val="none"/>
      </font>
      <numFmt numFmtId="165" formatCode="_(* #\ ###\ ##0_);_(* \(#\ ###\ ##0\);_(* &quot;-&quot;_);_(@_)"/>
      <alignment horizontal="right" vertical="top" readingOrder="0"/>
    </dxf>
  </rfmt>
  <rfmt sheetId="4" sqref="BS38" start="0" length="0">
    <dxf>
      <font>
        <sz val="8"/>
        <color rgb="FFFF0000"/>
        <name val="Santander Text"/>
        <scheme val="none"/>
      </font>
      <numFmt numFmtId="165" formatCode="_(* #\ ###\ ##0_);_(* \(#\ ###\ ##0\);_(* &quot;-&quot;_);_(@_)"/>
      <alignment horizontal="right" vertical="top" readingOrder="0"/>
    </dxf>
  </rfmt>
  <rfmt sheetId="4" sqref="BT38" start="0" length="0">
    <dxf>
      <font>
        <sz val="8"/>
        <color rgb="FFFF0000"/>
        <name val="Santander Text"/>
        <scheme val="none"/>
      </font>
      <numFmt numFmtId="165" formatCode="_(* #\ ###\ ##0_);_(* \(#\ ###\ ##0\);_(* &quot;-&quot;_);_(@_)"/>
      <alignment horizontal="right" vertical="top" readingOrder="0"/>
    </dxf>
  </rfmt>
  <rfmt sheetId="4" sqref="BU38" start="0" length="0">
    <dxf>
      <font>
        <sz val="8"/>
        <color rgb="FFFF0000"/>
        <name val="Santander Text"/>
        <scheme val="none"/>
      </font>
      <numFmt numFmtId="165" formatCode="_(* #\ ###\ ##0_);_(* \(#\ ###\ ##0\);_(* &quot;-&quot;_);_(@_)"/>
      <alignment horizontal="right" vertical="top" readingOrder="0"/>
    </dxf>
  </rfmt>
  <rfmt sheetId="4" sqref="BV38" start="0" length="0">
    <dxf>
      <font>
        <sz val="8"/>
        <color rgb="FFFF0000"/>
        <name val="Santander Text"/>
        <scheme val="none"/>
      </font>
      <numFmt numFmtId="165" formatCode="_(* #\ ###\ ##0_);_(* \(#\ ###\ ##0\);_(* &quot;-&quot;_);_(@_)"/>
      <alignment horizontal="right" vertical="top" readingOrder="0"/>
    </dxf>
  </rfmt>
  <rfmt sheetId="4" sqref="BW38" start="0" length="0">
    <dxf>
      <font>
        <sz val="8"/>
        <color rgb="FFFF0000"/>
        <name val="Santander Text"/>
        <scheme val="none"/>
      </font>
      <numFmt numFmtId="165" formatCode="_(* #\ ###\ ##0_);_(* \(#\ ###\ ##0\);_(* &quot;-&quot;_);_(@_)"/>
      <alignment horizontal="right" vertical="top" readingOrder="0"/>
    </dxf>
  </rfmt>
  <rfmt sheetId="4" sqref="BX38" start="0" length="0">
    <dxf>
      <font>
        <sz val="8"/>
        <color rgb="FFFF0000"/>
        <name val="Santander Text"/>
        <scheme val="none"/>
      </font>
      <numFmt numFmtId="165" formatCode="_(* #\ ###\ ##0_);_(* \(#\ ###\ ##0\);_(* &quot;-&quot;_);_(@_)"/>
      <alignment horizontal="right" vertical="top" readingOrder="0"/>
    </dxf>
  </rfmt>
  <rfmt sheetId="4" sqref="BY38" start="0" length="0">
    <dxf>
      <font>
        <sz val="8"/>
        <color rgb="FFFF0000"/>
        <name val="Santander Text"/>
        <scheme val="none"/>
      </font>
      <numFmt numFmtId="165" formatCode="_(* #\ ###\ ##0_);_(* \(#\ ###\ ##0\);_(* &quot;-&quot;_);_(@_)"/>
      <alignment horizontal="right" vertical="top" readingOrder="0"/>
    </dxf>
  </rfmt>
  <rfmt sheetId="4" sqref="BZ38" start="0" length="0">
    <dxf>
      <font>
        <sz val="8"/>
        <color rgb="FFFF0000"/>
        <name val="Santander Text"/>
        <scheme val="none"/>
      </font>
      <numFmt numFmtId="165" formatCode="_(* #\ ###\ ##0_);_(* \(#\ ###\ ##0\);_(* &quot;-&quot;_);_(@_)"/>
      <alignment horizontal="right" vertical="top" readingOrder="0"/>
    </dxf>
  </rfmt>
  <rfmt sheetId="4" sqref="CA38" start="0" length="0">
    <dxf>
      <font>
        <sz val="8"/>
        <color rgb="FFFF0000"/>
        <name val="Santander Text"/>
        <scheme val="none"/>
      </font>
      <numFmt numFmtId="165" formatCode="_(* #\ ###\ ##0_);_(* \(#\ ###\ ##0\);_(* &quot;-&quot;_);_(@_)"/>
      <alignment horizontal="right" vertical="top" readingOrder="0"/>
    </dxf>
  </rfmt>
  <rfmt sheetId="4" sqref="CB38" start="0" length="0">
    <dxf>
      <font>
        <sz val="8"/>
        <color rgb="FFFF0000"/>
        <name val="Santander Text"/>
        <scheme val="none"/>
      </font>
      <numFmt numFmtId="165" formatCode="_(* #\ ###\ ##0_);_(* \(#\ ###\ ##0\);_(* &quot;-&quot;_);_(@_)"/>
      <alignment horizontal="right" vertical="top" readingOrder="0"/>
    </dxf>
  </rfmt>
  <rfmt sheetId="4" sqref="CC38" start="0" length="0">
    <dxf>
      <font>
        <sz val="8"/>
        <color rgb="FFFF0000"/>
        <name val="Santander Text"/>
        <scheme val="none"/>
      </font>
      <numFmt numFmtId="165" formatCode="_(* #\ ###\ ##0_);_(* \(#\ ###\ ##0\);_(* &quot;-&quot;_);_(@_)"/>
      <alignment horizontal="right" vertical="top" readingOrder="0"/>
    </dxf>
  </rfmt>
  <rfmt sheetId="4" sqref="CD38" start="0" length="0">
    <dxf>
      <font>
        <sz val="8"/>
        <color rgb="FFFF0000"/>
        <name val="Santander Text"/>
        <scheme val="none"/>
      </font>
      <numFmt numFmtId="165" formatCode="_(* #\ ###\ ##0_);_(* \(#\ ###\ ##0\);_(* &quot;-&quot;_);_(@_)"/>
      <alignment horizontal="right" vertical="top" readingOrder="0"/>
    </dxf>
  </rfmt>
  <rfmt sheetId="4" sqref="CE38" start="0" length="0">
    <dxf>
      <font>
        <sz val="8"/>
        <color rgb="FFFF0000"/>
        <name val="Santander Text"/>
        <scheme val="none"/>
      </font>
      <numFmt numFmtId="165" formatCode="_(* #\ ###\ ##0_);_(* \(#\ ###\ ##0\);_(* &quot;-&quot;_);_(@_)"/>
      <alignment horizontal="right" vertical="top" readingOrder="0"/>
    </dxf>
  </rfmt>
  <rfmt sheetId="4" sqref="CF38" start="0" length="0">
    <dxf>
      <font>
        <sz val="8"/>
        <color rgb="FFFF0000"/>
        <name val="Santander Text"/>
        <scheme val="none"/>
      </font>
      <numFmt numFmtId="165" formatCode="_(* #\ ###\ ##0_);_(* \(#\ ###\ ##0\);_(* &quot;-&quot;_);_(@_)"/>
      <alignment horizontal="right" vertical="top" readingOrder="0"/>
    </dxf>
  </rfmt>
  <rfmt sheetId="4" sqref="CG38" start="0" length="0">
    <dxf>
      <font>
        <sz val="8"/>
        <color rgb="FFFF0000"/>
        <name val="Santander Text"/>
        <scheme val="none"/>
      </font>
      <numFmt numFmtId="165" formatCode="_(* #\ ###\ ##0_);_(* \(#\ ###\ ##0\);_(* &quot;-&quot;_);_(@_)"/>
      <alignment horizontal="right" vertical="top" readingOrder="0"/>
    </dxf>
  </rfmt>
  <rfmt sheetId="4" sqref="CH38" start="0" length="0">
    <dxf>
      <font>
        <sz val="8"/>
        <color rgb="FFFF0000"/>
        <name val="Santander Text"/>
        <scheme val="none"/>
      </font>
      <numFmt numFmtId="165" formatCode="_(* #\ ###\ ##0_);_(* \(#\ ###\ ##0\);_(* &quot;-&quot;_);_(@_)"/>
      <alignment horizontal="right" vertical="top" readingOrder="0"/>
    </dxf>
  </rfmt>
  <rfmt sheetId="4" sqref="CI38" start="0" length="0">
    <dxf>
      <font>
        <sz val="8"/>
        <color rgb="FFFF0000"/>
        <name val="Santander Text"/>
        <scheme val="none"/>
      </font>
      <numFmt numFmtId="165" formatCode="_(* #\ ###\ ##0_);_(* \(#\ ###\ ##0\);_(* &quot;-&quot;_);_(@_)"/>
      <alignment horizontal="right" vertical="top" readingOrder="0"/>
    </dxf>
  </rfmt>
  <rfmt sheetId="4" sqref="CJ38" start="0" length="0">
    <dxf>
      <font>
        <sz val="8"/>
        <color rgb="FFFF0000"/>
        <name val="Santander Text"/>
        <scheme val="none"/>
      </font>
      <numFmt numFmtId="165" formatCode="_(* #\ ###\ ##0_);_(* \(#\ ###\ ##0\);_(* &quot;-&quot;_);_(@_)"/>
      <alignment horizontal="right" vertical="top" readingOrder="0"/>
    </dxf>
  </rfmt>
  <rfmt sheetId="4" sqref="CK38" start="0" length="0">
    <dxf>
      <font>
        <sz val="8"/>
        <color rgb="FFFF0000"/>
        <name val="Santander Text"/>
        <scheme val="none"/>
      </font>
      <numFmt numFmtId="165" formatCode="_(* #\ ###\ ##0_);_(* \(#\ ###\ ##0\);_(* &quot;-&quot;_);_(@_)"/>
      <alignment horizontal="right" vertical="top" readingOrder="0"/>
    </dxf>
  </rfmt>
  <rfmt sheetId="4" sqref="CL38" start="0" length="0">
    <dxf>
      <font>
        <sz val="8"/>
        <color rgb="FFFF0000"/>
        <name val="Santander Text"/>
        <scheme val="none"/>
      </font>
      <numFmt numFmtId="165" formatCode="_(* #\ ###\ ##0_);_(* \(#\ ###\ ##0\);_(* &quot;-&quot;_);_(@_)"/>
      <alignment horizontal="right" vertical="top" readingOrder="0"/>
    </dxf>
  </rfmt>
  <rfmt sheetId="4" sqref="CM38" start="0" length="0">
    <dxf>
      <font>
        <sz val="8"/>
        <color rgb="FFFF0000"/>
        <name val="Santander Text"/>
        <scheme val="none"/>
      </font>
      <numFmt numFmtId="165" formatCode="_(* #\ ###\ ##0_);_(* \(#\ ###\ ##0\);_(* &quot;-&quot;_);_(@_)"/>
      <alignment horizontal="right" vertical="top" readingOrder="0"/>
    </dxf>
  </rfmt>
  <rfmt sheetId="4" sqref="CN38" start="0" length="0">
    <dxf>
      <font>
        <sz val="8"/>
        <color rgb="FFFF0000"/>
        <name val="Santander Text"/>
        <scheme val="none"/>
      </font>
      <numFmt numFmtId="165" formatCode="_(* #\ ###\ ##0_);_(* \(#\ ###\ ##0\);_(* &quot;-&quot;_);_(@_)"/>
      <alignment horizontal="right" vertical="top" readingOrder="0"/>
    </dxf>
  </rfmt>
  <rfmt sheetId="4" sqref="CO38" start="0" length="0">
    <dxf>
      <font>
        <sz val="8"/>
        <color rgb="FFFF0000"/>
        <name val="Santander Text"/>
        <scheme val="none"/>
      </font>
      <numFmt numFmtId="165" formatCode="_(* #\ ###\ ##0_);_(* \(#\ ###\ ##0\);_(* &quot;-&quot;_);_(@_)"/>
      <alignment horizontal="right" vertical="top" readingOrder="0"/>
    </dxf>
  </rfmt>
  <rfmt sheetId="4" sqref="CP38" start="0" length="0">
    <dxf>
      <font>
        <sz val="8"/>
        <color rgb="FFFF0000"/>
        <name val="Santander Text"/>
        <scheme val="none"/>
      </font>
      <numFmt numFmtId="165" formatCode="_(* #\ ###\ ##0_);_(* \(#\ ###\ ##0\);_(* &quot;-&quot;_);_(@_)"/>
      <alignment horizontal="right" vertical="top" readingOrder="0"/>
    </dxf>
  </rfmt>
  <rfmt sheetId="4" sqref="CQ38" start="0" length="0">
    <dxf>
      <font>
        <sz val="8"/>
        <color rgb="FFFF0000"/>
        <name val="Santander Text"/>
        <scheme val="none"/>
      </font>
      <numFmt numFmtId="165" formatCode="_(* #\ ###\ ##0_);_(* \(#\ ###\ ##0\);_(* &quot;-&quot;_);_(@_)"/>
      <alignment horizontal="right" vertical="top" readingOrder="0"/>
    </dxf>
  </rfmt>
  <rfmt sheetId="4" sqref="CR38" start="0" length="0">
    <dxf>
      <font>
        <sz val="8"/>
        <color rgb="FFFF0000"/>
        <name val="Santander Text"/>
        <scheme val="none"/>
      </font>
      <numFmt numFmtId="165" formatCode="_(* #\ ###\ ##0_);_(* \(#\ ###\ ##0\);_(* &quot;-&quot;_);_(@_)"/>
      <alignment horizontal="right" vertical="top" readingOrder="0"/>
    </dxf>
  </rfmt>
  <rfmt sheetId="4" sqref="CS38" start="0" length="0">
    <dxf>
      <font>
        <sz val="8"/>
        <color rgb="FFFF0000"/>
        <name val="Santander Text"/>
        <scheme val="none"/>
      </font>
      <numFmt numFmtId="165" formatCode="_(* #\ ###\ ##0_);_(* \(#\ ###\ ##0\);_(* &quot;-&quot;_);_(@_)"/>
      <alignment horizontal="right" vertical="top" readingOrder="0"/>
    </dxf>
  </rfmt>
  <rfmt sheetId="4" sqref="CT38" start="0" length="0">
    <dxf>
      <font>
        <sz val="8"/>
        <color rgb="FFFF0000"/>
        <name val="Santander Text"/>
        <scheme val="none"/>
      </font>
      <numFmt numFmtId="165" formatCode="_(* #\ ###\ ##0_);_(* \(#\ ###\ ##0\);_(* &quot;-&quot;_);_(@_)"/>
      <alignment horizontal="right" vertical="top" readingOrder="0"/>
    </dxf>
  </rfmt>
  <rfmt sheetId="4" sqref="X39" start="0" length="0">
    <dxf/>
  </rfmt>
  <rfmt sheetId="4" sqref="Y39" start="0" length="0">
    <dxf/>
  </rfmt>
  <rfmt sheetId="4" sqref="Z39" start="0" length="0">
    <dxf/>
  </rfmt>
  <rfmt sheetId="4" sqref="AA39" start="0" length="0">
    <dxf/>
  </rfmt>
  <rfmt sheetId="4" sqref="AB39" start="0" length="0">
    <dxf/>
  </rfmt>
  <rfmt sheetId="4" sqref="AC39" start="0" length="0">
    <dxf/>
  </rfmt>
  <rfmt sheetId="4" sqref="AD39" start="0" length="0">
    <dxf/>
  </rfmt>
  <rfmt sheetId="4" sqref="AE39" start="0" length="0">
    <dxf/>
  </rfmt>
  <rfmt sheetId="4" sqref="AF39" start="0" length="0">
    <dxf/>
  </rfmt>
  <rfmt sheetId="4" sqref="AG39" start="0" length="0">
    <dxf/>
  </rfmt>
  <rfmt sheetId="4" sqref="AH39" start="0" length="0">
    <dxf/>
  </rfmt>
  <rfmt sheetId="4" sqref="AI39" start="0" length="0">
    <dxf/>
  </rfmt>
  <rfmt sheetId="4" sqref="AJ39" start="0" length="0">
    <dxf/>
  </rfmt>
  <rfmt sheetId="4" sqref="AK39" start="0" length="0">
    <dxf/>
  </rfmt>
  <rfmt sheetId="4" sqref="AL39" start="0" length="0">
    <dxf/>
  </rfmt>
  <rfmt sheetId="4" sqref="AM39" start="0" length="0">
    <dxf/>
  </rfmt>
  <rfmt sheetId="4" sqref="AN39" start="0" length="0">
    <dxf/>
  </rfmt>
  <rfmt sheetId="4" sqref="AO39" start="0" length="0">
    <dxf/>
  </rfmt>
  <rfmt sheetId="4" sqref="AP39" start="0" length="0">
    <dxf/>
  </rfmt>
  <rfmt sheetId="4" sqref="AQ39" start="0" length="0">
    <dxf/>
  </rfmt>
  <rfmt sheetId="4" sqref="AR39" start="0" length="0">
    <dxf/>
  </rfmt>
  <rfmt sheetId="4" sqref="AS39" start="0" length="0">
    <dxf/>
  </rfmt>
  <rfmt sheetId="4" sqref="AT39" start="0" length="0">
    <dxf/>
  </rfmt>
  <rfmt sheetId="4" sqref="AU39" start="0" length="0">
    <dxf/>
  </rfmt>
  <rfmt sheetId="4" sqref="AV39" start="0" length="0">
    <dxf/>
  </rfmt>
  <rfmt sheetId="4" sqref="AW39" start="0" length="0">
    <dxf/>
  </rfmt>
  <rfmt sheetId="4" sqref="AX39" start="0" length="0">
    <dxf/>
  </rfmt>
  <rfmt sheetId="4" sqref="AY39" start="0" length="0">
    <dxf/>
  </rfmt>
  <rfmt sheetId="4" sqref="AZ39" start="0" length="0">
    <dxf/>
  </rfmt>
  <rfmt sheetId="4" sqref="BA39" start="0" length="0">
    <dxf/>
  </rfmt>
  <rfmt sheetId="4" sqref="BB39" start="0" length="0">
    <dxf/>
  </rfmt>
  <rfmt sheetId="4" sqref="BC39" start="0" length="0">
    <dxf/>
  </rfmt>
  <rfmt sheetId="4" sqref="BD39" start="0" length="0">
    <dxf/>
  </rfmt>
  <rfmt sheetId="4" sqref="BE39" start="0" length="0">
    <dxf/>
  </rfmt>
  <rfmt sheetId="4" sqref="BF39" start="0" length="0">
    <dxf/>
  </rfmt>
  <rfmt sheetId="4" sqref="BG39" start="0" length="0">
    <dxf/>
  </rfmt>
  <rfmt sheetId="4" sqref="BH39" start="0" length="0">
    <dxf/>
  </rfmt>
  <rfmt sheetId="4" sqref="BI39" start="0" length="0">
    <dxf/>
  </rfmt>
  <rfmt sheetId="4" sqref="BJ39" start="0" length="0">
    <dxf/>
  </rfmt>
  <rfmt sheetId="4" sqref="BK39" start="0" length="0">
    <dxf/>
  </rfmt>
  <rfmt sheetId="4" sqref="BL39" start="0" length="0">
    <dxf/>
  </rfmt>
  <rfmt sheetId="4" sqref="BM39" start="0" length="0">
    <dxf/>
  </rfmt>
  <rfmt sheetId="4" sqref="BN39" start="0" length="0">
    <dxf/>
  </rfmt>
  <rfmt sheetId="4" sqref="BO39" start="0" length="0">
    <dxf/>
  </rfmt>
  <rfmt sheetId="4" sqref="BP39" start="0" length="0">
    <dxf/>
  </rfmt>
  <rfmt sheetId="4" sqref="BQ39" start="0" length="0">
    <dxf/>
  </rfmt>
  <rfmt sheetId="4" sqref="BR39" start="0" length="0">
    <dxf/>
  </rfmt>
  <rfmt sheetId="4" sqref="BS39" start="0" length="0">
    <dxf/>
  </rfmt>
  <rfmt sheetId="4" sqref="BT39" start="0" length="0">
    <dxf/>
  </rfmt>
  <rfmt sheetId="4" sqref="BU39" start="0" length="0">
    <dxf/>
  </rfmt>
  <rfmt sheetId="4" sqref="BV39" start="0" length="0">
    <dxf/>
  </rfmt>
  <rfmt sheetId="4" sqref="BW39" start="0" length="0">
    <dxf/>
  </rfmt>
  <rfmt sheetId="4" sqref="BX39" start="0" length="0">
    <dxf/>
  </rfmt>
  <rfmt sheetId="4" sqref="BY39" start="0" length="0">
    <dxf/>
  </rfmt>
  <rfmt sheetId="4" sqref="BZ39" start="0" length="0">
    <dxf/>
  </rfmt>
  <rfmt sheetId="4" sqref="CA39" start="0" length="0">
    <dxf/>
  </rfmt>
  <rfmt sheetId="4" sqref="CB39" start="0" length="0">
    <dxf/>
  </rfmt>
  <rfmt sheetId="4" sqref="CC39" start="0" length="0">
    <dxf/>
  </rfmt>
  <rfmt sheetId="4" sqref="CD39" start="0" length="0">
    <dxf/>
  </rfmt>
  <rfmt sheetId="4" sqref="CE39" start="0" length="0">
    <dxf/>
  </rfmt>
  <rfmt sheetId="4" sqref="CF39" start="0" length="0">
    <dxf/>
  </rfmt>
  <rfmt sheetId="4" sqref="CG39" start="0" length="0">
    <dxf/>
  </rfmt>
  <rfmt sheetId="4" sqref="CH39" start="0" length="0">
    <dxf/>
  </rfmt>
  <rfmt sheetId="4" sqref="CI39" start="0" length="0">
    <dxf/>
  </rfmt>
  <rfmt sheetId="4" sqref="CJ39" start="0" length="0">
    <dxf/>
  </rfmt>
  <rfmt sheetId="4" sqref="CK39" start="0" length="0">
    <dxf/>
  </rfmt>
  <rfmt sheetId="4" sqref="CL39" start="0" length="0">
    <dxf/>
  </rfmt>
  <rfmt sheetId="4" sqref="CM39" start="0" length="0">
    <dxf/>
  </rfmt>
  <rfmt sheetId="4" sqref="CN39" start="0" length="0">
    <dxf/>
  </rfmt>
  <rfmt sheetId="4" sqref="CO39" start="0" length="0">
    <dxf/>
  </rfmt>
  <rfmt sheetId="4" sqref="CP39" start="0" length="0">
    <dxf/>
  </rfmt>
  <rfmt sheetId="4" sqref="CQ39" start="0" length="0">
    <dxf/>
  </rfmt>
  <rfmt sheetId="4" sqref="CR39" start="0" length="0">
    <dxf/>
  </rfmt>
  <rfmt sheetId="4" sqref="CS39" start="0" length="0">
    <dxf/>
  </rfmt>
  <rfmt sheetId="4" sqref="CT39" start="0" length="0">
    <dxf>
      <font>
        <sz val="9"/>
        <color rgb="FFFF0000"/>
        <name val="Open Sans"/>
        <scheme val="none"/>
      </font>
    </dxf>
  </rfmt>
  <rfmt sheetId="4" sqref="X40" start="0" length="0">
    <dxf/>
  </rfmt>
  <rfmt sheetId="4" sqref="Y40" start="0" length="0">
    <dxf/>
  </rfmt>
  <rfmt sheetId="4" sqref="Z40" start="0" length="0">
    <dxf/>
  </rfmt>
  <rfmt sheetId="4" sqref="AA40" start="0" length="0">
    <dxf/>
  </rfmt>
  <rfmt sheetId="4" sqref="AB40" start="0" length="0">
    <dxf/>
  </rfmt>
  <rfmt sheetId="4" sqref="AC40" start="0" length="0">
    <dxf/>
  </rfmt>
  <rfmt sheetId="4" sqref="AD40" start="0" length="0">
    <dxf/>
  </rfmt>
  <rfmt sheetId="4" sqref="AE40" start="0" length="0">
    <dxf/>
  </rfmt>
  <rfmt sheetId="4" sqref="AF40" start="0" length="0">
    <dxf/>
  </rfmt>
  <rfmt sheetId="4" sqref="AG40" start="0" length="0">
    <dxf/>
  </rfmt>
  <rfmt sheetId="4" sqref="AH40" start="0" length="0">
    <dxf/>
  </rfmt>
  <rfmt sheetId="4" sqref="AI40" start="0" length="0">
    <dxf/>
  </rfmt>
  <rfmt sheetId="4" sqref="AJ40" start="0" length="0">
    <dxf/>
  </rfmt>
  <rfmt sheetId="4" sqref="AK40" start="0" length="0">
    <dxf/>
  </rfmt>
  <rfmt sheetId="4" sqref="AL40" start="0" length="0">
    <dxf/>
  </rfmt>
  <rfmt sheetId="4" sqref="AM40" start="0" length="0">
    <dxf/>
  </rfmt>
  <rfmt sheetId="4" sqref="AN40" start="0" length="0">
    <dxf/>
  </rfmt>
  <rfmt sheetId="4" sqref="AO40" start="0" length="0">
    <dxf/>
  </rfmt>
  <rfmt sheetId="4" sqref="AP40" start="0" length="0">
    <dxf/>
  </rfmt>
  <rfmt sheetId="4" sqref="AQ40" start="0" length="0">
    <dxf/>
  </rfmt>
  <rfmt sheetId="4" sqref="AR40" start="0" length="0">
    <dxf/>
  </rfmt>
  <rfmt sheetId="4" sqref="AS40" start="0" length="0">
    <dxf/>
  </rfmt>
  <rfmt sheetId="4" sqref="AT40" start="0" length="0">
    <dxf/>
  </rfmt>
  <rfmt sheetId="4" sqref="AU40" start="0" length="0">
    <dxf/>
  </rfmt>
  <rfmt sheetId="4" sqref="AV40" start="0" length="0">
    <dxf/>
  </rfmt>
  <rfmt sheetId="4" sqref="AW40" start="0" length="0">
    <dxf/>
  </rfmt>
  <rfmt sheetId="4" sqref="AX40" start="0" length="0">
    <dxf/>
  </rfmt>
  <rfmt sheetId="4" sqref="AY40" start="0" length="0">
    <dxf/>
  </rfmt>
  <rfmt sheetId="4" sqref="AZ40" start="0" length="0">
    <dxf/>
  </rfmt>
  <rfmt sheetId="4" sqref="BA40" start="0" length="0">
    <dxf/>
  </rfmt>
  <rfmt sheetId="4" sqref="BB40" start="0" length="0">
    <dxf/>
  </rfmt>
  <rfmt sheetId="4" sqref="BC40" start="0" length="0">
    <dxf/>
  </rfmt>
  <rfmt sheetId="4" sqref="BD40" start="0" length="0">
    <dxf/>
  </rfmt>
  <rfmt sheetId="4" sqref="BE40" start="0" length="0">
    <dxf/>
  </rfmt>
  <rfmt sheetId="4" sqref="BF40" start="0" length="0">
    <dxf/>
  </rfmt>
  <rfmt sheetId="4" sqref="BG40" start="0" length="0">
    <dxf/>
  </rfmt>
  <rfmt sheetId="4" sqref="BH40" start="0" length="0">
    <dxf/>
  </rfmt>
  <rfmt sheetId="4" sqref="BI40" start="0" length="0">
    <dxf/>
  </rfmt>
  <rfmt sheetId="4" sqref="BJ40" start="0" length="0">
    <dxf/>
  </rfmt>
  <rfmt sheetId="4" sqref="BK40" start="0" length="0">
    <dxf/>
  </rfmt>
  <rfmt sheetId="4" sqref="BL40" start="0" length="0">
    <dxf/>
  </rfmt>
  <rfmt sheetId="4" sqref="BM40" start="0" length="0">
    <dxf/>
  </rfmt>
  <rfmt sheetId="4" sqref="BN40" start="0" length="0">
    <dxf/>
  </rfmt>
  <rfmt sheetId="4" sqref="BO40" start="0" length="0">
    <dxf/>
  </rfmt>
  <rfmt sheetId="4" sqref="BP40" start="0" length="0">
    <dxf/>
  </rfmt>
  <rfmt sheetId="4" sqref="BQ40" start="0" length="0">
    <dxf/>
  </rfmt>
  <rfmt sheetId="4" sqref="BR40" start="0" length="0">
    <dxf/>
  </rfmt>
  <rfmt sheetId="4" sqref="BS40" start="0" length="0">
    <dxf/>
  </rfmt>
  <rfmt sheetId="4" sqref="BT40" start="0" length="0">
    <dxf/>
  </rfmt>
  <rfmt sheetId="4" sqref="BU40" start="0" length="0">
    <dxf/>
  </rfmt>
  <rfmt sheetId="4" sqref="BV40" start="0" length="0">
    <dxf/>
  </rfmt>
  <rfmt sheetId="4" sqref="BW40" start="0" length="0">
    <dxf/>
  </rfmt>
  <rfmt sheetId="4" sqref="BX40" start="0" length="0">
    <dxf/>
  </rfmt>
  <rfmt sheetId="4" sqref="BY40" start="0" length="0">
    <dxf/>
  </rfmt>
  <rfmt sheetId="4" sqref="BZ40" start="0" length="0">
    <dxf/>
  </rfmt>
  <rfmt sheetId="4" sqref="CA40" start="0" length="0">
    <dxf/>
  </rfmt>
  <rfmt sheetId="4" sqref="CB40" start="0" length="0">
    <dxf/>
  </rfmt>
  <rfmt sheetId="4" sqref="CC40" start="0" length="0">
    <dxf/>
  </rfmt>
  <rfmt sheetId="4" sqref="CD40" start="0" length="0">
    <dxf/>
  </rfmt>
  <rfmt sheetId="4" sqref="CE40" start="0" length="0">
    <dxf/>
  </rfmt>
  <rfmt sheetId="4" sqref="CF40" start="0" length="0">
    <dxf/>
  </rfmt>
  <rfmt sheetId="4" sqref="CG40" start="0" length="0">
    <dxf/>
  </rfmt>
  <rfmt sheetId="4" sqref="CH40" start="0" length="0">
    <dxf/>
  </rfmt>
  <rfmt sheetId="4" sqref="CI40" start="0" length="0">
    <dxf/>
  </rfmt>
  <rfmt sheetId="4" sqref="CJ40" start="0" length="0">
    <dxf/>
  </rfmt>
  <rfmt sheetId="4" sqref="CK40" start="0" length="0">
    <dxf/>
  </rfmt>
  <rfmt sheetId="4" sqref="CL40" start="0" length="0">
    <dxf/>
  </rfmt>
  <rfmt sheetId="4" sqref="CM40" start="0" length="0">
    <dxf/>
  </rfmt>
  <rfmt sheetId="4" sqref="CN40" start="0" length="0">
    <dxf/>
  </rfmt>
  <rfmt sheetId="4" sqref="CO40" start="0" length="0">
    <dxf/>
  </rfmt>
  <rfmt sheetId="4" sqref="CP40" start="0" length="0">
    <dxf/>
  </rfmt>
  <rfmt sheetId="4" sqref="CQ40" start="0" length="0">
    <dxf/>
  </rfmt>
  <rfmt sheetId="4" sqref="CR40" start="0" length="0">
    <dxf/>
  </rfmt>
  <rfmt sheetId="4" sqref="CS40" start="0" length="0">
    <dxf/>
  </rfmt>
  <rfmt sheetId="4" sqref="CT40" start="0" length="0">
    <dxf>
      <font>
        <sz val="9"/>
        <color rgb="FFFF0000"/>
        <name val="Open Sans"/>
        <scheme val="none"/>
      </font>
    </dxf>
  </rfmt>
  <rfmt sheetId="4" sqref="X41" start="0" length="0">
    <dxf/>
  </rfmt>
  <rfmt sheetId="4" sqref="Y41" start="0" length="0">
    <dxf/>
  </rfmt>
  <rfmt sheetId="4" sqref="Z41" start="0" length="0">
    <dxf/>
  </rfmt>
  <rfmt sheetId="4" sqref="AA41" start="0" length="0">
    <dxf/>
  </rfmt>
  <rfmt sheetId="4" sqref="AB41" start="0" length="0">
    <dxf/>
  </rfmt>
  <rfmt sheetId="4" sqref="AC41" start="0" length="0">
    <dxf/>
  </rfmt>
  <rfmt sheetId="4" sqref="AD41" start="0" length="0">
    <dxf/>
  </rfmt>
  <rfmt sheetId="4" sqref="AE41" start="0" length="0">
    <dxf/>
  </rfmt>
  <rfmt sheetId="4" sqref="AF41" start="0" length="0">
    <dxf/>
  </rfmt>
  <rfmt sheetId="4" sqref="AG41" start="0" length="0">
    <dxf/>
  </rfmt>
  <rfmt sheetId="4" sqref="AH41" start="0" length="0">
    <dxf/>
  </rfmt>
  <rfmt sheetId="4" sqref="AI41" start="0" length="0">
    <dxf/>
  </rfmt>
  <rfmt sheetId="4" sqref="AJ41" start="0" length="0">
    <dxf/>
  </rfmt>
  <rfmt sheetId="4" sqref="AK41" start="0" length="0">
    <dxf/>
  </rfmt>
  <rfmt sheetId="4" sqref="AL41" start="0" length="0">
    <dxf/>
  </rfmt>
  <rfmt sheetId="4" sqref="AM41" start="0" length="0">
    <dxf/>
  </rfmt>
  <rfmt sheetId="4" sqref="AN41" start="0" length="0">
    <dxf/>
  </rfmt>
  <rfmt sheetId="4" sqref="AO41" start="0" length="0">
    <dxf/>
  </rfmt>
  <rfmt sheetId="4" sqref="AP41" start="0" length="0">
    <dxf/>
  </rfmt>
  <rfmt sheetId="4" sqref="AQ41" start="0" length="0">
    <dxf/>
  </rfmt>
  <rfmt sheetId="4" sqref="AR41" start="0" length="0">
    <dxf/>
  </rfmt>
  <rfmt sheetId="4" sqref="AS41" start="0" length="0">
    <dxf/>
  </rfmt>
  <rfmt sheetId="4" sqref="AT41" start="0" length="0">
    <dxf/>
  </rfmt>
  <rfmt sheetId="4" sqref="AU41" start="0" length="0">
    <dxf/>
  </rfmt>
  <rfmt sheetId="4" sqref="AV41" start="0" length="0">
    <dxf/>
  </rfmt>
  <rfmt sheetId="4" sqref="AW41" start="0" length="0">
    <dxf/>
  </rfmt>
  <rfmt sheetId="4" sqref="AX41" start="0" length="0">
    <dxf/>
  </rfmt>
  <rfmt sheetId="4" sqref="AY41" start="0" length="0">
    <dxf/>
  </rfmt>
  <rfmt sheetId="4" sqref="AZ41" start="0" length="0">
    <dxf/>
  </rfmt>
  <rfmt sheetId="4" sqref="BA41" start="0" length="0">
    <dxf/>
  </rfmt>
  <rfmt sheetId="4" sqref="BB41" start="0" length="0">
    <dxf/>
  </rfmt>
  <rfmt sheetId="4" sqref="BC41" start="0" length="0">
    <dxf/>
  </rfmt>
  <rfmt sheetId="4" sqref="BD41" start="0" length="0">
    <dxf/>
  </rfmt>
  <rfmt sheetId="4" sqref="BE41" start="0" length="0">
    <dxf/>
  </rfmt>
  <rfmt sheetId="4" sqref="BF41" start="0" length="0">
    <dxf/>
  </rfmt>
  <rfmt sheetId="4" sqref="BG41" start="0" length="0">
    <dxf/>
  </rfmt>
  <rfmt sheetId="4" sqref="BH41" start="0" length="0">
    <dxf/>
  </rfmt>
  <rfmt sheetId="4" sqref="BI41" start="0" length="0">
    <dxf/>
  </rfmt>
  <rfmt sheetId="4" sqref="BJ41" start="0" length="0">
    <dxf/>
  </rfmt>
  <rfmt sheetId="4" sqref="BK41" start="0" length="0">
    <dxf/>
  </rfmt>
  <rfmt sheetId="4" sqref="BL41" start="0" length="0">
    <dxf/>
  </rfmt>
  <rfmt sheetId="4" sqref="BM41" start="0" length="0">
    <dxf/>
  </rfmt>
  <rfmt sheetId="4" sqref="BN41" start="0" length="0">
    <dxf/>
  </rfmt>
  <rfmt sheetId="4" sqref="BO41" start="0" length="0">
    <dxf/>
  </rfmt>
  <rfmt sheetId="4" sqref="BP41" start="0" length="0">
    <dxf/>
  </rfmt>
  <rfmt sheetId="4" sqref="BQ41" start="0" length="0">
    <dxf/>
  </rfmt>
  <rfmt sheetId="4" sqref="BR41" start="0" length="0">
    <dxf/>
  </rfmt>
  <rfmt sheetId="4" sqref="BS41" start="0" length="0">
    <dxf/>
  </rfmt>
  <rfmt sheetId="4" sqref="BT41" start="0" length="0">
    <dxf/>
  </rfmt>
  <rfmt sheetId="4" sqref="BU41" start="0" length="0">
    <dxf/>
  </rfmt>
  <rfmt sheetId="4" sqref="BV41" start="0" length="0">
    <dxf/>
  </rfmt>
  <rfmt sheetId="4" sqref="BW41" start="0" length="0">
    <dxf/>
  </rfmt>
  <rfmt sheetId="4" sqref="BX41" start="0" length="0">
    <dxf/>
  </rfmt>
  <rfmt sheetId="4" sqref="BY41" start="0" length="0">
    <dxf/>
  </rfmt>
  <rfmt sheetId="4" sqref="BZ41" start="0" length="0">
    <dxf/>
  </rfmt>
  <rfmt sheetId="4" sqref="CA41" start="0" length="0">
    <dxf/>
  </rfmt>
  <rfmt sheetId="4" sqref="CB41" start="0" length="0">
    <dxf/>
  </rfmt>
  <rfmt sheetId="4" sqref="CC41" start="0" length="0">
    <dxf/>
  </rfmt>
  <rfmt sheetId="4" sqref="CD41" start="0" length="0">
    <dxf/>
  </rfmt>
  <rfmt sheetId="4" sqref="CE41" start="0" length="0">
    <dxf/>
  </rfmt>
  <rfmt sheetId="4" sqref="CF41" start="0" length="0">
    <dxf/>
  </rfmt>
  <rfmt sheetId="4" sqref="CG41" start="0" length="0">
    <dxf/>
  </rfmt>
  <rfmt sheetId="4" sqref="CH41" start="0" length="0">
    <dxf/>
  </rfmt>
  <rfmt sheetId="4" sqref="CI41" start="0" length="0">
    <dxf/>
  </rfmt>
  <rfmt sheetId="4" sqref="CJ41" start="0" length="0">
    <dxf/>
  </rfmt>
  <rfmt sheetId="4" sqref="CK41" start="0" length="0">
    <dxf/>
  </rfmt>
  <rfmt sheetId="4" sqref="CL41" start="0" length="0">
    <dxf/>
  </rfmt>
  <rfmt sheetId="4" sqref="CM41" start="0" length="0">
    <dxf/>
  </rfmt>
  <rfmt sheetId="4" sqref="CN41" start="0" length="0">
    <dxf/>
  </rfmt>
  <rfmt sheetId="4" sqref="CO41" start="0" length="0">
    <dxf/>
  </rfmt>
  <rfmt sheetId="4" sqref="CP41" start="0" length="0">
    <dxf/>
  </rfmt>
  <rfmt sheetId="4" sqref="CQ41" start="0" length="0">
    <dxf/>
  </rfmt>
  <rfmt sheetId="4" sqref="CR41" start="0" length="0">
    <dxf/>
  </rfmt>
  <rfmt sheetId="4" sqref="CS41" start="0" length="0">
    <dxf/>
  </rfmt>
  <rfmt sheetId="4" sqref="CT41" start="0" length="0">
    <dxf>
      <font>
        <sz val="9"/>
        <color rgb="FFFF0000"/>
        <name val="Open Sans"/>
        <scheme val="none"/>
      </font>
    </dxf>
  </rfmt>
  <rfmt sheetId="4" sqref="X42" start="0" length="0">
    <dxf/>
  </rfmt>
  <rfmt sheetId="4" sqref="Y42" start="0" length="0">
    <dxf/>
  </rfmt>
  <rfmt sheetId="4" sqref="Z42" start="0" length="0">
    <dxf/>
  </rfmt>
  <rfmt sheetId="4" sqref="AA42" start="0" length="0">
    <dxf/>
  </rfmt>
  <rfmt sheetId="4" sqref="AB42" start="0" length="0">
    <dxf/>
  </rfmt>
  <rfmt sheetId="4" sqref="AC42" start="0" length="0">
    <dxf/>
  </rfmt>
  <rfmt sheetId="4" sqref="AD42" start="0" length="0">
    <dxf/>
  </rfmt>
  <rfmt sheetId="4" sqref="AE42" start="0" length="0">
    <dxf/>
  </rfmt>
  <rfmt sheetId="4" sqref="AF42" start="0" length="0">
    <dxf/>
  </rfmt>
  <rfmt sheetId="4" sqref="AG42" start="0" length="0">
    <dxf/>
  </rfmt>
  <rfmt sheetId="4" sqref="AH42" start="0" length="0">
    <dxf/>
  </rfmt>
  <rfmt sheetId="4" sqref="AI42" start="0" length="0">
    <dxf/>
  </rfmt>
  <rfmt sheetId="4" sqref="AJ42" start="0" length="0">
    <dxf/>
  </rfmt>
  <rfmt sheetId="4" sqref="AK42" start="0" length="0">
    <dxf/>
  </rfmt>
  <rfmt sheetId="4" sqref="AL42" start="0" length="0">
    <dxf/>
  </rfmt>
  <rfmt sheetId="4" sqref="AM42" start="0" length="0">
    <dxf/>
  </rfmt>
  <rfmt sheetId="4" sqref="AN42" start="0" length="0">
    <dxf/>
  </rfmt>
  <rfmt sheetId="4" sqref="AO42" start="0" length="0">
    <dxf/>
  </rfmt>
  <rfmt sheetId="4" sqref="AP42" start="0" length="0">
    <dxf/>
  </rfmt>
  <rfmt sheetId="4" sqref="AQ42" start="0" length="0">
    <dxf/>
  </rfmt>
  <rfmt sheetId="4" sqref="AR42" start="0" length="0">
    <dxf/>
  </rfmt>
  <rfmt sheetId="4" sqref="AS42" start="0" length="0">
    <dxf/>
  </rfmt>
  <rfmt sheetId="4" sqref="AT42" start="0" length="0">
    <dxf/>
  </rfmt>
  <rfmt sheetId="4" sqref="AU42" start="0" length="0">
    <dxf/>
  </rfmt>
  <rfmt sheetId="4" sqref="AV42" start="0" length="0">
    <dxf/>
  </rfmt>
  <rfmt sheetId="4" sqref="AW42" start="0" length="0">
    <dxf/>
  </rfmt>
  <rfmt sheetId="4" sqref="AX42" start="0" length="0">
    <dxf/>
  </rfmt>
  <rfmt sheetId="4" sqref="AY42" start="0" length="0">
    <dxf/>
  </rfmt>
  <rfmt sheetId="4" sqref="AZ42" start="0" length="0">
    <dxf/>
  </rfmt>
  <rfmt sheetId="4" sqref="BA42" start="0" length="0">
    <dxf/>
  </rfmt>
  <rfmt sheetId="4" sqref="BB42" start="0" length="0">
    <dxf/>
  </rfmt>
  <rfmt sheetId="4" sqref="BC42" start="0" length="0">
    <dxf/>
  </rfmt>
  <rfmt sheetId="4" sqref="BD42" start="0" length="0">
    <dxf/>
  </rfmt>
  <rfmt sheetId="4" sqref="BE42" start="0" length="0">
    <dxf/>
  </rfmt>
  <rfmt sheetId="4" sqref="BF42" start="0" length="0">
    <dxf/>
  </rfmt>
  <rfmt sheetId="4" sqref="BG42" start="0" length="0">
    <dxf/>
  </rfmt>
  <rfmt sheetId="4" sqref="BH42" start="0" length="0">
    <dxf/>
  </rfmt>
  <rfmt sheetId="4" sqref="BI42" start="0" length="0">
    <dxf/>
  </rfmt>
  <rfmt sheetId="4" sqref="BJ42" start="0" length="0">
    <dxf/>
  </rfmt>
  <rfmt sheetId="4" sqref="BK42" start="0" length="0">
    <dxf/>
  </rfmt>
  <rfmt sheetId="4" sqref="BL42" start="0" length="0">
    <dxf/>
  </rfmt>
  <rfmt sheetId="4" sqref="BM42" start="0" length="0">
    <dxf/>
  </rfmt>
  <rfmt sheetId="4" sqref="BN42" start="0" length="0">
    <dxf/>
  </rfmt>
  <rfmt sheetId="4" sqref="BO42" start="0" length="0">
    <dxf/>
  </rfmt>
  <rfmt sheetId="4" sqref="BP42" start="0" length="0">
    <dxf/>
  </rfmt>
  <rfmt sheetId="4" sqref="BQ42" start="0" length="0">
    <dxf/>
  </rfmt>
  <rfmt sheetId="4" sqref="BR42" start="0" length="0">
    <dxf/>
  </rfmt>
  <rfmt sheetId="4" sqref="BS42" start="0" length="0">
    <dxf/>
  </rfmt>
  <rfmt sheetId="4" sqref="BT42" start="0" length="0">
    <dxf/>
  </rfmt>
  <rfmt sheetId="4" sqref="BU42" start="0" length="0">
    <dxf/>
  </rfmt>
  <rfmt sheetId="4" sqref="BV42" start="0" length="0">
    <dxf/>
  </rfmt>
  <rfmt sheetId="4" sqref="BW42" start="0" length="0">
    <dxf/>
  </rfmt>
  <rfmt sheetId="4" sqref="BX42" start="0" length="0">
    <dxf/>
  </rfmt>
  <rfmt sheetId="4" sqref="BY42" start="0" length="0">
    <dxf/>
  </rfmt>
  <rfmt sheetId="4" sqref="BZ42" start="0" length="0">
    <dxf/>
  </rfmt>
  <rfmt sheetId="4" sqref="CA42" start="0" length="0">
    <dxf/>
  </rfmt>
  <rfmt sheetId="4" sqref="CB42" start="0" length="0">
    <dxf/>
  </rfmt>
  <rfmt sheetId="4" sqref="CC42" start="0" length="0">
    <dxf/>
  </rfmt>
  <rfmt sheetId="4" sqref="CD42" start="0" length="0">
    <dxf/>
  </rfmt>
  <rfmt sheetId="4" sqref="CE42" start="0" length="0">
    <dxf/>
  </rfmt>
  <rfmt sheetId="4" sqref="CF42" start="0" length="0">
    <dxf/>
  </rfmt>
  <rfmt sheetId="4" sqref="CG42" start="0" length="0">
    <dxf/>
  </rfmt>
  <rfmt sheetId="4" sqref="CH42" start="0" length="0">
    <dxf/>
  </rfmt>
  <rfmt sheetId="4" sqref="CI42" start="0" length="0">
    <dxf/>
  </rfmt>
  <rfmt sheetId="4" sqref="CJ42" start="0" length="0">
    <dxf/>
  </rfmt>
  <rfmt sheetId="4" sqref="CK42" start="0" length="0">
    <dxf/>
  </rfmt>
  <rfmt sheetId="4" sqref="CL42" start="0" length="0">
    <dxf/>
  </rfmt>
  <rfmt sheetId="4" sqref="CM42" start="0" length="0">
    <dxf/>
  </rfmt>
  <rfmt sheetId="4" sqref="CN42" start="0" length="0">
    <dxf/>
  </rfmt>
  <rfmt sheetId="4" sqref="CO42" start="0" length="0">
    <dxf/>
  </rfmt>
  <rfmt sheetId="4" sqref="CP42" start="0" length="0">
    <dxf/>
  </rfmt>
  <rfmt sheetId="4" sqref="CQ42" start="0" length="0">
    <dxf/>
  </rfmt>
  <rfmt sheetId="4" sqref="CR42" start="0" length="0">
    <dxf/>
  </rfmt>
  <rfmt sheetId="4" sqref="CS42" start="0" length="0">
    <dxf/>
  </rfmt>
  <rfmt sheetId="4" sqref="CT42" start="0" length="0">
    <dxf>
      <font>
        <sz val="9"/>
        <color rgb="FFFF0000"/>
        <name val="Open Sans"/>
        <scheme val="none"/>
      </font>
    </dxf>
  </rfmt>
  <rfmt sheetId="4" sqref="X43" start="0" length="0">
    <dxf/>
  </rfmt>
  <rfmt sheetId="4" sqref="Y43" start="0" length="0">
    <dxf/>
  </rfmt>
  <rfmt sheetId="4" sqref="Z43" start="0" length="0">
    <dxf/>
  </rfmt>
  <rfmt sheetId="4" sqref="AA43" start="0" length="0">
    <dxf/>
  </rfmt>
  <rfmt sheetId="4" sqref="AB43" start="0" length="0">
    <dxf/>
  </rfmt>
  <rfmt sheetId="4" sqref="AC43" start="0" length="0">
    <dxf/>
  </rfmt>
  <rfmt sheetId="4" sqref="AD43" start="0" length="0">
    <dxf/>
  </rfmt>
  <rfmt sheetId="4" sqref="AE43" start="0" length="0">
    <dxf/>
  </rfmt>
  <rfmt sheetId="4" sqref="AF43" start="0" length="0">
    <dxf/>
  </rfmt>
  <rfmt sheetId="4" sqref="AG43" start="0" length="0">
    <dxf/>
  </rfmt>
  <rfmt sheetId="4" sqref="AH43" start="0" length="0">
    <dxf/>
  </rfmt>
  <rfmt sheetId="4" sqref="AI43" start="0" length="0">
    <dxf/>
  </rfmt>
  <rfmt sheetId="4" sqref="AJ43" start="0" length="0">
    <dxf/>
  </rfmt>
  <rfmt sheetId="4" sqref="AK43" start="0" length="0">
    <dxf/>
  </rfmt>
  <rfmt sheetId="4" sqref="AL43" start="0" length="0">
    <dxf/>
  </rfmt>
  <rfmt sheetId="4" sqref="AM43" start="0" length="0">
    <dxf/>
  </rfmt>
  <rfmt sheetId="4" sqref="AN43" start="0" length="0">
    <dxf/>
  </rfmt>
  <rfmt sheetId="4" sqref="AO43" start="0" length="0">
    <dxf/>
  </rfmt>
  <rfmt sheetId="4" sqref="AP43" start="0" length="0">
    <dxf/>
  </rfmt>
  <rfmt sheetId="4" sqref="AQ43" start="0" length="0">
    <dxf/>
  </rfmt>
  <rfmt sheetId="4" sqref="AR43" start="0" length="0">
    <dxf/>
  </rfmt>
  <rfmt sheetId="4" sqref="AS43" start="0" length="0">
    <dxf/>
  </rfmt>
  <rfmt sheetId="4" sqref="AT43" start="0" length="0">
    <dxf/>
  </rfmt>
  <rfmt sheetId="4" sqref="AU43" start="0" length="0">
    <dxf/>
  </rfmt>
  <rfmt sheetId="4" sqref="AV43" start="0" length="0">
    <dxf/>
  </rfmt>
  <rfmt sheetId="4" sqref="AW43" start="0" length="0">
    <dxf/>
  </rfmt>
  <rfmt sheetId="4" sqref="AX43" start="0" length="0">
    <dxf/>
  </rfmt>
  <rfmt sheetId="4" sqref="AY43" start="0" length="0">
    <dxf/>
  </rfmt>
  <rfmt sheetId="4" sqref="AZ43" start="0" length="0">
    <dxf/>
  </rfmt>
  <rfmt sheetId="4" sqref="BA43" start="0" length="0">
    <dxf/>
  </rfmt>
  <rfmt sheetId="4" sqref="BB43" start="0" length="0">
    <dxf/>
  </rfmt>
  <rfmt sheetId="4" sqref="BC43" start="0" length="0">
    <dxf/>
  </rfmt>
  <rfmt sheetId="4" sqref="BD43" start="0" length="0">
    <dxf/>
  </rfmt>
  <rfmt sheetId="4" sqref="BE43" start="0" length="0">
    <dxf/>
  </rfmt>
  <rfmt sheetId="4" sqref="BF43" start="0" length="0">
    <dxf/>
  </rfmt>
  <rfmt sheetId="4" sqref="BG43" start="0" length="0">
    <dxf/>
  </rfmt>
  <rfmt sheetId="4" sqref="BH43" start="0" length="0">
    <dxf/>
  </rfmt>
  <rfmt sheetId="4" sqref="BI43" start="0" length="0">
    <dxf/>
  </rfmt>
  <rfmt sheetId="4" sqref="BJ43" start="0" length="0">
    <dxf/>
  </rfmt>
  <rfmt sheetId="4" sqref="BK43" start="0" length="0">
    <dxf/>
  </rfmt>
  <rfmt sheetId="4" sqref="BL43" start="0" length="0">
    <dxf/>
  </rfmt>
  <rfmt sheetId="4" sqref="BM43" start="0" length="0">
    <dxf/>
  </rfmt>
  <rfmt sheetId="4" sqref="BN43" start="0" length="0">
    <dxf/>
  </rfmt>
  <rfmt sheetId="4" sqref="BO43" start="0" length="0">
    <dxf/>
  </rfmt>
  <rfmt sheetId="4" sqref="BP43" start="0" length="0">
    <dxf/>
  </rfmt>
  <rfmt sheetId="4" sqref="BQ43" start="0" length="0">
    <dxf/>
  </rfmt>
  <rfmt sheetId="4" sqref="BR43" start="0" length="0">
    <dxf/>
  </rfmt>
  <rfmt sheetId="4" sqref="BS43" start="0" length="0">
    <dxf/>
  </rfmt>
  <rfmt sheetId="4" sqref="BT43" start="0" length="0">
    <dxf/>
  </rfmt>
  <rfmt sheetId="4" sqref="BU43" start="0" length="0">
    <dxf/>
  </rfmt>
  <rfmt sheetId="4" sqref="BV43" start="0" length="0">
    <dxf/>
  </rfmt>
  <rfmt sheetId="4" sqref="BW43" start="0" length="0">
    <dxf/>
  </rfmt>
  <rfmt sheetId="4" sqref="BX43" start="0" length="0">
    <dxf/>
  </rfmt>
  <rfmt sheetId="4" sqref="BY43" start="0" length="0">
    <dxf/>
  </rfmt>
  <rfmt sheetId="4" sqref="BZ43" start="0" length="0">
    <dxf/>
  </rfmt>
  <rfmt sheetId="4" sqref="CA43" start="0" length="0">
    <dxf/>
  </rfmt>
  <rfmt sheetId="4" sqref="CB43" start="0" length="0">
    <dxf/>
  </rfmt>
  <rfmt sheetId="4" sqref="CC43" start="0" length="0">
    <dxf/>
  </rfmt>
  <rfmt sheetId="4" sqref="CD43" start="0" length="0">
    <dxf/>
  </rfmt>
  <rfmt sheetId="4" sqref="CE43" start="0" length="0">
    <dxf/>
  </rfmt>
  <rfmt sheetId="4" sqref="CF43" start="0" length="0">
    <dxf/>
  </rfmt>
  <rfmt sheetId="4" sqref="CG43" start="0" length="0">
    <dxf/>
  </rfmt>
  <rfmt sheetId="4" sqref="CH43" start="0" length="0">
    <dxf/>
  </rfmt>
  <rfmt sheetId="4" sqref="CI43" start="0" length="0">
    <dxf/>
  </rfmt>
  <rfmt sheetId="4" sqref="CJ43" start="0" length="0">
    <dxf/>
  </rfmt>
  <rfmt sheetId="4" sqref="CK43" start="0" length="0">
    <dxf/>
  </rfmt>
  <rfmt sheetId="4" sqref="CL43" start="0" length="0">
    <dxf/>
  </rfmt>
  <rfmt sheetId="4" sqref="CM43" start="0" length="0">
    <dxf/>
  </rfmt>
  <rfmt sheetId="4" sqref="CN43" start="0" length="0">
    <dxf/>
  </rfmt>
  <rfmt sheetId="4" sqref="CO43" start="0" length="0">
    <dxf/>
  </rfmt>
  <rfmt sheetId="4" sqref="CP43" start="0" length="0">
    <dxf/>
  </rfmt>
  <rfmt sheetId="4" sqref="CQ43" start="0" length="0">
    <dxf/>
  </rfmt>
  <rfmt sheetId="4" sqref="CR43" start="0" length="0">
    <dxf/>
  </rfmt>
  <rfmt sheetId="4" sqref="CS43" start="0" length="0">
    <dxf/>
  </rfmt>
  <rfmt sheetId="4" sqref="CT43" start="0" length="0">
    <dxf>
      <font>
        <sz val="9"/>
        <color rgb="FFFF0000"/>
        <name val="Open Sans"/>
        <scheme val="none"/>
      </font>
    </dxf>
  </rfmt>
  <rfmt sheetId="4" sqref="X44" start="0" length="0">
    <dxf/>
  </rfmt>
  <rfmt sheetId="4" sqref="Y44" start="0" length="0">
    <dxf/>
  </rfmt>
  <rfmt sheetId="4" sqref="Z44" start="0" length="0">
    <dxf/>
  </rfmt>
  <rfmt sheetId="4" sqref="AA44" start="0" length="0">
    <dxf/>
  </rfmt>
  <rfmt sheetId="4" sqref="AB44" start="0" length="0">
    <dxf/>
  </rfmt>
  <rfmt sheetId="4" sqref="AC44" start="0" length="0">
    <dxf/>
  </rfmt>
  <rfmt sheetId="4" sqref="AD44" start="0" length="0">
    <dxf/>
  </rfmt>
  <rfmt sheetId="4" sqref="AE44" start="0" length="0">
    <dxf/>
  </rfmt>
  <rfmt sheetId="4" sqref="AF44" start="0" length="0">
    <dxf/>
  </rfmt>
  <rfmt sheetId="4" sqref="AG44" start="0" length="0">
    <dxf/>
  </rfmt>
  <rfmt sheetId="4" sqref="AH44" start="0" length="0">
    <dxf/>
  </rfmt>
  <rfmt sheetId="4" sqref="AI44" start="0" length="0">
    <dxf/>
  </rfmt>
  <rfmt sheetId="4" sqref="AJ44" start="0" length="0">
    <dxf/>
  </rfmt>
  <rfmt sheetId="4" sqref="AK44" start="0" length="0">
    <dxf/>
  </rfmt>
  <rfmt sheetId="4" sqref="AL44" start="0" length="0">
    <dxf/>
  </rfmt>
  <rfmt sheetId="4" sqref="AM44" start="0" length="0">
    <dxf/>
  </rfmt>
  <rfmt sheetId="4" sqref="AN44" start="0" length="0">
    <dxf/>
  </rfmt>
  <rfmt sheetId="4" sqref="AO44" start="0" length="0">
    <dxf/>
  </rfmt>
  <rfmt sheetId="4" sqref="AP44" start="0" length="0">
    <dxf/>
  </rfmt>
  <rfmt sheetId="4" sqref="AQ44" start="0" length="0">
    <dxf/>
  </rfmt>
  <rfmt sheetId="4" sqref="AR44" start="0" length="0">
    <dxf/>
  </rfmt>
  <rfmt sheetId="4" sqref="AS44" start="0" length="0">
    <dxf/>
  </rfmt>
  <rfmt sheetId="4" sqref="AT44" start="0" length="0">
    <dxf/>
  </rfmt>
  <rfmt sheetId="4" sqref="AU44" start="0" length="0">
    <dxf/>
  </rfmt>
  <rfmt sheetId="4" sqref="AV44" start="0" length="0">
    <dxf/>
  </rfmt>
  <rfmt sheetId="4" sqref="AW44" start="0" length="0">
    <dxf/>
  </rfmt>
  <rfmt sheetId="4" sqref="AX44" start="0" length="0">
    <dxf/>
  </rfmt>
  <rfmt sheetId="4" sqref="AY44" start="0" length="0">
    <dxf/>
  </rfmt>
  <rfmt sheetId="4" sqref="AZ44" start="0" length="0">
    <dxf/>
  </rfmt>
  <rfmt sheetId="4" sqref="BA44" start="0" length="0">
    <dxf/>
  </rfmt>
  <rfmt sheetId="4" sqref="BB44" start="0" length="0">
    <dxf/>
  </rfmt>
  <rfmt sheetId="4" sqref="BC44" start="0" length="0">
    <dxf/>
  </rfmt>
  <rfmt sheetId="4" sqref="BD44" start="0" length="0">
    <dxf/>
  </rfmt>
  <rfmt sheetId="4" sqref="BE44" start="0" length="0">
    <dxf/>
  </rfmt>
  <rfmt sheetId="4" sqref="BF44" start="0" length="0">
    <dxf/>
  </rfmt>
  <rfmt sheetId="4" sqref="BG44" start="0" length="0">
    <dxf/>
  </rfmt>
  <rfmt sheetId="4" sqref="BH44" start="0" length="0">
    <dxf/>
  </rfmt>
  <rfmt sheetId="4" sqref="BI44" start="0" length="0">
    <dxf/>
  </rfmt>
  <rfmt sheetId="4" sqref="BJ44" start="0" length="0">
    <dxf/>
  </rfmt>
  <rfmt sheetId="4" sqref="BK44" start="0" length="0">
    <dxf/>
  </rfmt>
  <rfmt sheetId="4" sqref="BL44" start="0" length="0">
    <dxf/>
  </rfmt>
  <rfmt sheetId="4" sqref="BM44" start="0" length="0">
    <dxf/>
  </rfmt>
  <rfmt sheetId="4" sqref="BN44" start="0" length="0">
    <dxf/>
  </rfmt>
  <rfmt sheetId="4" sqref="BO44" start="0" length="0">
    <dxf/>
  </rfmt>
  <rfmt sheetId="4" sqref="BP44" start="0" length="0">
    <dxf/>
  </rfmt>
  <rfmt sheetId="4" sqref="BQ44" start="0" length="0">
    <dxf/>
  </rfmt>
  <rfmt sheetId="4" sqref="BR44" start="0" length="0">
    <dxf/>
  </rfmt>
  <rfmt sheetId="4" sqref="BS44" start="0" length="0">
    <dxf/>
  </rfmt>
  <rfmt sheetId="4" sqref="BT44" start="0" length="0">
    <dxf/>
  </rfmt>
  <rfmt sheetId="4" sqref="BU44" start="0" length="0">
    <dxf/>
  </rfmt>
  <rfmt sheetId="4" sqref="BV44" start="0" length="0">
    <dxf/>
  </rfmt>
  <rfmt sheetId="4" sqref="BW44" start="0" length="0">
    <dxf/>
  </rfmt>
  <rfmt sheetId="4" sqref="BX44" start="0" length="0">
    <dxf/>
  </rfmt>
  <rfmt sheetId="4" sqref="BY44" start="0" length="0">
    <dxf/>
  </rfmt>
  <rfmt sheetId="4" sqref="BZ44" start="0" length="0">
    <dxf/>
  </rfmt>
  <rfmt sheetId="4" sqref="CA44" start="0" length="0">
    <dxf/>
  </rfmt>
  <rfmt sheetId="4" sqref="CB44" start="0" length="0">
    <dxf/>
  </rfmt>
  <rfmt sheetId="4" sqref="CC44" start="0" length="0">
    <dxf/>
  </rfmt>
  <rfmt sheetId="4" sqref="CD44" start="0" length="0">
    <dxf/>
  </rfmt>
  <rfmt sheetId="4" sqref="CE44" start="0" length="0">
    <dxf/>
  </rfmt>
  <rfmt sheetId="4" sqref="CF44" start="0" length="0">
    <dxf/>
  </rfmt>
  <rfmt sheetId="4" sqref="CG44" start="0" length="0">
    <dxf/>
  </rfmt>
  <rfmt sheetId="4" sqref="CH44" start="0" length="0">
    <dxf/>
  </rfmt>
  <rfmt sheetId="4" sqref="CI44" start="0" length="0">
    <dxf/>
  </rfmt>
  <rfmt sheetId="4" sqref="CJ44" start="0" length="0">
    <dxf/>
  </rfmt>
  <rfmt sheetId="4" sqref="CK44" start="0" length="0">
    <dxf/>
  </rfmt>
  <rfmt sheetId="4" sqref="CL44" start="0" length="0">
    <dxf/>
  </rfmt>
  <rfmt sheetId="4" sqref="CM44" start="0" length="0">
    <dxf/>
  </rfmt>
  <rfmt sheetId="4" sqref="CN44" start="0" length="0">
    <dxf/>
  </rfmt>
  <rfmt sheetId="4" sqref="CO44" start="0" length="0">
    <dxf/>
  </rfmt>
  <rfmt sheetId="4" sqref="CP44" start="0" length="0">
    <dxf/>
  </rfmt>
  <rfmt sheetId="4" sqref="CQ44" start="0" length="0">
    <dxf/>
  </rfmt>
  <rfmt sheetId="4" sqref="CR44" start="0" length="0">
    <dxf/>
  </rfmt>
  <rfmt sheetId="4" sqref="CS44" start="0" length="0">
    <dxf/>
  </rfmt>
  <rfmt sheetId="4" sqref="CT44" start="0" length="0">
    <dxf>
      <font>
        <sz val="9"/>
        <color rgb="FFFF0000"/>
        <name val="Open Sans"/>
        <scheme val="none"/>
      </font>
    </dxf>
  </rfmt>
  <rfmt sheetId="4" sqref="CT45" start="0" length="0">
    <dxf>
      <font>
        <sz val="9"/>
        <color rgb="FFFF0000"/>
        <name val="Open Sans"/>
        <scheme val="none"/>
      </font>
    </dxf>
  </rfmt>
  <rfmt sheetId="4" sqref="CT1:CT1048576" start="0" length="0">
    <dxf>
      <font>
        <sz val="9"/>
        <color rgb="FFFF0000"/>
        <name val="Open Sans"/>
        <scheme val="none"/>
      </font>
    </dxf>
  </rfmt>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33" sId="5" numFmtId="34">
    <oc r="C4">
      <f>72258+5982</f>
    </oc>
    <nc r="C4">
      <v>78240</v>
    </nc>
  </rcc>
  <rcc rId="2134" sId="5" numFmtId="34">
    <oc r="D4">
      <f>77780+4018</f>
    </oc>
    <nc r="D4">
      <v>81798</v>
    </nc>
  </rcc>
  <rcc rId="2135" sId="5" numFmtId="34">
    <oc r="E4">
      <f>82910+4224</f>
    </oc>
    <nc r="E4">
      <v>87134</v>
    </nc>
  </rcc>
  <rcc rId="2136" sId="5" numFmtId="34">
    <oc r="F4">
      <f>83177+6015</f>
    </oc>
    <nc r="F4">
      <v>89192</v>
    </nc>
  </rcc>
  <rcc rId="2137" sId="5" numFmtId="34">
    <oc r="G4">
      <f>80684+3733</f>
    </oc>
    <nc r="G4">
      <v>84417</v>
    </nc>
  </rcc>
  <rcc rId="2138" sId="5" numFmtId="34">
    <oc r="H4">
      <f>91124+3777</f>
    </oc>
    <nc r="H4">
      <v>94901</v>
    </nc>
  </rcc>
  <rcc rId="2139" sId="5" numFmtId="34">
    <oc r="I4">
      <f>90513+4213</f>
    </oc>
    <nc r="I4">
      <v>94726</v>
    </nc>
  </rcc>
  <rcc rId="2140" sId="5" numFmtId="34">
    <oc r="J4">
      <f>104858+5981</f>
    </oc>
    <nc r="J4">
      <v>110839</v>
    </nc>
  </rcc>
  <rcc rId="2141" sId="5" numFmtId="34">
    <oc r="K4">
      <f>96816+3890</f>
    </oc>
    <nc r="K4">
      <v>100706</v>
    </nc>
  </rcc>
  <rcc rId="2142" sId="5" numFmtId="34">
    <oc r="C16">
      <f>SUM(C3:C15)</f>
    </oc>
    <nc r="C16">
      <v>571025</v>
    </nc>
  </rcc>
  <rcc rId="2143" sId="5" numFmtId="34">
    <oc r="D16">
      <f>SUM(D3:D15)</f>
    </oc>
    <nc r="D16">
      <v>607881</v>
    </nc>
  </rcc>
  <rcc rId="2144" sId="5" numFmtId="34">
    <oc r="E16">
      <f>SUM(E3:E15)</f>
    </oc>
    <nc r="E16">
      <v>654490</v>
    </nc>
  </rcc>
  <rcc rId="2145" sId="5" numFmtId="34">
    <oc r="F16">
      <f>SUM(F3:F15)</f>
    </oc>
    <nc r="F16">
      <v>642813</v>
    </nc>
  </rcc>
  <rcc rId="2146" sId="5" numFmtId="34">
    <oc r="G16">
      <f>SUM(G3:G15)</f>
    </oc>
    <nc r="G16">
      <v>603973</v>
    </nc>
  </rcc>
  <rcc rId="2147" sId="5" numFmtId="34">
    <oc r="H16">
      <f>SUM(H3:H15)</f>
    </oc>
    <nc r="H16">
      <v>649627</v>
    </nc>
  </rcc>
  <rcc rId="2148" sId="5" numFmtId="34">
    <oc r="I16">
      <f>SUM(I3:I15)</f>
    </oc>
    <nc r="I16">
      <v>608742</v>
    </nc>
  </rcc>
  <rcc rId="2149" sId="5" numFmtId="34">
    <oc r="J16">
      <f>SUM(J3:J15)</f>
    </oc>
    <nc r="J16">
      <v>664230</v>
    </nc>
  </rcc>
  <rcc rId="2150" sId="5" numFmtId="34">
    <oc r="K16">
      <f>SUM(K3:K15)</f>
    </oc>
    <nc r="K16">
      <v>629803</v>
    </nc>
  </rcc>
  <rcc rId="2151" sId="5" numFmtId="34">
    <oc r="L16">
      <f>SUM(L3:L15)</f>
    </oc>
    <nc r="L16">
      <v>661065</v>
    </nc>
  </rcc>
  <rcc rId="2152" sId="5" numFmtId="34">
    <oc r="M16">
      <f>SUM(M3:M15)</f>
    </oc>
    <nc r="M16">
      <v>662229</v>
    </nc>
  </rcc>
  <rcc rId="2153" sId="5" numFmtId="34">
    <oc r="N16">
      <f>SUM(N3:N15)</f>
    </oc>
    <nc r="N16">
      <v>694952</v>
    </nc>
  </rcc>
  <rcc rId="2154" sId="5" numFmtId="34">
    <oc r="O16">
      <f>SUM(O3:O15)</f>
    </oc>
    <nc r="O16">
      <v>661836</v>
    </nc>
  </rcc>
  <rcc rId="2155" sId="5" numFmtId="34">
    <oc r="P16">
      <f>SUM(P3:P15)</f>
    </oc>
    <nc r="P16">
      <v>603635</v>
    </nc>
  </rcc>
  <rcc rId="2156" sId="5" numFmtId="34">
    <oc r="Q16">
      <f>SUM(Q3:Q15)</f>
    </oc>
    <nc r="Q16">
      <v>668754</v>
    </nc>
  </rcc>
  <rcc rId="2157" sId="5" numFmtId="34">
    <oc r="R16">
      <f>SUM(R3:R15)</f>
    </oc>
    <nc r="R16">
      <v>704582</v>
    </nc>
  </rcc>
  <rcc rId="2158" sId="5" numFmtId="34">
    <oc r="S16">
      <f>SUM(S3:S15)</f>
    </oc>
    <nc r="S16">
      <v>717493</v>
    </nc>
  </rcc>
  <rcc rId="2159" sId="5" numFmtId="34">
    <oc r="T16">
      <f>SUM(T3:T15)</f>
    </oc>
    <nc r="T16">
      <v>720477</v>
    </nc>
  </rcc>
  <rcc rId="2160" sId="5" numFmtId="34">
    <oc r="U16">
      <f>SUM(U3:U15)</f>
    </oc>
    <nc r="U16">
      <v>758226</v>
    </nc>
  </rcc>
  <rcc rId="2161" sId="5" numFmtId="34">
    <oc r="V16">
      <f>SUM(V3:V15)</f>
    </oc>
    <nc r="V16">
      <v>776395</v>
    </nc>
  </rcc>
  <rcc rId="2162" sId="5" numFmtId="34">
    <oc r="F20">
      <f>-3198-C20-D20-E20</f>
    </oc>
    <nc r="F20">
      <v>-1405</v>
    </nc>
  </rcc>
  <rcc rId="2163" sId="5" numFmtId="34">
    <oc r="H20">
      <f>-2399-G20</f>
    </oc>
    <nc r="H20">
      <v>-1791</v>
    </nc>
  </rcc>
  <rcc rId="2164" sId="5" numFmtId="34">
    <oc r="I20">
      <f>-4476-G20-H20</f>
    </oc>
    <nc r="I20">
      <v>-2077</v>
    </nc>
  </rcc>
  <rcc rId="2165" sId="5" numFmtId="34">
    <oc r="J20">
      <f>-8918-G20-H20-I20</f>
    </oc>
    <nc r="J20">
      <v>-4442</v>
    </nc>
  </rcc>
  <rcc rId="2166" sId="5" numFmtId="34">
    <oc r="C30">
      <f>-8307-C20</f>
    </oc>
    <nc r="C30">
      <v>-7743</v>
    </nc>
  </rcc>
  <rcc rId="2167" sId="5" numFmtId="34">
    <oc r="D30">
      <f>-8534-D20</f>
    </oc>
    <nc r="D30">
      <v>-7895</v>
    </nc>
  </rcc>
  <rcc rId="2168" sId="5" numFmtId="34">
    <oc r="E30">
      <f>-5911-E20</f>
    </oc>
    <nc r="E30">
      <v>-5321</v>
    </nc>
  </rcc>
  <rcc rId="2169" sId="5" numFmtId="34">
    <oc r="F30">
      <f>-10516-F20</f>
    </oc>
    <nc r="F30">
      <v>-9111</v>
    </nc>
  </rcc>
  <rcc rId="2170" sId="5" numFmtId="34">
    <oc r="G30">
      <f>-8111-G20</f>
    </oc>
    <nc r="G30">
      <v>-7503</v>
    </nc>
  </rcc>
  <rcc rId="2171" sId="5" numFmtId="34">
    <oc r="H30">
      <f>-8862-H20</f>
    </oc>
    <nc r="H30">
      <v>-7071</v>
    </nc>
  </rcc>
  <rcc rId="2172" sId="5" numFmtId="34">
    <oc r="I30">
      <f>-9365-I20</f>
    </oc>
    <nc r="I30">
      <v>-7288</v>
    </nc>
  </rcc>
  <rcc rId="2173" sId="5" numFmtId="34">
    <oc r="J30">
      <f>-16791-J20</f>
    </oc>
    <nc r="J30">
      <v>-12349</v>
    </nc>
  </rcc>
  <rcc rId="2174" sId="5" numFmtId="34">
    <oc r="K30">
      <f>-14819-K20</f>
    </oc>
    <nc r="K30">
      <v>-11920</v>
    </nc>
  </rcc>
  <rcc rId="2175" sId="5" numFmtId="34">
    <oc r="O30">
      <f>-10100-451</f>
    </oc>
    <nc r="O30">
      <v>-10551</v>
    </nc>
  </rcc>
  <rcc rId="2176" sId="5" numFmtId="34">
    <oc r="P30">
      <f>-7211-930</f>
    </oc>
    <nc r="P30">
      <v>-8141</v>
    </nc>
  </rcc>
  <rcc rId="2177" sId="5" numFmtId="34">
    <oc r="C31">
      <f>SUM(C18:C30)</f>
    </oc>
    <nc r="C31">
      <v>-95832</v>
    </nc>
  </rcc>
  <rcc rId="2178" sId="5" numFmtId="34">
    <oc r="D31">
      <f>SUM(D18:D30)</f>
    </oc>
    <nc r="D31">
      <v>-112239</v>
    </nc>
  </rcc>
  <rcc rId="2179" sId="5" numFmtId="34">
    <oc r="E31">
      <f>SUM(E18:E30)</f>
    </oc>
    <nc r="E31">
      <v>-127585</v>
    </nc>
  </rcc>
  <rcc rId="2180" sId="5" numFmtId="34">
    <oc r="F31">
      <f>SUM(F18:F30)</f>
    </oc>
    <nc r="F31">
      <v>-127427</v>
    </nc>
  </rcc>
  <rcc rId="2181" sId="5" numFmtId="34">
    <oc r="G31">
      <f>SUM(G18:G30)</f>
    </oc>
    <nc r="G31">
      <v>-88860</v>
    </nc>
  </rcc>
  <rcc rId="2182" sId="5" numFmtId="34">
    <oc r="H31">
      <f>SUM(H18:H30)</f>
    </oc>
    <nc r="H31">
      <v>-119867</v>
    </nc>
  </rcc>
  <rcc rId="2183" sId="5" numFmtId="34">
    <oc r="I31">
      <f>SUM(I18:I30)</f>
    </oc>
    <nc r="I31">
      <v>-93092</v>
    </nc>
  </rcc>
  <rcc rId="2184" sId="5" numFmtId="34">
    <oc r="J31">
      <f>SUM(J18:J30)</f>
    </oc>
    <nc r="J31">
      <v>-166953</v>
    </nc>
  </rcc>
  <rcc rId="2185" sId="5" numFmtId="34">
    <oc r="K31">
      <f>SUM(K18:K30)</f>
    </oc>
    <nc r="K31">
      <v>-109741</v>
    </nc>
  </rcc>
  <rcc rId="2186" sId="5" numFmtId="34">
    <oc r="L31">
      <f>SUM(L18:L30)</f>
    </oc>
    <nc r="L31">
      <v>-138708</v>
    </nc>
  </rcc>
  <rcc rId="2187" sId="5" numFmtId="34">
    <oc r="M31">
      <f>SUM(M18:M30)</f>
    </oc>
    <nc r="M31">
      <v>-118182</v>
    </nc>
  </rcc>
  <rcc rId="2188" sId="5" numFmtId="34">
    <oc r="N31">
      <f>SUM(N18:N30)</f>
    </oc>
    <nc r="N31">
      <v>-153246</v>
    </nc>
  </rcc>
  <rcc rId="2189" sId="5" numFmtId="34">
    <oc r="O31">
      <f>SUM(O18:O30)</f>
    </oc>
    <nc r="O31">
      <v>-123592</v>
    </nc>
  </rcc>
  <rcc rId="2190" sId="5" numFmtId="34">
    <oc r="P31">
      <f>SUM(P18:P30)</f>
    </oc>
    <nc r="P31">
      <v>-111804</v>
    </nc>
  </rcc>
  <rcc rId="2191" sId="5" numFmtId="34">
    <oc r="Q31">
      <f>SUM(Q18:Q30)</f>
    </oc>
    <nc r="Q31">
      <v>-116024</v>
    </nc>
  </rcc>
  <rcc rId="2192" sId="5" numFmtId="34">
    <oc r="R31">
      <f>SUM(R18:R30)</f>
    </oc>
    <nc r="R31">
      <v>-135281</v>
    </nc>
  </rcc>
  <rcc rId="2193" sId="5" numFmtId="34">
    <oc r="S31">
      <f>SUM(S18:S30)</f>
    </oc>
    <nc r="S31">
      <v>-106219</v>
    </nc>
  </rcc>
  <rcc rId="2194" sId="5" numFmtId="34">
    <oc r="T31">
      <f>SUM(T18:T30)</f>
    </oc>
    <nc r="T31">
      <v>-120397</v>
    </nc>
  </rcc>
  <rcc rId="2195" sId="5" numFmtId="34">
    <oc r="U31">
      <f>SUM(U18:U30)</f>
    </oc>
    <nc r="U31">
      <v>-123373</v>
    </nc>
  </rcc>
  <rcc rId="2196" sId="5" numFmtId="34">
    <oc r="V31">
      <f>SUM(V18:V30)</f>
    </oc>
    <nc r="V31">
      <v>-135477</v>
    </nc>
  </rcc>
  <rcc rId="2197" sId="5" numFmtId="34">
    <oc r="C33">
      <f>SUM(C16,C31)</f>
    </oc>
    <nc r="C33">
      <v>475193</v>
    </nc>
  </rcc>
  <rcc rId="2198" sId="5" numFmtId="34">
    <oc r="D33">
      <f>SUM(D16,D31)</f>
    </oc>
    <nc r="D33">
      <v>495642</v>
    </nc>
  </rcc>
  <rcc rId="2199" sId="5" numFmtId="34">
    <oc r="E33">
      <f>SUM(E16,E31)</f>
    </oc>
    <nc r="E33">
      <v>526905</v>
    </nc>
  </rcc>
  <rcc rId="2200" sId="5" numFmtId="34">
    <oc r="F33">
      <f>SUM(F16,F31)</f>
    </oc>
    <nc r="F33">
      <v>515386</v>
    </nc>
  </rcc>
  <rcc rId="2201" sId="5" numFmtId="34">
    <oc r="G33">
      <f>SUM(G16,G31)</f>
    </oc>
    <nc r="G33">
      <v>515113</v>
    </nc>
  </rcc>
  <rcc rId="2202" sId="5" numFmtId="34">
    <oc r="H33">
      <f>SUM(H16,H31)</f>
    </oc>
    <nc r="H33">
      <v>529760</v>
    </nc>
  </rcc>
  <rcc rId="2203" sId="5" numFmtId="34">
    <oc r="I33">
      <f>SUM(I16,I31)</f>
    </oc>
    <nc r="I33">
      <v>515650</v>
    </nc>
  </rcc>
  <rcc rId="2204" sId="5" numFmtId="34">
    <oc r="J33">
      <f>SUM(J16,J31)</f>
    </oc>
    <nc r="J33">
      <v>497277</v>
    </nc>
  </rcc>
  <rcc rId="2205" sId="5" numFmtId="34">
    <oc r="K33">
      <f>SUM(K16,K31)</f>
    </oc>
    <nc r="K33">
      <v>520062</v>
    </nc>
  </rcc>
  <rcc rId="2206" sId="5" numFmtId="34">
    <oc r="L33">
      <f>SUM(L16,L31)</f>
    </oc>
    <nc r="L33">
      <v>522357</v>
    </nc>
  </rcc>
  <rcc rId="2207" sId="5" numFmtId="34">
    <oc r="M33">
      <f>SUM(M16,M31)</f>
    </oc>
    <nc r="M33">
      <v>544047</v>
    </nc>
  </rcc>
  <rcc rId="2208" sId="5" numFmtId="34">
    <oc r="N33">
      <f>SUM(N16,N31)</f>
    </oc>
    <nc r="N33">
      <v>541706</v>
    </nc>
  </rcc>
  <rcc rId="2209" sId="5" numFmtId="34">
    <oc r="O33">
      <f>SUM(O16,O31)</f>
    </oc>
    <nc r="O33">
      <v>538244</v>
    </nc>
  </rcc>
  <rcc rId="2210" sId="5" numFmtId="34">
    <oc r="P33">
      <f>SUM(P16,P31)</f>
    </oc>
    <nc r="P33">
      <v>491831</v>
    </nc>
  </rcc>
  <rcc rId="2211" sId="5" numFmtId="34">
    <oc r="Q33">
      <f>SUM(Q16,Q31)</f>
    </oc>
    <nc r="Q33">
      <v>552730</v>
    </nc>
  </rcc>
  <rcc rId="2212" sId="5" numFmtId="34">
    <oc r="R33">
      <f>SUM(R16,R31)</f>
    </oc>
    <nc r="R33">
      <v>569301</v>
    </nc>
  </rcc>
  <rcc rId="2213" sId="5" numFmtId="34">
    <oc r="S33">
      <f>SUM(S16,S31)</f>
    </oc>
    <nc r="S33">
      <v>611274</v>
    </nc>
  </rcc>
  <rcc rId="2214" sId="5" numFmtId="34">
    <oc r="T33">
      <f>SUM(T16,T31)</f>
    </oc>
    <nc r="T33">
      <v>600080</v>
    </nc>
  </rcc>
  <rcc rId="2215" sId="5" numFmtId="34">
    <oc r="U33">
      <f>SUM(U16,U31)</f>
    </oc>
    <nc r="U33">
      <v>634853</v>
    </nc>
  </rcc>
  <rcc rId="2216" sId="5" numFmtId="34">
    <oc r="V33">
      <f>SUM(V16,V31)</f>
    </oc>
    <nc r="V33">
      <v>640918</v>
    </nc>
  </rcc>
  <rcc rId="2217" sId="5">
    <oc r="F36">
      <f>F2</f>
    </oc>
    <nc r="F36" t="inlineStr">
      <is>
        <t>IV Q 2017</t>
      </is>
    </nc>
  </rcc>
  <rcc rId="2218" sId="5">
    <oc r="G36">
      <f>G2</f>
    </oc>
    <nc r="G36" t="inlineStr">
      <is>
        <t>I Q 2018</t>
      </is>
    </nc>
  </rcc>
  <rcc rId="2219" sId="5">
    <oc r="H36">
      <f>H2</f>
    </oc>
    <nc r="H36" t="inlineStr">
      <is>
        <t>II Q 2018</t>
      </is>
    </nc>
  </rcc>
  <rcc rId="2220" sId="5">
    <oc r="J36">
      <f>J2</f>
    </oc>
    <nc r="J36" t="inlineStr">
      <is>
        <t>IV Q 2018</t>
      </is>
    </nc>
  </rcc>
  <rcc rId="2221" sId="5">
    <oc r="N36">
      <f>N2</f>
    </oc>
    <nc r="N36" t="inlineStr">
      <is>
        <t>IV Q 2019</t>
      </is>
    </nc>
  </rcc>
  <rcc rId="2222" sId="5">
    <oc r="O36">
      <f>O2</f>
    </oc>
    <nc r="O36" t="inlineStr">
      <is>
        <t>I Q 2020</t>
      </is>
    </nc>
  </rcc>
  <rcc rId="2223" sId="5">
    <oc r="P36">
      <f>P2</f>
    </oc>
    <nc r="P36" t="inlineStr">
      <is>
        <t>II Q 2020</t>
      </is>
    </nc>
  </rcc>
  <rcc rId="2224" sId="5">
    <oc r="Q36">
      <f>Q2</f>
    </oc>
    <nc r="Q36" t="inlineStr">
      <is>
        <t>III Q 2020</t>
      </is>
    </nc>
  </rcc>
  <rcc rId="2225" sId="5">
    <oc r="R36">
      <f>R2</f>
    </oc>
    <nc r="R36" t="inlineStr">
      <is>
        <t>IV Q 2020</t>
      </is>
    </nc>
  </rcc>
  <rcc rId="2226" sId="5">
    <oc r="S36">
      <f>S2</f>
    </oc>
    <nc r="S36" t="inlineStr">
      <is>
        <t>I Q 2021</t>
      </is>
    </nc>
  </rcc>
  <rcc rId="2227" sId="5">
    <oc r="T36">
      <f>T2</f>
    </oc>
    <nc r="T36" t="inlineStr">
      <is>
        <t>II Q 2021</t>
      </is>
    </nc>
  </rcc>
  <rcc rId="2228" sId="5">
    <oc r="U36">
      <f>U2</f>
    </oc>
    <nc r="U36" t="inlineStr">
      <is>
        <t>III Q 2021</t>
      </is>
    </nc>
  </rcc>
  <rcc rId="2229" sId="5">
    <oc r="V36">
      <f>V2</f>
    </oc>
    <nc r="V36" t="inlineStr">
      <is>
        <t>IV Q 2021</t>
      </is>
    </nc>
  </rcc>
  <rcc rId="2230" sId="5" numFmtId="34">
    <oc r="C37">
      <f>C3+C18</f>
    </oc>
    <nc r="C37">
      <v>83166</v>
    </nc>
  </rcc>
  <rcc rId="2231" sId="5" numFmtId="34">
    <oc r="D37">
      <f>D3+D18</f>
    </oc>
    <nc r="D37">
      <v>85353</v>
    </nc>
  </rcc>
  <rcc rId="2232" sId="5" numFmtId="34">
    <oc r="E37">
      <f>E3+E18</f>
    </oc>
    <nc r="E37">
      <v>83698</v>
    </nc>
  </rcc>
  <rcc rId="2233" sId="5" numFmtId="34">
    <oc r="F37">
      <f>F3+F18</f>
    </oc>
    <nc r="F37">
      <v>85404</v>
    </nc>
  </rcc>
  <rcc rId="2234" sId="5" numFmtId="34">
    <oc r="G37">
      <f>G3+G18</f>
    </oc>
    <nc r="G37">
      <v>81314</v>
    </nc>
  </rcc>
  <rcc rId="2235" sId="5" numFmtId="34">
    <oc r="H37">
      <f>H3+H18</f>
    </oc>
    <nc r="H37">
      <v>80029</v>
    </nc>
  </rcc>
  <rcc rId="2236" sId="5" numFmtId="34">
    <oc r="I37">
      <f>I3+I18</f>
    </oc>
    <nc r="I37">
      <v>75671</v>
    </nc>
  </rcc>
  <rcc rId="2237" sId="5" numFmtId="34">
    <oc r="J37">
      <f>J3+J18</f>
    </oc>
    <nc r="J37">
      <v>80429</v>
    </nc>
  </rcc>
  <rcc rId="2238" sId="5" numFmtId="34">
    <oc r="K37">
      <f>K3+K18</f>
    </oc>
    <nc r="K37">
      <v>80848</v>
    </nc>
  </rcc>
  <rcc rId="2239" sId="5" numFmtId="34">
    <oc r="L37">
      <f>L3+L18</f>
    </oc>
    <nc r="L37">
      <v>81375</v>
    </nc>
  </rcc>
  <rcc rId="2240" sId="5" numFmtId="34">
    <oc r="P37">
      <f>P3+P18</f>
    </oc>
    <nc r="P37">
      <v>73027</v>
    </nc>
  </rcc>
  <rcc rId="2241" sId="5" numFmtId="34">
    <oc r="Q37">
      <f>Q3+Q18</f>
    </oc>
    <nc r="Q37">
      <v>77437</v>
    </nc>
  </rcc>
  <rcc rId="2242" sId="5" numFmtId="34">
    <oc r="R37">
      <f>R3+R18</f>
    </oc>
    <nc r="R37">
      <v>79713</v>
    </nc>
  </rcc>
  <rcc rId="2243" sId="5" numFmtId="34">
    <oc r="S37">
      <f>S3+S18</f>
    </oc>
    <nc r="S37">
      <v>96737</v>
    </nc>
  </rcc>
  <rcc rId="2244" sId="5" numFmtId="34">
    <oc r="T37">
      <f>T3+T18</f>
    </oc>
    <nc r="T37">
      <v>93484</v>
    </nc>
  </rcc>
  <rcc rId="2245" sId="5" numFmtId="34">
    <oc r="U37">
      <f>U3+U18</f>
    </oc>
    <nc r="U37">
      <v>100644</v>
    </nc>
  </rcc>
  <rcc rId="2246" sId="5" numFmtId="34">
    <oc r="V37">
      <f>V3+V18</f>
    </oc>
    <nc r="V37">
      <v>101998</v>
    </nc>
  </rcc>
  <rcc rId="2247" sId="5" numFmtId="34">
    <oc r="C38">
      <f>C4+C19</f>
    </oc>
    <nc r="C38">
      <v>58933</v>
    </nc>
  </rcc>
  <rcc rId="2248" sId="5" numFmtId="34">
    <oc r="D38">
      <f>D4+D19</f>
    </oc>
    <nc r="D38">
      <v>50701</v>
    </nc>
  </rcc>
  <rcc rId="2249" sId="5" numFmtId="34">
    <oc r="E38">
      <f>E4+E19</f>
    </oc>
    <nc r="E38">
      <v>67014</v>
    </nc>
  </rcc>
  <rcc rId="2250" sId="5" numFmtId="34">
    <oc r="F38">
      <f>F4+F19</f>
    </oc>
    <nc r="F38">
      <v>61381</v>
    </nc>
  </rcc>
  <rcc rId="2251" sId="5" numFmtId="34">
    <oc r="G38">
      <f>G4+G19</f>
    </oc>
    <nc r="G38">
      <v>72644</v>
    </nc>
  </rcc>
  <rcc rId="2252" sId="5" numFmtId="34">
    <oc r="H38">
      <f>H4+H19</f>
    </oc>
    <nc r="H38">
      <v>74018</v>
    </nc>
  </rcc>
  <rcc rId="2253" sId="5" numFmtId="34">
    <oc r="I38">
      <f>I4+I19</f>
    </oc>
    <nc r="I38">
      <v>82072</v>
    </nc>
  </rcc>
  <rcc rId="2254" sId="5" numFmtId="34">
    <oc r="J38">
      <f>J4+J19</f>
    </oc>
    <nc r="J38">
      <v>42663</v>
    </nc>
  </rcc>
  <rcc rId="2255" sId="5" numFmtId="34">
    <oc r="K38">
      <f>K4+K19</f>
    </oc>
    <nc r="K38">
      <v>78287</v>
    </nc>
  </rcc>
  <rcc rId="2256" sId="5" numFmtId="34">
    <oc r="L38">
      <f>L4+L19</f>
    </oc>
    <nc r="L38">
      <v>64767</v>
    </nc>
  </rcc>
  <rcc rId="2257" sId="5" numFmtId="34">
    <oc r="P38">
      <f>P4+P19</f>
    </oc>
    <nc r="P38">
      <v>81659</v>
    </nc>
  </rcc>
  <rcc rId="2258" sId="5" numFmtId="34">
    <oc r="Q38">
      <f>Q4+Q19</f>
    </oc>
    <nc r="Q38">
      <v>101245</v>
    </nc>
  </rcc>
  <rcc rId="2259" sId="5" numFmtId="34">
    <oc r="R38">
      <f>R4+R19</f>
    </oc>
    <nc r="R38">
      <v>80816</v>
    </nc>
  </rcc>
  <rcc rId="2260" sId="5" numFmtId="34">
    <oc r="S38">
      <f>S4+S19</f>
    </oc>
    <nc r="S38">
      <v>96939</v>
    </nc>
  </rcc>
  <rcc rId="2261" sId="5" numFmtId="34">
    <oc r="T38">
      <f>T4+T19</f>
    </oc>
    <nc r="T38">
      <v>70231</v>
    </nc>
  </rcc>
  <rcc rId="2262" sId="5" numFmtId="34">
    <oc r="U38">
      <f>U4+U19</f>
    </oc>
    <nc r="U38">
      <v>79561</v>
    </nc>
  </rcc>
  <rcc rId="2263" sId="5" numFmtId="34">
    <oc r="V38">
      <f>V4+V19</f>
    </oc>
    <nc r="V38">
      <v>96334</v>
    </nc>
  </rcc>
  <rcc rId="2264" sId="5" numFmtId="34">
    <oc r="C39">
      <f>C5+C20</f>
    </oc>
    <nc r="C39">
      <v>12224</v>
    </nc>
  </rcc>
  <rcc rId="2265" sId="5" numFmtId="34">
    <oc r="D39">
      <f>D5+D20</f>
    </oc>
    <nc r="D39">
      <v>11192</v>
    </nc>
  </rcc>
  <rcc rId="2266" sId="5" numFmtId="34">
    <oc r="E39">
      <f>E5+E20</f>
    </oc>
    <nc r="E39">
      <v>15755</v>
    </nc>
  </rcc>
  <rcc rId="2267" sId="5" numFmtId="34">
    <oc r="F39">
      <f>F5+F20</f>
    </oc>
    <nc r="F39">
      <v>17934</v>
    </nc>
  </rcc>
  <rcc rId="2268" sId="5" numFmtId="34">
    <oc r="G39">
      <f>G5+G20</f>
    </oc>
    <nc r="G39">
      <v>14213</v>
    </nc>
  </rcc>
  <rcc rId="2269" sId="5" numFmtId="34">
    <oc r="H39">
      <f>H5+H20</f>
    </oc>
    <nc r="H39">
      <v>13144</v>
    </nc>
  </rcc>
  <rcc rId="2270" sId="5" numFmtId="34">
    <oc r="I39">
      <f>I5+I20</f>
    </oc>
    <nc r="I39">
      <v>12663</v>
    </nc>
  </rcc>
  <rcc rId="2271" sId="5" numFmtId="34">
    <oc r="J39">
      <f>J5+J20</f>
    </oc>
    <nc r="J39">
      <v>21584</v>
    </nc>
  </rcc>
  <rcc rId="2272" sId="5" numFmtId="34">
    <oc r="K39">
      <f>K5+K20</f>
    </oc>
    <nc r="K39">
      <v>14492</v>
    </nc>
  </rcc>
  <rcc rId="2273" sId="5" numFmtId="34">
    <oc r="L39">
      <f>L5+L20</f>
    </oc>
    <nc r="L39">
      <v>12995</v>
    </nc>
  </rcc>
  <rcc rId="2274" sId="5" numFmtId="34">
    <oc r="P39">
      <f>P5+P20</f>
    </oc>
    <nc r="P39">
      <v>5719</v>
    </nc>
  </rcc>
  <rcc rId="2275" sId="5" numFmtId="34">
    <oc r="Q39">
      <f>Q5+Q20</f>
    </oc>
    <nc r="Q39">
      <v>7772</v>
    </nc>
  </rcc>
  <rcc rId="2276" sId="5" numFmtId="34">
    <oc r="R39">
      <f>R5+R20</f>
    </oc>
    <nc r="R39">
      <v>12301</v>
    </nc>
  </rcc>
  <rcc rId="2277" sId="5" numFmtId="34">
    <oc r="S39">
      <f>S5+S20</f>
    </oc>
    <nc r="S39">
      <v>11029</v>
    </nc>
  </rcc>
  <rcc rId="2278" sId="5" numFmtId="34">
    <oc r="T39">
      <f>T5+T20</f>
    </oc>
    <nc r="T39">
      <v>12223</v>
    </nc>
  </rcc>
  <rcc rId="2279" sId="5" numFmtId="34">
    <oc r="U39">
      <f>U5+U20</f>
    </oc>
    <nc r="U39">
      <v>15369</v>
    </nc>
  </rcc>
  <rcc rId="2280" sId="5" numFmtId="34">
    <oc r="V39">
      <f>V5+V20</f>
    </oc>
    <nc r="V39">
      <v>14210</v>
    </nc>
  </rcc>
  <rcc rId="2281" sId="5" numFmtId="34">
    <oc r="C40">
      <f>C6</f>
    </oc>
    <nc r="C40">
      <v>78131</v>
    </nc>
  </rcc>
  <rcc rId="2282" sId="5" numFmtId="34">
    <oc r="D40">
      <f>D6</f>
    </oc>
    <nc r="D40">
      <v>84907</v>
    </nc>
  </rcc>
  <rcc rId="2283" sId="5" numFmtId="34">
    <oc r="E40">
      <f>E6</f>
    </oc>
    <nc r="E40">
      <v>91823</v>
    </nc>
  </rcc>
  <rcc rId="2284" sId="5" numFmtId="34">
    <oc r="F40">
      <f>F6</f>
    </oc>
    <nc r="F40">
      <v>91195</v>
    </nc>
  </rcc>
  <rcc rId="2285" sId="5" numFmtId="34">
    <oc r="G40">
      <f>G6</f>
    </oc>
    <nc r="G40">
      <v>89091</v>
    </nc>
  </rcc>
  <rcc rId="2286" sId="5" numFmtId="34">
    <oc r="H40">
      <f>H6</f>
    </oc>
    <nc r="H40">
      <v>100549</v>
    </nc>
  </rcc>
  <rcc rId="2287" sId="5" numFmtId="34">
    <oc r="I40">
      <f>I6</f>
    </oc>
    <nc r="I40">
      <v>96500</v>
    </nc>
  </rcc>
  <rcc rId="2288" sId="5" numFmtId="34">
    <oc r="J40">
      <f>J6</f>
    </oc>
    <nc r="J40">
      <v>109843</v>
    </nc>
  </rcc>
  <rcc rId="2289" sId="5" numFmtId="34">
    <oc r="K40">
      <f>K6</f>
    </oc>
    <nc r="K40">
      <v>106851</v>
    </nc>
  </rcc>
  <rcc rId="2290" sId="5" numFmtId="34">
    <oc r="L40">
      <f>L6</f>
    </oc>
    <nc r="L40">
      <v>113794</v>
    </nc>
  </rcc>
  <rcc rId="2291" sId="5" numFmtId="34">
    <oc r="P40">
      <f>P6</f>
    </oc>
    <nc r="P40">
      <v>104174</v>
    </nc>
  </rcc>
  <rcc rId="2292" sId="5" numFmtId="34">
    <oc r="Q40">
      <f>Q6</f>
    </oc>
    <nc r="Q40">
      <v>116339</v>
    </nc>
  </rcc>
  <rcc rId="2293" sId="5" numFmtId="34">
    <oc r="R40">
      <f>R6</f>
    </oc>
    <nc r="R40">
      <v>126765</v>
    </nc>
  </rcc>
  <rcc rId="2294" sId="5" numFmtId="34">
    <oc r="S40">
      <f>S6</f>
    </oc>
    <nc r="S40">
      <v>119814</v>
    </nc>
  </rcc>
  <rcc rId="2295" sId="5" numFmtId="34">
    <oc r="T40">
      <f>T6</f>
    </oc>
    <nc r="T40">
      <v>136633</v>
    </nc>
  </rcc>
  <rcc rId="2296" sId="5" numFmtId="34">
    <oc r="U40">
      <f>U6</f>
    </oc>
    <nc r="U40">
      <v>153602</v>
    </nc>
  </rcc>
  <rcc rId="2297" sId="5" numFmtId="34">
    <oc r="V40">
      <f>V6</f>
    </oc>
    <nc r="V40">
      <v>162524</v>
    </nc>
  </rcc>
  <rcc rId="2298" sId="5" numFmtId="34">
    <oc r="C41">
      <f>C7+C21</f>
    </oc>
    <nc r="C41">
      <v>45937</v>
    </nc>
  </rcc>
  <rcc rId="2299" sId="5" numFmtId="34">
    <oc r="D41">
      <f>D7+D21</f>
    </oc>
    <nc r="D41">
      <v>48716</v>
    </nc>
  </rcc>
  <rcc rId="2300" sId="5" numFmtId="34">
    <oc r="E41">
      <f>E7+E21</f>
    </oc>
    <nc r="E41">
      <v>47904</v>
    </nc>
  </rcc>
  <rcc rId="2301" sId="5" numFmtId="34">
    <oc r="F41">
      <f>F7+F21</f>
    </oc>
    <nc r="F41">
      <v>52170</v>
    </nc>
  </rcc>
  <rcc rId="2302" sId="5" numFmtId="34">
    <oc r="G41">
      <f>G7+G21</f>
    </oc>
    <nc r="G41">
      <v>48452</v>
    </nc>
  </rcc>
  <rcc rId="2303" sId="5" numFmtId="34">
    <oc r="H41">
      <f>H7+H21</f>
    </oc>
    <nc r="H41">
      <v>47792</v>
    </nc>
  </rcc>
  <rcc rId="2304" sId="5" numFmtId="34">
    <oc r="I41">
      <f>I7+I21</f>
    </oc>
    <nc r="I41">
      <v>49733</v>
    </nc>
  </rcc>
  <rcc rId="2305" sId="5" numFmtId="34">
    <oc r="J41">
      <f>J7+J21</f>
    </oc>
    <nc r="J41">
      <v>51282</v>
    </nc>
  </rcc>
  <rcc rId="2306" sId="5" numFmtId="34">
    <oc r="K41">
      <f>K7+K21</f>
    </oc>
    <nc r="K41">
      <v>48945</v>
    </nc>
  </rcc>
  <rcc rId="2307" sId="5" numFmtId="34">
    <oc r="L41">
      <f>L7+L21</f>
    </oc>
    <nc r="L41">
      <v>48682</v>
    </nc>
  </rcc>
  <rcc rId="2308" sId="5" numFmtId="34">
    <oc r="P41">
      <f>P7+P21</f>
    </oc>
    <nc r="P41">
      <v>36278</v>
    </nc>
  </rcc>
  <rcc rId="2309" sId="5" numFmtId="34">
    <oc r="Q41">
      <f>Q7+Q21</f>
    </oc>
    <nc r="Q41">
      <v>43546</v>
    </nc>
  </rcc>
  <rcc rId="2310" sId="5" numFmtId="34">
    <oc r="R41">
      <f>R7+R21</f>
    </oc>
    <nc r="R41">
      <v>47160</v>
    </nc>
  </rcc>
  <rcc rId="2311" sId="5" numFmtId="34">
    <oc r="S41">
      <f>S7+S21</f>
    </oc>
    <nc r="S41">
      <v>45901</v>
    </nc>
  </rcc>
  <rcc rId="2312" sId="5" numFmtId="34">
    <oc r="T41">
      <f>T7+T21</f>
    </oc>
    <nc r="T41">
      <v>46573</v>
    </nc>
  </rcc>
  <rcc rId="2313" sId="5" numFmtId="34">
    <oc r="U41">
      <f>U7+U21</f>
    </oc>
    <nc r="U41">
      <v>48056</v>
    </nc>
  </rcc>
  <rcc rId="2314" sId="5" numFmtId="34">
    <oc r="V41">
      <f>V7+V21</f>
    </oc>
    <nc r="V41">
      <v>48399</v>
    </nc>
  </rcc>
  <rcc rId="2315" sId="5" numFmtId="34">
    <oc r="C42">
      <f>C8+C22</f>
    </oc>
    <nc r="C42">
      <v>42512</v>
    </nc>
  </rcc>
  <rcc rId="2316" sId="5" numFmtId="34">
    <oc r="D42">
      <f>D8+D22</f>
    </oc>
    <nc r="D42">
      <v>43677</v>
    </nc>
  </rcc>
  <rcc rId="2317" sId="5" numFmtId="34">
    <oc r="E42">
      <f>E8+E22</f>
    </oc>
    <nc r="E42">
      <v>45121</v>
    </nc>
  </rcc>
  <rcc rId="2318" sId="5" numFmtId="34">
    <oc r="F42">
      <f>F8+F22</f>
    </oc>
    <nc r="F42">
      <v>46657</v>
    </nc>
  </rcc>
  <rcc rId="2319" sId="5" numFmtId="34">
    <oc r="G42">
      <f>G8+G22</f>
    </oc>
    <nc r="G42">
      <v>45954</v>
    </nc>
  </rcc>
  <rcc rId="2320" sId="5" numFmtId="34">
    <oc r="H42">
      <f>H8+H22</f>
    </oc>
    <nc r="H42">
      <v>47888</v>
    </nc>
  </rcc>
  <rcc rId="2321" sId="5" numFmtId="34">
    <oc r="I42">
      <f>I8+I22</f>
    </oc>
    <nc r="I42">
      <v>47191</v>
    </nc>
  </rcc>
  <rcc rId="2322" sId="5" numFmtId="34">
    <oc r="J42">
      <f>J8+J22</f>
    </oc>
    <nc r="J42">
      <v>48142</v>
    </nc>
  </rcc>
  <rcc rId="2323" sId="5" numFmtId="34">
    <oc r="K42">
      <f>K8+K22</f>
    </oc>
    <nc r="K42">
      <v>45528</v>
    </nc>
  </rcc>
  <rcc rId="2324" sId="5" numFmtId="34">
    <oc r="L42">
      <f>L8+L22</f>
    </oc>
    <nc r="L42">
      <v>49414</v>
    </nc>
  </rcc>
  <rcc rId="2325" sId="5" numFmtId="34">
    <oc r="P42">
      <f>P8+P22</f>
    </oc>
    <nc r="P42">
      <v>49137</v>
    </nc>
  </rcc>
  <rcc rId="2326" sId="5" numFmtId="34">
    <oc r="Q42">
      <f>Q8+Q22</f>
    </oc>
    <nc r="Q42">
      <v>56326</v>
    </nc>
  </rcc>
  <rcc rId="2327" sId="5" numFmtId="34">
    <oc r="R42">
      <f>R8+R22</f>
    </oc>
    <nc r="R42">
      <v>61153</v>
    </nc>
  </rcc>
  <rcc rId="2328" sId="5" numFmtId="34">
    <oc r="S42">
      <f>S8+S22</f>
    </oc>
    <nc r="S42">
      <v>64137</v>
    </nc>
  </rcc>
  <rcc rId="2329" sId="5" numFmtId="34">
    <oc r="T42">
      <f>T8+T22</f>
    </oc>
    <nc r="T42">
      <v>62505</v>
    </nc>
  </rcc>
  <rcc rId="2330" sId="5" numFmtId="34">
    <oc r="U42">
      <f>U8+U22</f>
    </oc>
    <nc r="U42">
      <v>64454</v>
    </nc>
  </rcc>
  <rcc rId="2331" sId="5" numFmtId="34">
    <oc r="V42">
      <f>V8+V22</f>
    </oc>
    <nc r="V42">
      <v>62482</v>
    </nc>
  </rcc>
  <rcc rId="2332" sId="5" numFmtId="34">
    <oc r="C43">
      <f>C9+C23</f>
    </oc>
    <nc r="C43">
      <v>31106</v>
    </nc>
  </rcc>
  <rcc rId="2333" sId="5" numFmtId="34">
    <oc r="D43">
      <f>D9+D23</f>
    </oc>
    <nc r="D43">
      <v>32537</v>
    </nc>
  </rcc>
  <rcc rId="2334" sId="5" numFmtId="34">
    <oc r="E43">
      <f>E9+E23</f>
    </oc>
    <nc r="E43">
      <v>37283</v>
    </nc>
  </rcc>
  <rcc rId="2335" sId="5" numFmtId="34">
    <oc r="F43">
      <f>F9+F23</f>
    </oc>
    <nc r="F43">
      <v>35362</v>
    </nc>
  </rcc>
  <rcc rId="2336" sId="5" numFmtId="34">
    <oc r="G43">
      <f>G9+G23</f>
    </oc>
    <nc r="G43">
      <v>34412</v>
    </nc>
  </rcc>
  <rcc rId="2337" sId="5" numFmtId="34">
    <oc r="H43">
      <f>H9+H23</f>
    </oc>
    <nc r="H43">
      <v>31953</v>
    </nc>
  </rcc>
  <rcc rId="2338" sId="5" numFmtId="34">
    <oc r="I43">
      <f>I9+I23</f>
    </oc>
    <nc r="I43">
      <v>32923</v>
    </nc>
  </rcc>
  <rcc rId="2339" sId="5" numFmtId="34">
    <oc r="J43">
      <f>J9+J23</f>
    </oc>
    <nc r="J43">
      <v>36397</v>
    </nc>
  </rcc>
  <rcc rId="2340" sId="5" numFmtId="34">
    <oc r="K43">
      <f>K9+K23</f>
    </oc>
    <nc r="K43">
      <v>35279</v>
    </nc>
  </rcc>
  <rcc rId="2341" sId="5" numFmtId="34">
    <oc r="L43">
      <f>L9+L23</f>
    </oc>
    <nc r="L43">
      <v>35124</v>
    </nc>
  </rcc>
  <rcc rId="2342" sId="5" numFmtId="34">
    <oc r="P43">
      <f>P9+P23</f>
    </oc>
    <nc r="P43">
      <v>32307</v>
    </nc>
  </rcc>
  <rcc rId="2343" sId="5" numFmtId="34">
    <oc r="Q43">
      <f>Q9+Q23</f>
    </oc>
    <nc r="Q43">
      <v>30455</v>
    </nc>
  </rcc>
  <rcc rId="2344" sId="5" numFmtId="34">
    <oc r="R43">
      <f>R9+R23</f>
    </oc>
    <nc r="R43">
      <v>33980</v>
    </nc>
  </rcc>
  <rcc rId="2345" sId="5" numFmtId="34">
    <oc r="S43">
      <f>S9+S23</f>
    </oc>
    <nc r="S43">
      <v>32324</v>
    </nc>
  </rcc>
  <rcc rId="2346" sId="5" numFmtId="34">
    <oc r="T43">
      <f>T9+T23</f>
    </oc>
    <nc r="T43">
      <v>32252</v>
    </nc>
  </rcc>
  <rcc rId="2347" sId="5" numFmtId="34">
    <oc r="U43">
      <f>U9+U23</f>
    </oc>
    <nc r="U43">
      <v>33864</v>
    </nc>
  </rcc>
  <rcc rId="2348" sId="5" numFmtId="34">
    <oc r="V43">
      <f>V9+V23</f>
    </oc>
    <nc r="V43">
      <v>31618</v>
    </nc>
  </rcc>
  <rcc rId="2349" sId="5" numFmtId="34">
    <oc r="C44">
      <f>C10+C27</f>
    </oc>
    <nc r="C44">
      <v>-1949</v>
    </nc>
  </rcc>
  <rcc rId="2350" sId="5" numFmtId="34">
    <oc r="D44">
      <f>D10+D27</f>
    </oc>
    <nc r="D44">
      <v>-2790</v>
    </nc>
  </rcc>
  <rcc rId="2351" sId="5" numFmtId="34">
    <oc r="E44">
      <f>E10+E27</f>
    </oc>
    <nc r="E44">
      <v>-4185</v>
    </nc>
  </rcc>
  <rcc rId="2352" sId="5" numFmtId="34">
    <oc r="F44">
      <f>F10+F27</f>
    </oc>
    <nc r="F44">
      <v>-2924</v>
    </nc>
  </rcc>
  <rcc rId="2353" sId="5" numFmtId="34">
    <oc r="G44">
      <f>G10+G27</f>
    </oc>
    <nc r="G44">
      <v>-4446</v>
    </nc>
  </rcc>
  <rcc rId="2354" sId="5" numFmtId="34">
    <oc r="H44">
      <f>H10+H27</f>
    </oc>
    <nc r="H44">
      <v>-4272</v>
    </nc>
  </rcc>
  <rcc rId="2355" sId="5" numFmtId="34">
    <oc r="I44">
      <f>I10+I27</f>
    </oc>
    <nc r="I44">
      <v>-4214</v>
    </nc>
  </rcc>
  <rcc rId="2356" sId="5" numFmtId="34">
    <oc r="J44">
      <f>J10+J27</f>
    </oc>
    <nc r="J44">
      <v>-85</v>
    </nc>
  </rcc>
  <rcc rId="2357" sId="5" numFmtId="34">
    <oc r="K44">
      <f>K10+K27</f>
    </oc>
    <nc r="K44">
      <v>-1113</v>
    </nc>
  </rcc>
  <rcc rId="2358" sId="5" numFmtId="34">
    <oc r="L44">
      <f>L10+L27</f>
    </oc>
    <nc r="L44">
      <v>-766</v>
    </nc>
  </rcc>
  <rcc rId="2359" sId="5" numFmtId="34">
    <oc r="P44">
      <f>P10+P27</f>
    </oc>
    <nc r="P44">
      <v>959</v>
    </nc>
  </rcc>
  <rcc rId="2360" sId="5" numFmtId="34">
    <oc r="Q44">
      <f>Q10+Q27</f>
    </oc>
    <nc r="Q44">
      <v>949</v>
    </nc>
  </rcc>
  <rcc rId="2361" sId="5" numFmtId="34">
    <oc r="R44">
      <f>R10+R27</f>
    </oc>
    <nc r="R44">
      <v>1050</v>
    </nc>
  </rcc>
  <rcc rId="2362" sId="5" numFmtId="34">
    <oc r="S44">
      <f>S10+S27</f>
    </oc>
    <nc r="S44">
      <v>1597</v>
    </nc>
  </rcc>
  <rcc rId="2363" sId="5" numFmtId="34">
    <oc r="T44">
      <f>T10+T27</f>
    </oc>
    <nc r="T44">
      <v>941</v>
    </nc>
  </rcc>
  <rcc rId="2364" sId="5" numFmtId="34">
    <oc r="U44">
      <f>U10+U27</f>
    </oc>
    <nc r="U44">
      <v>2238</v>
    </nc>
  </rcc>
  <rcc rId="2365" sId="5" numFmtId="34">
    <oc r="V44">
      <f>V10+V27</f>
    </oc>
    <nc r="V44">
      <v>2010</v>
    </nc>
  </rcc>
  <rcc rId="2366" sId="5" numFmtId="34">
    <oc r="C45">
      <f>C11+C25</f>
    </oc>
    <nc r="C45">
      <v>67435</v>
    </nc>
  </rcc>
  <rcc rId="2367" sId="5" numFmtId="34">
    <oc r="D45">
      <f>D11+D25</f>
    </oc>
    <nc r="D45">
      <v>73280</v>
    </nc>
  </rcc>
  <rcc rId="2368" sId="5" numFmtId="34">
    <oc r="E45">
      <f>E11+E25</f>
    </oc>
    <nc r="E45">
      <v>78310</v>
    </nc>
  </rcc>
  <rcc rId="2369" sId="5" numFmtId="34">
    <oc r="F45">
      <f>F11+F25</f>
    </oc>
    <nc r="F45">
      <v>80842</v>
    </nc>
  </rcc>
  <rcc rId="2370" sId="5" numFmtId="34">
    <oc r="G45">
      <f>G11+G25</f>
    </oc>
    <nc r="G45">
      <v>79372</v>
    </nc>
  </rcc>
  <rcc rId="2371" sId="5" numFmtId="34">
    <oc r="H45">
      <f>H11+H25</f>
    </oc>
    <nc r="H45">
      <v>78187</v>
    </nc>
  </rcc>
  <rcc rId="2372" sId="5" numFmtId="34">
    <oc r="I45">
      <f>I11+I25</f>
    </oc>
    <nc r="I45">
      <v>75502</v>
    </nc>
  </rcc>
  <rcc rId="2373" sId="5" numFmtId="34">
    <oc r="J45">
      <f>J11+J25</f>
    </oc>
    <nc r="J45">
      <v>70348</v>
    </nc>
  </rcc>
  <rcc rId="2374" sId="5" numFmtId="34">
    <oc r="K45">
      <f>K11+K25</f>
    </oc>
    <nc r="K45">
      <v>65646</v>
    </nc>
  </rcc>
  <rcc rId="2375" sId="5" numFmtId="34">
    <oc r="L45">
      <f>L11+L25</f>
    </oc>
    <nc r="L45">
      <v>68395</v>
    </nc>
  </rcc>
  <rcc rId="2376" sId="5" numFmtId="34">
    <oc r="P45">
      <f>P11+P25</f>
    </oc>
    <nc r="P45">
      <v>47691</v>
    </nc>
  </rcc>
  <rcc rId="2377" sId="5" numFmtId="34">
    <oc r="Q45">
      <f>Q11+Q25</f>
    </oc>
    <nc r="Q45">
      <v>55265</v>
    </nc>
  </rcc>
  <rcc rId="2378" sId="5" numFmtId="34">
    <oc r="R45">
      <f>R11+R25</f>
    </oc>
    <nc r="R45">
      <v>59253</v>
    </nc>
  </rcc>
  <rcc rId="2379" sId="5" numFmtId="34">
    <oc r="S45">
      <f>S11+S25</f>
    </oc>
    <nc r="S45">
      <v>61614</v>
    </nc>
  </rcc>
  <rcc rId="2380" sId="5" numFmtId="34">
    <oc r="T45">
      <f>T11+T25</f>
    </oc>
    <nc r="T45">
      <v>65351</v>
    </nc>
  </rcc>
  <rcc rId="2381" sId="5" numFmtId="34">
    <oc r="U45">
      <f>U11+U25</f>
    </oc>
    <nc r="U45">
      <v>72423</v>
    </nc>
  </rcc>
  <rcc rId="2382" sId="5" numFmtId="34">
    <oc r="V45">
      <f>V11+V25</f>
    </oc>
    <nc r="V45">
      <v>70284</v>
    </nc>
  </rcc>
  <rcc rId="2383" sId="5" numFmtId="34">
    <oc r="C46">
      <f>C12+C26</f>
    </oc>
    <nc r="C46">
      <v>49341</v>
    </nc>
  </rcc>
  <rcc rId="2384" sId="5" numFmtId="34">
    <oc r="D46">
      <f>D12+D26</f>
    </oc>
    <nc r="D46">
      <v>54167</v>
    </nc>
  </rcc>
  <rcc rId="2385" sId="5" numFmtId="34">
    <oc r="E46">
      <f>E12+E26</f>
    </oc>
    <nc r="E46">
      <v>48278</v>
    </nc>
  </rcc>
  <rcc rId="2386" sId="5" numFmtId="34">
    <oc r="F46">
      <f>F12+F26</f>
    </oc>
    <nc r="F46">
      <v>47015</v>
    </nc>
  </rcc>
  <rcc rId="2387" sId="5" numFmtId="34">
    <oc r="G46">
      <f>G12+G26</f>
    </oc>
    <nc r="G46">
      <v>47935</v>
    </nc>
  </rcc>
  <rcc rId="2388" sId="5" numFmtId="34">
    <oc r="H46">
      <f>H12+H26</f>
    </oc>
    <nc r="H46">
      <v>52239</v>
    </nc>
  </rcc>
  <rcc rId="2389" sId="5" numFmtId="34">
    <oc r="I46">
      <f>I12+I26</f>
    </oc>
    <nc r="I46">
      <v>45161</v>
    </nc>
  </rcc>
  <rcc rId="2390" sId="5" numFmtId="34">
    <oc r="J46">
      <f>J12+J26</f>
    </oc>
    <nc r="J46">
      <v>37108</v>
    </nc>
  </rcc>
  <rcc rId="2391" sId="5" numFmtId="34">
    <oc r="K46">
      <f>K12+K26</f>
    </oc>
    <nc r="K46">
      <v>43573</v>
    </nc>
  </rcc>
  <rcc rId="2392" sId="5" numFmtId="34">
    <oc r="L46">
      <f>L12+L26</f>
    </oc>
    <nc r="L46">
      <v>52640</v>
    </nc>
  </rcc>
  <rcc rId="2393" sId="5" numFmtId="34">
    <oc r="P46">
      <f>P12+P26</f>
    </oc>
    <nc r="P46">
      <v>43861</v>
    </nc>
  </rcc>
  <rcc rId="2394" sId="5" numFmtId="34">
    <oc r="Q46">
      <f>Q12+Q26</f>
    </oc>
    <nc r="Q46">
      <v>52795</v>
    </nc>
  </rcc>
  <rcc rId="2395" sId="5" numFmtId="34">
    <oc r="R46">
      <f>R12+R26</f>
    </oc>
    <nc r="R46">
      <v>50401</v>
    </nc>
  </rcc>
  <rcc rId="2396" sId="5" numFmtId="34">
    <oc r="S46">
      <f>S12+S26</f>
    </oc>
    <nc r="S46">
      <v>49317</v>
    </nc>
  </rcc>
  <rcc rId="2397" sId="5" numFmtId="34">
    <oc r="T46">
      <f>T12+T26</f>
    </oc>
    <nc r="T46">
      <v>52421</v>
    </nc>
  </rcc>
  <rcc rId="2398" sId="5" numFmtId="34">
    <oc r="U46">
      <f>U12+U26</f>
    </oc>
    <nc r="U46">
      <v>59361</v>
    </nc>
  </rcc>
  <rcc rId="2399" sId="5" numFmtId="34">
    <oc r="V46">
      <f>V12+V26</f>
    </oc>
    <nc r="V46">
      <v>48463</v>
    </nc>
  </rcc>
  <rcc rId="2400" sId="5" numFmtId="34">
    <oc r="C47">
      <f>C13+C24</f>
    </oc>
    <nc r="C47">
      <v>18897</v>
    </nc>
  </rcc>
  <rcc rId="2401" sId="5" numFmtId="34">
    <oc r="D47">
      <f>D13+D24</f>
    </oc>
    <nc r="D47">
      <v>19931</v>
    </nc>
  </rcc>
  <rcc rId="2402" sId="5" numFmtId="34">
    <oc r="E47">
      <f>E13+E24</f>
    </oc>
    <nc r="E47">
      <v>23728</v>
    </nc>
  </rcc>
  <rcc rId="2403" sId="5" numFmtId="34">
    <oc r="F47">
      <f>F13+F24</f>
    </oc>
    <nc r="F47">
      <v>14398</v>
    </nc>
  </rcc>
  <rcc rId="2404" sId="5" numFmtId="34">
    <oc r="G47">
      <f>G13+G24</f>
    </oc>
    <nc r="G47">
      <v>15401</v>
    </nc>
  </rcc>
  <rcc rId="2405" sId="5" numFmtId="34">
    <oc r="H47">
      <f>H13+H24</f>
    </oc>
    <nc r="H47">
      <v>16684</v>
    </nc>
  </rcc>
  <rcc rId="2406" sId="5" numFmtId="34">
    <oc r="I47">
      <f>I13+I24</f>
    </oc>
    <nc r="I47">
      <v>12530</v>
    </nc>
  </rcc>
  <rcc rId="2407" sId="5" numFmtId="34">
    <oc r="J47">
      <f>J13+J24</f>
    </oc>
    <nc r="J47">
      <v>14241</v>
    </nc>
  </rcc>
  <rcc rId="2408" sId="5" numFmtId="34">
    <oc r="K47">
      <f>K13+K24</f>
    </oc>
    <nc r="K47">
      <v>16213</v>
    </nc>
  </rcc>
  <rcc rId="2409" sId="5" numFmtId="34">
    <oc r="L47">
      <f>L13+L24</f>
    </oc>
    <nc r="L47">
      <v>11222</v>
    </nc>
  </rcc>
  <rcc rId="2410" sId="5" numFmtId="34">
    <oc r="P47">
      <f>P13+P24</f>
    </oc>
    <nc r="P47">
      <v>28227</v>
    </nc>
  </rcc>
  <rcc rId="2411" sId="5" numFmtId="34">
    <oc r="Q47">
      <f>Q13+Q24</f>
    </oc>
    <nc r="Q47">
      <v>23159</v>
    </nc>
  </rcc>
  <rcc rId="2412" sId="5" numFmtId="34">
    <oc r="R47">
      <f>R13+R24</f>
    </oc>
    <nc r="R47">
      <v>36454</v>
    </nc>
  </rcc>
  <rcc rId="2413" sId="5" numFmtId="34">
    <oc r="S47">
      <f>S13+S24</f>
    </oc>
    <nc r="S47">
      <v>39468</v>
    </nc>
  </rcc>
  <rcc rId="2414" sId="5" numFmtId="34">
    <oc r="T47">
      <f>T13+T24</f>
    </oc>
    <nc r="T47">
      <v>26265</v>
    </nc>
  </rcc>
  <rcc rId="2415" sId="5" numFmtId="34">
    <oc r="U47">
      <f>U13+U24</f>
    </oc>
    <nc r="U47">
      <v>19857</v>
    </nc>
  </rcc>
  <rcc rId="2416" sId="5" numFmtId="34">
    <oc r="V47">
      <f>V13+V24</f>
    </oc>
    <nc r="V47">
      <v>26691</v>
    </nc>
  </rcc>
  <rcc rId="2417" sId="5" numFmtId="34">
    <oc r="C48">
      <f>C14+C28</f>
    </oc>
    <nc r="C48">
      <v>-1993</v>
    </nc>
  </rcc>
  <rcc rId="2418" sId="5" numFmtId="34">
    <oc r="D48">
      <f>D14+D28</f>
    </oc>
    <nc r="D48">
      <v>-2891</v>
    </nc>
  </rcc>
  <rcc rId="2419" sId="5" numFmtId="34">
    <oc r="E48">
      <f>E14+E28</f>
    </oc>
    <nc r="E48">
      <v>-3049</v>
    </nc>
  </rcc>
  <rcc rId="2420" sId="5" numFmtId="34">
    <oc r="F48">
      <f>F14+F28</f>
    </oc>
    <nc r="F48">
      <v>-3022</v>
    </nc>
  </rcc>
  <rcc rId="2421" sId="5" numFmtId="34">
    <oc r="G48">
      <f>G14+G28</f>
    </oc>
    <nc r="G48">
      <v>-2672</v>
    </nc>
  </rcc>
  <rcc rId="2422" sId="5" numFmtId="34">
    <oc r="H48">
      <f>H14+H28</f>
    </oc>
    <nc r="H48">
      <v>-1804</v>
    </nc>
  </rcc>
  <rcc rId="2423" sId="5" numFmtId="34">
    <oc r="I48">
      <f>I14+I28</f>
    </oc>
    <nc r="I48">
      <v>-1873</v>
    </nc>
  </rcc>
  <rcc rId="2424" sId="5" numFmtId="34">
    <oc r="J48">
      <f>J14+J28</f>
    </oc>
    <nc r="J48">
      <v>-1056</v>
    </nc>
  </rcc>
  <rcc rId="2425" sId="5" numFmtId="34">
    <oc r="K48">
      <f>K14+K28</f>
    </oc>
    <nc r="K48">
      <v>-1287</v>
    </nc>
  </rcc>
  <rcc rId="2426" sId="5" numFmtId="34">
    <oc r="L48">
      <f>L14+L28</f>
    </oc>
    <nc r="L48">
      <v>-1577</v>
    </nc>
  </rcc>
  <rcc rId="2427" sId="5" numFmtId="34">
    <oc r="P48">
      <f>P14+P28</f>
    </oc>
    <nc r="P48">
      <v>-1450</v>
    </nc>
  </rcc>
  <rcc rId="2428" sId="5" numFmtId="34">
    <oc r="Q48">
      <f>Q14+Q28</f>
    </oc>
    <nc r="Q48">
      <v>-1009</v>
    </nc>
  </rcc>
  <rcc rId="2429" sId="5" numFmtId="34">
    <oc r="R48">
      <f>R14+R28</f>
    </oc>
    <nc r="R48">
      <v>-3176</v>
    </nc>
  </rcc>
  <rcc rId="2430" sId="5" numFmtId="34">
    <oc r="S48">
      <f>S14+S28</f>
    </oc>
    <nc r="S48">
      <v>-2018</v>
    </nc>
  </rcc>
  <rcc rId="2431" sId="5" numFmtId="34">
    <oc r="T48">
      <f>T14+T28</f>
    </oc>
    <nc r="T48">
      <v>-1798</v>
    </nc>
  </rcc>
  <rcc rId="2432" sId="5" numFmtId="34">
    <oc r="U48">
      <f>U14+U28</f>
    </oc>
    <nc r="U48">
      <v>-1954</v>
    </nc>
  </rcc>
  <rcc rId="2433" sId="5" numFmtId="34">
    <oc r="V48">
      <f>V14+V28</f>
    </oc>
    <nc r="V48">
      <v>-5190</v>
    </nc>
  </rcc>
  <rcc rId="2434" sId="5" numFmtId="34">
    <oc r="C49">
      <f>C15</f>
    </oc>
    <nc r="C49">
      <v>997</v>
    </nc>
  </rcc>
  <rcc rId="2435" sId="5" numFmtId="34">
    <oc r="D49">
      <f>D15</f>
    </oc>
    <nc r="D49">
      <v>7807</v>
    </nc>
  </rcc>
  <rcc rId="2436" sId="5" numFmtId="34">
    <oc r="E49">
      <f>E15</f>
    </oc>
    <nc r="E49">
      <v>3951</v>
    </nc>
  </rcc>
  <rcc rId="2437" sId="5" numFmtId="34">
    <oc r="F49">
      <f>F15</f>
    </oc>
    <nc r="F49">
      <v>1747</v>
    </nc>
  </rcc>
  <rcc rId="2438" sId="5" numFmtId="34">
    <oc r="G49">
      <f>G15</f>
    </oc>
    <nc r="G49">
      <v>3058</v>
    </nc>
  </rcc>
  <rcc rId="2439" sId="5" numFmtId="34">
    <oc r="H49">
      <f>H15</f>
    </oc>
    <nc r="H49">
      <v>2827</v>
    </nc>
  </rcc>
  <rcc rId="2440" sId="5" numFmtId="34">
    <oc r="I49">
      <f>I15</f>
    </oc>
    <nc r="I49">
      <v>1438</v>
    </nc>
  </rcc>
  <rcc rId="2441" sId="5" numFmtId="34">
    <oc r="J49">
      <f>J15</f>
    </oc>
    <nc r="J49">
      <v>1200</v>
    </nc>
  </rcc>
  <rcc rId="2442" sId="5" numFmtId="34">
    <oc r="K49">
      <f>K15</f>
    </oc>
    <nc r="K49">
      <v>1034</v>
    </nc>
  </rcc>
  <rcc rId="2443" sId="5" numFmtId="34">
    <oc r="L49">
      <f>L15</f>
    </oc>
    <nc r="L49">
      <v>964</v>
    </nc>
  </rcc>
  <rcc rId="2444" sId="5" numFmtId="34">
    <oc r="P49">
      <f>P15</f>
    </oc>
    <nc r="P49">
      <v>958</v>
    </nc>
  </rcc>
  <rcc rId="2445" sId="5" numFmtId="34">
    <oc r="Q49">
      <f>Q15</f>
    </oc>
    <nc r="Q49">
      <v>638</v>
    </nc>
  </rcc>
  <rcc rId="2446" sId="5" numFmtId="34">
    <oc r="R49">
      <f>R15</f>
    </oc>
    <nc r="R49">
      <v>1751</v>
    </nc>
  </rcc>
  <rcc rId="2447" sId="5" numFmtId="34">
    <oc r="S49">
      <f>S15</f>
    </oc>
    <nc r="S49">
      <v>5387</v>
    </nc>
  </rcc>
  <rcc rId="2448" sId="5" numFmtId="34">
    <oc r="T49">
      <f>T15</f>
    </oc>
    <nc r="T49">
      <v>15353</v>
    </nc>
  </rcc>
  <rcc rId="2449" sId="5" numFmtId="34">
    <oc r="U49">
      <f>U15</f>
    </oc>
    <nc r="U49">
      <v>1385</v>
    </nc>
  </rcc>
  <rcc rId="2450" sId="5" numFmtId="34">
    <oc r="V49">
      <f>V15</f>
    </oc>
    <nc r="V49">
      <v>489</v>
    </nc>
  </rcc>
  <rcc rId="2451" sId="5" numFmtId="34">
    <oc r="C50">
      <f>C30+C29</f>
    </oc>
    <nc r="C50">
      <v>-9544</v>
    </nc>
  </rcc>
  <rcc rId="2452" sId="5" numFmtId="34">
    <oc r="D50">
      <f>D30+D29</f>
    </oc>
    <nc r="D50">
      <v>-10945</v>
    </nc>
  </rcc>
  <rcc rId="2453" sId="5" numFmtId="34">
    <oc r="E50">
      <f>E30+E29</f>
    </oc>
    <nc r="E50">
      <v>-8726</v>
    </nc>
  </rcc>
  <rcc rId="2454" sId="5" numFmtId="34">
    <oc r="F50">
      <f>F30+F29</f>
    </oc>
    <nc r="F50">
      <v>-12773</v>
    </nc>
  </rcc>
  <rcc rId="2455" sId="5" numFmtId="34">
    <oc r="G50">
      <f>G30+G29</f>
    </oc>
    <nc r="G50">
      <v>-9615</v>
    </nc>
  </rcc>
  <rcc rId="2456" sId="5" numFmtId="34">
    <oc r="H50">
      <f>H30+H29</f>
    </oc>
    <nc r="H50">
      <v>-9474</v>
    </nc>
  </rcc>
  <rcc rId="2457" sId="5" numFmtId="34">
    <oc r="I50">
      <f>I30+I29+1</f>
    </oc>
    <nc r="I50">
      <v>-9646</v>
    </nc>
  </rcc>
  <rcc rId="2458" sId="5" numFmtId="34">
    <oc r="J50">
      <f>J30+J29+1</f>
    </oc>
    <nc r="J50">
      <v>-14818</v>
    </nc>
  </rcc>
  <rcc rId="2459" sId="5" numFmtId="34">
    <oc r="K50">
      <f>K30+K29</f>
    </oc>
    <nc r="K50">
      <v>-14234</v>
    </nc>
  </rcc>
  <rcc rId="2460" sId="5" numFmtId="34">
    <oc r="L50">
      <f>L30+L29</f>
    </oc>
    <nc r="L50">
      <v>-14672</v>
    </nc>
  </rcc>
  <rcc rId="2461" sId="5" numFmtId="34">
    <oc r="P50">
      <f>P30+P29</f>
    </oc>
    <nc r="P50">
      <v>-10716</v>
    </nc>
  </rcc>
  <rcc rId="2462" sId="5" numFmtId="34">
    <oc r="Q50">
      <f>Q30+Q29</f>
    </oc>
    <nc r="Q50">
      <v>-12187</v>
    </nc>
  </rcc>
  <rcc rId="2463" sId="5" numFmtId="34">
    <oc r="R50">
      <f>R30+R29</f>
    </oc>
    <nc r="R50">
      <v>-18320</v>
    </nc>
  </rcc>
  <rcc rId="2464" sId="5" numFmtId="34">
    <oc r="S50">
      <f>S30+S29</f>
    </oc>
    <nc r="S50">
      <v>-10972</v>
    </nc>
  </rcc>
  <rcc rId="2465" sId="5" numFmtId="34">
    <oc r="T50">
      <f>T30+T29</f>
    </oc>
    <nc r="T50">
      <v>-12354</v>
    </nc>
  </rcc>
  <rcc rId="2466" sId="5" numFmtId="34">
    <oc r="U50">
      <f>U30+U29</f>
    </oc>
    <nc r="U50">
      <v>-14007</v>
    </nc>
  </rcc>
  <rcc rId="2467" sId="5" numFmtId="34">
    <oc r="V50">
      <f>V30+V29</f>
    </oc>
    <nc r="V50">
      <v>-19394</v>
    </nc>
  </rcc>
  <rcc rId="2468" sId="5" numFmtId="34">
    <oc r="C51">
      <f>SUM(C37:C50)</f>
    </oc>
    <nc r="C51">
      <v>475193</v>
    </nc>
  </rcc>
  <rcc rId="2469" sId="5" numFmtId="34">
    <oc r="D51">
      <f>SUM(D37:D50)</f>
    </oc>
    <nc r="D51">
      <v>495642</v>
    </nc>
  </rcc>
  <rcc rId="2470" sId="5" numFmtId="34">
    <oc r="E51">
      <f>SUM(E37:E50)</f>
    </oc>
    <nc r="E51">
      <v>526905</v>
    </nc>
  </rcc>
  <rcc rId="2471" sId="5" numFmtId="34">
    <oc r="F51">
      <f>SUM(F37:F50)</f>
    </oc>
    <nc r="F51">
      <v>515386</v>
    </nc>
  </rcc>
  <rcc rId="2472" sId="5" numFmtId="34">
    <oc r="G51">
      <f>SUM(G37:G50)</f>
    </oc>
    <nc r="G51">
      <v>515113</v>
    </nc>
  </rcc>
  <rcc rId="2473" sId="5" numFmtId="34">
    <oc r="H51">
      <f>SUM(H37:H50)</f>
    </oc>
    <nc r="H51">
      <v>529760</v>
    </nc>
  </rcc>
  <rcc rId="2474" sId="5" numFmtId="34">
    <oc r="I51">
      <f>SUM(I37:I50)</f>
    </oc>
    <nc r="I51">
      <v>515651</v>
    </nc>
  </rcc>
  <rcc rId="2475" sId="5" numFmtId="34">
    <oc r="J51">
      <f>SUM(J37:J50)</f>
    </oc>
    <nc r="J51">
      <v>497278</v>
    </nc>
  </rcc>
  <rcc rId="2476" sId="5" numFmtId="34">
    <oc r="K51">
      <f>SUM(K37:K50)</f>
    </oc>
    <nc r="K51">
      <v>520062</v>
    </nc>
  </rcc>
  <rcc rId="2477" sId="5" numFmtId="34">
    <oc r="L51">
      <f>SUM(L37:L50)</f>
    </oc>
    <nc r="L51">
      <v>522357</v>
    </nc>
  </rcc>
  <rcc rId="2478" sId="5" numFmtId="34">
    <oc r="M51">
      <f>SUM(M37:M50)</f>
    </oc>
    <nc r="M51">
      <v>594559</v>
    </nc>
  </rcc>
  <rcc rId="2479" sId="5" numFmtId="34">
    <oc r="N51">
      <f>SUM(N37:N50)</f>
    </oc>
    <nc r="N51">
      <v>590529</v>
    </nc>
  </rcc>
  <rcc rId="2480" sId="5" numFmtId="34">
    <oc r="O51">
      <f>SUM(O37:O50)</f>
    </oc>
    <nc r="O51">
      <v>586179</v>
    </nc>
  </rcc>
  <rcc rId="2481" sId="5" numFmtId="34">
    <oc r="P51">
      <f>SUM(P37:P50)</f>
    </oc>
    <nc r="P51">
      <v>491831</v>
    </nc>
  </rcc>
  <rcc rId="2482" sId="5" numFmtId="34">
    <oc r="Q51">
      <f>SUM(Q37:Q50)</f>
    </oc>
    <nc r="Q51">
      <v>552730</v>
    </nc>
  </rcc>
  <rcc rId="2483" sId="5" numFmtId="34">
    <oc r="R51">
      <f>SUM(R37:R50)</f>
    </oc>
    <nc r="R51">
      <v>569301</v>
    </nc>
  </rcc>
  <rcc rId="2484" sId="5" numFmtId="34">
    <oc r="S51">
      <f>SUM(S37:S50)</f>
    </oc>
    <nc r="S51">
      <v>611274</v>
    </nc>
  </rcc>
  <rcc rId="2485" sId="5" numFmtId="34">
    <oc r="T51">
      <f>SUM(T37:T50)</f>
    </oc>
    <nc r="T51">
      <v>600080</v>
    </nc>
  </rcc>
  <rcc rId="2486" sId="5" numFmtId="34">
    <oc r="U51">
      <f>SUM(U37:U50)</f>
    </oc>
    <nc r="U51">
      <v>634853</v>
    </nc>
  </rcc>
  <rcc rId="2487" sId="5" numFmtId="34">
    <oc r="V51">
      <f>SUM(V37:V50)</f>
    </oc>
    <nc r="V51">
      <v>640918</v>
    </nc>
  </rcc>
  <rcc rId="2488" sId="5" numFmtId="34">
    <oc r="C52">
      <f>C51-C33</f>
    </oc>
    <nc r="C52">
      <v>0</v>
    </nc>
  </rcc>
  <rcc rId="2489" sId="5">
    <oc r="E54">
      <f>E36</f>
    </oc>
    <nc r="E54" t="inlineStr">
      <is>
        <t>III Q 2017</t>
      </is>
    </nc>
  </rcc>
  <rcc rId="2490" sId="5">
    <oc r="F54">
      <f>F36</f>
    </oc>
    <nc r="F54" t="inlineStr">
      <is>
        <t>IV Q 2017</t>
      </is>
    </nc>
  </rcc>
  <rcc rId="2491" sId="5">
    <oc r="G54">
      <f>G36</f>
    </oc>
    <nc r="G54" t="inlineStr">
      <is>
        <t>I Q 2018</t>
      </is>
    </nc>
  </rcc>
  <rcc rId="2492" sId="5">
    <oc r="H54">
      <f>H36</f>
    </oc>
    <nc r="H54" t="inlineStr">
      <is>
        <t>II Q 2018</t>
      </is>
    </nc>
  </rcc>
  <rcc rId="2493" sId="5">
    <oc r="I54">
      <f>I36</f>
    </oc>
    <nc r="I54" t="inlineStr">
      <is>
        <t>III Q 2018</t>
      </is>
    </nc>
  </rcc>
  <rcc rId="2494" sId="5">
    <oc r="J54">
      <f>J36</f>
    </oc>
    <nc r="J54" t="inlineStr">
      <is>
        <t>IV Q 2018</t>
      </is>
    </nc>
  </rcc>
  <rcc rId="2495" sId="5">
    <oc r="K54">
      <f>K36</f>
    </oc>
    <nc r="K54" t="inlineStr">
      <is>
        <t>I Q 2019</t>
      </is>
    </nc>
  </rcc>
  <rcc rId="2496" sId="5">
    <oc r="N54">
      <f>N36</f>
    </oc>
    <nc r="N54" t="inlineStr">
      <is>
        <t>IV Q 2019</t>
      </is>
    </nc>
  </rcc>
  <rcc rId="2497" sId="5">
    <oc r="O54">
      <f>O36</f>
    </oc>
    <nc r="O54" t="inlineStr">
      <is>
        <t>I Q 2020</t>
      </is>
    </nc>
  </rcc>
  <rcc rId="2498" sId="5">
    <oc r="P54">
      <f>P36</f>
    </oc>
    <nc r="P54" t="inlineStr">
      <is>
        <t>II Q 2020</t>
      </is>
    </nc>
  </rcc>
  <rcc rId="2499" sId="5">
    <oc r="Q54">
      <f>Q36</f>
    </oc>
    <nc r="Q54" t="inlineStr">
      <is>
        <t>III Q 2020</t>
      </is>
    </nc>
  </rcc>
  <rcc rId="2500" sId="5">
    <oc r="R54">
      <f>R36</f>
    </oc>
    <nc r="R54" t="inlineStr">
      <is>
        <t>IV Q 2020</t>
      </is>
    </nc>
  </rcc>
  <rcc rId="2501" sId="5">
    <oc r="S54">
      <f>S36</f>
    </oc>
    <nc r="S54" t="inlineStr">
      <is>
        <t>I Q 2021</t>
      </is>
    </nc>
  </rcc>
  <rcc rId="2502" sId="5">
    <oc r="T54">
      <f>T36</f>
    </oc>
    <nc r="T54" t="inlineStr">
      <is>
        <t>II Q 2021</t>
      </is>
    </nc>
  </rcc>
  <rcc rId="2503" sId="5">
    <oc r="U54">
      <f>U36</f>
    </oc>
    <nc r="U54" t="inlineStr">
      <is>
        <t>III Q 2021</t>
      </is>
    </nc>
  </rcc>
  <rcc rId="2504" sId="5">
    <oc r="V54">
      <f>V36</f>
    </oc>
    <nc r="V54" t="inlineStr">
      <is>
        <t>IV Q 2021</t>
      </is>
    </nc>
  </rcc>
  <rcc rId="2505" sId="5" numFmtId="34">
    <oc r="C56">
      <f>C45/1000</f>
    </oc>
    <nc r="C56">
      <v>67</v>
    </nc>
  </rcc>
  <rcc rId="2506" sId="5" numFmtId="34">
    <oc r="D56">
      <f>D45/1000</f>
    </oc>
    <nc r="D56">
      <v>73</v>
    </nc>
  </rcc>
  <rcc rId="2507" sId="5" numFmtId="34">
    <oc r="E56">
      <f>E45/1000</f>
    </oc>
    <nc r="E56">
      <v>78</v>
    </nc>
  </rcc>
  <rcc rId="2508" sId="5" numFmtId="34">
    <oc r="F56">
      <f>F45/1000</f>
    </oc>
    <nc r="F56">
      <v>81</v>
    </nc>
  </rcc>
  <rcc rId="2509" sId="5" numFmtId="34">
    <oc r="G56">
      <f>G45/1000</f>
    </oc>
    <nc r="G56">
      <v>79</v>
    </nc>
  </rcc>
  <rcc rId="2510" sId="5" numFmtId="34">
    <oc r="H56">
      <f>H45/1000</f>
    </oc>
    <nc r="H56">
      <v>78</v>
    </nc>
  </rcc>
  <rcc rId="2511" sId="5" numFmtId="34">
    <oc r="I56">
      <f>I45/1000</f>
    </oc>
    <nc r="I56">
      <v>76</v>
    </nc>
  </rcc>
  <rcc rId="2512" sId="5" numFmtId="34">
    <oc r="J56">
      <f>J45/1000</f>
    </oc>
    <nc r="J56">
      <v>70</v>
    </nc>
  </rcc>
  <rcc rId="2513" sId="5" numFmtId="34">
    <oc r="K56">
      <f>K45/1000</f>
    </oc>
    <nc r="K56">
      <v>66</v>
    </nc>
  </rcc>
  <rcc rId="2514" sId="5" numFmtId="34">
    <oc r="L56">
      <f>L45/1000+1</f>
    </oc>
    <nc r="L56">
      <v>69</v>
    </nc>
  </rcc>
  <rcc rId="2515" sId="5" numFmtId="34">
    <oc r="M56">
      <f>M45/1000</f>
    </oc>
    <nc r="M56">
      <v>71</v>
    </nc>
  </rcc>
  <rcc rId="2516" sId="5" numFmtId="34">
    <oc r="N56">
      <f>N45/1000</f>
    </oc>
    <nc r="N56">
      <v>69</v>
    </nc>
  </rcc>
  <rcc rId="2517" sId="5" numFmtId="34">
    <oc r="O56">
      <f>O45/1000</f>
    </oc>
    <nc r="O56">
      <v>64</v>
    </nc>
  </rcc>
  <rcc rId="2518" sId="5" numFmtId="34">
    <oc r="P56">
      <f>P45/1000</f>
    </oc>
    <nc r="P56">
      <v>48</v>
    </nc>
  </rcc>
  <rcc rId="2519" sId="5" numFmtId="34">
    <oc r="Q56">
      <f>Q45/1000</f>
    </oc>
    <nc r="Q56">
      <v>55</v>
    </nc>
  </rcc>
  <rcc rId="2520" sId="5" numFmtId="34">
    <oc r="R56">
      <f>R45/1000</f>
    </oc>
    <nc r="R56">
      <v>59</v>
    </nc>
  </rcc>
  <rcc rId="2521" sId="5" numFmtId="34">
    <oc r="S56">
      <f>S45/1000</f>
    </oc>
    <nc r="S56">
      <v>62</v>
    </nc>
  </rcc>
  <rcc rId="2522" sId="5" numFmtId="34">
    <oc r="T56">
      <f>T45/1000</f>
    </oc>
    <nc r="T56">
      <v>65</v>
    </nc>
  </rcc>
  <rcc rId="2523" sId="5" numFmtId="34">
    <oc r="U56">
      <f>U45/1000</f>
    </oc>
    <nc r="U56">
      <v>72</v>
    </nc>
  </rcc>
  <rcc rId="2524" sId="5" numFmtId="34">
    <oc r="V56">
      <f>V45/1000</f>
    </oc>
    <nc r="V56">
      <v>70</v>
    </nc>
  </rcc>
  <rcc rId="2525" sId="5" numFmtId="34">
    <oc r="C57">
      <f>C44/1000</f>
    </oc>
    <nc r="C57">
      <v>-2</v>
    </nc>
  </rcc>
  <rcc rId="2526" sId="5" numFmtId="34">
    <oc r="D57">
      <f>D44/1000</f>
    </oc>
    <nc r="D57">
      <v>-3</v>
    </nc>
  </rcc>
  <rcc rId="2527" sId="5" numFmtId="34">
    <oc r="E57">
      <f>E44/1000</f>
    </oc>
    <nc r="E57">
      <v>-4</v>
    </nc>
  </rcc>
  <rcc rId="2528" sId="5" numFmtId="34">
    <oc r="F57">
      <f>F44/1000</f>
    </oc>
    <nc r="F57">
      <v>-3</v>
    </nc>
  </rcc>
  <rcc rId="2529" sId="5" numFmtId="34">
    <oc r="G57">
      <f>G44/1000</f>
    </oc>
    <nc r="G57">
      <v>-4</v>
    </nc>
  </rcc>
  <rcc rId="2530" sId="5" numFmtId="34">
    <oc r="H57">
      <f>H44/1000</f>
    </oc>
    <nc r="H57">
      <v>-4</v>
    </nc>
  </rcc>
  <rcc rId="2531" sId="5" numFmtId="34">
    <oc r="I57">
      <f>I44/1000</f>
    </oc>
    <nc r="I57">
      <v>-4</v>
    </nc>
  </rcc>
  <rcc rId="2532" sId="5" numFmtId="34">
    <oc r="J57">
      <f>J44/1000</f>
    </oc>
    <nc r="J57">
      <v>0</v>
    </nc>
  </rcc>
  <rcc rId="2533" sId="5" numFmtId="34">
    <oc r="K57">
      <f>K44/1000</f>
    </oc>
    <nc r="K57">
      <v>-1</v>
    </nc>
  </rcc>
  <rcc rId="2534" sId="5" numFmtId="34">
    <oc r="L57">
      <f>L44/1000</f>
    </oc>
    <nc r="L57">
      <v>-1</v>
    </nc>
  </rcc>
  <rcc rId="2535" sId="5" numFmtId="34">
    <oc r="M57">
      <f>M44/1000</f>
    </oc>
    <nc r="M57">
      <v>-1</v>
    </nc>
  </rcc>
  <rcc rId="2536" sId="5" numFmtId="34">
    <oc r="N57">
      <f>N44/1000</f>
    </oc>
    <nc r="N57">
      <v>13</v>
    </nc>
  </rcc>
  <rcc rId="2537" sId="5" numFmtId="34">
    <oc r="O57">
      <f>O44/1000</f>
    </oc>
    <nc r="O57">
      <v>2</v>
    </nc>
  </rcc>
  <rcc rId="2538" sId="5" numFmtId="34">
    <oc r="P57">
      <f>P44/1000</f>
    </oc>
    <nc r="P57">
      <v>1</v>
    </nc>
  </rcc>
  <rcc rId="2539" sId="5" numFmtId="34">
    <oc r="Q57">
      <f>Q44/1000</f>
    </oc>
    <nc r="Q57">
      <v>1</v>
    </nc>
  </rcc>
  <rcc rId="2540" sId="5" numFmtId="34">
    <oc r="R57">
      <f>R44/1000</f>
    </oc>
    <nc r="R57">
      <v>1</v>
    </nc>
  </rcc>
  <rcc rId="2541" sId="5" numFmtId="34">
    <oc r="S57">
      <f>S44/1000</f>
    </oc>
    <nc r="S57">
      <v>2</v>
    </nc>
  </rcc>
  <rcc rId="2542" sId="5" numFmtId="34">
    <oc r="T57">
      <f>T44/1000</f>
    </oc>
    <nc r="T57">
      <v>1</v>
    </nc>
  </rcc>
  <rcc rId="2543" sId="5" numFmtId="34">
    <oc r="U57">
      <f>U44/1000</f>
    </oc>
    <nc r="U57">
      <v>2</v>
    </nc>
  </rcc>
  <rcc rId="2544" sId="5" numFmtId="34">
    <oc r="V57">
      <f>V44/1000</f>
    </oc>
    <nc r="V57">
      <v>2</v>
    </nc>
  </rcc>
  <rcc rId="2545" sId="5" numFmtId="34">
    <oc r="C58">
      <f>C47/1000</f>
    </oc>
    <nc r="C58">
      <v>19</v>
    </nc>
  </rcc>
  <rcc rId="2546" sId="5" numFmtId="34">
    <oc r="D58">
      <f>D47/1000</f>
    </oc>
    <nc r="D58">
      <v>20</v>
    </nc>
  </rcc>
  <rcc rId="2547" sId="5" numFmtId="34">
    <oc r="E58">
      <f>E47/1000</f>
    </oc>
    <nc r="E58">
      <v>24</v>
    </nc>
  </rcc>
  <rcc rId="2548" sId="5" numFmtId="34">
    <oc r="F58">
      <f>F47/1000</f>
    </oc>
    <nc r="F58">
      <v>14</v>
    </nc>
  </rcc>
  <rcc rId="2549" sId="5" numFmtId="34">
    <oc r="G58">
      <f>G47/1000</f>
    </oc>
    <nc r="G58">
      <v>15</v>
    </nc>
  </rcc>
  <rcc rId="2550" sId="5" numFmtId="34">
    <oc r="H58">
      <f>H47/1000</f>
    </oc>
    <nc r="H58">
      <v>17</v>
    </nc>
  </rcc>
  <rcc rId="2551" sId="5" numFmtId="34">
    <oc r="I58">
      <f>I47/1000</f>
    </oc>
    <nc r="I58">
      <v>13</v>
    </nc>
  </rcc>
  <rcc rId="2552" sId="5" numFmtId="34">
    <oc r="J58">
      <f>J47/1000</f>
    </oc>
    <nc r="J58">
      <v>14</v>
    </nc>
  </rcc>
  <rcc rId="2553" sId="5" numFmtId="34">
    <oc r="K58">
      <f>K47/1000</f>
    </oc>
    <nc r="K58">
      <v>16</v>
    </nc>
  </rcc>
  <rcc rId="2554" sId="5" numFmtId="34">
    <oc r="L58">
      <f>L47/1000</f>
    </oc>
    <nc r="L58">
      <v>11</v>
    </nc>
  </rcc>
  <rcc rId="2555" sId="5" numFmtId="34">
    <oc r="M58">
      <f>M47/1000</f>
    </oc>
    <nc r="M58">
      <v>14</v>
    </nc>
  </rcc>
  <rcc rId="2556" sId="5" numFmtId="34">
    <oc r="N58">
      <f>N47/1000</f>
    </oc>
    <nc r="N58">
      <v>10</v>
    </nc>
  </rcc>
  <rcc rId="2557" sId="5" numFmtId="34">
    <oc r="O58">
      <f>O47/1000</f>
    </oc>
    <nc r="O58">
      <v>25</v>
    </nc>
  </rcc>
  <rcc rId="2558" sId="5" numFmtId="34">
    <oc r="P58">
      <f>P47/1000</f>
    </oc>
    <nc r="P58">
      <v>28</v>
    </nc>
  </rcc>
  <rcc rId="2559" sId="5" numFmtId="34">
    <oc r="Q58">
      <f>Q47/1000</f>
    </oc>
    <nc r="Q58">
      <v>23</v>
    </nc>
  </rcc>
  <rcc rId="2560" sId="5" numFmtId="34">
    <oc r="R58">
      <f>R47/1000</f>
    </oc>
    <nc r="R58">
      <v>36</v>
    </nc>
  </rcc>
  <rcc rId="2561" sId="5" numFmtId="34">
    <oc r="S58">
      <f>S47/1000</f>
    </oc>
    <nc r="S58">
      <v>39</v>
    </nc>
  </rcc>
  <rcc rId="2562" sId="5" numFmtId="34">
    <oc r="T58">
      <f>T47/1000</f>
    </oc>
    <nc r="T58">
      <v>26</v>
    </nc>
  </rcc>
  <rcc rId="2563" sId="5" numFmtId="34">
    <oc r="U58">
      <f>U47/1000</f>
    </oc>
    <nc r="U58">
      <v>20</v>
    </nc>
  </rcc>
  <rcc rId="2564" sId="5" numFmtId="34">
    <oc r="V58">
      <f>V47/1000</f>
    </oc>
    <nc r="V58">
      <v>27</v>
    </nc>
  </rcc>
  <rcc rId="2565" sId="5" numFmtId="34">
    <oc r="C59">
      <f>C39/1000</f>
    </oc>
    <nc r="C59">
      <v>12</v>
    </nc>
  </rcc>
  <rcc rId="2566" sId="5" numFmtId="34">
    <oc r="D59">
      <f>D39/1000</f>
    </oc>
    <nc r="D59">
      <v>11</v>
    </nc>
  </rcc>
  <rcc rId="2567" sId="5" numFmtId="34">
    <oc r="E59">
      <f>E39/1000</f>
    </oc>
    <nc r="E59">
      <v>16</v>
    </nc>
  </rcc>
  <rcc rId="2568" sId="5" numFmtId="34">
    <oc r="F59">
      <f>F39/1000</f>
    </oc>
    <nc r="F59">
      <v>18</v>
    </nc>
  </rcc>
  <rcc rId="2569" sId="5" numFmtId="34">
    <oc r="G59">
      <f>G39/1000</f>
    </oc>
    <nc r="G59">
      <v>14</v>
    </nc>
  </rcc>
  <rcc rId="2570" sId="5" numFmtId="34">
    <oc r="H59">
      <f>H39/1000</f>
    </oc>
    <nc r="H59">
      <v>13</v>
    </nc>
  </rcc>
  <rcc rId="2571" sId="5" numFmtId="34">
    <oc r="I59">
      <f>I39/1000</f>
    </oc>
    <nc r="I59">
      <v>13</v>
    </nc>
  </rcc>
  <rcc rId="2572" sId="5" numFmtId="34">
    <oc r="J59">
      <f>J39/1000</f>
    </oc>
    <nc r="J59">
      <v>22</v>
    </nc>
  </rcc>
  <rcc rId="2573" sId="5" numFmtId="34">
    <oc r="K59">
      <f>K39/1000</f>
    </oc>
    <nc r="K59">
      <v>14</v>
    </nc>
  </rcc>
  <rcc rId="2574" sId="5" numFmtId="34">
    <oc r="L59">
      <f>L39/1000</f>
    </oc>
    <nc r="L59">
      <v>13</v>
    </nc>
  </rcc>
  <rcc rId="2575" sId="5" numFmtId="34">
    <oc r="M59">
      <f>M39/1000</f>
    </oc>
    <nc r="M59">
      <v>16</v>
    </nc>
  </rcc>
  <rcc rId="2576" sId="5" numFmtId="34">
    <oc r="N59">
      <f>N39/1000</f>
    </oc>
    <nc r="N59">
      <v>2</v>
    </nc>
  </rcc>
  <rcc rId="2577" sId="5" numFmtId="34">
    <oc r="O59">
      <f>O39/1000</f>
    </oc>
    <nc r="O59">
      <v>11</v>
    </nc>
  </rcc>
  <rcc rId="2578" sId="5" numFmtId="34">
    <oc r="P59">
      <f>P39/1000</f>
    </oc>
    <nc r="P59">
      <v>6</v>
    </nc>
  </rcc>
  <rcc rId="2579" sId="5" numFmtId="34">
    <oc r="Q59">
      <f>Q39/1000</f>
    </oc>
    <nc r="Q59">
      <v>8</v>
    </nc>
  </rcc>
  <rcc rId="2580" sId="5" numFmtId="34">
    <oc r="R59">
      <f>R39/1000</f>
    </oc>
    <nc r="R59">
      <v>12</v>
    </nc>
  </rcc>
  <rcc rId="2581" sId="5" numFmtId="34">
    <oc r="S59">
      <f>S39/1000</f>
    </oc>
    <nc r="S59">
      <v>11</v>
    </nc>
  </rcc>
  <rcc rId="2582" sId="5" numFmtId="34">
    <oc r="T59">
      <f>T39/1000</f>
    </oc>
    <nc r="T59">
      <v>12</v>
    </nc>
  </rcc>
  <rcc rId="2583" sId="5" numFmtId="34">
    <oc r="U59">
      <f>U39/1000</f>
    </oc>
    <nc r="U59">
      <v>15</v>
    </nc>
  </rcc>
  <rcc rId="2584" sId="5" numFmtId="34">
    <oc r="V59">
      <f>V39/1000</f>
    </oc>
    <nc r="V59">
      <v>14</v>
    </nc>
  </rcc>
  <rcc rId="2585" sId="5" numFmtId="34">
    <oc r="C60">
      <f>C37/1000</f>
    </oc>
    <nc r="C60">
      <v>83</v>
    </nc>
  </rcc>
  <rcc rId="2586" sId="5" numFmtId="34">
    <oc r="D60">
      <f>D37/1000</f>
    </oc>
    <nc r="D60">
      <v>85</v>
    </nc>
  </rcc>
  <rcc rId="2587" sId="5" numFmtId="34">
    <oc r="E60">
      <f>E37/1000</f>
    </oc>
    <nc r="E60">
      <v>84</v>
    </nc>
  </rcc>
  <rcc rId="2588" sId="5" numFmtId="34">
    <oc r="F60">
      <f>F37/1000</f>
    </oc>
    <nc r="F60">
      <v>85</v>
    </nc>
  </rcc>
  <rcc rId="2589" sId="5" numFmtId="34">
    <oc r="G60">
      <f>G37/1000</f>
    </oc>
    <nc r="G60">
      <v>81</v>
    </nc>
  </rcc>
  <rcc rId="2590" sId="5" numFmtId="34">
    <oc r="H60">
      <f>H37/1000</f>
    </oc>
    <nc r="H60">
      <v>80</v>
    </nc>
  </rcc>
  <rcc rId="2591" sId="5" numFmtId="34">
    <oc r="I60">
      <f>I37/1000</f>
    </oc>
    <nc r="I60">
      <v>76</v>
    </nc>
  </rcc>
  <rcc rId="2592" sId="5" numFmtId="34">
    <oc r="J60">
      <f>J37/1000</f>
    </oc>
    <nc r="J60">
      <v>80</v>
    </nc>
  </rcc>
  <rcc rId="2593" sId="5" numFmtId="34">
    <oc r="K60">
      <f>K37/1000</f>
    </oc>
    <nc r="K60">
      <v>81</v>
    </nc>
  </rcc>
  <rcc rId="2594" sId="5" numFmtId="34">
    <oc r="L60">
      <f>L37/1000</f>
    </oc>
    <nc r="L60">
      <v>81</v>
    </nc>
  </rcc>
  <rcc rId="2595" sId="5" numFmtId="34">
    <oc r="M60">
      <f>M37/1000</f>
    </oc>
    <nc r="M60">
      <v>82</v>
    </nc>
  </rcc>
  <rcc rId="2596" sId="5" numFmtId="34">
    <oc r="N60">
      <f>N37/1000</f>
    </oc>
    <nc r="N60">
      <v>81</v>
    </nc>
  </rcc>
  <rcc rId="2597" sId="5" numFmtId="34">
    <oc r="O60">
      <f>O37/1000</f>
    </oc>
    <nc r="O60">
      <v>79</v>
    </nc>
  </rcc>
  <rcc rId="2598" sId="5" numFmtId="34">
    <oc r="P60">
      <f>P37/1000</f>
    </oc>
    <nc r="P60">
      <v>73</v>
    </nc>
  </rcc>
  <rcc rId="2599" sId="5" numFmtId="34">
    <oc r="Q60">
      <f>Q37/1000</f>
    </oc>
    <nc r="Q60">
      <v>77</v>
    </nc>
  </rcc>
  <rcc rId="2600" sId="5" numFmtId="34">
    <oc r="R60">
      <f>R37/1000</f>
    </oc>
    <nc r="R60">
      <v>80</v>
    </nc>
  </rcc>
  <rcc rId="2601" sId="5" numFmtId="34">
    <oc r="S60">
      <f>S37/1000</f>
    </oc>
    <nc r="S60">
      <v>97</v>
    </nc>
  </rcc>
  <rcc rId="2602" sId="5" numFmtId="34">
    <oc r="T60">
      <f>T37/1000</f>
    </oc>
    <nc r="T60">
      <v>93</v>
    </nc>
  </rcc>
  <rcc rId="2603" sId="5" numFmtId="34">
    <oc r="U60">
      <f>U37/1000</f>
    </oc>
    <nc r="U60">
      <v>101</v>
    </nc>
  </rcc>
  <rcc rId="2604" sId="5" numFmtId="34">
    <oc r="V60">
      <f>V37/1000</f>
    </oc>
    <nc r="V60">
      <v>102</v>
    </nc>
  </rcc>
  <rcc rId="2605" sId="5" numFmtId="34">
    <oc r="C61">
      <f>C40/1000</f>
    </oc>
    <nc r="C61">
      <v>78</v>
    </nc>
  </rcc>
  <rcc rId="2606" sId="5" numFmtId="34">
    <oc r="D61">
      <f>D40/1000</f>
    </oc>
    <nc r="D61">
      <v>85</v>
    </nc>
  </rcc>
  <rcc rId="2607" sId="5" numFmtId="34">
    <oc r="E61">
      <f>E40/1000</f>
    </oc>
    <nc r="E61">
      <v>92</v>
    </nc>
  </rcc>
  <rcc rId="2608" sId="5" numFmtId="34">
    <oc r="F61">
      <f>F40/1000</f>
    </oc>
    <nc r="F61">
      <v>91</v>
    </nc>
  </rcc>
  <rcc rId="2609" sId="5" numFmtId="34">
    <oc r="G61">
      <f>G40/1000</f>
    </oc>
    <nc r="G61">
      <v>89</v>
    </nc>
  </rcc>
  <rcc rId="2610" sId="5" numFmtId="34">
    <oc r="H61">
      <f>H40/1000</f>
    </oc>
    <nc r="H61">
      <v>101</v>
    </nc>
  </rcc>
  <rcc rId="2611" sId="5" numFmtId="34">
    <oc r="I61">
      <f>I40/1000</f>
    </oc>
    <nc r="I61">
      <v>97</v>
    </nc>
  </rcc>
  <rcc rId="2612" sId="5" numFmtId="34">
    <oc r="J61">
      <f>J40/1000</f>
    </oc>
    <nc r="J61">
      <v>110</v>
    </nc>
  </rcc>
  <rcc rId="2613" sId="5" numFmtId="34">
    <oc r="K61">
      <f>K40/1000</f>
    </oc>
    <nc r="K61">
      <v>107</v>
    </nc>
  </rcc>
  <rcc rId="2614" sId="5" numFmtId="34">
    <oc r="L61">
      <f>L40/1000</f>
    </oc>
    <nc r="L61">
      <v>114</v>
    </nc>
  </rcc>
  <rcc rId="2615" sId="5" numFmtId="34">
    <oc r="M61">
      <f>M40/1000</f>
    </oc>
    <nc r="M61">
      <v>112</v>
    </nc>
  </rcc>
  <rcc rId="2616" sId="5" numFmtId="34">
    <oc r="N61">
      <f>N40/1000</f>
    </oc>
    <nc r="N61">
      <v>110</v>
    </nc>
  </rcc>
  <rcc rId="2617" sId="5" numFmtId="34">
    <oc r="O61">
      <f>O40/1000</f>
    </oc>
    <nc r="O61">
      <v>122</v>
    </nc>
  </rcc>
  <rcc rId="2618" sId="5" numFmtId="34">
    <oc r="P61">
      <f>P40/1000</f>
    </oc>
    <nc r="P61">
      <v>104</v>
    </nc>
  </rcc>
  <rcc rId="2619" sId="5" numFmtId="34">
    <oc r="Q61">
      <f>Q40/1000</f>
    </oc>
    <nc r="Q61">
      <v>116</v>
    </nc>
  </rcc>
  <rcc rId="2620" sId="5" numFmtId="34">
    <oc r="R61">
      <f>R40/1000</f>
    </oc>
    <nc r="R61">
      <v>127</v>
    </nc>
  </rcc>
  <rcc rId="2621" sId="5" numFmtId="34">
    <oc r="S61">
      <f>S40/1000</f>
    </oc>
    <nc r="S61">
      <v>120</v>
    </nc>
  </rcc>
  <rcc rId="2622" sId="5" numFmtId="34">
    <oc r="T61">
      <f>T40/1000</f>
    </oc>
    <nc r="T61">
      <v>137</v>
    </nc>
  </rcc>
  <rcc rId="2623" sId="5" numFmtId="34">
    <oc r="U61">
      <f>U40/1000</f>
    </oc>
    <nc r="U61">
      <v>154</v>
    </nc>
  </rcc>
  <rcc rId="2624" sId="5" numFmtId="34">
    <oc r="V61">
      <f>V40/1000</f>
    </oc>
    <nc r="V61">
      <v>163</v>
    </nc>
  </rcc>
  <rcc rId="2625" sId="5" numFmtId="34">
    <oc r="C62">
      <f>C41/1000</f>
    </oc>
    <nc r="C62">
      <v>46</v>
    </nc>
  </rcc>
  <rcc rId="2626" sId="5" numFmtId="34">
    <oc r="D62">
      <f>D41/1000</f>
    </oc>
    <nc r="D62">
      <v>49</v>
    </nc>
  </rcc>
  <rcc rId="2627" sId="5" numFmtId="34">
    <oc r="E62">
      <f>E41/1000</f>
    </oc>
    <nc r="E62">
      <v>48</v>
    </nc>
  </rcc>
  <rcc rId="2628" sId="5" numFmtId="34">
    <oc r="F62">
      <f>F41/1000</f>
    </oc>
    <nc r="F62">
      <v>52</v>
    </nc>
  </rcc>
  <rcc rId="2629" sId="5" numFmtId="34">
    <oc r="G62">
      <f>G41/1000</f>
    </oc>
    <nc r="G62">
      <v>48</v>
    </nc>
  </rcc>
  <rcc rId="2630" sId="5" numFmtId="34">
    <oc r="H62">
      <f>H41/1000</f>
    </oc>
    <nc r="H62">
      <v>48</v>
    </nc>
  </rcc>
  <rcc rId="2631" sId="5" numFmtId="34">
    <oc r="I62">
      <f>I41/1000</f>
    </oc>
    <nc r="I62">
      <v>50</v>
    </nc>
  </rcc>
  <rcc rId="2632" sId="5" numFmtId="34">
    <oc r="J62">
      <f>J41/1000</f>
    </oc>
    <nc r="J62">
      <v>51</v>
    </nc>
  </rcc>
  <rcc rId="2633" sId="5" numFmtId="34">
    <oc r="K62">
      <f>K41/1000</f>
    </oc>
    <nc r="K62">
      <v>49</v>
    </nc>
  </rcc>
  <rcc rId="2634" sId="5" numFmtId="34">
    <oc r="L62">
      <f>L41/1000</f>
    </oc>
    <nc r="L62">
      <v>49</v>
    </nc>
  </rcc>
  <rcc rId="2635" sId="5" numFmtId="34">
    <oc r="M62">
      <f>M41/1000</f>
    </oc>
    <nc r="M62">
      <v>101</v>
    </nc>
  </rcc>
  <rcc rId="2636" sId="5" numFmtId="34">
    <oc r="N62">
      <f>N41/1000</f>
    </oc>
    <nc r="N62">
      <v>95</v>
    </nc>
  </rcc>
  <rcc rId="2637" sId="5" numFmtId="34">
    <oc r="O62">
      <f>O41/1000</f>
    </oc>
    <nc r="O62">
      <v>89</v>
    </nc>
  </rcc>
  <rcc rId="2638" sId="5" numFmtId="34">
    <oc r="P62">
      <f>P41/1000</f>
    </oc>
    <nc r="P62">
      <v>36</v>
    </nc>
  </rcc>
  <rcc rId="2639" sId="5" numFmtId="34">
    <oc r="Q62">
      <f>Q41/1000</f>
    </oc>
    <nc r="Q62">
      <v>44</v>
    </nc>
  </rcc>
  <rcc rId="2640" sId="5" numFmtId="34">
    <oc r="R62">
      <f>R41/1000</f>
    </oc>
    <nc r="R62">
      <v>47</v>
    </nc>
  </rcc>
  <rcc rId="2641" sId="5" numFmtId="34">
    <oc r="S62">
      <f>S41/1000</f>
    </oc>
    <nc r="S62">
      <v>46</v>
    </nc>
  </rcc>
  <rcc rId="2642" sId="5" numFmtId="34">
    <oc r="T62">
      <f>T41/1000</f>
    </oc>
    <nc r="T62">
      <v>47</v>
    </nc>
  </rcc>
  <rcc rId="2643" sId="5" numFmtId="34">
    <oc r="U62">
      <f>U41/1000</f>
    </oc>
    <nc r="U62">
      <v>48</v>
    </nc>
  </rcc>
  <rcc rId="2644" sId="5" numFmtId="34">
    <oc r="V62">
      <f>V41/1000</f>
    </oc>
    <nc r="V62">
      <v>48</v>
    </nc>
  </rcc>
  <rcc rId="2645" sId="5" numFmtId="34">
    <oc r="C63">
      <f>(C38+C48)/1000</f>
    </oc>
    <nc r="C63">
      <v>57</v>
    </nc>
  </rcc>
  <rcc rId="2646" sId="5" numFmtId="34">
    <oc r="D63">
      <f>(D38+D48)/1000</f>
    </oc>
    <nc r="D63">
      <v>48</v>
    </nc>
  </rcc>
  <rcc rId="2647" sId="5" numFmtId="34">
    <oc r="E63">
      <f>(E38+E48)/1000</f>
    </oc>
    <nc r="E63">
      <v>64</v>
    </nc>
  </rcc>
  <rcc rId="2648" sId="5" numFmtId="34">
    <oc r="F63">
      <f>(F38+F48)/1000</f>
    </oc>
    <nc r="F63">
      <v>58</v>
    </nc>
  </rcc>
  <rcc rId="2649" sId="5" numFmtId="34">
    <oc r="G63">
      <f>(G38+G48)/1000</f>
    </oc>
    <nc r="G63">
      <v>70</v>
    </nc>
  </rcc>
  <rcc rId="2650" sId="5" numFmtId="34">
    <oc r="H63">
      <f>(H38+H48)/1000</f>
    </oc>
    <nc r="H63">
      <v>72</v>
    </nc>
  </rcc>
  <rcc rId="2651" sId="5" numFmtId="34">
    <oc r="I63">
      <f>(I38+I48)/1000</f>
    </oc>
    <nc r="I63">
      <v>80</v>
    </nc>
  </rcc>
  <rcc rId="2652" sId="5" numFmtId="34">
    <oc r="J63">
      <f>(J38+J48)/1000</f>
    </oc>
    <nc r="J63">
      <v>42</v>
    </nc>
  </rcc>
  <rcc rId="2653" sId="5" numFmtId="34">
    <oc r="K63">
      <f>(K38+K48)/1000</f>
    </oc>
    <nc r="K63">
      <v>77</v>
    </nc>
  </rcc>
  <rcc rId="2654" sId="5" numFmtId="34">
    <oc r="L63">
      <f>(L38+L48)/1000</f>
    </oc>
    <nc r="L63">
      <v>63</v>
    </nc>
  </rcc>
  <rcc rId="2655" sId="5" numFmtId="34">
    <oc r="M63">
      <f>(M38+M48)/1000-1</f>
    </oc>
    <nc r="M63">
      <v>75</v>
    </nc>
  </rcc>
  <rcc rId="2656" sId="5" numFmtId="34">
    <oc r="N63">
      <f>(N38+N48)/1000</f>
    </oc>
    <nc r="N63">
      <v>87</v>
    </nc>
  </rcc>
  <rcc rId="2657" sId="5" numFmtId="34">
    <oc r="O63">
      <f>(O38+O48)/1000</f>
    </oc>
    <nc r="O63">
      <v>64</v>
    </nc>
  </rcc>
  <rcc rId="2658" sId="5" numFmtId="34">
    <oc r="P63">
      <f>(P38+P48)/1000</f>
    </oc>
    <nc r="P63">
      <v>80</v>
    </nc>
  </rcc>
  <rcc rId="2659" sId="5" numFmtId="34">
    <oc r="Q63">
      <f>(Q38+Q48)/1000</f>
    </oc>
    <nc r="Q63">
      <v>100</v>
    </nc>
  </rcc>
  <rcc rId="2660" sId="5" numFmtId="34">
    <oc r="R63">
      <f>(R38+R48)/1000</f>
    </oc>
    <nc r="R63">
      <v>78</v>
    </nc>
  </rcc>
  <rcc rId="2661" sId="5" numFmtId="34">
    <oc r="S63">
      <f>(S38+S48)/1000</f>
    </oc>
    <nc r="S63">
      <v>95</v>
    </nc>
  </rcc>
  <rcc rId="2662" sId="5" numFmtId="34">
    <oc r="T63">
      <f>(T38+T48+T42)/1000</f>
    </oc>
    <nc r="T63">
      <v>131</v>
    </nc>
  </rcc>
  <rcc rId="2663" sId="5" numFmtId="34">
    <oc r="U63">
      <f>(U38+U48+U42)/1000</f>
    </oc>
    <nc r="U63">
      <v>142</v>
    </nc>
  </rcc>
  <rcc rId="2664" sId="5" numFmtId="34">
    <oc r="V63">
      <f>(V38+V48+V42)/1000</f>
    </oc>
    <nc r="V63">
      <v>154</v>
    </nc>
  </rcc>
  <rcc rId="2665" sId="5" numFmtId="34">
    <oc r="C64">
      <f>C46/1000</f>
    </oc>
    <nc r="C64">
      <v>49</v>
    </nc>
  </rcc>
  <rcc rId="2666" sId="5" numFmtId="34">
    <oc r="D64">
      <f>D46/1000</f>
    </oc>
    <nc r="D64">
      <v>54</v>
    </nc>
  </rcc>
  <rcc rId="2667" sId="5" numFmtId="34">
    <oc r="E64">
      <f>E46/1000</f>
    </oc>
    <nc r="E64">
      <v>48</v>
    </nc>
  </rcc>
  <rcc rId="2668" sId="5" numFmtId="34">
    <oc r="F64">
      <f>F46/1000</f>
    </oc>
    <nc r="F64">
      <v>47</v>
    </nc>
  </rcc>
  <rcc rId="2669" sId="5" numFmtId="34">
    <oc r="G64">
      <f>G46/1000</f>
    </oc>
    <nc r="G64">
      <v>48</v>
    </nc>
  </rcc>
  <rcc rId="2670" sId="5" numFmtId="34">
    <oc r="H64">
      <f>H46/1000</f>
    </oc>
    <nc r="H64">
      <v>52</v>
    </nc>
  </rcc>
  <rcc rId="2671" sId="5" numFmtId="34">
    <oc r="I64">
      <f>I46/1000</f>
    </oc>
    <nc r="I64">
      <v>45</v>
    </nc>
  </rcc>
  <rcc rId="2672" sId="5" numFmtId="34">
    <oc r="J64">
      <f>J46/1000</f>
    </oc>
    <nc r="J64">
      <v>37</v>
    </nc>
  </rcc>
  <rcc rId="2673" sId="5" numFmtId="34">
    <oc r="K64">
      <f>K46/1000</f>
    </oc>
    <nc r="K64">
      <v>44</v>
    </nc>
  </rcc>
  <rcc rId="2674" sId="5" numFmtId="34">
    <oc r="L64">
      <f>L46/1000</f>
    </oc>
    <nc r="L64">
      <v>53</v>
    </nc>
  </rcc>
  <rcc rId="2675" sId="5" numFmtId="34">
    <oc r="M64">
      <f>M46/1000</f>
    </oc>
    <nc r="M64">
      <v>53</v>
    </nc>
  </rcc>
  <rcc rId="2676" sId="5" numFmtId="34">
    <oc r="N64">
      <f>N46/1000</f>
    </oc>
    <nc r="N64">
      <v>53</v>
    </nc>
  </rcc>
  <rcc rId="2677" sId="5" numFmtId="34">
    <oc r="O64">
      <f>O46/1000</f>
    </oc>
    <nc r="O64">
      <v>56</v>
    </nc>
  </rcc>
  <rcc rId="2678" sId="5" numFmtId="34">
    <oc r="P64">
      <f>P46/1000</f>
    </oc>
    <nc r="P64">
      <v>44</v>
    </nc>
  </rcc>
  <rcc rId="2679" sId="5" numFmtId="34">
    <oc r="Q64">
      <f>Q46/1000</f>
    </oc>
    <nc r="Q64">
      <v>53</v>
    </nc>
  </rcc>
  <rcc rId="2680" sId="5" numFmtId="34">
    <oc r="R64">
      <f>R46/1000</f>
    </oc>
    <nc r="R64">
      <v>50</v>
    </nc>
  </rcc>
  <rcc rId="2681" sId="5" numFmtId="34">
    <oc r="S64">
      <f>S46/1000</f>
    </oc>
    <nc r="S64">
      <v>49</v>
    </nc>
  </rcc>
  <rcc rId="2682" sId="5" numFmtId="34">
    <oc r="T64">
      <f>T46/1000</f>
    </oc>
    <nc r="T64">
      <v>52</v>
    </nc>
  </rcc>
  <rcc rId="2683" sId="5" numFmtId="34">
    <oc r="U64">
      <f>U46/1000</f>
    </oc>
    <nc r="U64">
      <v>59</v>
    </nc>
  </rcc>
  <rcc rId="2684" sId="5" numFmtId="34">
    <oc r="V64">
      <f>V46/1000</f>
    </oc>
    <nc r="V64">
      <v>48</v>
    </nc>
  </rcc>
  <rcc rId="2685" sId="5" numFmtId="34">
    <oc r="C65">
      <f>(C50+C43+C49)/1000+1</f>
    </oc>
    <nc r="C65">
      <v>24</v>
    </nc>
  </rcc>
  <rcc rId="2686" sId="5" numFmtId="34">
    <oc r="D65">
      <f>(D50+D43+D49)/1000+1</f>
    </oc>
    <nc r="D65">
      <v>30</v>
    </nc>
  </rcc>
  <rcc rId="2687" sId="5" numFmtId="34">
    <oc r="E65">
      <f>(E50+E43+E49)/1000-1</f>
    </oc>
    <nc r="E65">
      <v>32</v>
    </nc>
  </rcc>
  <rcc rId="2688" sId="5" numFmtId="34">
    <oc r="F65">
      <f>(F50+F43+F49)/1000+1</f>
    </oc>
    <nc r="F65">
      <v>25</v>
    </nc>
  </rcc>
  <rcc rId="2689" sId="5" numFmtId="34">
    <oc r="G65">
      <f>(G50+G43+G49)/1000+1</f>
    </oc>
    <nc r="G65">
      <v>29</v>
    </nc>
  </rcc>
  <rcc rId="2690" sId="5" numFmtId="34">
    <oc r="H65">
      <f>(H50+H43+H49)/1000-1</f>
    </oc>
    <nc r="H65">
      <v>24</v>
    </nc>
  </rcc>
  <rcc rId="2691" sId="5" numFmtId="34">
    <oc r="I65">
      <f>(I50+I43+I49)/1000-2</f>
    </oc>
    <nc r="I65">
      <v>23</v>
    </nc>
  </rcc>
  <rcc rId="2692" sId="5" numFmtId="34">
    <oc r="J65">
      <f>(J50+J43+J49)/1000</f>
    </oc>
    <nc r="J65">
      <v>23</v>
    </nc>
  </rcc>
  <rcc rId="2693" sId="5" numFmtId="34">
    <oc r="K65">
      <f>(K50+K43+K49)/1000</f>
    </oc>
    <nc r="K65">
      <v>22</v>
    </nc>
  </rcc>
  <rcc rId="2694" sId="5" numFmtId="34">
    <oc r="L65">
      <f>(L50+L43+L49)/1000</f>
    </oc>
    <nc r="L65">
      <v>21</v>
    </nc>
  </rcc>
  <rcc rId="2695" sId="5" numFmtId="34">
    <oc r="M65">
      <f>(M50+M43+M49)/1000</f>
    </oc>
    <nc r="M65">
      <v>21</v>
    </nc>
  </rcc>
  <rcc rId="2696" sId="5" numFmtId="34">
    <oc r="N65">
      <f>(N50+N43+N49)/1000</f>
    </oc>
    <nc r="N65">
      <v>22</v>
    </nc>
  </rcc>
  <rcc rId="2697" sId="5" numFmtId="34">
    <oc r="O65">
      <f>(O50+O43+O49)/1000</f>
    </oc>
    <nc r="O65">
      <v>28</v>
    </nc>
  </rcc>
  <rcc rId="2698" sId="5" numFmtId="34">
    <oc r="P65">
      <f>(P50+P43+P49)/1000</f>
    </oc>
    <nc r="P65">
      <v>23</v>
    </nc>
  </rcc>
  <rcc rId="2699" sId="5" numFmtId="34">
    <oc r="Q65">
      <f>(Q50+Q43+Q49)/1000</f>
    </oc>
    <nc r="Q65">
      <v>19</v>
    </nc>
  </rcc>
  <rcc rId="2700" sId="5" numFmtId="34">
    <oc r="R65">
      <f>(R50+R43+R49)/1000</f>
    </oc>
    <nc r="R65">
      <v>17</v>
    </nc>
  </rcc>
  <rcc rId="2701" sId="5" numFmtId="34">
    <oc r="S65">
      <f>(S50+S43+S49)/1000</f>
    </oc>
    <nc r="S65">
      <v>27</v>
    </nc>
  </rcc>
  <rcc rId="2702" sId="5" numFmtId="34">
    <oc r="T65">
      <f>(T50+T43+T49)/1000</f>
    </oc>
    <nc r="T65">
      <v>35</v>
    </nc>
  </rcc>
  <rcc rId="2703" sId="5" numFmtId="34">
    <oc r="U65">
      <f>(U50+U43+U49)/1000</f>
    </oc>
    <nc r="U65">
      <v>21</v>
    </nc>
  </rcc>
  <rcc rId="2704" sId="5" numFmtId="34">
    <oc r="V65">
      <f>(V50+V43+V49)/1000</f>
    </oc>
    <nc r="V65">
      <v>13</v>
    </nc>
  </rcc>
  <rcc rId="2705" sId="5" numFmtId="34">
    <oc r="C66">
      <f>SUM(C56:C65)</f>
    </oc>
    <nc r="C66">
      <v>433</v>
    </nc>
  </rcc>
  <rcc rId="2706" sId="5" numFmtId="34">
    <oc r="D66">
      <f>SUM(D56:D65)</f>
    </oc>
    <nc r="D66">
      <v>452</v>
    </nc>
  </rcc>
  <rcc rId="2707" sId="5" numFmtId="34">
    <oc r="E66">
      <f>SUM(E56:E65)</f>
    </oc>
    <nc r="E66">
      <v>482</v>
    </nc>
  </rcc>
  <rcc rId="2708" sId="5" numFmtId="34">
    <oc r="F66">
      <f>SUM(F56:F65)</f>
    </oc>
    <nc r="F66">
      <v>468</v>
    </nc>
  </rcc>
  <rcc rId="2709" sId="5" numFmtId="34">
    <oc r="G66">
      <f>SUM(G56:G65)</f>
    </oc>
    <nc r="G66">
      <v>469</v>
    </nc>
  </rcc>
  <rcc rId="2710" sId="5" numFmtId="34">
    <oc r="H66">
      <f>SUM(H56:H65)</f>
    </oc>
    <nc r="H66">
      <v>481</v>
    </nc>
  </rcc>
  <rcc rId="2711" sId="5" numFmtId="34">
    <oc r="I66">
      <f>SUM(I56:I65)</f>
    </oc>
    <nc r="I66">
      <v>469</v>
    </nc>
  </rcc>
  <rcc rId="2712" sId="5" numFmtId="34">
    <oc r="J66">
      <f>SUM(J56:J65)</f>
    </oc>
    <nc r="J66">
      <v>449</v>
    </nc>
  </rcc>
  <rcc rId="2713" sId="5" numFmtId="34">
    <oc r="K66">
      <f>SUM(K56:K65)</f>
    </oc>
    <nc r="K66">
      <v>475</v>
    </nc>
  </rcc>
  <rcc rId="2714" sId="5" numFmtId="34">
    <oc r="L66">
      <f>SUM(L56:L65)</f>
    </oc>
    <nc r="L66">
      <v>473</v>
    </nc>
  </rcc>
  <rcc rId="2715" sId="5" numFmtId="34">
    <oc r="M66">
      <f>SUM(M56:M65)</f>
    </oc>
    <nc r="M66">
      <v>544</v>
    </nc>
  </rcc>
  <rcc rId="2716" sId="5" numFmtId="34">
    <oc r="N66">
      <f>SUM(N56:N65)</f>
    </oc>
    <nc r="N66">
      <v>542</v>
    </nc>
  </rcc>
  <rcc rId="2717" sId="5" numFmtId="34">
    <oc r="O66">
      <f>SUM(O56:O65)</f>
    </oc>
    <nc r="O66">
      <v>540</v>
    </nc>
  </rcc>
  <rcc rId="2718" sId="5" numFmtId="34">
    <oc r="P66">
      <f>SUM(P56:P65)</f>
    </oc>
    <nc r="P66">
      <v>443</v>
    </nc>
  </rcc>
  <rcc rId="2719" sId="5" numFmtId="34">
    <oc r="Q66">
      <f>SUM(Q56:Q65)</f>
    </oc>
    <nc r="Q66">
      <v>496</v>
    </nc>
  </rcc>
  <rcc rId="2720" sId="5" numFmtId="34">
    <oc r="R66">
      <f>SUM(R56:R65)</f>
    </oc>
    <nc r="R66">
      <v>507</v>
    </nc>
  </rcc>
  <rcc rId="2721" sId="5" numFmtId="34">
    <oc r="S66">
      <f>SUM(S56:S65)</f>
    </oc>
    <nc r="S66">
      <v>548</v>
    </nc>
  </rcc>
  <rcc rId="2722" sId="5" numFmtId="34">
    <oc r="T66">
      <f>SUM(T56:T65)</f>
    </oc>
    <nc r="T66">
      <v>599</v>
    </nc>
  </rcc>
  <rcc rId="2723" sId="5" numFmtId="34">
    <oc r="U66">
      <f>SUM(U56:U65)</f>
    </oc>
    <nc r="U66">
      <v>634</v>
    </nc>
  </rcc>
  <rcc rId="2724" sId="5" numFmtId="34">
    <oc r="V66">
      <f>SUM(V56:V65)</f>
    </oc>
    <nc r="V66">
      <v>641</v>
    </nc>
  </rcc>
  <rfmt sheetId="5" sqref="X1:AD1048576" start="0" length="2147483647">
    <dxf>
      <font>
        <color rgb="FFFF0000"/>
      </font>
    </dxf>
  </rfmt>
  <rcc rId="2725" sId="5" numFmtId="34">
    <oc r="X3">
      <f>SUM(S3:U3)</f>
    </oc>
    <nc r="X3"/>
  </rcc>
  <rcc rId="2726" sId="5" numFmtId="34">
    <oc r="Y3">
      <f>SUM(O3:Q3)</f>
    </oc>
    <nc r="Y3"/>
  </rcc>
  <rfmt sheetId="5" sqref="A68:XFD116" start="0" length="2147483647">
    <dxf>
      <font>
        <color rgb="FFFF0000"/>
      </font>
    </dxf>
  </rfmt>
  <rcc rId="2727" sId="6" numFmtId="34">
    <oc r="C9">
      <f>SUM(C2:C8)</f>
    </oc>
    <nc r="C9">
      <v>-382787</v>
    </nc>
  </rcc>
  <rcc rId="2728" sId="6" numFmtId="34">
    <oc r="D9">
      <f>SUM(D2:D8)</f>
    </oc>
    <nc r="D9">
      <v>-389119</v>
    </nc>
  </rcc>
  <rcc rId="2729" sId="6" numFmtId="34">
    <oc r="E9">
      <f>SUM(E2:E8)</f>
    </oc>
    <nc r="E9">
      <v>-391034</v>
    </nc>
  </rcc>
  <rcc rId="2730" sId="6" numFmtId="34">
    <oc r="F9">
      <f>SUM(F2:F8)</f>
    </oc>
    <nc r="F9">
      <v>-399677</v>
    </nc>
  </rcc>
  <rcc rId="2731" sId="6" numFmtId="34">
    <oc r="G9">
      <f>SUM(G2:G8)</f>
    </oc>
    <nc r="G9">
      <v>-395991</v>
    </nc>
  </rcc>
  <rcc rId="2732" sId="6" numFmtId="34">
    <oc r="H9">
      <f>SUM(H2:H8)</f>
    </oc>
    <nc r="H9">
      <v>-392997</v>
    </nc>
  </rcc>
  <rcc rId="2733" sId="6" numFmtId="34">
    <oc r="I9">
      <f>SUM(I2:I8)</f>
    </oc>
    <nc r="I9">
      <v>-425761</v>
    </nc>
  </rcc>
  <rcc rId="2734" sId="6" numFmtId="34">
    <oc r="J9">
      <f>SUM(J2:J8)</f>
    </oc>
    <nc r="J9">
      <v>-455693</v>
    </nc>
  </rcc>
  <rcc rId="2735" sId="6" numFmtId="34">
    <oc r="K9">
      <f>SUM(K2:K8)</f>
    </oc>
    <nc r="K9">
      <v>-524620</v>
    </nc>
  </rcc>
  <rcc rId="2736" sId="6" numFmtId="34">
    <oc r="L9">
      <f>SUM(L2:L8)</f>
    </oc>
    <nc r="L9">
      <v>-458137</v>
    </nc>
  </rcc>
  <rcc rId="2737" sId="6" numFmtId="34">
    <oc r="M9">
      <f>SUM(M2:M8)</f>
    </oc>
    <nc r="M9">
      <v>-439492</v>
    </nc>
  </rcc>
  <rcc rId="2738" sId="6" numFmtId="34">
    <oc r="N9">
      <f>SUM(N2:N8)</f>
    </oc>
    <nc r="N9">
      <v>-447509</v>
    </nc>
  </rcc>
  <rcc rId="2739" sId="6" numFmtId="34">
    <oc r="O9">
      <f>SUM(O2:O8)</f>
    </oc>
    <nc r="O9">
      <v>-447663</v>
    </nc>
  </rcc>
  <rcc rId="2740" sId="6" numFmtId="34">
    <oc r="P9">
      <f>SUM(P2:P8)</f>
    </oc>
    <nc r="P9">
      <v>-346064</v>
    </nc>
  </rcc>
  <rcc rId="2741" sId="6" numFmtId="34">
    <oc r="Q9">
      <f>SUM(Q2:Q8)</f>
    </oc>
    <nc r="Q9">
      <v>-405663</v>
    </nc>
  </rcc>
  <rcc rId="2742" sId="6" numFmtId="34">
    <oc r="R9">
      <f>SUM(R2:R8)</f>
    </oc>
    <nc r="R9">
      <v>-544694</v>
    </nc>
  </rcc>
  <rcc rId="2743" sId="6" numFmtId="34">
    <oc r="S9">
      <f>SUM(S2:S8)</f>
    </oc>
    <nc r="S9">
      <v>-410716</v>
    </nc>
  </rcc>
  <rcc rId="2744" sId="6" numFmtId="34">
    <oc r="T9">
      <f>SUM(T2:T8)</f>
    </oc>
    <nc r="T9">
      <v>-405608</v>
    </nc>
  </rcc>
  <rcc rId="2745" sId="6" numFmtId="34">
    <oc r="U9">
      <f>SUM(U2:U8)</f>
    </oc>
    <nc r="U9">
      <v>-404894</v>
    </nc>
  </rcc>
  <rcc rId="2746" sId="6" numFmtId="34">
    <oc r="V9">
      <f>SUM(V2:V8)</f>
    </oc>
    <nc r="V9">
      <v>-472992</v>
    </nc>
  </rcc>
  <rcc rId="2747" sId="6">
    <oc r="M12">
      <f>M1</f>
    </oc>
    <nc r="M12" t="inlineStr">
      <is>
        <t>III Q 2019</t>
      </is>
    </nc>
  </rcc>
  <rcc rId="2748" sId="6">
    <oc r="N12">
      <f>N1</f>
    </oc>
    <nc r="N12" t="inlineStr">
      <is>
        <t>IV Q 2019</t>
      </is>
    </nc>
  </rcc>
  <rcc rId="2749" sId="6">
    <oc r="O12">
      <f>O1</f>
    </oc>
    <nc r="O12" t="inlineStr">
      <is>
        <t>I Q 2020</t>
      </is>
    </nc>
  </rcc>
  <rcc rId="2750" sId="6">
    <oc r="P12">
      <f>P1</f>
    </oc>
    <nc r="P12" t="inlineStr">
      <is>
        <t>II Q 2020</t>
      </is>
    </nc>
  </rcc>
  <rcc rId="2751" sId="6">
    <oc r="Q12">
      <f>Q1</f>
    </oc>
    <nc r="Q12" t="inlineStr">
      <is>
        <t>III Q 2020</t>
      </is>
    </nc>
  </rcc>
  <rcc rId="2752" sId="6">
    <oc r="R12">
      <f>R1</f>
    </oc>
    <nc r="R12" t="inlineStr">
      <is>
        <t>IV Q 2020</t>
      </is>
    </nc>
  </rcc>
  <rcc rId="2753" sId="6">
    <oc r="S12">
      <f>S1</f>
    </oc>
    <nc r="S12" t="inlineStr">
      <is>
        <t>I Q 2021</t>
      </is>
    </nc>
  </rcc>
  <rcc rId="2754" sId="6">
    <oc r="T12">
      <f>T1</f>
    </oc>
    <nc r="T12" t="inlineStr">
      <is>
        <t>II Q 2021</t>
      </is>
    </nc>
  </rcc>
  <rcc rId="2755" sId="6">
    <oc r="U12">
      <f>U1</f>
    </oc>
    <nc r="U12" t="inlineStr">
      <is>
        <t>III Q 2021</t>
      </is>
    </nc>
  </rcc>
  <rcc rId="2756" sId="6">
    <oc r="V12">
      <f>V1</f>
    </oc>
    <nc r="V12" t="inlineStr">
      <is>
        <t>IV Q 2021</t>
      </is>
    </nc>
  </rcc>
  <rcc rId="2757" sId="6" numFmtId="34">
    <oc r="O28">
      <f>-2202-999-151+1</f>
    </oc>
    <nc r="O28">
      <v>-3351</v>
    </nc>
  </rcc>
  <rcc rId="2758" sId="6" numFmtId="34">
    <oc r="C31">
      <f>SUM(C13:C28)</f>
    </oc>
    <nc r="C31">
      <v>-380923</v>
    </nc>
  </rcc>
  <rcc rId="2759" sId="6" numFmtId="34">
    <oc r="D31">
      <f>SUM(D13:D28)</f>
    </oc>
    <nc r="D31">
      <v>-344968</v>
    </nc>
  </rcc>
  <rcc rId="2760" sId="6" numFmtId="34">
    <oc r="E31">
      <f>SUM(E13:E28)</f>
    </oc>
    <nc r="E31">
      <v>-295332</v>
    </nc>
  </rcc>
  <rcc rId="2761" sId="6" numFmtId="34">
    <oc r="F31">
      <f>SUM(F13:F28)</f>
    </oc>
    <nc r="F31">
      <v>-355592</v>
    </nc>
  </rcc>
  <rcc rId="2762" sId="6" numFmtId="34">
    <oc r="G31">
      <f>SUM(G13:G28)</f>
    </oc>
    <nc r="G31">
      <v>-466463</v>
    </nc>
  </rcc>
  <rcc rId="2763" sId="6" numFmtId="34">
    <oc r="H31">
      <f>SUM(H13:H28)</f>
    </oc>
    <nc r="H31">
      <v>-358416</v>
    </nc>
  </rcc>
  <rcc rId="2764" sId="6" numFmtId="34">
    <oc r="I31">
      <f>SUM(I13:I28)</f>
    </oc>
    <nc r="I31">
      <v>-374693</v>
    </nc>
  </rcc>
  <rcc rId="2765" sId="6" numFmtId="34">
    <oc r="J31">
      <f>SUM(J13:J28)</f>
    </oc>
    <nc r="J31">
      <v>-372744</v>
    </nc>
  </rcc>
  <rcc rId="2766" sId="6" numFmtId="34">
    <oc r="K31">
      <f>SUM(K13:K29)</f>
    </oc>
    <nc r="K31">
      <v>-532239</v>
    </nc>
  </rcc>
  <rcc rId="2767" sId="6" numFmtId="34">
    <oc r="L31">
      <f>SUM(L13:L29)</f>
    </oc>
    <nc r="L31">
      <v>-355064</v>
    </nc>
  </rcc>
  <rcc rId="2768" sId="6" numFmtId="34">
    <oc r="M31">
      <f>SUM(M13:M29)</f>
    </oc>
    <nc r="M31">
      <v>-349719</v>
    </nc>
  </rcc>
  <rcc rId="2769" sId="6" numFmtId="34">
    <oc r="N31">
      <f>SUM(N13:N29)</f>
    </oc>
    <nc r="N31">
      <v>-319452</v>
    </nc>
  </rcc>
  <rcc rId="2770" sId="6" numFmtId="34">
    <oc r="O31">
      <f>SUM(O13:O29)</f>
    </oc>
    <nc r="O31">
      <v>-574021</v>
    </nc>
  </rcc>
  <rcc rId="2771" sId="6" numFmtId="34">
    <oc r="P31">
      <f>SUM(P13:P29)</f>
    </oc>
    <nc r="P31">
      <v>-320951</v>
    </nc>
  </rcc>
  <rcc rId="2772" sId="6" numFmtId="34">
    <oc r="Q31">
      <f>SUM(Q13:Q29)</f>
    </oc>
    <nc r="Q31">
      <v>-323548</v>
    </nc>
  </rcc>
  <rcc rId="2773" sId="6" numFmtId="34">
    <oc r="R31">
      <f>SUM(R13:R29)</f>
    </oc>
    <nc r="R31">
      <v>-299937</v>
    </nc>
  </rcc>
  <rcc rId="2774" sId="6" numFmtId="34">
    <oc r="S31">
      <f>SUM(S13:S29)</f>
    </oc>
    <nc r="S31">
      <v>-461151</v>
    </nc>
  </rcc>
  <rcc rId="2775" sId="6" numFmtId="34">
    <oc r="T31">
      <f>SUM(T13:T29)</f>
    </oc>
    <nc r="T31">
      <v>-325377</v>
    </nc>
  </rcc>
  <rcc rId="2776" sId="6" numFmtId="34">
    <oc r="U31">
      <f>SUM(U13:U29)</f>
    </oc>
    <nc r="U31">
      <v>-330683</v>
    </nc>
  </rcc>
  <rcc rId="2777" sId="6" numFmtId="34">
    <oc r="V31">
      <f>SUM(V13:V29)</f>
    </oc>
    <nc r="V31">
      <v>-360709</v>
    </nc>
  </rcc>
  <rcc rId="2778" sId="6" numFmtId="34">
    <oc r="C33">
      <f>SUM(C34:C35)</f>
    </oc>
    <nc r="C33">
      <v>-101987</v>
    </nc>
  </rcc>
  <rcc rId="2779" sId="6" numFmtId="34">
    <oc r="D33">
      <f>SUM(D34:D35)</f>
    </oc>
    <nc r="D33">
      <v>-66974</v>
    </nc>
  </rcc>
  <rcc rId="2780" sId="6" numFmtId="34">
    <oc r="E33">
      <f>SUM(E34:E35)</f>
    </oc>
    <nc r="E33">
      <v>-21058</v>
    </nc>
  </rcc>
  <rcc rId="2781" sId="6" numFmtId="34">
    <oc r="F33">
      <f>SUM(F34:F35)</f>
    </oc>
    <nc r="F33">
      <v>-20942</v>
    </nc>
  </rcc>
  <rcc rId="2782" sId="6" numFmtId="34">
    <oc r="G33">
      <f>SUM(G34:G35)</f>
    </oc>
    <nc r="G33">
      <v>-160255</v>
    </nc>
  </rcc>
  <rcc rId="2783" sId="6" numFmtId="34">
    <oc r="H33">
      <f>SUM(H34:H35)</f>
    </oc>
    <nc r="H33">
      <v>34</v>
    </nc>
  </rcc>
  <rcc rId="2784" sId="6" numFmtId="34">
    <oc r="I33">
      <f>SUM(I34:I35)</f>
    </oc>
    <nc r="I33">
      <v>-21086</v>
    </nc>
  </rcc>
  <rcc rId="2785" sId="6" numFmtId="34">
    <oc r="J33">
      <f>SUM(J34:J35)</f>
    </oc>
    <nc r="J33">
      <v>-21506</v>
    </nc>
  </rcc>
  <rcc rId="2786" sId="6" numFmtId="34">
    <oc r="K33">
      <f>SUM(K34:K35)</f>
    </oc>
    <nc r="K33">
      <v>-220604</v>
    </nc>
  </rcc>
  <rcc rId="2787" sId="6" numFmtId="34">
    <oc r="L33">
      <f>SUM(L34:L35)</f>
    </oc>
    <nc r="L33">
      <v>-20746</v>
    </nc>
  </rcc>
  <rcc rId="2788" sId="6" numFmtId="34">
    <oc r="M33">
      <f>SUM(M34:M35)</f>
    </oc>
    <nc r="M33">
      <v>-20802</v>
    </nc>
  </rcc>
  <rcc rId="2789" sId="6" numFmtId="34">
    <oc r="N33">
      <f>SUM(N34:N35)</f>
    </oc>
    <nc r="N33">
      <v>-20607</v>
    </nc>
  </rcc>
  <rcc rId="2790" sId="6" numFmtId="34">
    <oc r="O33">
      <f>SUM(O34:O35)</f>
    </oc>
    <nc r="O33">
      <v>-287624</v>
    </nc>
  </rcc>
  <rcc rId="2791" sId="6" numFmtId="34">
    <oc r="P33">
      <f>SUM(P34:P35)</f>
    </oc>
    <nc r="P33">
      <v>-40392</v>
    </nc>
  </rcc>
  <rcc rId="2792" sId="6" numFmtId="34">
    <oc r="Q33">
      <f>SUM(Q34:Q35)</f>
    </oc>
    <nc r="Q33">
      <v>-41483</v>
    </nc>
  </rcc>
  <rcc rId="2793" sId="6" numFmtId="34">
    <oc r="R33">
      <f>SUM(R34:R35)</f>
    </oc>
    <nc r="R33">
      <v>-41450</v>
    </nc>
  </rcc>
  <rcc rId="2794" sId="6" numFmtId="34">
    <oc r="S33">
      <f>SUM(S34:S35)</f>
    </oc>
    <nc r="S33">
      <v>-182467</v>
    </nc>
  </rcc>
  <rcc rId="2795" sId="6" numFmtId="34">
    <oc r="T33">
      <f>SUM(T34:T35)</f>
    </oc>
    <nc r="T33">
      <v>-25905</v>
    </nc>
  </rcc>
  <rcc rId="2796" sId="6" numFmtId="34">
    <oc r="U33">
      <f>SUM(U34:U35)</f>
    </oc>
    <nc r="U33">
      <v>-26906</v>
    </nc>
  </rcc>
  <rcc rId="2797" sId="6" numFmtId="34">
    <oc r="V33">
      <f>SUM(V34:V35)</f>
    </oc>
    <nc r="V33">
      <v>-27291</v>
    </nc>
  </rcc>
  <rcc rId="2798" sId="6" numFmtId="34">
    <oc r="L35">
      <f>-42046-K35</f>
    </oc>
    <nc r="L35">
      <v>-20746</v>
    </nc>
  </rcc>
  <rcc rId="2799" sId="6" numFmtId="34">
    <oc r="O35">
      <f>-39633648.42/1000</f>
    </oc>
    <nc r="O35">
      <v>-39634</v>
    </nc>
  </rcc>
  <rcc rId="2800" sId="7" numFmtId="34">
    <oc r="C10">
      <f>SUM(C3:C9)</f>
    </oc>
    <nc r="C10">
      <v>55858</v>
    </nc>
  </rcc>
  <rcc rId="2801" sId="7" numFmtId="34">
    <oc r="D10">
      <f>SUM(D3:D9)</f>
    </oc>
    <nc r="D10">
      <v>36228</v>
    </nc>
  </rcc>
  <rcc rId="2802" sId="7" numFmtId="34">
    <oc r="E10">
      <f>SUM(E3:E9)</f>
    </oc>
    <nc r="E10">
      <v>55567</v>
    </nc>
  </rcc>
  <rcc rId="2803" sId="7" numFmtId="34">
    <oc r="F10">
      <f>SUM(F3:F9)</f>
    </oc>
    <nc r="F10">
      <v>47321</v>
    </nc>
  </rcc>
  <rcc rId="2804" sId="7" numFmtId="34">
    <oc r="G10">
      <f>SUM(G3:G9)</f>
    </oc>
    <nc r="G10">
      <v>-1083</v>
    </nc>
  </rcc>
  <rcc rId="2805" sId="7" numFmtId="34">
    <oc r="H10">
      <f>SUM(H3:H9)</f>
    </oc>
    <nc r="H10">
      <v>69249</v>
    </nc>
  </rcc>
  <rcc rId="2806" sId="7" numFmtId="34">
    <oc r="I10">
      <f>SUM(I3:I9)</f>
    </oc>
    <nc r="I10">
      <v>60451</v>
    </nc>
  </rcc>
  <rcc rId="2807" sId="7" numFmtId="34">
    <oc r="J10">
      <f>SUM(J3:J9)</f>
    </oc>
    <nc r="J10">
      <v>15922</v>
    </nc>
  </rcc>
  <rcc rId="2808" sId="7" numFmtId="34">
    <oc r="K10">
      <f>SUM(K3:K9)</f>
    </oc>
    <nc r="K10">
      <v>48432</v>
    </nc>
  </rcc>
  <rcc rId="2809" sId="7" numFmtId="34">
    <oc r="L10">
      <f>SUM(L3:L9)</f>
    </oc>
    <nc r="L10">
      <v>30201</v>
    </nc>
  </rcc>
  <rcc rId="2810" sId="7" numFmtId="34">
    <oc r="M10">
      <f>SUM(M3:M9)</f>
    </oc>
    <nc r="M10">
      <v>63780</v>
    </nc>
  </rcc>
  <rcc rId="2811" sId="7" numFmtId="34">
    <oc r="N10">
      <f>SUM(N3:N9)</f>
    </oc>
    <nc r="N10">
      <v>73136</v>
    </nc>
  </rcc>
  <rcc rId="2812" sId="7" numFmtId="34">
    <oc r="O10">
      <f>SUM(O3:O9)</f>
    </oc>
    <nc r="O10">
      <v>6303</v>
    </nc>
  </rcc>
  <rcc rId="2813" sId="7" numFmtId="34">
    <oc r="P10">
      <f>SUM(P3:P9)</f>
    </oc>
    <nc r="P10">
      <v>58612</v>
    </nc>
  </rcc>
  <rcc rId="2814" sId="7" numFmtId="34">
    <oc r="Q10">
      <f>SUM(Q3:Q9)</f>
    </oc>
    <nc r="Q10">
      <v>28321</v>
    </nc>
  </rcc>
  <rcc rId="2815" sId="7" numFmtId="34">
    <oc r="R10">
      <f>SUM(R3:R9)</f>
    </oc>
    <nc r="R10">
      <v>57273</v>
    </nc>
  </rcc>
  <rcc rId="2816" sId="7" numFmtId="34">
    <oc r="S10">
      <f>SUM(S3:S9)</f>
    </oc>
    <nc r="S10">
      <v>71031</v>
    </nc>
  </rcc>
  <rcc rId="2817" sId="7" numFmtId="34">
    <oc r="T10">
      <f>SUM(T3:T9)</f>
    </oc>
    <nc r="T10">
      <v>57741</v>
    </nc>
  </rcc>
  <rcc rId="2818" sId="7" numFmtId="34">
    <oc r="U10">
      <f>SUM(U3:U9)</f>
    </oc>
    <nc r="U10">
      <v>45044</v>
    </nc>
  </rcc>
  <rcc rId="2819" sId="7" numFmtId="34">
    <oc r="V10">
      <f>SUM(V3:V9)</f>
    </oc>
    <nc r="V10">
      <v>94138</v>
    </nc>
  </rcc>
  <rcc rId="2820" sId="8" numFmtId="34">
    <oc r="C8">
      <f>SUM(C2:C7)</f>
    </oc>
    <nc r="C8">
      <v>16278</v>
    </nc>
  </rcc>
  <rcc rId="2821" sId="8" numFmtId="34">
    <oc r="D8">
      <f>SUM(D2:D7)</f>
    </oc>
    <nc r="D8">
      <v>9700</v>
    </nc>
  </rcc>
  <rcc rId="2822" sId="8" numFmtId="34">
    <oc r="E8">
      <f>SUM(E2:E7)</f>
    </oc>
    <nc r="E8">
      <v>4908</v>
    </nc>
  </rcc>
  <rcc rId="2823" sId="8" numFmtId="34">
    <oc r="F8">
      <f>SUM(F2:F7)</f>
    </oc>
    <nc r="F8">
      <v>15939</v>
    </nc>
  </rcc>
  <rcc rId="2824" sId="8" numFmtId="34">
    <oc r="G8">
      <f>SUM(G2:G7)</f>
    </oc>
    <nc r="G8">
      <v>4324</v>
    </nc>
  </rcc>
  <rcc rId="2825" sId="8" numFmtId="34">
    <oc r="H8">
      <f>SUM(H2:H7)</f>
    </oc>
    <nc r="H8">
      <v>18214</v>
    </nc>
  </rcc>
  <rcc rId="2826" sId="8" numFmtId="34">
    <oc r="I8">
      <f>SUM(I2:I7)</f>
    </oc>
    <nc r="I8">
      <v>28862</v>
    </nc>
  </rcc>
  <rcc rId="2827" sId="8" numFmtId="34">
    <oc r="J8">
      <f>SUM(J2:J7)</f>
    </oc>
    <nc r="J8">
      <v>-10754</v>
    </nc>
  </rcc>
  <rcc rId="2828" sId="8" numFmtId="34">
    <oc r="K8">
      <f>SUM(K2:K7)</f>
    </oc>
    <nc r="K8">
      <v>33159</v>
    </nc>
  </rcc>
  <rcc rId="2829" sId="8" numFmtId="34">
    <oc r="L8">
      <f>SUM(L2:L7)</f>
    </oc>
    <nc r="L8">
      <v>58110</v>
    </nc>
  </rcc>
  <rcc rId="2830" sId="8" numFmtId="34">
    <oc r="M8">
      <f>SUM(M2:M7)</f>
    </oc>
    <nc r="M8">
      <v>35607</v>
    </nc>
  </rcc>
  <rcc rId="2831" sId="8" numFmtId="34">
    <oc r="N8">
      <f>SUM(N2:N7)</f>
    </oc>
    <nc r="N8">
      <v>43529</v>
    </nc>
  </rcc>
  <rcc rId="2832" sId="8" numFmtId="34">
    <oc r="O8">
      <f>SUM(O2:O7)</f>
    </oc>
    <nc r="O8">
      <v>22041</v>
    </nc>
  </rcc>
  <rcc rId="2833" sId="8" numFmtId="34">
    <oc r="P8">
      <f>SUM(P2:P7)</f>
    </oc>
    <nc r="P8">
      <v>33090</v>
    </nc>
  </rcc>
  <rcc rId="2834" sId="8" numFmtId="34">
    <oc r="Q8">
      <f>SUM(Q2:Q7)</f>
    </oc>
    <nc r="Q8">
      <v>121351</v>
    </nc>
  </rcc>
  <rcc rId="2835" sId="8" numFmtId="34">
    <oc r="R8">
      <f>SUM(R2:R7)</f>
    </oc>
    <nc r="R8">
      <v>76823</v>
    </nc>
  </rcc>
  <rcc rId="2836" sId="8" numFmtId="34">
    <oc r="S8">
      <f>SUM(S2:S7)</f>
    </oc>
    <nc r="S8">
      <v>20837</v>
    </nc>
  </rcc>
  <rcc rId="2837" sId="8" numFmtId="34">
    <oc r="T8">
      <f>SUM(T2:T7)</f>
    </oc>
    <nc r="T8">
      <v>33063</v>
    </nc>
  </rcc>
  <rcc rId="2838" sId="8" numFmtId="34">
    <oc r="U8">
      <f>SUM(U2:U7)</f>
    </oc>
    <nc r="U8">
      <v>52036</v>
    </nc>
  </rcc>
  <rcc rId="2839" sId="8" numFmtId="34">
    <oc r="V8">
      <f>SUM(V2:V7)</f>
    </oc>
    <nc r="V8">
      <v>-7871</v>
    </nc>
  </rcc>
  <rcc rId="2840" sId="8" numFmtId="34">
    <oc r="C11">
      <f>SUM(C9:C10)</f>
    </oc>
    <nc r="C11">
      <v>899</v>
    </nc>
  </rcc>
  <rcc rId="2841" sId="8" numFmtId="34">
    <oc r="D11">
      <f>SUM(D9:D10)</f>
    </oc>
    <nc r="D11">
      <v>1070</v>
    </nc>
  </rcc>
  <rcc rId="2842" sId="8" numFmtId="34">
    <oc r="E11">
      <f>SUM(E9:E10)</f>
    </oc>
    <nc r="E11">
      <v>-946</v>
    </nc>
  </rcc>
  <rcc rId="2843" sId="8" numFmtId="34">
    <oc r="F11">
      <f>SUM(F9:F10)</f>
    </oc>
    <nc r="F11">
      <v>-346</v>
    </nc>
  </rcc>
  <rcc rId="2844" sId="8" numFmtId="34">
    <oc r="G11">
      <f>SUM(G9:G10)</f>
    </oc>
    <nc r="G11">
      <v>-397</v>
    </nc>
  </rcc>
  <rcc rId="2845" sId="8" numFmtId="34">
    <oc r="H11">
      <f>SUM(H9:H10)</f>
    </oc>
    <nc r="H11">
      <v>-1314</v>
    </nc>
  </rcc>
  <rcc rId="2846" sId="8" numFmtId="34">
    <oc r="I11">
      <f>SUM(I9:I10)</f>
    </oc>
    <nc r="I11">
      <v>587</v>
    </nc>
  </rcc>
  <rcc rId="2847" sId="8" numFmtId="34">
    <oc r="J11">
      <f>SUM(J9:J10)</f>
    </oc>
    <nc r="J11">
      <v>-2042</v>
    </nc>
  </rcc>
  <rcc rId="2848" sId="8" numFmtId="34">
    <oc r="K11">
      <f>SUM(K9:K10)</f>
    </oc>
    <nc r="K11">
      <v>-304</v>
    </nc>
  </rcc>
  <rcc rId="2849" sId="8" numFmtId="34">
    <oc r="L11">
      <f>SUM(L9:L10)</f>
    </oc>
    <nc r="L11">
      <v>3786</v>
    </nc>
  </rcc>
  <rcc rId="2850" sId="8" numFmtId="34">
    <oc r="M11">
      <f>SUM(M9:M10)</f>
    </oc>
    <nc r="M11">
      <v>6734</v>
    </nc>
  </rcc>
  <rcc rId="2851" sId="8" numFmtId="34">
    <oc r="N11">
      <f>SUM(N9:N10)</f>
    </oc>
    <nc r="N11">
      <v>4854</v>
    </nc>
  </rcc>
  <rcc rId="2852" sId="8" numFmtId="34">
    <oc r="O11">
      <f>SUM(O9:O10)</f>
    </oc>
    <nc r="O11">
      <v>4445</v>
    </nc>
  </rcc>
  <rcc rId="2853" sId="8" numFmtId="34">
    <oc r="P11">
      <f>SUM(P9:P10)</f>
    </oc>
    <nc r="P11">
      <v>-6034</v>
    </nc>
  </rcc>
  <rcc rId="2854" sId="8" numFmtId="34">
    <oc r="Q11">
      <f>SUM(Q9:Q10)</f>
    </oc>
    <nc r="Q11">
      <v>6751</v>
    </nc>
  </rcc>
  <rcc rId="2855" sId="8" numFmtId="34">
    <oc r="R11">
      <f>SUM(R9:R10)</f>
    </oc>
    <nc r="R11">
      <v>-755</v>
    </nc>
  </rcc>
  <rcc rId="2856" sId="8" numFmtId="34">
    <oc r="S11">
      <f>SUM(S9:S10)</f>
    </oc>
    <nc r="S11">
      <v>5954</v>
    </nc>
  </rcc>
  <rcc rId="2857" sId="8" numFmtId="34">
    <oc r="T11">
      <f>SUM(T9:T10)</f>
    </oc>
    <nc r="T11">
      <v>4512</v>
    </nc>
  </rcc>
  <rcc rId="2858" sId="8" numFmtId="34">
    <oc r="U11">
      <f>SUM(U9:U10)</f>
    </oc>
    <nc r="U11">
      <v>3204</v>
    </nc>
  </rcc>
  <rcc rId="2859" sId="8" numFmtId="34">
    <oc r="V11">
      <f>SUM(V9:V10)</f>
    </oc>
    <nc r="V11">
      <v>-16817</v>
    </nc>
  </rcc>
  <rcc rId="2860" sId="8" numFmtId="34">
    <oc r="C12">
      <f>C8+C11</f>
    </oc>
    <nc r="C12">
      <v>17177</v>
    </nc>
  </rcc>
  <rcc rId="2861" sId="8" numFmtId="34">
    <oc r="D12">
      <f>D8+D11</f>
    </oc>
    <nc r="D12">
      <v>10770</v>
    </nc>
  </rcc>
  <rcc rId="2862" sId="8" numFmtId="34">
    <oc r="E12">
      <f>E8+E11</f>
    </oc>
    <nc r="E12">
      <v>3962</v>
    </nc>
  </rcc>
  <rcc rId="2863" sId="8" numFmtId="34">
    <oc r="F12">
      <f>F8+F11</f>
    </oc>
    <nc r="F12">
      <v>15593</v>
    </nc>
  </rcc>
  <rcc rId="2864" sId="8" numFmtId="34">
    <oc r="G12">
      <f>G8+G11</f>
    </oc>
    <nc r="G12">
      <v>3927</v>
    </nc>
  </rcc>
  <rcc rId="2865" sId="8" numFmtId="34">
    <oc r="H12">
      <f>H8+H11</f>
    </oc>
    <nc r="H12">
      <v>16900</v>
    </nc>
  </rcc>
  <rcc rId="2866" sId="8" numFmtId="34">
    <oc r="I12">
      <f>I8+I11</f>
    </oc>
    <nc r="I12">
      <v>29449</v>
    </nc>
  </rcc>
  <rcc rId="2867" sId="8" numFmtId="34">
    <oc r="J12">
      <f>J8+J11</f>
    </oc>
    <nc r="J12">
      <v>-12796</v>
    </nc>
  </rcc>
  <rcc rId="2868" sId="8" numFmtId="34">
    <oc r="K12">
      <f>K8+K11</f>
    </oc>
    <nc r="K12">
      <v>32855</v>
    </nc>
  </rcc>
  <rcc rId="2869" sId="8" numFmtId="34">
    <oc r="L12">
      <f>L8+L11</f>
    </oc>
    <nc r="L12">
      <v>61896</v>
    </nc>
  </rcc>
  <rcc rId="2870" sId="8" numFmtId="34">
    <oc r="M12">
      <f>M8+M11</f>
    </oc>
    <nc r="M12">
      <v>42341</v>
    </nc>
  </rcc>
  <rcc rId="2871" sId="8" numFmtId="34">
    <oc r="N12">
      <f>N8+N11</f>
    </oc>
    <nc r="N12">
      <v>48383</v>
    </nc>
  </rcc>
  <rcc rId="2872" sId="8" numFmtId="34">
    <oc r="O12">
      <f>O8+O11</f>
    </oc>
    <nc r="O12">
      <v>26486</v>
    </nc>
  </rcc>
  <rcc rId="2873" sId="8" numFmtId="34">
    <oc r="P12">
      <f>P8+P11</f>
    </oc>
    <nc r="P12">
      <v>27056</v>
    </nc>
  </rcc>
  <rcc rId="2874" sId="8" numFmtId="34">
    <oc r="Q12">
      <f>Q8+Q11</f>
    </oc>
    <nc r="Q12">
      <v>128102</v>
    </nc>
  </rcc>
  <rcc rId="2875" sId="8" numFmtId="34">
    <oc r="R12">
      <f>R8+R11</f>
    </oc>
    <nc r="R12">
      <v>76068</v>
    </nc>
  </rcc>
  <rcc rId="2876" sId="8" numFmtId="34">
    <oc r="S12">
      <f>S8+S11</f>
    </oc>
    <nc r="S12">
      <v>26791</v>
    </nc>
  </rcc>
  <rcc rId="2877" sId="8" numFmtId="34">
    <oc r="T12">
      <f>T8+T11</f>
    </oc>
    <nc r="T12">
      <v>37575</v>
    </nc>
  </rcc>
  <rcc rId="2878" sId="8" numFmtId="34">
    <oc r="U12">
      <f>U8+U11</f>
    </oc>
    <nc r="U12">
      <v>55240</v>
    </nc>
  </rcc>
  <rcc rId="2879" sId="8" numFmtId="34">
    <oc r="C13">
      <f>C12-'P&amp;L'!C13</f>
    </oc>
    <nc r="C13">
      <v>0</v>
    </nc>
  </rcc>
  <rcc rId="2880" sId="8" numFmtId="34">
    <oc r="D13">
      <f>D12-'P&amp;L'!D13</f>
    </oc>
    <nc r="D13">
      <v>0</v>
    </nc>
  </rcc>
  <rcc rId="2881" sId="8" numFmtId="34">
    <oc r="E13">
      <f>E12-'P&amp;L'!E13</f>
    </oc>
    <nc r="E13">
      <v>0</v>
    </nc>
  </rcc>
  <rcc rId="2882" sId="8" numFmtId="34">
    <oc r="F13">
      <f>F12-'P&amp;L'!F13</f>
    </oc>
    <nc r="F13">
      <v>0</v>
    </nc>
  </rcc>
  <rcc rId="2883" sId="8" numFmtId="34">
    <oc r="G13">
      <f>G12-'P&amp;L'!G13</f>
    </oc>
    <nc r="G13">
      <v>0</v>
    </nc>
  </rcc>
  <rcc rId="2884" sId="8" numFmtId="34">
    <oc r="H13">
      <f>H12-'P&amp;L'!H13</f>
    </oc>
    <nc r="H13">
      <v>0</v>
    </nc>
  </rcc>
  <rcc rId="2885" sId="8" numFmtId="34">
    <oc r="I13">
      <f>I12-'P&amp;L'!I13</f>
    </oc>
    <nc r="I13">
      <v>0</v>
    </nc>
  </rcc>
  <rcc rId="2886" sId="8" numFmtId="34">
    <oc r="J13">
      <f>J12-'P&amp;L'!J13</f>
    </oc>
    <nc r="J13">
      <v>0</v>
    </nc>
  </rcc>
  <rcc rId="2887" sId="8" numFmtId="34">
    <oc r="K13">
      <f>K12-'P&amp;L'!K13</f>
    </oc>
    <nc r="K13">
      <v>0</v>
    </nc>
  </rcc>
  <rcc rId="2888" sId="8" numFmtId="34">
    <oc r="L13">
      <f>L12-'P&amp;L'!L13</f>
    </oc>
    <nc r="L13">
      <v>0</v>
    </nc>
  </rcc>
  <rcc rId="2889" sId="8" numFmtId="34">
    <oc r="M13">
      <f>M12-'P&amp;L'!M13</f>
    </oc>
    <nc r="M13">
      <v>0</v>
    </nc>
  </rcc>
  <rcc rId="2890" sId="8" numFmtId="34">
    <oc r="N13">
      <f>N12-'P&amp;L'!N13</f>
    </oc>
    <nc r="N13">
      <v>0</v>
    </nc>
  </rcc>
  <rcc rId="2891" sId="8" numFmtId="34">
    <oc r="O13">
      <f>'P&amp;L'!O13-O12</f>
    </oc>
    <nc r="O13">
      <v>0</v>
    </nc>
  </rcc>
  <rcc rId="2892" sId="8" numFmtId="34">
    <oc r="P13">
      <f>'P&amp;L'!P13-P12</f>
    </oc>
    <nc r="P13">
      <v>0</v>
    </nc>
  </rcc>
  <rcc rId="2893" sId="8" numFmtId="34">
    <oc r="Q13">
      <f>'P&amp;L'!Q13-Q12</f>
    </oc>
    <nc r="Q13">
      <v>0</v>
    </nc>
  </rcc>
  <rcc rId="2894" sId="8" numFmtId="34">
    <oc r="R13">
      <f>'P&amp;L'!R13-R12</f>
    </oc>
    <nc r="R13">
      <v>0</v>
    </nc>
  </rcc>
  <rcc rId="2895" sId="8" numFmtId="34">
    <oc r="S13">
      <f>'P&amp;L'!S13-S12</f>
    </oc>
    <nc r="S13">
      <v>0</v>
    </nc>
  </rcc>
  <rcc rId="2896" sId="8" numFmtId="34">
    <oc r="T13">
      <f>'P&amp;L'!T13-T12</f>
    </oc>
    <nc r="T13">
      <v>0</v>
    </nc>
  </rcc>
  <rcc rId="2897" sId="8" numFmtId="34">
    <oc r="U13">
      <f>'P&amp;L'!U13-U12</f>
    </oc>
    <nc r="U13">
      <v>0</v>
    </nc>
  </rcc>
  <rcc rId="2898" sId="8" numFmtId="34">
    <oc r="G37">
      <f>G22+H22+I22</f>
    </oc>
    <nc r="G37">
      <v>0</v>
    </nc>
  </rcc>
  <rcc rId="2899" sId="8" numFmtId="34">
    <oc r="G38">
      <f>G23+H23+I23</f>
    </oc>
    <nc r="G38">
      <v>0</v>
    </nc>
  </rcc>
  <rcc rId="2900" sId="9">
    <oc r="V10">
      <f>V3+V4+V6+V7+V9</f>
    </oc>
    <nc r="V10">
      <f>V3+V4+V6+V7+V9</f>
    </nc>
  </rcc>
  <rcc rId="2901" sId="9">
    <oc r="V12">
      <f>V10+V11</f>
    </oc>
    <nc r="V12">
      <f>V10+V11</f>
    </nc>
  </rcc>
  <rcc rId="2902" sId="9" numFmtId="34">
    <oc r="J3">
      <f>58603679-694</f>
    </oc>
    <nc r="J3">
      <v>58602985</v>
    </nc>
  </rcc>
  <rcc rId="2903" sId="9" numFmtId="34">
    <oc r="C10">
      <f>SUM(C3:C9)-C5</f>
    </oc>
    <nc r="C10">
      <v>108833839</v>
    </nc>
  </rcc>
  <rcc rId="2904" sId="9" numFmtId="34">
    <oc r="D10">
      <f>SUM(D3:D9)-D5</f>
    </oc>
    <nc r="D10">
      <v>109809244</v>
    </nc>
  </rcc>
  <rcc rId="2905" sId="9" numFmtId="34">
    <oc r="E10">
      <f>SUM(E3:E9)-E5</f>
    </oc>
    <nc r="E10">
      <v>111376495</v>
    </nc>
  </rcc>
  <rcc rId="2906" sId="9" numFmtId="34">
    <oc r="F10">
      <f>SUM(F3:F9)-F5</f>
    </oc>
    <nc r="F10">
      <v>112686027</v>
    </nc>
  </rcc>
  <rcc rId="2907" sId="9" numFmtId="34">
    <oc r="G10">
      <f>SUM(G3:G9)-G5</f>
    </oc>
    <nc r="G10">
      <v>114405959</v>
    </nc>
  </rcc>
  <rcc rId="2908" sId="9" numFmtId="34">
    <oc r="H10">
      <f>SUM(H3:H9)-H5</f>
    </oc>
    <nc r="H10">
      <v>119749622</v>
    </nc>
  </rcc>
  <rcc rId="2909" sId="9" numFmtId="34">
    <oc r="I10">
      <f>SUM(I3:I9)-I5</f>
    </oc>
    <nc r="I10">
      <v>121785346</v>
    </nc>
  </rcc>
  <rcc rId="2910" sId="9" numFmtId="34">
    <oc r="J10">
      <f>SUM(J3:J9)-J5</f>
    </oc>
    <nc r="J10">
      <v>141844700</v>
    </nc>
  </rcc>
  <rcc rId="2911" sId="9" numFmtId="34">
    <oc r="K10">
      <f>SUM(K3:K9)-K5</f>
    </oc>
    <nc r="K10">
      <v>143331653</v>
    </nc>
  </rcc>
  <rcc rId="2912" sId="9" numFmtId="34">
    <oc r="M10">
      <f>M3+M4+M6+M7+M9</f>
    </oc>
    <nc r="M10">
      <v>148942734</v>
    </nc>
  </rcc>
  <rcc rId="2913" sId="9" numFmtId="34">
    <oc r="N10">
      <f>N3+N4+N6+N7+N9</f>
    </oc>
    <nc r="N10">
      <v>148646993</v>
    </nc>
  </rcc>
  <rcc rId="2914" sId="9" numFmtId="34">
    <oc r="O10">
      <f>O3+O4+O6+O7+O9</f>
    </oc>
    <nc r="O10">
      <v>153236468</v>
    </nc>
  </rcc>
  <rcc rId="2915" sId="9" numFmtId="34">
    <oc r="P10">
      <f>P3+P4+P6+P7+P9</f>
    </oc>
    <nc r="P10">
      <v>148516154</v>
    </nc>
  </rcc>
  <rcc rId="2916" sId="9" numFmtId="34">
    <oc r="Q10">
      <f>Q3+Q4+Q6+Q7+Q9</f>
    </oc>
    <nc r="Q10">
      <v>148183595</v>
    </nc>
  </rcc>
  <rcc rId="2917" sId="9" numFmtId="34">
    <oc r="R10">
      <f>R3+R4+R6+R7+R9</f>
    </oc>
    <nc r="R10">
      <v>148326044</v>
    </nc>
  </rcc>
  <rcc rId="2918" sId="9" numFmtId="34">
    <oc r="S10">
      <f>S3+S4+S6+S7+S9</f>
    </oc>
    <nc r="S10">
      <v>149506139</v>
    </nc>
  </rcc>
  <rcc rId="2919" sId="9" numFmtId="34">
    <oc r="T10">
      <f>T3+T4+T6+T7+T9</f>
    </oc>
    <nc r="T10">
      <v>148380120</v>
    </nc>
  </rcc>
  <rcc rId="2920" sId="9" numFmtId="34">
    <oc r="U10">
      <f>U3+U4+U6+U7+U9</f>
    </oc>
    <nc r="U10">
      <v>151658933</v>
    </nc>
  </rcc>
  <rcc rId="2921" sId="9" numFmtId="34">
    <oc r="V10">
      <f>V3+V4+V6+V7+V9</f>
    </oc>
    <nc r="V10">
      <v>154110761</v>
    </nc>
  </rcc>
  <rcc rId="2922" sId="9" numFmtId="34">
    <oc r="J11">
      <f>-4385016+694</f>
    </oc>
    <nc r="J11">
      <v>-4384322</v>
    </nc>
  </rcc>
  <rcc rId="2923" sId="9" numFmtId="34">
    <oc r="N11">
      <f>-5244363-1</f>
    </oc>
    <nc r="N11">
      <v>-5244364</v>
    </nc>
  </rcc>
  <rcc rId="2924" sId="9" numFmtId="34">
    <oc r="C12">
      <f>SUM(C10,C11)</f>
    </oc>
    <nc r="C12">
      <v>104018178</v>
    </nc>
  </rcc>
  <rcc rId="2925" sId="9" numFmtId="34">
    <oc r="D12">
      <f>SUM(D10,D11)</f>
    </oc>
    <nc r="D12">
      <v>105053727</v>
    </nc>
  </rcc>
  <rcc rId="2926" sId="9" numFmtId="34">
    <oc r="E12">
      <f>SUM(E10,E11)</f>
    </oc>
    <nc r="E12">
      <v>106475429</v>
    </nc>
  </rcc>
  <rcc rId="2927" sId="9" numFmtId="34">
    <oc r="F12">
      <f>SUM(F10,F11)</f>
    </oc>
    <nc r="F12">
      <v>107839897</v>
    </nc>
  </rcc>
  <rcc rId="2928" sId="9" numFmtId="34">
    <oc r="H12">
      <f>SUM(H10,H11)</f>
    </oc>
    <nc r="H12">
      <v>114176972</v>
    </nc>
  </rcc>
  <rcc rId="2929" sId="9" numFmtId="34">
    <oc r="I12">
      <f>SUM(I10,I11)</f>
    </oc>
    <nc r="I12">
      <v>116590007</v>
    </nc>
  </rcc>
  <rcc rId="2930" sId="9" numFmtId="34">
    <oc r="J12">
      <f>SUM(J10,J11)</f>
    </oc>
    <nc r="J12">
      <v>137460378</v>
    </nc>
  </rcc>
  <rcc rId="2931" sId="9" numFmtId="34">
    <oc r="K12">
      <f>SUM(K10,K11)</f>
    </oc>
    <nc r="K12">
      <v>138667143</v>
    </nc>
  </rcc>
  <rcc rId="2932" sId="9" numFmtId="34">
    <oc r="M12">
      <f>M10+M11</f>
    </oc>
    <nc r="M12">
      <v>143825386</v>
    </nc>
  </rcc>
  <rcc rId="2933" sId="9" numFmtId="34">
    <oc r="N12">
      <f>N10+N11</f>
    </oc>
    <nc r="N12">
      <v>143402629</v>
    </nc>
  </rcc>
  <rcc rId="2934" sId="9" numFmtId="34">
    <oc r="O12">
      <f>O10+O11</f>
    </oc>
    <nc r="O12">
      <v>147672910</v>
    </nc>
  </rcc>
  <rcc rId="2935" sId="9" numFmtId="34">
    <oc r="P12">
      <f>P10+P11</f>
    </oc>
    <nc r="P12">
      <v>142622135</v>
    </nc>
  </rcc>
  <rcc rId="2936" sId="9" numFmtId="34">
    <oc r="Q12">
      <f>Q10+Q11</f>
    </oc>
    <nc r="Q12">
      <v>142051438</v>
    </nc>
  </rcc>
  <rcc rId="2937" sId="9" numFmtId="34">
    <oc r="R12">
      <f>R10+R11</f>
    </oc>
    <nc r="R12">
      <v>141998745</v>
    </nc>
  </rcc>
  <rcc rId="2938" sId="9" numFmtId="34">
    <oc r="S12">
      <f>S10+S11</f>
    </oc>
    <nc r="S12">
      <v>143001534</v>
    </nc>
  </rcc>
  <rcc rId="2939" sId="9" numFmtId="34">
    <oc r="T12">
      <f>T10+T11</f>
    </oc>
    <nc r="T12">
      <v>141989966</v>
    </nc>
  </rcc>
  <rcc rId="2940" sId="9" numFmtId="34">
    <oc r="U12">
      <f>U10+U11</f>
    </oc>
    <nc r="U12">
      <v>145347384</v>
    </nc>
  </rcc>
  <rcc rId="2941" sId="9" numFmtId="34">
    <oc r="V12">
      <f>V10+V11</f>
    </oc>
    <nc r="V12">
      <v>148250421</v>
    </nc>
  </rcc>
  <rcc rId="2942" sId="10" numFmtId="34">
    <oc r="G3">
      <f>G5+G8+G10</f>
    </oc>
    <nc r="G3">
      <v>25984209</v>
    </nc>
  </rcc>
  <rcc rId="2943" sId="10" numFmtId="34">
    <oc r="H3">
      <f>H5+H8+H10</f>
    </oc>
    <nc r="H3">
      <v>26750860</v>
    </nc>
  </rcc>
  <rcc rId="2944" sId="10" numFmtId="34">
    <oc r="I3">
      <f>I5+I8+I10</f>
    </oc>
    <nc r="I3">
      <v>32565132</v>
    </nc>
  </rcc>
  <rcc rId="2945" sId="10" numFmtId="34">
    <oc r="J3">
      <f>J5+J8+J10</f>
    </oc>
    <nc r="J3">
      <v>33013402</v>
    </nc>
  </rcc>
  <rcc rId="2946" sId="10" numFmtId="34">
    <oc r="K3">
      <f>K5+K8+K10</f>
    </oc>
    <nc r="K3">
      <v>36886457</v>
    </nc>
  </rcc>
  <rcc rId="2947" sId="10" numFmtId="34">
    <oc r="L3">
      <f>L5+L8+L10</f>
    </oc>
    <nc r="L3">
      <v>36994963</v>
    </nc>
  </rcc>
  <rcc rId="2948" sId="10" numFmtId="34">
    <oc r="M3">
      <f>M5+M8+M10</f>
    </oc>
    <nc r="M3">
      <v>37097116</v>
    </nc>
  </rcc>
  <rcc rId="2949" sId="10" numFmtId="34">
    <oc r="N3">
      <f>N5+N8+N10</f>
    </oc>
    <nc r="N3">
      <v>36585574</v>
    </nc>
  </rcc>
  <rcc rId="2950" sId="10" numFmtId="34">
    <oc r="O3">
      <f>O5+O8+O10</f>
    </oc>
    <nc r="O3">
      <v>40248937</v>
    </nc>
  </rcc>
  <rcc rId="2951" sId="10" numFmtId="34">
    <oc r="P3">
      <f>P5+P8+P10</f>
    </oc>
    <nc r="P3">
      <v>40130536</v>
    </nc>
  </rcc>
  <rcc rId="2952" sId="10" numFmtId="34">
    <oc r="Q3">
      <f>Q5+Q8+Q10</f>
    </oc>
    <nc r="Q3">
      <v>55799648</v>
    </nc>
  </rcc>
  <rcc rId="2953" sId="10" numFmtId="34">
    <oc r="R3">
      <f>R5+R8+R10</f>
    </oc>
    <nc r="R3">
      <v>60192017</v>
    </nc>
  </rcc>
  <rcc rId="2954" sId="10" numFmtId="34">
    <oc r="S3">
      <f>S5+S8+S10</f>
    </oc>
    <nc r="S3">
      <v>65700052</v>
    </nc>
  </rcc>
  <rcc rId="2955" sId="10" numFmtId="34">
    <oc r="T3">
      <f>T5+T8+T10</f>
    </oc>
    <nc r="T3">
      <v>67191633</v>
    </nc>
  </rcc>
  <rcc rId="2956" sId="10" numFmtId="34">
    <oc r="U3">
      <f>U5+U8+U10</f>
    </oc>
    <nc r="U3">
      <v>69713676</v>
    </nc>
  </rcc>
  <rcc rId="2957" sId="10" numFmtId="34">
    <oc r="V3">
      <f>V5+V8+V10</f>
    </oc>
    <nc r="V3">
      <v>68563302</v>
    </nc>
  </rcc>
  <rcc rId="2958" sId="10" numFmtId="34">
    <oc r="W3">
      <f>W5+W8+W10</f>
    </oc>
    <nc r="W3">
      <v>70064796</v>
    </nc>
  </rcc>
  <rcc rId="2959" sId="10" numFmtId="34">
    <oc r="C4">
      <f>C5+C10</f>
    </oc>
    <nc r="C4">
      <v>24212430</v>
    </nc>
  </rcc>
  <rcc rId="2960" sId="10" numFmtId="34">
    <oc r="D4">
      <f>D5+D10</f>
    </oc>
    <nc r="D4">
      <v>24184070</v>
    </nc>
  </rcc>
  <rcc rId="2961" sId="10" numFmtId="34">
    <oc r="E4">
      <f>E7+E9+E11</f>
    </oc>
    <nc r="E4">
      <v>25011794</v>
    </nc>
  </rcc>
  <rcc rId="2962" sId="10" numFmtId="34">
    <oc r="F4">
      <f>F7+F9+F11</f>
    </oc>
    <nc r="F4">
      <v>25984209</v>
    </nc>
  </rcc>
  <rcc rId="2963" sId="10" numFmtId="34">
    <oc r="C5">
      <f>C7+C6</f>
    </oc>
    <nc r="C5">
      <v>22182310</v>
    </nc>
  </rcc>
  <rcc rId="2964" sId="10" numFmtId="34">
    <oc r="D5">
      <f>D7+D6</f>
    </oc>
    <nc r="D5">
      <v>22034197</v>
    </nc>
  </rcc>
  <rcc rId="2965" sId="10" numFmtId="34">
    <oc r="E5">
      <f>E7+E6</f>
    </oc>
    <nc r="E5">
      <v>21610256</v>
    </nc>
  </rcc>
  <rcc rId="2966" sId="10" numFmtId="34">
    <oc r="F5">
      <f>F7+F6</f>
    </oc>
    <nc r="F5">
      <v>22514629</v>
    </nc>
  </rcc>
  <rcc rId="2967" sId="10" numFmtId="34">
    <oc r="G5">
      <f>G7+G6</f>
    </oc>
    <nc r="G5">
      <v>22514629</v>
    </nc>
  </rcc>
  <rcc rId="2968" sId="10" numFmtId="34">
    <oc r="H5">
      <f>H7+H6</f>
    </oc>
    <nc r="H5">
      <v>24538574</v>
    </nc>
  </rcc>
  <rcc rId="2969" sId="10" numFmtId="34">
    <oc r="I5">
      <f>I7+I6</f>
    </oc>
    <nc r="I5">
      <v>27154076</v>
    </nc>
  </rcc>
  <rcc rId="2970" sId="10" numFmtId="34">
    <oc r="J5">
      <f>J7+J6</f>
    </oc>
    <nc r="J5">
      <v>28624667</v>
    </nc>
  </rcc>
  <rcc rId="2971" sId="10" numFmtId="34">
    <oc r="K5">
      <f>K7+K6</f>
    </oc>
    <nc r="K5">
      <v>29068536</v>
    </nc>
  </rcc>
  <rcc rId="2972" sId="10" numFmtId="34">
    <oc r="L5">
      <f>L7+L6</f>
    </oc>
    <nc r="L5">
      <v>31777287</v>
    </nc>
  </rcc>
  <rcc rId="2973" sId="10" numFmtId="34">
    <oc r="M5">
      <f>M7+M6</f>
    </oc>
    <nc r="M5">
      <v>33136741</v>
    </nc>
  </rcc>
  <rcc rId="2974" sId="10" numFmtId="34">
    <oc r="N5">
      <f>N7+N6</f>
    </oc>
    <nc r="N5">
      <v>34540831</v>
    </nc>
  </rcc>
  <rcc rId="2975" sId="10" numFmtId="34">
    <oc r="O5">
      <f>O7+O6</f>
    </oc>
    <nc r="O5">
      <v>34332625</v>
    </nc>
  </rcc>
  <rcc rId="2976" sId="10" numFmtId="34">
    <oc r="P5">
      <f>P7+P6</f>
    </oc>
    <nc r="P5">
      <v>36500147</v>
    </nc>
  </rcc>
  <rcc rId="2977" sId="10" numFmtId="34">
    <oc r="Q5">
      <f>Q7+Q6</f>
    </oc>
    <nc r="Q5">
      <v>45429189</v>
    </nc>
  </rcc>
  <rcc rId="2978" sId="10" numFmtId="34">
    <oc r="R5">
      <f>R7+R6</f>
    </oc>
    <nc r="R5">
      <v>45938077</v>
    </nc>
  </rcc>
  <rcc rId="2979" sId="10" numFmtId="34">
    <oc r="S5">
      <f>S7+S6</f>
    </oc>
    <nc r="S5">
      <v>46149191</v>
    </nc>
  </rcc>
  <rcc rId="2980" sId="10" numFmtId="34">
    <oc r="T5">
      <f>T7+T6</f>
    </oc>
    <nc r="T5">
      <v>50122581</v>
    </nc>
  </rcc>
  <rcc rId="2981" sId="10" numFmtId="34">
    <oc r="U5">
      <f>U7+U6</f>
    </oc>
    <nc r="U5">
      <v>53494106</v>
    </nc>
  </rcc>
  <rcc rId="2982" sId="10" numFmtId="34">
    <oc r="V5">
      <f>V7+V6</f>
    </oc>
    <nc r="V5">
      <v>51550560</v>
    </nc>
  </rcc>
  <rcc rId="2983" sId="10" numFmtId="34">
    <oc r="W5">
      <f>W7+W6</f>
    </oc>
    <nc r="W5">
      <v>49225514</v>
    </nc>
  </rcc>
  <rcc rId="2984" sId="10" numFmtId="34">
    <oc r="W7">
      <f>'P:\GIELDA\2021\ROCZNY 2021\[SAB RS 2021.xlsx]Inwestycyjne aktywa'!$B$5</f>
    </oc>
    <nc r="W7">
      <v>49225514</v>
    </nc>
  </rcc>
  <rcc rId="2985" sId="10" numFmtId="34">
    <oc r="E8">
      <f>E9</f>
    </oc>
    <nc r="E8">
      <v>1239118</v>
    </nc>
  </rcc>
  <rcc rId="2986" sId="10" numFmtId="34">
    <oc r="F8">
      <f>F9</f>
    </oc>
    <nc r="F8">
      <v>1379839</v>
    </nc>
  </rcc>
  <rcc rId="2987" sId="10" numFmtId="34">
    <oc r="G8">
      <f>G9</f>
    </oc>
    <nc r="G8">
      <v>1379839</v>
    </nc>
  </rcc>
  <rcc rId="2988" sId="10" numFmtId="34">
    <oc r="H8">
      <f>H9</f>
    </oc>
    <nc r="H8">
      <v>82023</v>
    </nc>
  </rcc>
  <rcc rId="2989" sId="10" numFmtId="34">
    <oc r="I8">
      <f>I9</f>
    </oc>
    <nc r="I8">
      <v>3279363</v>
    </nc>
  </rcc>
  <rcc rId="2990" sId="10" numFmtId="34">
    <oc r="J8">
      <f>J9</f>
    </oc>
    <nc r="J8">
      <v>2299616</v>
    </nc>
  </rcc>
  <rcc rId="2991" sId="10" numFmtId="34">
    <oc r="K8">
      <f>K9</f>
    </oc>
    <nc r="K8">
      <v>5999249</v>
    </nc>
  </rcc>
  <rcc rId="2992" sId="10" numFmtId="34">
    <oc r="L8">
      <f>L9</f>
    </oc>
    <nc r="L8">
      <v>3214666</v>
    </nc>
  </rcc>
  <rcc rId="2993" sId="10" numFmtId="34">
    <oc r="M8">
      <f>M9</f>
    </oc>
    <nc r="M8">
      <v>1939700</v>
    </nc>
  </rcc>
  <rcc rId="2994" sId="10" numFmtId="34">
    <oc r="N8">
      <f>N9</f>
    </oc>
    <nc r="N8">
      <v>0</v>
    </nc>
  </rcc>
  <rcc rId="2995" sId="10" numFmtId="34">
    <oc r="O8">
      <f>O9</f>
    </oc>
    <nc r="O8">
      <v>3849679</v>
    </nc>
  </rcc>
  <rcc rId="2996" sId="10" numFmtId="34">
    <oc r="P8">
      <f>P9</f>
    </oc>
    <nc r="P8">
      <v>1499917</v>
    </nc>
  </rcc>
  <rcc rId="2997" sId="10" numFmtId="34">
    <oc r="Q8">
      <f>Q9</f>
    </oc>
    <nc r="Q8">
      <v>599997</v>
    </nc>
  </rcc>
  <rcc rId="2998" sId="10" numFmtId="34">
    <oc r="R8">
      <f>R9</f>
    </oc>
    <nc r="R8">
      <v>0</v>
    </nc>
  </rcc>
  <rcc rId="2999" sId="10" numFmtId="34">
    <oc r="S8">
      <f>S9</f>
    </oc>
    <nc r="S8">
      <v>4999904</v>
    </nc>
  </rcc>
  <rcc rId="3000" sId="10" numFmtId="34">
    <oc r="T8">
      <f>T9</f>
    </oc>
    <nc r="T8">
      <v>1499996</v>
    </nc>
  </rcc>
  <rcc rId="3001" sId="10" numFmtId="34">
    <oc r="U8">
      <f>U9</f>
    </oc>
    <nc r="U8">
      <v>0</v>
    </nc>
  </rcc>
  <rcc rId="3002" sId="10" numFmtId="34">
    <oc r="V8">
      <f>V9</f>
    </oc>
    <nc r="V8">
      <v>2000000</v>
    </nc>
  </rcc>
  <rcc rId="3003" sId="10" numFmtId="34">
    <oc r="W8">
      <f>W9</f>
    </oc>
    <nc r="W8">
      <v>6997960</v>
    </nc>
  </rcc>
  <rcc rId="3004" sId="10" numFmtId="34">
    <oc r="W9">
      <f>'P:\GIELDA\2021\ROCZNY 2021\[SAB RS 2021.xlsx]Inwestycyjne aktywa'!$B$7</f>
    </oc>
    <nc r="W9">
      <v>6997960</v>
    </nc>
  </rcc>
  <rcc rId="3005" sId="10" numFmtId="34">
    <oc r="C10">
      <f>C11</f>
    </oc>
    <nc r="C10">
      <v>2030120</v>
    </nc>
  </rcc>
  <rcc rId="3006" sId="10" numFmtId="34">
    <oc r="D10">
      <f>D11</f>
    </oc>
    <nc r="D10">
      <v>2149873</v>
    </nc>
  </rcc>
  <rcc rId="3007" sId="10" numFmtId="34">
    <oc r="E10">
      <f>E11</f>
    </oc>
    <nc r="E10">
      <v>2162420</v>
    </nc>
  </rcc>
  <rcc rId="3008" sId="10" numFmtId="34">
    <oc r="F10">
      <f>F11</f>
    </oc>
    <nc r="F10">
      <v>2089741</v>
    </nc>
  </rcc>
  <rcc rId="3009" sId="10" numFmtId="34">
    <oc r="G10">
      <f>G11</f>
    </oc>
    <nc r="G10">
      <v>2089741</v>
    </nc>
  </rcc>
  <rcc rId="3010" sId="10" numFmtId="34">
    <oc r="H10">
      <f>H11</f>
    </oc>
    <nc r="H10">
      <v>2130263</v>
    </nc>
  </rcc>
  <rcc rId="3011" sId="10" numFmtId="34">
    <oc r="I10">
      <f>I11</f>
    </oc>
    <nc r="I10">
      <v>2131693</v>
    </nc>
  </rcc>
  <rcc rId="3012" sId="10" numFmtId="34">
    <oc r="J10">
      <f>J11</f>
    </oc>
    <nc r="J10">
      <v>2089119</v>
    </nc>
  </rcc>
  <rcc rId="3013" sId="10" numFmtId="34">
    <oc r="K10">
      <f>K11</f>
    </oc>
    <nc r="K10">
      <v>1818672</v>
    </nc>
  </rcc>
  <rcc rId="3014" sId="10" numFmtId="34">
    <oc r="L10">
      <f>L11</f>
    </oc>
    <nc r="L10">
      <v>2003010</v>
    </nc>
  </rcc>
  <rcc rId="3015" sId="10" numFmtId="34">
    <oc r="M10">
      <f>M11</f>
    </oc>
    <nc r="M10">
      <v>2020675</v>
    </nc>
  </rcc>
  <rcc rId="3016" sId="10" numFmtId="34">
    <oc r="N10">
      <f>N11</f>
    </oc>
    <nc r="N10">
      <v>2044743</v>
    </nc>
  </rcc>
  <rcc rId="3017" sId="10" numFmtId="34">
    <oc r="O10">
      <f>O11</f>
    </oc>
    <nc r="O10">
      <v>2066633</v>
    </nc>
  </rcc>
  <rcc rId="3018" sId="10" numFmtId="34">
    <oc r="P10">
      <f>P11</f>
    </oc>
    <nc r="P10">
      <v>2130472</v>
    </nc>
  </rcc>
  <rcc rId="3019" sId="10" numFmtId="34">
    <oc r="Q10">
      <f>Q11</f>
    </oc>
    <nc r="Q10">
      <v>9770462</v>
    </nc>
  </rcc>
  <rcc rId="3020" sId="10" numFmtId="34">
    <oc r="R10">
      <f>R11</f>
    </oc>
    <nc r="R10">
      <v>14253940</v>
    </nc>
  </rcc>
  <rcc rId="3021" sId="10" numFmtId="34">
    <oc r="S10">
      <f>S11</f>
    </oc>
    <nc r="S10">
      <v>14550957</v>
    </nc>
  </rcc>
  <rcc rId="3022" sId="10" numFmtId="34">
    <oc r="T10">
      <f>T11</f>
    </oc>
    <nc r="T10">
      <v>15569056</v>
    </nc>
  </rcc>
  <rcc rId="3023" sId="10" numFmtId="34">
    <oc r="U10">
      <f>U11</f>
    </oc>
    <nc r="U10">
      <v>16219570</v>
    </nc>
  </rcc>
  <rcc rId="3024" sId="10" numFmtId="34">
    <oc r="V10">
      <f>V11</f>
    </oc>
    <nc r="V10">
      <v>15012742</v>
    </nc>
  </rcc>
  <rcc rId="3025" sId="10" numFmtId="34">
    <oc r="W10">
      <f>W11</f>
    </oc>
    <nc r="W10">
      <v>13841322</v>
    </nc>
  </rcc>
  <rcc rId="3026" sId="10" numFmtId="34">
    <oc r="W11">
      <f>'P:\GIELDA\2021\ROCZNY 2021\[SAB RS 2021.xlsx]Inwestycyjne aktywa'!$B$9</f>
    </oc>
    <nc r="W11">
      <v>13841322</v>
    </nc>
  </rcc>
  <rcc rId="3027" sId="10" numFmtId="34">
    <oc r="H12">
      <f>3390+95848</f>
    </oc>
    <nc r="H12">
      <v>99238</v>
    </nc>
  </rcc>
  <rcc rId="3028" sId="10" numFmtId="34">
    <oc r="I12">
      <f>2356+116390</f>
    </oc>
    <nc r="I12">
      <v>118746</v>
    </nc>
  </rcc>
  <rcc rId="3029" sId="10" numFmtId="34">
    <oc r="J12">
      <f>1855+129475</f>
    </oc>
    <nc r="J12">
      <v>131330</v>
    </nc>
  </rcc>
  <rcc rId="3030" sId="10" numFmtId="34">
    <oc r="K12">
      <f>134741+1770</f>
    </oc>
    <nc r="K12">
      <v>136511</v>
    </nc>
  </rcc>
  <rcc rId="3031" sId="10" numFmtId="34">
    <oc r="L12">
      <f>162016+1862</f>
    </oc>
    <nc r="L12">
      <v>163878</v>
    </nc>
  </rcc>
  <rcc rId="3032" sId="10" numFmtId="34">
    <oc r="R12">
      <f>103259+436</f>
    </oc>
    <nc r="R12">
      <v>103695</v>
    </nc>
  </rcc>
  <rcc rId="3033" sId="10" numFmtId="34">
    <oc r="W12">
      <f>'P:\GIELDA\2021\ROCZNY 2021\[SAB RS 2021.xlsx]Inwestycyjne aktywa'!$B$10</f>
    </oc>
    <nc r="W12">
      <v>116977</v>
    </nc>
  </rcc>
  <rcc rId="3034" sId="10">
    <oc r="B13">
      <f>'P:\GIELDA\2021\ROCZNY 2021\[SAB RS 2021.xlsx]Inwestycyjne aktywa'!$E$34</f>
    </oc>
    <nc r="B13" t="inlineStr">
      <is>
        <t>Debt investment securities measured at amortised cost</t>
      </is>
    </nc>
  </rcc>
  <rcc rId="3035" sId="10" numFmtId="34">
    <oc r="W13">
      <f>'P:\GIELDA\2021\ROCZNY 2021\[SAB RS 2021.xlsx]Inwestycyjne aktywa'!$B$11</f>
    </oc>
    <nc r="W13">
      <v>1421272</v>
    </nc>
  </rcc>
  <rcc rId="3036" sId="10" numFmtId="34">
    <oc r="R14">
      <f>R15</f>
    </oc>
    <nc r="R14">
      <v>105973</v>
    </nc>
  </rcc>
  <rcc rId="3037" sId="10" numFmtId="34">
    <oc r="S14">
      <f>S15</f>
    </oc>
    <nc r="S14">
      <v>115896</v>
    </nc>
  </rcc>
  <rcc rId="3038" sId="10" numFmtId="34">
    <oc r="T14">
      <f>T15</f>
    </oc>
    <nc r="T14">
      <v>118432</v>
    </nc>
  </rcc>
  <rcc rId="3039" sId="10" numFmtId="34">
    <oc r="U14">
      <f>U15</f>
    </oc>
    <nc r="U14">
      <v>3464</v>
    </nc>
  </rcc>
  <rcc rId="3040" sId="10" numFmtId="34">
    <oc r="V14">
      <f>V15</f>
    </oc>
    <nc r="V14">
      <v>3464</v>
    </nc>
  </rcc>
  <rcc rId="3041" sId="10" numFmtId="34">
    <oc r="W14">
      <f>W15</f>
    </oc>
    <nc r="W14">
      <v>3427</v>
    </nc>
  </rcc>
  <rcc rId="3042" sId="10" numFmtId="34">
    <oc r="W15">
      <f>'P:\GIELDA\2021\ROCZNY 2021\[SAB RS 2021.xlsx]Inwestycyjne aktywa'!$B$19</f>
    </oc>
    <nc r="W15">
      <v>3427</v>
    </nc>
  </rcc>
  <rcc rId="3043" sId="10" numFmtId="34">
    <oc r="G16">
      <f>G18+G19</f>
    </oc>
    <nc r="G16">
      <v>812620</v>
    </nc>
  </rcc>
  <rcc rId="3044" sId="10" numFmtId="34">
    <oc r="H16">
      <f>H18+H19</f>
    </oc>
    <nc r="H16">
      <v>811584</v>
    </nc>
  </rcc>
  <rcc rId="3045" sId="10" numFmtId="34">
    <oc r="I16">
      <f>I18+I19</f>
    </oc>
    <nc r="I16">
      <v>843573</v>
    </nc>
  </rcc>
  <rcc rId="3046" sId="10" numFmtId="34">
    <oc r="J16">
      <f>J18+J19</f>
    </oc>
    <nc r="J16">
      <v>841340</v>
    </nc>
  </rcc>
  <rcc rId="3047" sId="10" numFmtId="34">
    <oc r="K16">
      <f>K18+K19</f>
    </oc>
    <nc r="K16">
      <v>821538</v>
    </nc>
  </rcc>
  <rcc rId="3048" sId="10" numFmtId="34">
    <oc r="L16">
      <f>L18+L19</f>
    </oc>
    <nc r="L16">
      <v>817717</v>
    </nc>
  </rcc>
  <rcc rId="3049" sId="10" numFmtId="34">
    <oc r="M16">
      <f>M18+M19</f>
    </oc>
    <nc r="M16">
      <v>807301</v>
    </nc>
  </rcc>
  <rcc rId="3050" sId="10" numFmtId="34">
    <oc r="N16">
      <f>N18+N19</f>
    </oc>
    <nc r="N16">
      <v>808758</v>
    </nc>
  </rcc>
  <rcc rId="3051" sId="10" numFmtId="34">
    <oc r="O16">
      <f>O18+O19</f>
    </oc>
    <nc r="O16">
      <v>884912</v>
    </nc>
  </rcc>
  <rcc rId="3052" sId="10" numFmtId="34">
    <oc r="P16">
      <f>P18+P19</f>
    </oc>
    <nc r="P16">
      <v>881236</v>
    </nc>
  </rcc>
  <rcc rId="3053" sId="10" numFmtId="34">
    <oc r="Q16">
      <f>Q18+Q19</f>
    </oc>
    <nc r="Q16">
      <v>801440</v>
    </nc>
  </rcc>
  <rcc rId="3054" sId="10" numFmtId="34">
    <oc r="R16">
      <f>R18+R19</f>
    </oc>
    <nc r="R16">
      <v>808264</v>
    </nc>
  </rcc>
  <rcc rId="3055" sId="10" numFmtId="34">
    <oc r="S16">
      <f>S18+S19</f>
    </oc>
    <nc r="S16">
      <v>857331</v>
    </nc>
  </rcc>
  <rcc rId="3056" sId="10" numFmtId="34">
    <oc r="T16">
      <f>T18+T19</f>
    </oc>
    <nc r="T16">
      <v>1336707</v>
    </nc>
  </rcc>
  <rcc rId="3057" sId="10" numFmtId="34">
    <oc r="U16">
      <f>U18+U19</f>
    </oc>
    <nc r="U16">
      <v>1329921</v>
    </nc>
  </rcc>
  <rcc rId="3058" sId="10" numFmtId="34">
    <oc r="V16">
      <f>V18+V19</f>
    </oc>
    <nc r="V16">
      <v>1363826</v>
    </nc>
  </rcc>
  <rcc rId="3059" sId="10" numFmtId="34">
    <oc r="W16">
      <f>W18+W19</f>
    </oc>
    <nc r="W16">
      <v>259788</v>
    </nc>
  </rcc>
  <rcc rId="3060" sId="10" numFmtId="34">
    <oc r="C17">
      <f>C18+C19</f>
    </oc>
    <nc r="C17">
      <v>878321</v>
    </nc>
  </rcc>
  <rcc rId="3061" sId="10" numFmtId="34">
    <oc r="D17">
      <f>D18+D19</f>
    </oc>
    <nc r="D17">
      <v>888437</v>
    </nc>
  </rcc>
  <rcc rId="3062" sId="10" numFmtId="34">
    <oc r="E17">
      <f>E18+E19</f>
    </oc>
    <nc r="E17">
      <v>914701</v>
    </nc>
  </rcc>
  <rcc rId="3063" sId="10" numFmtId="34">
    <oc r="F17">
      <f>F18+F19</f>
    </oc>
    <nc r="F17">
      <v>920879</v>
    </nc>
  </rcc>
  <rcc rId="3064" sId="10" numFmtId="34">
    <oc r="W18">
      <f>'P:\GIELDA\2021\ROCZNY 2021\[SAB RS 2021.xlsx]Inwestycyjne aktywa'!$B$17</f>
    </oc>
    <nc r="W18">
      <v>64320</v>
    </nc>
  </rcc>
  <rcc rId="3065" sId="10" numFmtId="34">
    <oc r="W19">
      <f>'P:\GIELDA\2021\ROCZNY 2021\[SAB RS 2021.xlsx]Inwestycyjne aktywa'!$B$18</f>
    </oc>
    <nc r="W19">
      <v>195468</v>
    </nc>
  </rcc>
  <rcc rId="3066" sId="10" numFmtId="34">
    <oc r="C20">
      <f>C4+C17</f>
    </oc>
    <nc r="C20">
      <v>25090751</v>
    </nc>
  </rcc>
  <rcc rId="3067" sId="10" numFmtId="34">
    <oc r="D20">
      <f>D4+D17</f>
    </oc>
    <nc r="D20">
      <v>25072507</v>
    </nc>
  </rcc>
  <rcc rId="3068" sId="10" numFmtId="34">
    <oc r="E20">
      <f>E4+E17</f>
    </oc>
    <nc r="E20">
      <v>25926495</v>
    </nc>
  </rcc>
  <rcc rId="3069" sId="10" numFmtId="34">
    <oc r="F20">
      <f>F4+F17</f>
    </oc>
    <nc r="F20">
      <v>26905088</v>
    </nc>
  </rcc>
  <rcc rId="3070" sId="10" numFmtId="34">
    <oc r="G20">
      <f>G3+G12+G16</f>
    </oc>
    <nc r="G20">
      <v>26889994</v>
    </nc>
  </rcc>
  <rcc rId="3071" sId="10" numFmtId="34">
    <oc r="H20">
      <f>H3+H12+H16</f>
    </oc>
    <nc r="H20">
      <v>27661682</v>
    </nc>
  </rcc>
  <rcc rId="3072" sId="10" numFmtId="34">
    <oc r="I20">
      <f>I3+I12+I14+I16</f>
    </oc>
    <nc r="I20">
      <v>33527451</v>
    </nc>
  </rcc>
  <rcc rId="3073" sId="10" numFmtId="34">
    <oc r="J20">
      <f>J3+J12+J14+J16</f>
    </oc>
    <nc r="J20">
      <v>33986072</v>
    </nc>
  </rcc>
  <rcc rId="3074" sId="10" numFmtId="34">
    <oc r="K20">
      <f>K3+K12+K14+K16</f>
    </oc>
    <nc r="K20">
      <v>37844506</v>
    </nc>
  </rcc>
  <rcc rId="3075" sId="10" numFmtId="34">
    <oc r="L20">
      <f>L3+L12+L14+L16</f>
    </oc>
    <nc r="L20">
      <v>37976558</v>
    </nc>
  </rcc>
  <rcc rId="3076" sId="10" numFmtId="34">
    <oc r="M20">
      <f>M3+M12+M14+M16</f>
    </oc>
    <nc r="M20">
      <v>38081452</v>
    </nc>
  </rcc>
  <rcc rId="3077" sId="10" numFmtId="34">
    <oc r="N20">
      <f>N3+N12+N14+N16</f>
    </oc>
    <nc r="N20">
      <v>37581667</v>
    </nc>
  </rcc>
  <rcc rId="3078" sId="10" numFmtId="34">
    <oc r="O20">
      <f>O3+O12+O14+O16</f>
    </oc>
    <nc r="O20">
      <v>41328134</v>
    </nc>
  </rcc>
  <rcc rId="3079" sId="10" numFmtId="34">
    <oc r="P20">
      <f>P3+P12+P14+P16</f>
    </oc>
    <nc r="P20">
      <v>41193093</v>
    </nc>
  </rcc>
  <rcc rId="3080" sId="10" numFmtId="34">
    <oc r="Q20">
      <f>Q3+Q12+Q14+Q16</f>
    </oc>
    <nc r="Q20">
      <v>56806942</v>
    </nc>
  </rcc>
  <rcc rId="3081" sId="10" numFmtId="34">
    <oc r="R20">
      <f>R3+R12+R14+R16</f>
    </oc>
    <nc r="R20">
      <v>61209949</v>
    </nc>
  </rcc>
  <rcc rId="3082" sId="10" numFmtId="34">
    <oc r="S20">
      <f>S3+S12+S14+S16</f>
    </oc>
    <nc r="S20">
      <v>66783434</v>
    </nc>
  </rcc>
  <rcc rId="3083" sId="10" numFmtId="34">
    <oc r="T20">
      <f>T3+T12+T14+T16</f>
    </oc>
    <nc r="T20">
      <v>68758852</v>
    </nc>
  </rcc>
  <rcc rId="3084" sId="10" numFmtId="34">
    <oc r="U20">
      <f>U3+U12+U14+U16</f>
    </oc>
    <nc r="U20">
      <v>71165386</v>
    </nc>
  </rcc>
  <rcc rId="3085" sId="10" numFmtId="34">
    <oc r="V20">
      <f>V3+V12+V14+V16</f>
    </oc>
    <nc r="V20">
      <v>70048917</v>
    </nc>
  </rcc>
  <rcc rId="3086" sId="10" numFmtId="34">
    <oc r="W20">
      <f>W3+W12+W14+W16+W13</f>
    </oc>
    <nc r="W20">
      <v>71866260</v>
    </nc>
  </rcc>
  <rcc rId="3087" sId="10" numFmtId="34">
    <oc r="C21">
      <f>C20-BS!D11</f>
    </oc>
    <nc r="C21">
      <v>0</v>
    </nc>
  </rcc>
  <rcc rId="3088" sId="10" numFmtId="34">
    <oc r="D21">
      <f>D20-BS!E11</f>
    </oc>
    <nc r="D21">
      <v>0</v>
    </nc>
  </rcc>
  <rcc rId="3089" sId="10" numFmtId="34">
    <oc r="E21">
      <f>E20-BS!F11</f>
    </oc>
    <nc r="E21">
      <v>0</v>
    </nc>
  </rcc>
  <rcc rId="3090" sId="10" numFmtId="34">
    <oc r="F21">
      <f>F20-BS!G11</f>
    </oc>
    <nc r="F21">
      <v>0</v>
    </nc>
  </rcc>
  <rcc rId="3091" sId="10" numFmtId="34">
    <oc r="G21">
      <f>BS!H12-G20</f>
    </oc>
    <nc r="G21">
      <v>0</v>
    </nc>
  </rcc>
  <rcc rId="3092" sId="10" numFmtId="34">
    <oc r="H21">
      <f>H20-BS!I12</f>
    </oc>
    <nc r="H21">
      <v>0</v>
    </nc>
  </rcc>
  <rcc rId="3093" sId="10" numFmtId="34">
    <oc r="I21">
      <f>I20-BS!J12</f>
    </oc>
    <nc r="I21">
      <v>0</v>
    </nc>
  </rcc>
  <rcc rId="3094" sId="10" numFmtId="34">
    <oc r="J21">
      <f>J20-BS!K12</f>
    </oc>
    <nc r="J21">
      <v>0</v>
    </nc>
  </rcc>
  <rcc rId="3095" sId="10" numFmtId="34">
    <oc r="K21">
      <f>K20-BS!L12</f>
    </oc>
    <nc r="K21">
      <v>0</v>
    </nc>
  </rcc>
  <rcc rId="3096" sId="10" numFmtId="34">
    <oc r="L21">
      <f>L20-BS!M12</f>
    </oc>
    <nc r="L21">
      <v>0</v>
    </nc>
  </rcc>
  <rcc rId="3097" sId="10" numFmtId="34">
    <oc r="M21">
      <f>M20-BS!N12</f>
    </oc>
    <nc r="M21">
      <v>0</v>
    </nc>
  </rcc>
  <rcc rId="3098" sId="10" numFmtId="34">
    <oc r="N21">
      <f>N20-BS!O12</f>
    </oc>
    <nc r="N21">
      <v>0</v>
    </nc>
  </rcc>
  <rcc rId="3099" sId="10" numFmtId="34">
    <oc r="O21">
      <f>O20-BS!P12</f>
    </oc>
    <nc r="O21">
      <v>0</v>
    </nc>
  </rcc>
  <rcc rId="3100" sId="10" numFmtId="34">
    <oc r="P21">
      <f>BS!Q12-P20</f>
    </oc>
    <nc r="P21">
      <v>0</v>
    </nc>
  </rcc>
  <rcc rId="3101" sId="10" numFmtId="34">
    <oc r="Q21">
      <f>BS!R12-Q20</f>
    </oc>
    <nc r="Q21">
      <v>0</v>
    </nc>
  </rcc>
  <rcc rId="3102" sId="10" numFmtId="34">
    <oc r="R21">
      <f>BS!S12-R20</f>
    </oc>
    <nc r="R21">
      <v>0</v>
    </nc>
  </rcc>
  <rcc rId="3103" sId="10" numFmtId="34">
    <oc r="S21">
      <f>BS!T12-S20</f>
    </oc>
    <nc r="S21">
      <v>0</v>
    </nc>
  </rcc>
  <rcc rId="3104" sId="10" numFmtId="34">
    <oc r="T21">
      <f>BS!U12-T20</f>
    </oc>
    <nc r="T21">
      <v>0</v>
    </nc>
  </rcc>
  <rcc rId="3105" sId="10" numFmtId="34">
    <oc r="U21">
      <f>BS!V12-U20</f>
    </oc>
    <nc r="U21">
      <v>0</v>
    </nc>
  </rcc>
  <rcc rId="3106" sId="10" numFmtId="34">
    <oc r="V21">
      <f>BS!W12-V20</f>
    </oc>
    <nc r="V21">
      <v>0</v>
    </nc>
  </rcc>
  <rcc rId="3107" sId="10" numFmtId="34">
    <oc r="G22">
      <f>G21-G20</f>
    </oc>
    <nc r="G22">
      <v>-26889994</v>
    </nc>
  </rcc>
  <rcv guid="{FD6B9644-7869-4AE4-B5F4-2F6A3AB7CBDB}" action="delete"/>
  <rdn rId="0" localSheetId="2" customView="1" name="Z_FD6B9644_7869_4AE4_B5F4_2F6A3AB7CBDB_.wvu.Cols" hidden="1" oldHidden="1">
    <formula>'P&amp;L'!$C:$R</formula>
    <oldFormula>'P&amp;L'!$C:$R</oldFormula>
  </rdn>
  <rdn rId="0" localSheetId="3" customView="1" name="Z_FD6B9644_7869_4AE4_B5F4_2F6A3AB7CBDB_.wvu.PrintArea" hidden="1" oldHidden="1">
    <formula>BS!$A$1:$P$51</formula>
    <oldFormula>BS!$A$1:$P$51</oldFormula>
  </rdn>
  <rdn rId="0" localSheetId="3" customView="1" name="Z_FD6B9644_7869_4AE4_B5F4_2F6A3AB7CBDB_.wvu.Cols" hidden="1" oldHidden="1">
    <formula>BS!$D:$O</formula>
    <oldFormula>BS!$D:$O</oldFormula>
  </rdn>
  <rdn rId="0" localSheetId="4" customView="1" name="Z_FD6B9644_7869_4AE4_B5F4_2F6A3AB7CBDB_.wvu.Rows" hidden="1" oldHidden="1">
    <formula>'Wynik odsetkowy'!$11:$12</formula>
    <oldFormula>'Wynik odsetkowy'!$11:$12</oldFormula>
  </rdn>
  <rdn rId="0" localSheetId="7" customView="1" name="Z_FD6B9644_7869_4AE4_B5F4_2F6A3AB7CBDB_.wvu.Rows" hidden="1" oldHidden="1">
    <formula>'Wynik handlowy'!$5:$6</formula>
    <oldFormula>'Wynik handlowy'!$5:$6</oldFormula>
  </rdn>
  <rdn rId="0" localSheetId="7" customView="1" name="Z_FD6B9644_7869_4AE4_B5F4_2F6A3AB7CBDB_.wvu.Cols" hidden="1" oldHidden="1">
    <formula>'Wynik handlowy'!$C:$R</formula>
    <oldFormula>'Wynik handlowy'!$C:$R</oldFormula>
  </rdn>
  <rdn rId="0" localSheetId="8" customView="1" name="Z_FD6B9644_7869_4AE4_B5F4_2F6A3AB7CBDB_.wvu.Cols" hidden="1" oldHidden="1">
    <formula>'Wynik inwestycyjny'!$C:$N</formula>
    <oldFormula>'Wynik inwestycyjny'!$C:$N</oldFormula>
  </rdn>
  <rdn rId="0" localSheetId="10" customView="1" name="Z_FD6B9644_7869_4AE4_B5F4_2F6A3AB7CBDB_.wvu.Cols" hidden="1" oldHidden="1">
    <formula>'Inwestycyjne aktywa finansowe'!$C:$Q</formula>
    <oldFormula>'Inwestycyjne aktywa finansowe'!$C:$Q</oldFormula>
  </rdn>
  <rdn rId="0" localSheetId="12" customView="1" name="Z_FD6B9644_7869_4AE4_B5F4_2F6A3AB7CBDB_.wvu.Cols" hidden="1" oldHidden="1">
    <formula>'Pozostałe koszty operacyjne'!$C:$Q</formula>
    <oldFormula>'Pozostałe koszty operacyjne'!$C:$Q</oldFormula>
  </rdn>
  <rdn rId="0" localSheetId="14" customView="1" name="Z_FD6B9644_7869_4AE4_B5F4_2F6A3AB7CBDB_.wvu.Cols" hidden="1" oldHidden="1">
    <formula>'Zobowiązania wobec klientów'!$B:$O</formula>
    <oldFormula>'Zobowiązania wobec klientów'!$B:$O</oldFormula>
  </rdn>
  <rdn rId="0" localSheetId="16" customView="1" name="Z_FD6B9644_7869_4AE4_B5F4_2F6A3AB7CBDB_.wvu.Cols" hidden="1" oldHidden="1">
    <formula>'Aktywa i zobow. fin. do obrotu'!$C:$R</formula>
    <oldFormula>'Aktywa i zobow. fin. do obrotu'!$C:$R</oldFormula>
  </rdn>
  <rcv guid="{FD6B9644-7869-4AE4-B5F4-2F6A3AB7CBDB}" action="add"/>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19" sId="11" numFmtId="34">
    <oc r="C3">
      <f>SUM(C4:C7)</f>
    </oc>
    <nc r="C3">
      <v>0</v>
    </nc>
  </rcc>
  <rcc rId="3120" sId="11" numFmtId="34">
    <oc r="D3">
      <f>SUM(D4:D7)</f>
    </oc>
    <nc r="D3">
      <v>-67</v>
    </nc>
  </rcc>
  <rcc rId="3121" sId="11" numFmtId="34">
    <oc r="E3">
      <f>SUM(E4:E7)</f>
    </oc>
    <nc r="E3">
      <v>-4</v>
    </nc>
  </rcc>
  <rcc rId="3122" sId="11" numFmtId="34">
    <oc r="F3">
      <f>SUM(F4:F7)</f>
    </oc>
    <nc r="F3">
      <v>5</v>
    </nc>
  </rcc>
  <rcc rId="3123" sId="11" numFmtId="34">
    <oc r="G3">
      <f>SUM(G4:G7)</f>
    </oc>
    <nc r="G3">
      <v>0</v>
    </nc>
  </rcc>
  <rcc rId="3124" sId="11" numFmtId="34">
    <oc r="H3">
      <f>SUM(H4:H7)</f>
    </oc>
    <nc r="H3">
      <v>-2</v>
    </nc>
  </rcc>
  <rcc rId="3125" sId="11" numFmtId="34">
    <oc r="I3">
      <f>SUM(I4:I7)</f>
    </oc>
    <nc r="I3">
      <v>-1</v>
    </nc>
  </rcc>
  <rcc rId="3126" sId="11" numFmtId="34">
    <oc r="J3">
      <f>SUM(J4:J7)</f>
    </oc>
    <nc r="J3">
      <v>-25</v>
    </nc>
  </rcc>
  <rcc rId="3127" sId="11" numFmtId="34">
    <oc r="K3">
      <f>SUM(K4:K7)</f>
    </oc>
    <nc r="K3">
      <v>-4</v>
    </nc>
  </rcc>
  <rcc rId="3128" sId="11" numFmtId="34">
    <oc r="L3">
      <f>SUM(L4:L7)</f>
    </oc>
    <nc r="L3">
      <v>-3</v>
    </nc>
  </rcc>
  <rcc rId="3129" sId="11" numFmtId="34">
    <oc r="M3">
      <f>SUM(M4:M7)</f>
    </oc>
    <nc r="M3">
      <v>3</v>
    </nc>
  </rcc>
  <rcc rId="3130" sId="11" numFmtId="34">
    <oc r="N3">
      <f>SUM(N4:N7)</f>
    </oc>
    <nc r="N3">
      <v>-7</v>
    </nc>
  </rcc>
  <rcc rId="3131" sId="11" numFmtId="34">
    <oc r="O3">
      <f>SUM(O4:O7)</f>
    </oc>
    <nc r="O3">
      <v>10</v>
    </nc>
  </rcc>
  <rcc rId="3132" sId="11" numFmtId="34">
    <oc r="P3">
      <f>SUM(P4:P7)</f>
    </oc>
    <nc r="P3">
      <v>5</v>
    </nc>
  </rcc>
  <rcc rId="3133" sId="11" numFmtId="34">
    <oc r="Q3">
      <f>SUM(Q4:Q7)</f>
    </oc>
    <nc r="Q3">
      <v>-3</v>
    </nc>
  </rcc>
  <rcc rId="3134" sId="11" numFmtId="34">
    <oc r="R3">
      <f>SUM(R4:R7)</f>
    </oc>
    <nc r="R3">
      <v>-11</v>
    </nc>
  </rcc>
  <rcc rId="3135" sId="11" numFmtId="34">
    <oc r="C8">
      <f>SUM(C9:C12)</f>
    </oc>
    <nc r="C8">
      <v>-218758</v>
    </nc>
  </rcc>
  <rcc rId="3136" sId="11" numFmtId="34">
    <oc r="D8">
      <f>SUM(D9:D12)</f>
    </oc>
    <nc r="D8">
      <v>-260620</v>
    </nc>
  </rcc>
  <rcc rId="3137" sId="11" numFmtId="34">
    <oc r="E8">
      <f>SUM(E9:E12)</f>
    </oc>
    <nc r="E8">
      <v>-244398</v>
    </nc>
  </rcc>
  <rcc rId="3138" sId="11" numFmtId="34">
    <oc r="F8">
      <f>SUM(F9:F12)</f>
    </oc>
    <nc r="F8">
      <v>-365996</v>
    </nc>
  </rcc>
  <rcc rId="3139" sId="11" numFmtId="34">
    <oc r="G8">
      <f>SUM(G9:G12)</f>
    </oc>
    <nc r="G8">
      <v>-280118</v>
    </nc>
  </rcc>
  <rcc rId="3140" sId="11" numFmtId="34">
    <oc r="H8">
      <f>SUM(H9:H12)</f>
    </oc>
    <nc r="H8">
      <v>-366957</v>
    </nc>
  </rcc>
  <rcc rId="3141" sId="11" numFmtId="34">
    <oc r="I8">
      <f>SUM(I9:I12)</f>
    </oc>
    <nc r="I8">
      <v>-323350</v>
    </nc>
  </rcc>
  <rcc rId="3142" sId="11" numFmtId="34">
    <oc r="J8">
      <f>SUM(J9:J12)</f>
    </oc>
    <nc r="J8">
      <v>-258576</v>
    </nc>
  </rcc>
  <rcc rId="3143" sId="11" numFmtId="34">
    <oc r="K8">
      <f>SUM(K9:K12)</f>
    </oc>
    <nc r="K8">
      <v>-489635</v>
    </nc>
  </rcc>
  <rcc rId="3144" sId="11" numFmtId="34">
    <oc r="L8">
      <f>SUM(L9:L12)</f>
    </oc>
    <nc r="L8">
      <v>-470681</v>
    </nc>
  </rcc>
  <rcc rId="3145" sId="11" numFmtId="34">
    <oc r="M8">
      <f>SUM(M9:M12)</f>
    </oc>
    <nc r="M8">
      <v>-350509</v>
    </nc>
  </rcc>
  <rcc rId="3146" sId="11" numFmtId="34">
    <oc r="N8">
      <f>SUM(N9:N12)</f>
    </oc>
    <nc r="N8">
      <v>-449882</v>
    </nc>
  </rcc>
  <rcc rId="3147" sId="11" numFmtId="34">
    <oc r="O8">
      <f>SUM(O9:O12)</f>
    </oc>
    <nc r="O8">
      <v>-401389</v>
    </nc>
  </rcc>
  <rcc rId="3148" sId="11" numFmtId="34">
    <oc r="P8">
      <f>SUM(P9:P12)</f>
    </oc>
    <nc r="P8">
      <v>-253308</v>
    </nc>
  </rcc>
  <rcc rId="3149" sId="11" numFmtId="34">
    <oc r="Q8">
      <f>SUM(Q9:Q12)</f>
    </oc>
    <nc r="Q8">
      <v>-210013</v>
    </nc>
  </rcc>
  <rcc rId="3150" sId="11" numFmtId="34">
    <oc r="R8">
      <f>SUM(R9:R12)</f>
    </oc>
    <nc r="R8">
      <v>-267166</v>
    </nc>
  </rcc>
  <rcc rId="3151" sId="11" numFmtId="34">
    <oc r="F11">
      <f>-145686+1</f>
    </oc>
    <nc r="F11">
      <v>-145685</v>
    </nc>
  </rcc>
  <rcc rId="3152" sId="11" numFmtId="34">
    <oc r="C13">
      <f>SUM(C14:C17)</f>
    </oc>
    <nc r="C13">
      <v>17680</v>
    </nc>
  </rcc>
  <rcc rId="3153" sId="11" numFmtId="34">
    <oc r="D13">
      <f>SUM(D14:D17)</f>
    </oc>
    <nc r="D13">
      <v>-1272</v>
    </nc>
  </rcc>
  <rcc rId="3154" sId="11" numFmtId="34">
    <oc r="E13">
      <f>SUM(E14:E17)</f>
    </oc>
    <nc r="E13">
      <v>-7722</v>
    </nc>
  </rcc>
  <rcc rId="3155" sId="11" numFmtId="34">
    <oc r="F13">
      <f>SUM(F14:F17)</f>
    </oc>
    <nc r="F13">
      <v>3203</v>
    </nc>
  </rcc>
  <rcc rId="3156" sId="11" numFmtId="34">
    <oc r="G13">
      <f>SUM(G14:G17)</f>
    </oc>
    <nc r="G13">
      <v>7442</v>
    </nc>
  </rcc>
  <rcc rId="3157" sId="11" numFmtId="34">
    <oc r="H13">
      <f>SUM(H14:H17)</f>
    </oc>
    <nc r="H13">
      <v>-5847</v>
    </nc>
  </rcc>
  <rcc rId="3158" sId="11" numFmtId="34">
    <oc r="I13">
      <f>SUM(I14:I17)</f>
    </oc>
    <nc r="I13">
      <v>-12115</v>
    </nc>
  </rcc>
  <rcc rId="3159" sId="11" numFmtId="34">
    <oc r="J13">
      <f>SUM(J14:J17)</f>
    </oc>
    <nc r="J13">
      <v>5347</v>
    </nc>
  </rcc>
  <rcc rId="3160" sId="11" numFmtId="34">
    <oc r="K13">
      <f>SUM(K14:K17)</f>
    </oc>
    <nc r="K13">
      <v>18572</v>
    </nc>
  </rcc>
  <rcc rId="3161" sId="11" numFmtId="34">
    <oc r="L13">
      <f>SUM(L14:L17)</f>
    </oc>
    <nc r="L13">
      <v>-11486</v>
    </nc>
  </rcc>
  <rcc rId="3162" sId="11" numFmtId="34">
    <oc r="M13">
      <f>SUM(M14:M17)</f>
    </oc>
    <nc r="M13">
      <v>-9680</v>
    </nc>
  </rcc>
  <rcc rId="3163" sId="11" numFmtId="34">
    <oc r="N13">
      <f>SUM(N14:N17)</f>
    </oc>
    <nc r="N13">
      <v>-1817</v>
    </nc>
  </rcc>
  <rcc rId="3164" sId="11" numFmtId="34">
    <oc r="O13">
      <f>SUM(O14:O17)</f>
    </oc>
    <nc r="O13">
      <v>28671</v>
    </nc>
  </rcc>
  <rcc rId="3165" sId="11" numFmtId="34">
    <oc r="P13">
      <f>SUM(P14:P17)</f>
    </oc>
    <nc r="P13">
      <v>-11588</v>
    </nc>
  </rcc>
  <rcc rId="3166" sId="11" numFmtId="34">
    <oc r="Q13">
      <f>SUM(Q14:Q17)</f>
    </oc>
    <nc r="Q13">
      <v>-9395</v>
    </nc>
  </rcc>
  <rcc rId="3167" sId="11" numFmtId="34">
    <oc r="R13">
      <f>SUM(R14:R17)</f>
    </oc>
    <nc r="R13">
      <v>-3784</v>
    </nc>
  </rcc>
  <rcc rId="3168" sId="11" numFmtId="34">
    <oc r="C18">
      <f>SUM(C19:C22)</f>
    </oc>
    <nc r="C18">
      <v>-2286</v>
    </nc>
  </rcc>
  <rcc rId="3169" sId="11" numFmtId="34">
    <oc r="D18">
      <f>SUM(D19:D22)</f>
    </oc>
    <nc r="D18">
      <v>4083</v>
    </nc>
  </rcc>
  <rcc rId="3170" sId="11" numFmtId="34">
    <oc r="E18">
      <f>SUM(E19:E22)</f>
    </oc>
    <nc r="E18">
      <v>-1541</v>
    </nc>
  </rcc>
  <rcc rId="3171" sId="11" numFmtId="34">
    <oc r="F18">
      <f>SUM(F19:F22)</f>
    </oc>
    <nc r="F18">
      <v>-7375</v>
    </nc>
  </rcc>
  <rcc rId="3172" sId="11" numFmtId="34">
    <oc r="G18">
      <f>SUM(G19:G22)</f>
    </oc>
    <nc r="G18">
      <v>9988</v>
    </nc>
  </rcc>
  <rcc rId="3173" sId="11" numFmtId="34">
    <oc r="H18">
      <f>SUM(H19:H22)</f>
    </oc>
    <nc r="H18">
      <v>16248</v>
    </nc>
  </rcc>
  <rcc rId="3174" sId="11" numFmtId="34">
    <oc r="I18">
      <f>SUM(I19:I22)</f>
    </oc>
    <nc r="I18">
      <v>-1090</v>
    </nc>
  </rcc>
  <rcc rId="3175" sId="11" numFmtId="34">
    <oc r="J18">
      <f>SUM(J19:J22)</f>
    </oc>
    <nc r="J18">
      <v>-10297</v>
    </nc>
  </rcc>
  <rcc rId="3176" sId="11" numFmtId="34">
    <oc r="K18">
      <f>SUM(K19:K22)</f>
    </oc>
    <nc r="K18">
      <v>4767</v>
    </nc>
  </rcc>
  <rcc rId="3177" sId="11" numFmtId="34">
    <oc r="L18">
      <f>SUM(L19:L22)</f>
    </oc>
    <nc r="L18">
      <v>1251</v>
    </nc>
  </rcc>
  <rcc rId="3178" sId="11" numFmtId="34">
    <oc r="M18">
      <f>SUM(M19:M22)</f>
    </oc>
    <nc r="M18">
      <v>1288</v>
    </nc>
  </rcc>
  <rcc rId="3179" sId="11" numFmtId="34">
    <oc r="N18">
      <f>SUM(N19:N22)</f>
    </oc>
    <nc r="N18">
      <v>-4989</v>
    </nc>
  </rcc>
  <rcc rId="3180" sId="11" numFmtId="34">
    <oc r="O18">
      <f>SUM(O19:O22)</f>
    </oc>
    <nc r="O18">
      <v>9629</v>
    </nc>
  </rcc>
  <rcc rId="3181" sId="11" numFmtId="34">
    <oc r="P18">
      <f>SUM(P19:P22)</f>
    </oc>
    <nc r="P18">
      <v>1044</v>
    </nc>
  </rcc>
  <rcc rId="3182" sId="11" numFmtId="34">
    <oc r="Q18">
      <f>SUM(Q19:Q22)</f>
    </oc>
    <nc r="Q18">
      <v>-4150</v>
    </nc>
  </rcc>
  <rcc rId="3183" sId="11" numFmtId="34">
    <oc r="R18">
      <f>SUM(R19:R22)</f>
    </oc>
    <nc r="R18">
      <v>-2740</v>
    </nc>
  </rcc>
  <rcc rId="3184" sId="11" numFmtId="34">
    <oc r="C23">
      <f>SUM(C3,C8,C13,C18)</f>
    </oc>
    <nc r="C23">
      <v>-203364</v>
    </nc>
  </rcc>
  <rcc rId="3185" sId="11" numFmtId="34">
    <oc r="D23">
      <f>SUM(D3,D8,D13,D18)</f>
    </oc>
    <nc r="D23">
      <v>-257876</v>
    </nc>
  </rcc>
  <rcc rId="3186" sId="11" numFmtId="34">
    <oc r="E23">
      <f>SUM(E3,E8,E13,E18)</f>
    </oc>
    <nc r="E23">
      <v>-253665</v>
    </nc>
  </rcc>
  <rcc rId="3187" sId="11" numFmtId="34">
    <oc r="F23">
      <f>SUM(F3,F8,F13,F18)</f>
    </oc>
    <nc r="F23">
      <v>-370163</v>
    </nc>
  </rcc>
  <rcc rId="3188" sId="11" numFmtId="34">
    <oc r="G23">
      <f>SUM(G3,G8,G13,G18)</f>
    </oc>
    <nc r="G23">
      <v>-262688</v>
    </nc>
  </rcc>
  <rcc rId="3189" sId="11" numFmtId="34">
    <oc r="H23">
      <f>SUM(H3,H8,H13,H18)</f>
    </oc>
    <nc r="H23">
      <v>-356558</v>
    </nc>
  </rcc>
  <rcc rId="3190" sId="11" numFmtId="34">
    <oc r="I23">
      <f>SUM(I3,I8,I13,I18)</f>
    </oc>
    <nc r="I23">
      <v>-336556</v>
    </nc>
  </rcc>
  <rcc rId="3191" sId="11" numFmtId="34">
    <oc r="J23">
      <f>SUM(J3,J8,J13,J18)</f>
    </oc>
    <nc r="J23">
      <v>-263551</v>
    </nc>
  </rcc>
  <rcc rId="3192" sId="11" numFmtId="34">
    <oc r="K23">
      <f>SUM(K3,K8,K13,K18)</f>
    </oc>
    <nc r="K23">
      <v>-466300</v>
    </nc>
  </rcc>
  <rcc rId="3193" sId="11" numFmtId="34">
    <oc r="L23">
      <f>SUM(L3,L8,L13,L18)</f>
    </oc>
    <nc r="L23">
      <v>-480919</v>
    </nc>
  </rcc>
  <rcc rId="3194" sId="11" numFmtId="34">
    <oc r="M23">
      <f>SUM(M3,M8,M13,M18)</f>
    </oc>
    <nc r="M23">
      <v>-358898</v>
    </nc>
  </rcc>
  <rcc rId="3195" sId="11" numFmtId="34">
    <oc r="N23">
      <f>SUM(N3,N8,N13,N18)</f>
    </oc>
    <nc r="N23">
      <v>-456695</v>
    </nc>
  </rcc>
  <rcc rId="3196" sId="11" numFmtId="34">
    <oc r="O23">
      <f>SUM(O3,O8,O13,O18)</f>
    </oc>
    <nc r="O23">
      <v>-363079</v>
    </nc>
  </rcc>
  <rcc rId="3197" sId="11" numFmtId="34">
    <oc r="P23">
      <f>SUM(P3,P8,P13,P18)</f>
    </oc>
    <nc r="P23">
      <v>-263847</v>
    </nc>
  </rcc>
  <rcc rId="3198" sId="11" numFmtId="34">
    <oc r="Q23">
      <f>SUM(Q3,Q8,Q13,Q18)</f>
    </oc>
    <nc r="Q23">
      <v>-223561</v>
    </nc>
  </rcc>
  <rcc rId="3199" sId="11" numFmtId="34">
    <oc r="R23">
      <f>SUM(R3,R8,R13,R18)</f>
    </oc>
    <nc r="R23">
      <v>-273701</v>
    </nc>
  </rcc>
  <rcc rId="3200" sId="11" numFmtId="34">
    <oc r="C24">
      <f>'P&amp;L'!G17-C23</f>
    </oc>
    <nc r="C24">
      <v>0</v>
    </nc>
  </rcc>
  <rcc rId="3201" sId="11" numFmtId="34">
    <oc r="D24">
      <f>'P&amp;L'!H17-D23</f>
    </oc>
    <nc r="D24">
      <v>0</v>
    </nc>
  </rcc>
  <rcc rId="3202" sId="11" numFmtId="34">
    <oc r="E24">
      <f>'P&amp;L'!I17-E23</f>
    </oc>
    <nc r="E24">
      <v>0</v>
    </nc>
  </rcc>
  <rcc rId="3203" sId="11" numFmtId="34">
    <oc r="G24">
      <f>'P&amp;L'!K17-G23</f>
    </oc>
    <nc r="G24">
      <v>0</v>
    </nc>
  </rcc>
  <rcc rId="3204" sId="11" numFmtId="34">
    <oc r="H24">
      <f>'P&amp;L'!L17-H23</f>
    </oc>
    <nc r="H24">
      <v>0</v>
    </nc>
  </rcc>
  <rcc rId="3205" sId="11" numFmtId="34">
    <oc r="I24">
      <f>'P&amp;L'!M17-I23</f>
    </oc>
    <nc r="I24">
      <v>0</v>
    </nc>
  </rcc>
  <rcc rId="3206" sId="11" numFmtId="34">
    <oc r="J24">
      <f>'P&amp;L'!N17-J23</f>
    </oc>
    <nc r="J24">
      <v>0</v>
    </nc>
  </rcc>
  <rcc rId="3207" sId="11" numFmtId="34">
    <oc r="K24">
      <f>'P&amp;L'!O17-K23</f>
    </oc>
    <nc r="K24">
      <v>0</v>
    </nc>
  </rcc>
  <rcc rId="3208" sId="11" numFmtId="34">
    <oc r="L24">
      <f>'P&amp;L'!P17-L23</f>
    </oc>
    <nc r="L24">
      <v>0</v>
    </nc>
  </rcc>
  <rfmt sheetId="12" sqref="X1:AB1048576" start="0" length="2147483647">
    <dxf>
      <font>
        <color rgb="FFFF0000"/>
      </font>
    </dxf>
  </rfmt>
  <rcmt sheetId="12" cell="Y3" guid="{00000000-0000-0000-0000-000000000000}" action="delete" author="Stadler Dorota"/>
  <rcmt sheetId="12" cell="Z3" guid="{00000000-0000-0000-0000-000000000000}" action="delete" author="Stadler Dorota"/>
  <rcmt sheetId="12" cell="AA3" guid="{00000000-0000-0000-0000-000000000000}" action="delete" author="Stadler Dorota"/>
  <rcc rId="3209" sId="12" numFmtId="34">
    <oc r="G12">
      <f>SUM(G3:G11)</f>
    </oc>
    <nc r="G12">
      <v>-26161</v>
    </nc>
  </rcc>
  <rcc rId="3210" sId="12" numFmtId="34">
    <oc r="K12">
      <f>SUM(K3:K11)</f>
    </oc>
    <nc r="K12">
      <v>-26792</v>
    </nc>
  </rcc>
  <rcc rId="3211" sId="12" numFmtId="34">
    <oc r="L12">
      <f>SUM(L3:L11)</f>
    </oc>
    <nc r="L12">
      <v>-46032</v>
    </nc>
  </rcc>
  <rcc rId="3212" sId="12" numFmtId="34">
    <oc r="M12">
      <f>SUM(M3:M11)</f>
    </oc>
    <nc r="M12">
      <v>-35419</v>
    </nc>
  </rcc>
  <rcc rId="3213" sId="12" numFmtId="34">
    <oc r="N12">
      <f>SUM(N3:N11)</f>
    </oc>
    <nc r="N12">
      <v>-303639</v>
    </nc>
  </rcc>
  <rcc rId="3214" sId="12" numFmtId="34">
    <oc r="O12">
      <f>SUM(O3:O11)</f>
    </oc>
    <nc r="O12">
      <v>-91340</v>
    </nc>
  </rcc>
  <rcc rId="3215" sId="12" numFmtId="34">
    <oc r="P12">
      <f>SUM(P3:P11)</f>
    </oc>
    <nc r="P12">
      <v>-150057</v>
    </nc>
  </rcc>
  <rcc rId="3216" sId="12" numFmtId="34">
    <oc r="Q12">
      <f>SUM(Q3:Q11)</f>
    </oc>
    <nc r="Q12">
      <v>-54449</v>
    </nc>
  </rcc>
  <rcc rId="3217" sId="12" numFmtId="34">
    <oc r="R12">
      <f>SUM(R3:R11)</f>
    </oc>
    <nc r="R12">
      <v>-336003</v>
    </nc>
  </rcc>
  <rcc rId="3218" sId="12" numFmtId="34">
    <oc r="S12">
      <f>SUM(S3:S11)</f>
    </oc>
    <nc r="S12">
      <v>-249463</v>
    </nc>
  </rcc>
  <rcc rId="3219" sId="12" numFmtId="34">
    <oc r="T12">
      <f>SUM(T3:T11)</f>
    </oc>
    <nc r="T12">
      <v>-567602</v>
    </nc>
  </rcc>
  <rcc rId="3220" sId="12" numFmtId="34">
    <oc r="U12">
      <f>SUM(U3:U11)</f>
    </oc>
    <nc r="U12">
      <v>-197518</v>
    </nc>
  </rcc>
  <rcc rId="3221" sId="12" numFmtId="34">
    <oc r="V12">
      <f>SUM(V3:V11)</f>
    </oc>
    <nc r="V12">
      <v>-721513</v>
    </nc>
  </rcc>
  <rcc rId="3222" sId="13" numFmtId="34">
    <oc r="W3">
      <f>S3+T3+U3+V3</f>
    </oc>
    <nc r="W3">
      <v>29536</v>
    </nc>
  </rcc>
  <rcc rId="3223" sId="13" numFmtId="34">
    <oc r="W4">
      <f>S4+T4+U4+V4</f>
    </oc>
    <nc r="W4">
      <v>0</v>
    </nc>
  </rcc>
  <rcc rId="3224" sId="13" numFmtId="34">
    <oc r="W5">
      <f>S5+T5+U5+V5</f>
    </oc>
    <nc r="W5">
      <v>65650</v>
    </nc>
  </rcc>
  <rcc rId="3225" sId="13" numFmtId="34">
    <oc r="W6">
      <f>S6+T6+U6+V6</f>
    </oc>
    <nc r="W6">
      <v>21386</v>
    </nc>
  </rcc>
  <rcc rId="3226" sId="13" numFmtId="34">
    <oc r="W7">
      <f>S7+T7+U7+V7</f>
    </oc>
    <nc r="W7">
      <v>0</v>
    </nc>
  </rcc>
  <rcc rId="3227" sId="13" numFmtId="34">
    <oc r="W8">
      <f>S8+T8+U8+V8</f>
    </oc>
    <nc r="W8">
      <v>5212</v>
    </nc>
  </rcc>
  <rcc rId="3228" sId="13" numFmtId="34">
    <oc r="W9">
      <f>S9+T9+U9+V9</f>
    </oc>
    <nc r="W9">
      <v>436</v>
    </nc>
  </rcc>
  <rcc rId="3229" sId="13" numFmtId="34">
    <oc r="W10">
      <f>S10+T10+U10+V10</f>
    </oc>
    <nc r="W10">
      <v>0</v>
    </nc>
  </rcc>
  <rcc rId="3230" sId="13" numFmtId="34">
    <oc r="W11">
      <f>S11+T11+U11+V11</f>
    </oc>
    <nc r="W11">
      <v>1636</v>
    </nc>
  </rcc>
  <rcc rId="3231" sId="13" numFmtId="34">
    <oc r="W12">
      <f>S12+T12+U12+V12</f>
    </oc>
    <nc r="W12">
      <v>21283</v>
    </nc>
  </rcc>
  <rcc rId="3232" sId="13" numFmtId="34">
    <oc r="S13">
      <f>15416+800</f>
    </oc>
    <nc r="S13">
      <v>16216</v>
    </nc>
  </rcc>
  <rcc rId="3233" sId="13" numFmtId="34">
    <oc r="T13">
      <f>31748</f>
    </oc>
    <nc r="T13">
      <v>31748</v>
    </nc>
  </rcc>
  <rcc rId="3234" sId="13" numFmtId="34">
    <oc r="W13">
      <f>S13+T13+U13+V13</f>
    </oc>
    <nc r="W13">
      <v>139155</v>
    </nc>
  </rcc>
  <rcc rId="3235" sId="13" numFmtId="34">
    <oc r="C14">
      <f>SUM(C3:C13)</f>
    </oc>
    <nc r="C14">
      <v>42340</v>
    </nc>
  </rcc>
  <rcc rId="3236" sId="13" numFmtId="34">
    <oc r="D14">
      <f>SUM(D3:D13)</f>
    </oc>
    <nc r="D14">
      <v>32204</v>
    </nc>
  </rcc>
  <rcc rId="3237" sId="13" numFmtId="34">
    <oc r="E14">
      <f>SUM(E3:E13)</f>
    </oc>
    <nc r="E14">
      <v>23671</v>
    </nc>
  </rcc>
  <rcc rId="3238" sId="13" numFmtId="34">
    <oc r="F14">
      <f>SUM(F3:F13)</f>
    </oc>
    <nc r="F14">
      <v>52372</v>
    </nc>
  </rcc>
  <rcc rId="3239" sId="13" numFmtId="34">
    <oc r="G14">
      <f>SUM(G3:G13)</f>
    </oc>
    <nc r="G14">
      <v>77448</v>
    </nc>
  </rcc>
  <rcc rId="3240" sId="13" numFmtId="34">
    <oc r="H14">
      <f>SUM(H3:H13)</f>
    </oc>
    <nc r="H14">
      <v>76421</v>
    </nc>
  </rcc>
  <rcc rId="3241" sId="13" numFmtId="34">
    <oc r="I14">
      <f>SUM(I3:I13)</f>
    </oc>
    <nc r="I14">
      <v>25814</v>
    </nc>
  </rcc>
  <rcc rId="3242" sId="13" numFmtId="34">
    <oc r="J14">
      <f>SUM(J3:J13)</f>
    </oc>
    <nc r="J14">
      <v>34159</v>
    </nc>
  </rcc>
  <rcc rId="3243" sId="13" numFmtId="34">
    <oc r="K14">
      <f>SUM(K3:K13)</f>
    </oc>
    <nc r="K14">
      <v>32270</v>
    </nc>
  </rcc>
  <rcc rId="3244" sId="13" numFmtId="34">
    <oc r="L14">
      <f>SUM(L3:L13)</f>
    </oc>
    <nc r="L14">
      <v>50602</v>
    </nc>
  </rcc>
  <rcc rId="3245" sId="13" numFmtId="34">
    <oc r="M14">
      <f>SUM(M3:M13)</f>
    </oc>
    <nc r="M14">
      <v>100791</v>
    </nc>
  </rcc>
  <rcc rId="3246" sId="13" numFmtId="34">
    <oc r="N14">
      <f>SUM(N3:N13)</f>
    </oc>
    <nc r="N14">
      <v>69832</v>
    </nc>
  </rcc>
  <rcc rId="3247" sId="13" numFmtId="34">
    <oc r="O14">
      <f>SUM(O3:O13)</f>
    </oc>
    <nc r="O14">
      <v>40816</v>
    </nc>
  </rcc>
  <rcc rId="3248" sId="13" numFmtId="34">
    <oc r="P14">
      <f>SUM(P3:P13)</f>
    </oc>
    <nc r="P14">
      <v>25724</v>
    </nc>
  </rcc>
  <rcc rId="3249" sId="13" numFmtId="34">
    <oc r="Q14">
      <f>SUM(Q3:Q13)</f>
    </oc>
    <nc r="Q14">
      <v>40773</v>
    </nc>
  </rcc>
  <rcc rId="3250" sId="13" numFmtId="34">
    <oc r="R14">
      <f>SUM(R3:R13)</f>
    </oc>
    <nc r="R14">
      <v>68666</v>
    </nc>
  </rcc>
  <rcc rId="3251" sId="13" numFmtId="34">
    <oc r="S14">
      <f>SUM(S3:S13)</f>
    </oc>
    <nc r="S14">
      <v>40464</v>
    </nc>
  </rcc>
  <rcc rId="3252" sId="13" numFmtId="34">
    <oc r="T14">
      <f>SUM(T3:T13)</f>
    </oc>
    <nc r="T14">
      <v>56339</v>
    </nc>
  </rcc>
  <rcc rId="3253" sId="13" numFmtId="34">
    <oc r="U14">
      <f>SUM(U3:U13)</f>
    </oc>
    <nc r="U14">
      <v>69468</v>
    </nc>
  </rcc>
  <rcc rId="3254" sId="13" numFmtId="34">
    <oc r="V14">
      <f>SUM(V3:V13)</f>
    </oc>
    <nc r="V14">
      <v>118023</v>
    </nc>
  </rcc>
  <rcc rId="3255" sId="13" numFmtId="34">
    <oc r="W14">
      <f>S14+T14+U14+V14</f>
    </oc>
    <nc r="W14">
      <v>284294</v>
    </nc>
  </rcc>
  <rcc rId="3256" sId="14" numFmtId="34">
    <oc r="C3">
      <f>SUM(C4:C6)</f>
    </oc>
    <nc r="C3">
      <v>64290407</v>
    </nc>
  </rcc>
  <rcc rId="3257" sId="14" numFmtId="34">
    <oc r="D3">
      <f>SUM(D4:D6)</f>
    </oc>
    <nc r="D3">
      <v>64704439</v>
    </nc>
  </rcc>
  <rcc rId="3258" sId="14" numFmtId="34">
    <oc r="E3">
      <f>SUM(E4:E6)</f>
    </oc>
    <nc r="E3">
      <v>64467644</v>
    </nc>
  </rcc>
  <rcc rId="3259" sId="14" numFmtId="34">
    <oc r="F3">
      <f>SUM(F4:F6)</f>
    </oc>
    <nc r="F3">
      <v>64987719</v>
    </nc>
  </rcc>
  <rcc rId="3260" sId="14" numFmtId="34">
    <oc r="G3">
      <f>SUM(G4:G6)</f>
    </oc>
    <nc r="G3">
      <v>66073674</v>
    </nc>
  </rcc>
  <rcc rId="3261" sId="14" numFmtId="34">
    <oc r="H3">
      <f>SUM(H4:H6)</f>
    </oc>
    <nc r="H3">
      <v>70021925</v>
    </nc>
  </rcc>
  <rcc rId="3262" sId="14" numFmtId="34">
    <oc r="I3">
      <f>SUM(I4:I6)</f>
    </oc>
    <nc r="I3">
      <v>72689830</v>
    </nc>
  </rcc>
  <rcc rId="3263" sId="14" numFmtId="34">
    <oc r="J3">
      <f>SUM(J4:J6)</f>
    </oc>
    <nc r="J3">
      <v>88211366</v>
    </nc>
  </rcc>
  <rcc rId="3264" sId="14" numFmtId="34">
    <oc r="K3">
      <f>SUM(K4:K6)</f>
    </oc>
    <nc r="K3">
      <v>89183307</v>
    </nc>
  </rcc>
  <rcc rId="3265" sId="14" numFmtId="34">
    <oc r="L3">
      <f>SUM(L4:L6)</f>
    </oc>
    <nc r="L3">
      <v>90496886</v>
    </nc>
  </rcc>
  <rcc rId="3266" sId="14" numFmtId="34">
    <oc r="M3">
      <f>SUM(M4:M6)</f>
    </oc>
    <nc r="M3">
      <v>90362151</v>
    </nc>
  </rcc>
  <rcc rId="3267" sId="14" numFmtId="34">
    <oc r="N3">
      <f>N4+N5+N6</f>
    </oc>
    <nc r="N3">
      <v>91716261</v>
    </nc>
  </rcc>
  <rcc rId="3268" sId="14" numFmtId="34">
    <oc r="O3">
      <f>O4+O5+O6</f>
    </oc>
    <nc r="O3">
      <v>95861240</v>
    </nc>
  </rcc>
  <rcc rId="3269" sId="14" numFmtId="34">
    <oc r="P3">
      <f>P4+P5+P6</f>
    </oc>
    <nc r="P3">
      <v>96477026</v>
    </nc>
  </rcc>
  <rcc rId="3270" sId="14" numFmtId="34">
    <oc r="Q3">
      <f>Q4+Q5+Q6</f>
    </oc>
    <nc r="Q3">
      <v>96204771</v>
    </nc>
  </rcc>
  <rcc rId="3271" sId="14" numFmtId="34">
    <oc r="R3">
      <f>R4+R5+R6</f>
    </oc>
    <nc r="R3">
      <v>98213401</v>
    </nc>
  </rcc>
  <rcc rId="3272" sId="14" numFmtId="34">
    <oc r="S3">
      <f>S4+S5+S6</f>
    </oc>
    <nc r="S3">
      <v>100452994</v>
    </nc>
  </rcc>
  <rcc rId="3273" sId="14" numFmtId="34">
    <oc r="T3">
      <f>T4+T5+T6</f>
    </oc>
    <nc r="T3">
      <v>100772283</v>
    </nc>
  </rcc>
  <rcc rId="3274" sId="14" numFmtId="34">
    <oc r="U3">
      <f>U4+U5+U6</f>
    </oc>
    <nc r="U3">
      <v>102072645</v>
    </nc>
  </rcc>
  <rcc rId="3275" sId="14" numFmtId="34">
    <oc r="C7">
      <f>SUM(C8:C12)</f>
    </oc>
    <nc r="C7">
      <v>40057684</v>
    </nc>
  </rcc>
  <rcc rId="3276" sId="14" numFmtId="34">
    <oc r="D7">
      <f>SUM(D8:D12)</f>
    </oc>
    <nc r="D7">
      <v>39623549</v>
    </nc>
  </rcc>
  <rcc rId="3277" sId="14" numFmtId="34">
    <oc r="E7">
      <f>SUM(E8:E12)</f>
    </oc>
    <nc r="E7">
      <v>41377787</v>
    </nc>
  </rcc>
  <rcc rId="3278" sId="14" numFmtId="34">
    <oc r="F7">
      <f>SUM(F8:F12)</f>
    </oc>
    <nc r="F7">
      <v>42170092</v>
    </nc>
  </rcc>
  <rcc rId="3279" sId="14" numFmtId="34">
    <oc r="G7">
      <f>SUM(G8:G12)</f>
    </oc>
    <nc r="G7">
      <v>42883938</v>
    </nc>
  </rcc>
  <rcc rId="3280" sId="14" numFmtId="34">
    <oc r="H7">
      <f>SUM(H8:H12)</f>
    </oc>
    <nc r="H7">
      <v>46928557</v>
    </nc>
  </rcc>
  <rcc rId="3281" sId="14" numFmtId="34">
    <oc r="I7">
      <f>SUM(I8:I12)</f>
    </oc>
    <nc r="I7">
      <v>47487051</v>
    </nc>
  </rcc>
  <rcc rId="3282" sId="14" numFmtId="34">
    <oc r="J7">
      <f>SUM(J8:J12)</f>
    </oc>
    <nc r="J7">
      <v>57493542</v>
    </nc>
  </rcc>
  <rcc rId="3283" sId="14" numFmtId="34">
    <oc r="K7">
      <f>SUM(K8:K12)</f>
    </oc>
    <nc r="K7">
      <v>54023921</v>
    </nc>
  </rcc>
  <rcc rId="3284" sId="14" numFmtId="34">
    <oc r="L7">
      <f>SUM(L8:L12)</f>
    </oc>
    <nc r="L7">
      <v>54682108</v>
    </nc>
  </rcc>
  <rcc rId="3285" sId="14" numFmtId="34">
    <oc r="M7">
      <f>SUM(M8:M12)</f>
    </oc>
    <nc r="M7">
      <v>55600095</v>
    </nc>
  </rcc>
  <rcc rId="3286" sId="14" numFmtId="34">
    <oc r="N7">
      <f>SUM(N8:N12)</f>
    </oc>
    <nc r="N7">
      <v>60281335</v>
    </nc>
  </rcc>
  <rcc rId="3287" sId="14" numFmtId="34">
    <oc r="O7">
      <f>SUM(O8:O12)</f>
    </oc>
    <nc r="O7">
      <v>57701617</v>
    </nc>
  </rcc>
  <rcc rId="3288" sId="14" numFmtId="34">
    <oc r="P7">
      <f>SUM(P8:P12)</f>
    </oc>
    <nc r="P7">
      <v>64697579</v>
    </nc>
  </rcc>
  <rcc rId="3289" sId="14" numFmtId="34">
    <oc r="Q7">
      <f>SUM(Q8:Q12)</f>
    </oc>
    <nc r="Q7">
      <v>65273187</v>
    </nc>
  </rcc>
  <rcc rId="3290" sId="14" numFmtId="34">
    <oc r="R7">
      <f>SUM(R8:R12)</f>
    </oc>
    <nc r="R7">
      <v>67954371</v>
    </nc>
  </rcc>
  <rcc rId="3291" sId="14" numFmtId="34">
    <oc r="S7">
      <f>SUM(S8:S12)</f>
    </oc>
    <nc r="S7">
      <v>72799580</v>
    </nc>
  </rcc>
  <rcc rId="3292" sId="14" numFmtId="34">
    <oc r="T7">
      <f>SUM(T8:T12)</f>
    </oc>
    <nc r="T7">
      <v>65359308</v>
    </nc>
  </rcc>
  <rcc rId="3293" sId="14" numFmtId="34">
    <oc r="U7">
      <f>SUM(U8:U12)</f>
    </oc>
    <nc r="U7">
      <v>67148269</v>
    </nc>
  </rcc>
  <rcc rId="3294" sId="14" numFmtId="34">
    <oc r="V7">
      <f>SUM(V8:V12)</f>
    </oc>
    <nc r="V7">
      <v>71375840</v>
    </nc>
  </rcc>
  <rcc rId="3295" sId="14" numFmtId="34">
    <oc r="C13">
      <f>SUM(C14:C16)</f>
    </oc>
    <nc r="C13">
      <v>4104350</v>
    </nc>
  </rcc>
  <rcc rId="3296" sId="14" numFmtId="34">
    <oc r="D13">
      <f>SUM(D14:D16)</f>
    </oc>
    <nc r="D13">
      <v>4783171</v>
    </nc>
  </rcc>
  <rcc rId="3297" sId="14" numFmtId="34">
    <oc r="E13">
      <f>SUM(E14:E16)</f>
    </oc>
    <nc r="E13">
      <v>5177348</v>
    </nc>
  </rcc>
  <rcc rId="3298" sId="14" numFmtId="34">
    <oc r="F13">
      <f>SUM(F14:F16)</f>
    </oc>
    <nc r="F13">
      <v>4323324</v>
    </nc>
  </rcc>
  <rcc rId="3299" sId="14" numFmtId="34">
    <oc r="G13">
      <f>SUM(G14:G16)</f>
    </oc>
    <nc r="G13">
      <v>4618970</v>
    </nc>
  </rcc>
  <rcc rId="3300" sId="14" numFmtId="34">
    <oc r="H13">
      <f>SUM(H14:H16)</f>
    </oc>
    <nc r="H13">
      <v>5073833</v>
    </nc>
  </rcc>
  <rcc rId="3301" sId="14" numFmtId="34">
    <oc r="I13">
      <f>SUM(I14:I16)</f>
    </oc>
    <nc r="I13">
      <v>4452307</v>
    </nc>
  </rcc>
  <rcc rId="3302" sId="14" numFmtId="34">
    <oc r="J13">
      <f>SUM(J14:J16)</f>
    </oc>
    <nc r="J13">
      <v>3911750</v>
    </nc>
  </rcc>
  <rcc rId="3303" sId="14" numFmtId="34">
    <oc r="K13">
      <f>SUM(K14:K16)</f>
    </oc>
    <nc r="K13">
      <v>4538626</v>
    </nc>
  </rcc>
  <rcc rId="3304" sId="14" numFmtId="34">
    <oc r="L13">
      <f>SUM(L14:L16)</f>
    </oc>
    <nc r="L13">
      <v>4496454</v>
    </nc>
  </rcc>
  <rcc rId="3305" sId="14" numFmtId="34">
    <oc r="M13">
      <f>SUM(M14:M16)</f>
    </oc>
    <nc r="M13">
      <v>5064431</v>
    </nc>
  </rcc>
  <rcc rId="3306" sId="14" numFmtId="34">
    <oc r="N13">
      <f>SUM(N14:N16)</f>
    </oc>
    <nc r="N13">
      <v>4482747</v>
    </nc>
  </rcc>
  <rcc rId="3307" sId="14" numFmtId="34">
    <oc r="O13">
      <f>SUM(O14:O16)</f>
    </oc>
    <nc r="O13">
      <v>4193922</v>
    </nc>
  </rcc>
  <rcc rId="3308" sId="14" numFmtId="34">
    <oc r="P13">
      <f>SUM(P14:P16)</f>
    </oc>
    <nc r="P13">
      <v>4714942</v>
    </nc>
  </rcc>
  <rcc rId="3309" sId="14" numFmtId="34">
    <oc r="Q13">
      <f>SUM(Q14:Q16)</f>
    </oc>
    <nc r="Q13">
      <v>5248446</v>
    </nc>
  </rcc>
  <rcc rId="3310" sId="14" numFmtId="34">
    <oc r="R13">
      <f>SUM(R14:R16)</f>
    </oc>
    <nc r="R13">
      <v>5354483</v>
    </nc>
  </rcc>
  <rcc rId="3311" sId="14" numFmtId="34">
    <oc r="S13">
      <f>SUM(S14:S16)</f>
    </oc>
    <nc r="S13">
      <v>6232071</v>
    </nc>
  </rcc>
  <rcc rId="3312" sId="14" numFmtId="34">
    <oc r="T13">
      <f>SUM(T14:T16)</f>
    </oc>
    <nc r="T13">
      <v>7048557</v>
    </nc>
  </rcc>
  <rcc rId="3313" sId="14" numFmtId="34">
    <oc r="U13">
      <f>SUM(U14:U16)</f>
    </oc>
    <nc r="U13">
      <v>8099580</v>
    </nc>
  </rcc>
  <rcc rId="3314" sId="14" numFmtId="34">
    <oc r="V13">
      <f>SUM(V14:V16)</f>
    </oc>
    <nc r="V13">
      <v>7729811</v>
    </nc>
  </rcc>
  <rcc rId="3315" sId="14" numFmtId="34">
    <oc r="Q16">
      <f>47-1</f>
    </oc>
    <nc r="Q16">
      <v>46</v>
    </nc>
  </rcc>
  <rcc rId="3316" sId="14" numFmtId="34">
    <oc r="C17">
      <f>C3+C7+C13</f>
    </oc>
    <nc r="C17">
      <v>108452441</v>
    </nc>
  </rcc>
  <rcc rId="3317" sId="14" numFmtId="34">
    <oc r="D17">
      <f>D3+D7+D13</f>
    </oc>
    <nc r="D17">
      <v>109111159</v>
    </nc>
  </rcc>
  <rcc rId="3318" sId="14" numFmtId="34">
    <oc r="E17">
      <f>E3+E7+E13</f>
    </oc>
    <nc r="E17">
      <v>111022779</v>
    </nc>
  </rcc>
  <rcc rId="3319" sId="14" numFmtId="34">
    <oc r="F17">
      <f>F3+F7+F13</f>
    </oc>
    <nc r="F17">
      <v>111481135</v>
    </nc>
  </rcc>
  <rcc rId="3320" sId="14" numFmtId="34">
    <oc r="G17">
      <f>G3+G7+G13</f>
    </oc>
    <nc r="G17">
      <v>113576582</v>
    </nc>
  </rcc>
  <rcc rId="3321" sId="14" numFmtId="34">
    <oc r="H17">
      <f>H3+H7+H13</f>
    </oc>
    <nc r="H17">
      <v>122024315</v>
    </nc>
  </rcc>
  <rcc rId="3322" sId="14" numFmtId="34">
    <oc r="I17">
      <f>I3+I7+I13</f>
    </oc>
    <nc r="I17">
      <v>124629188</v>
    </nc>
  </rcc>
  <rcc rId="3323" sId="14" numFmtId="34">
    <oc r="J17">
      <f>J3+J7+J13</f>
    </oc>
    <nc r="J17">
      <v>149616658</v>
    </nc>
  </rcc>
  <rcc rId="3324" sId="14" numFmtId="34">
    <oc r="K17">
      <f>K3+K7+K13</f>
    </oc>
    <nc r="K17">
      <v>147745854</v>
    </nc>
  </rcc>
  <rcc rId="3325" sId="14" numFmtId="34">
    <oc r="L17">
      <f>L3+L7+L13</f>
    </oc>
    <nc r="L17">
      <v>149675448</v>
    </nc>
  </rcc>
  <rcc rId="3326" sId="14" numFmtId="34">
    <oc r="M17">
      <f>M3+M7+M13</f>
    </oc>
    <nc r="M17">
      <v>151026677</v>
    </nc>
  </rcc>
  <rcc rId="3327" sId="14" numFmtId="34">
    <oc r="N17">
      <f>N13+N7+N3</f>
    </oc>
    <nc r="N17">
      <v>156480343</v>
    </nc>
  </rcc>
  <rcc rId="3328" sId="14" numFmtId="34">
    <oc r="O17">
      <f>O13+O7+O3</f>
    </oc>
    <nc r="O17">
      <v>157756779</v>
    </nc>
  </rcc>
  <rcc rId="3329" sId="14" numFmtId="34">
    <oc r="P17">
      <f>P13+P7+P3</f>
    </oc>
    <nc r="P17">
      <v>165889547</v>
    </nc>
  </rcc>
  <rcc rId="3330" sId="14" numFmtId="34">
    <oc r="Q17">
      <f>Q13+Q7+Q3</f>
    </oc>
    <nc r="Q17">
      <v>166726404</v>
    </nc>
  </rcc>
  <rcc rId="3331" sId="14" numFmtId="34">
    <oc r="R17">
      <f>R13+R7+R3</f>
    </oc>
    <nc r="R17">
      <v>171522255</v>
    </nc>
  </rcc>
  <rcc rId="3332" sId="14" numFmtId="34">
    <oc r="S17">
      <f>S13+S7+S3</f>
    </oc>
    <nc r="S17">
      <v>179484645</v>
    </nc>
  </rcc>
  <rcc rId="3333" sId="14" numFmtId="34">
    <oc r="T17">
      <f>T13+T7+T3</f>
    </oc>
    <nc r="T17">
      <v>173180148</v>
    </nc>
  </rcc>
  <rcc rId="3334" sId="14" numFmtId="34">
    <oc r="U17">
      <f>U13+U7+U3</f>
    </oc>
    <nc r="U17">
      <v>177320494</v>
    </nc>
  </rcc>
  <rcc rId="3335" sId="14" numFmtId="34">
    <oc r="V17">
      <f>V13+V7+V3</f>
    </oc>
    <nc r="V17">
      <v>185373443</v>
    </nc>
  </rcc>
  <rcc rId="3336" sId="15" numFmtId="34">
    <oc r="O2">
      <f>1957501-1</f>
    </oc>
    <nc r="O2">
      <v>1957500</v>
    </nc>
  </rcc>
  <rcc rId="3337" sId="15" numFmtId="34">
    <oc r="C4">
      <f>SUM(C2:C3)</f>
    </oc>
    <nc r="C4">
      <v>2618114</v>
    </nc>
  </rcc>
  <rcc rId="3338" sId="15" numFmtId="34">
    <oc r="D4">
      <f>SUM(D2:D3)</f>
    </oc>
    <nc r="D4">
      <v>1870753</v>
    </nc>
  </rcc>
  <rcc rId="3339" sId="15" numFmtId="34">
    <oc r="E4">
      <f>SUM(E2:E3)</f>
    </oc>
    <nc r="E4">
      <v>2179043</v>
    </nc>
  </rcc>
  <rcc rId="3340" sId="15" numFmtId="34">
    <oc r="F4">
      <f>SUM(F2:F3)</f>
    </oc>
    <nc r="F4">
      <v>2136474</v>
    </nc>
  </rcc>
  <rcc rId="3341" sId="15" numFmtId="34">
    <oc r="G4">
      <f>SUM(G2:G3)</f>
    </oc>
    <nc r="G4">
      <v>1810599</v>
    </nc>
  </rcc>
  <rcc rId="3342" sId="15" numFmtId="34">
    <oc r="H4">
      <f>SUM(H2:H3)</f>
    </oc>
    <nc r="H4">
      <v>1704602</v>
    </nc>
  </rcc>
  <rcc rId="3343" sId="15" numFmtId="34">
    <oc r="I4">
      <f>SUM(I2:I3)</f>
    </oc>
    <nc r="I4">
      <v>1744046</v>
    </nc>
  </rcc>
  <rcc rId="3344" sId="15" numFmtId="34">
    <oc r="J4">
      <f>SUM(J2:J3)</f>
    </oc>
    <nc r="J4">
      <v>2936281</v>
    </nc>
  </rcc>
  <rcc rId="3345" sId="15" numFmtId="34">
    <oc r="K4">
      <f>SUM(K2:K3)</f>
    </oc>
    <nc r="K4">
      <v>1700644</v>
    </nc>
  </rcc>
  <rcc rId="3346" sId="15" numFmtId="34">
    <oc r="L4">
      <f>SUM(L2:L3)</f>
    </oc>
    <nc r="L4">
      <v>2310920</v>
    </nc>
  </rcc>
  <rcc rId="3347" sId="15" numFmtId="34">
    <oc r="M4">
      <f>SUM(M2:M3)</f>
    </oc>
    <nc r="M4">
      <v>2766267</v>
    </nc>
  </rcc>
  <rcc rId="3348" sId="15" numFmtId="34">
    <oc r="N4">
      <f>SUM(N2:N3)</f>
    </oc>
    <nc r="N4">
      <v>3716677</v>
    </nc>
  </rcc>
  <rcc rId="3349" sId="15" numFmtId="34">
    <oc r="O4">
      <f>SUM(O2:O3)</f>
    </oc>
    <nc r="O4">
      <v>5552529</v>
    </nc>
  </rcc>
  <rcc rId="3350" sId="15" numFmtId="34">
    <oc r="P4">
      <f>SUM(P2:P3)</f>
    </oc>
    <nc r="P4">
      <v>3987677</v>
    </nc>
  </rcc>
  <rcc rId="3351" sId="15" numFmtId="34">
    <oc r="Q4">
      <f>SUM(Q2:Q3)</f>
    </oc>
    <nc r="Q4">
      <v>2971412</v>
    </nc>
  </rcc>
  <rcc rId="3352" sId="15" numFmtId="34">
    <oc r="R4">
      <f>SUM(R2:R3)</f>
    </oc>
    <nc r="R4">
      <v>2926628</v>
    </nc>
  </rcc>
  <rcc rId="3353" sId="15" numFmtId="34">
    <oc r="S4">
      <f>SUM(S2:S3)</f>
    </oc>
    <nc r="S4">
      <v>3570906</v>
    </nc>
  </rcc>
  <rcc rId="3354" sId="15" numFmtId="34">
    <oc r="T4">
      <f>SUM(T2:T3)</f>
    </oc>
    <nc r="T4">
      <v>2935585</v>
    </nc>
  </rcc>
  <rcc rId="3355" sId="15" numFmtId="34">
    <oc r="U4">
      <f>SUM(U2:U3)</f>
    </oc>
    <nc r="U4">
      <v>3140007</v>
    </nc>
  </rcc>
  <rcc rId="3356" sId="15" numFmtId="34">
    <oc r="V4">
      <f>SUM(V2:V3)</f>
    </oc>
    <nc r="V4">
      <v>2690358</v>
    </nc>
  </rcc>
  <rcc rId="3357" sId="15" numFmtId="34">
    <oc r="C6">
      <f>SUM(C4:C5)</f>
    </oc>
    <nc r="C6">
      <v>2618114</v>
    </nc>
  </rcc>
  <rcc rId="3358" sId="15" numFmtId="34">
    <oc r="D6">
      <f>SUM(D4:D5)</f>
    </oc>
    <nc r="D6">
      <v>1870753</v>
    </nc>
  </rcc>
  <rcc rId="3359" sId="15" numFmtId="34">
    <oc r="E6">
      <f>SUM(E4:E5)</f>
    </oc>
    <nc r="E6">
      <v>2179043</v>
    </nc>
  </rcc>
  <rcc rId="3360" sId="15" numFmtId="34">
    <oc r="F6">
      <f>SUM(F4:F5)</f>
    </oc>
    <nc r="F6">
      <v>2136474</v>
    </nc>
  </rcc>
  <rcc rId="3361" sId="15" numFmtId="34">
    <oc r="G6">
      <f>SUM(G4:G5)</f>
    </oc>
    <nc r="G6">
      <v>1810599</v>
    </nc>
  </rcc>
  <rcc rId="3362" sId="15" numFmtId="34">
    <oc r="H6">
      <f>SUM(H4:H5)</f>
    </oc>
    <nc r="H6">
      <v>1704535</v>
    </nc>
  </rcc>
  <rcc rId="3363" sId="15" numFmtId="34">
    <oc r="I6">
      <f>SUM(I4:I5)</f>
    </oc>
    <nc r="I6">
      <v>1743975</v>
    </nc>
  </rcc>
  <rcc rId="3364" sId="15" numFmtId="34">
    <oc r="J6">
      <f>SUM(J4:J5)</f>
    </oc>
    <nc r="J6">
      <v>2936214</v>
    </nc>
  </rcc>
  <rcc rId="3365" sId="15" numFmtId="34">
    <oc r="K6">
      <f>SUM(K4:K5)</f>
    </oc>
    <nc r="K6">
      <v>1700577</v>
    </nc>
  </rcc>
  <rcc rId="3366" sId="15" numFmtId="34">
    <oc r="L6">
      <f>SUM(L4:L5)</f>
    </oc>
    <nc r="L6">
      <v>2310836</v>
    </nc>
  </rcc>
  <rcc rId="3367" sId="15" numFmtId="34">
    <oc r="M6">
      <f>SUM(M4:M5)</f>
    </oc>
    <nc r="M6">
      <v>2766181</v>
    </nc>
  </rcc>
  <rcc rId="3368" sId="15" numFmtId="34">
    <oc r="N6">
      <f>SUM(N4:N5)</f>
    </oc>
    <nc r="N6">
      <v>3716582</v>
    </nc>
  </rcc>
  <rcc rId="3369" sId="15" numFmtId="34">
    <oc r="O6">
      <f>SUM(O4:O5)</f>
    </oc>
    <nc r="O6">
      <v>5552427</v>
    </nc>
  </rcc>
  <rcc rId="3370" sId="15" numFmtId="34">
    <oc r="P6">
      <f>SUM(P4:P5)</f>
    </oc>
    <nc r="P6">
      <v>3987575</v>
    </nc>
  </rcc>
  <rcc rId="3371" sId="15" numFmtId="34">
    <oc r="Q6">
      <f>SUM(Q4:Q5)</f>
    </oc>
    <nc r="Q6">
      <v>2971312</v>
    </nc>
  </rcc>
  <rcc rId="3372" sId="15" numFmtId="34">
    <oc r="R6">
      <f>SUM(R4:R5)</f>
    </oc>
    <nc r="R6">
      <v>2926522</v>
    </nc>
  </rcc>
  <rcc rId="3373" sId="15" numFmtId="34">
    <oc r="S6">
      <f>SUM(S4:S5)</f>
    </oc>
    <nc r="S6">
      <v>3570869</v>
    </nc>
  </rcc>
  <rcc rId="3374" sId="15" numFmtId="34">
    <oc r="T6">
      <f>SUM(T4:T5)</f>
    </oc>
    <nc r="T6">
      <v>2935494</v>
    </nc>
  </rcc>
  <rcc rId="3375" sId="15" numFmtId="34">
    <oc r="U6">
      <f>SUM(U4:U5)</f>
    </oc>
    <nc r="U6">
      <v>3139913</v>
    </nc>
  </rcc>
  <rcc rId="3376" sId="15" numFmtId="34">
    <oc r="V6">
      <f>SUM(V4:V5)</f>
    </oc>
    <nc r="V6">
      <v>2690252</v>
    </nc>
  </rcc>
  <rcc rId="3377" sId="15" numFmtId="19">
    <oc r="C8">
      <f>C1</f>
    </oc>
    <nc r="C8">
      <v>42825</v>
    </nc>
  </rcc>
  <rcc rId="3378" sId="15" numFmtId="19">
    <oc r="D8">
      <f>D1</f>
    </oc>
    <nc r="D8">
      <v>42916</v>
    </nc>
  </rcc>
  <rcc rId="3379" sId="15" numFmtId="19">
    <oc r="E8">
      <f>E1</f>
    </oc>
    <nc r="E8">
      <v>43008</v>
    </nc>
  </rcc>
  <rcc rId="3380" sId="15" numFmtId="19">
    <oc r="F8">
      <f>F1</f>
    </oc>
    <nc r="F8">
      <v>43100</v>
    </nc>
  </rcc>
  <rcc rId="3381" sId="15" numFmtId="19">
    <oc r="G8">
      <f>G1</f>
    </oc>
    <nc r="G8">
      <v>43190</v>
    </nc>
  </rcc>
  <rcc rId="3382" sId="15" numFmtId="19">
    <oc r="H8">
      <f>H1</f>
    </oc>
    <nc r="H8">
      <v>43281</v>
    </nc>
  </rcc>
  <rcc rId="3383" sId="15" numFmtId="19">
    <oc r="I8">
      <f>I1</f>
    </oc>
    <nc r="I8">
      <v>43373</v>
    </nc>
  </rcc>
  <rcc rId="3384" sId="15" numFmtId="19">
    <oc r="J8">
      <f>J1</f>
    </oc>
    <nc r="J8">
      <v>43465</v>
    </nc>
  </rcc>
  <rcc rId="3385" sId="15" numFmtId="19">
    <oc r="K8">
      <f>K1</f>
    </oc>
    <nc r="K8">
      <v>43555</v>
    </nc>
  </rcc>
  <rcc rId="3386" sId="15" numFmtId="19">
    <oc r="L8">
      <f>L1</f>
    </oc>
    <nc r="L8">
      <v>43646</v>
    </nc>
  </rcc>
  <rcc rId="3387" sId="15" numFmtId="19">
    <oc r="M8">
      <f>M1</f>
    </oc>
    <nc r="M8">
      <v>43738</v>
    </nc>
  </rcc>
  <rcc rId="3388" sId="15" numFmtId="19">
    <oc r="N8">
      <f>N1</f>
    </oc>
    <nc r="N8">
      <v>43830</v>
    </nc>
  </rcc>
  <rcc rId="3389" sId="15" numFmtId="19">
    <oc r="O8">
      <f>O1</f>
    </oc>
    <nc r="O8">
      <v>43921</v>
    </nc>
  </rcc>
  <rcc rId="3390" sId="15" numFmtId="19">
    <oc r="P8">
      <f>P1</f>
    </oc>
    <nc r="P8">
      <v>44012</v>
    </nc>
  </rcc>
  <rcc rId="3391" sId="15" numFmtId="19">
    <oc r="Q8">
      <f>Q1</f>
    </oc>
    <nc r="Q8">
      <v>44104</v>
    </nc>
  </rcc>
  <rcc rId="3392" sId="15" numFmtId="19">
    <oc r="R8">
      <f>R1</f>
    </oc>
    <nc r="R8">
      <v>44196</v>
    </nc>
  </rcc>
  <rcc rId="3393" sId="15" numFmtId="19">
    <oc r="S8">
      <f>S1</f>
    </oc>
    <nc r="S8">
      <v>44286</v>
    </nc>
  </rcc>
  <rcc rId="3394" sId="15" numFmtId="19">
    <oc r="T8">
      <f>T1</f>
    </oc>
    <nc r="T8">
      <v>44377</v>
    </nc>
  </rcc>
  <rcc rId="3395" sId="15" numFmtId="19">
    <oc r="U8">
      <f>U1</f>
    </oc>
    <nc r="U8">
      <v>44469</v>
    </nc>
  </rcc>
  <rcc rId="3396" sId="15" numFmtId="19">
    <oc r="V8">
      <f>V1</f>
    </oc>
    <nc r="V8">
      <v>44561</v>
    </nc>
  </rcc>
  <rcc rId="3397" sId="15" numFmtId="34">
    <oc r="C12">
      <f>SUM(C9:C11)</f>
    </oc>
    <nc r="C12">
      <v>2635608</v>
    </nc>
  </rcc>
  <rcc rId="3398" sId="15" numFmtId="34">
    <oc r="D12">
      <f>SUM(D9:D11)</f>
    </oc>
    <nc r="D12">
      <v>2591607</v>
    </nc>
  </rcc>
  <rcc rId="3399" sId="15" numFmtId="34">
    <oc r="E12">
      <f>SUM(E9:E11)</f>
    </oc>
    <nc r="E12">
      <v>2730481</v>
    </nc>
  </rcc>
  <rcc rId="3400" sId="15" numFmtId="34">
    <oc r="F12">
      <f>SUM(F9:F11)</f>
    </oc>
    <nc r="F12">
      <v>2783083</v>
    </nc>
  </rcc>
  <rcc rId="3401" sId="15" numFmtId="34">
    <oc r="G12">
      <f>SUM(G9:G11)</f>
    </oc>
    <nc r="G12">
      <v>3838090</v>
    </nc>
  </rcc>
  <rcc rId="3402" sId="15" numFmtId="34">
    <oc r="H12">
      <f>SUM(H9:H11)</f>
    </oc>
    <nc r="H12">
      <v>3252586</v>
    </nc>
  </rcc>
  <rcc rId="3403" sId="15" numFmtId="34">
    <oc r="I12">
      <f>SUM(I9:I11)</f>
    </oc>
    <nc r="I12">
      <v>3646033</v>
    </nc>
  </rcc>
  <rcc rId="3404" sId="15" numFmtId="34">
    <oc r="J12">
      <f>SUM(J9:J11)</f>
    </oc>
    <nc r="J12">
      <v>2832928</v>
    </nc>
  </rcc>
  <rcc rId="3405" sId="15" numFmtId="34">
    <oc r="K12">
      <f>SUM(K9:K11)</f>
    </oc>
    <nc r="K12">
      <v>2999969</v>
    </nc>
  </rcc>
  <rcc rId="3406" sId="15" numFmtId="34">
    <oc r="L12">
      <f>SUM(L9:L11)</f>
    </oc>
    <nc r="L12">
      <v>3456334</v>
    </nc>
  </rcc>
  <rcc rId="3407" sId="15" numFmtId="34">
    <oc r="M12">
      <f>SUM(M9:M11)</f>
    </oc>
    <nc r="M12">
      <v>3997194</v>
    </nc>
  </rcc>
  <rcc rId="3408" sId="15" numFmtId="34">
    <oc r="N12">
      <f>SUM(N9:N11)</f>
    </oc>
    <nc r="N12">
      <v>5031744</v>
    </nc>
  </rcc>
  <rcc rId="3409" sId="15" numFmtId="34">
    <oc r="O12">
      <f>SUM(O9:O11)</f>
    </oc>
    <nc r="O12">
      <v>5392512</v>
    </nc>
  </rcc>
  <rcc rId="3410" sId="15" numFmtId="34">
    <oc r="P12">
      <f>SUM(P9:P11)</f>
    </oc>
    <nc r="P12">
      <v>5370650</v>
    </nc>
  </rcc>
  <rcc rId="3411" sId="15" numFmtId="34">
    <oc r="Q12">
      <f>SUM(Q9:Q11)</f>
    </oc>
    <nc r="Q12">
      <v>5188853</v>
    </nc>
  </rcc>
  <rcc rId="3412" sId="15" numFmtId="34">
    <oc r="R12">
      <f>SUM(R9:R11)</f>
    </oc>
    <nc r="R12">
      <v>5373312</v>
    </nc>
  </rcc>
  <rcc rId="3413" sId="15" numFmtId="34">
    <oc r="S12">
      <f>SUM(S9:S11)</f>
    </oc>
    <nc r="S12">
      <v>5387105</v>
    </nc>
  </rcc>
  <rcc rId="3414" sId="15" numFmtId="34">
    <oc r="T12">
      <f>SUM(T9:T11)</f>
    </oc>
    <nc r="T12">
      <v>4212994</v>
    </nc>
  </rcc>
  <rcc rId="3415" sId="15" numFmtId="34">
    <oc r="U12">
      <f>SUM(U9:U11)</f>
    </oc>
    <nc r="U12">
      <v>3671924</v>
    </nc>
  </rcc>
  <rcc rId="3416" sId="15" numFmtId="34">
    <oc r="V12">
      <f>SUM(V9:V11)</f>
    </oc>
    <nc r="V12">
      <v>4400138</v>
    </nc>
  </rcc>
  <rcc rId="3417" sId="16" numFmtId="34">
    <oc r="C2">
      <f>SUM(C3:C5)</f>
    </oc>
    <nc r="C2">
      <v>1742397</v>
    </nc>
  </rcc>
  <rcc rId="3418" sId="16" numFmtId="34">
    <oc r="D2">
      <f>SUM(D3:D5)</f>
    </oc>
    <nc r="D2">
      <v>1604253</v>
    </nc>
  </rcc>
  <rcc rId="3419" sId="16" numFmtId="34">
    <oc r="E2">
      <f>SUM(E3:E5)</f>
    </oc>
    <nc r="E2">
      <v>1644383</v>
    </nc>
  </rcc>
  <rcc rId="3420" sId="16" numFmtId="34">
    <oc r="F2">
      <f>SUM(F3:F5)</f>
    </oc>
    <nc r="F2">
      <v>1226551</v>
    </nc>
  </rcc>
  <rcc rId="3421" sId="16" numFmtId="34">
    <oc r="G2">
      <f>SUM(G3:G5)</f>
    </oc>
    <nc r="G2">
      <v>1226551</v>
    </nc>
  </rcc>
  <rcc rId="3422" sId="16" numFmtId="34">
    <oc r="H2">
      <f>SUM(H3:H5)</f>
    </oc>
    <nc r="H2">
      <v>1089139</v>
    </nc>
  </rcc>
  <rcc rId="3423" sId="16" numFmtId="34">
    <oc r="I2">
      <f>SUM(I3:I5)</f>
    </oc>
    <nc r="I2">
      <v>1500306</v>
    </nc>
  </rcc>
  <rcc rId="3424" sId="16" numFmtId="34">
    <oc r="J2">
      <f>SUM(J3:J5)</f>
    </oc>
    <nc r="J2">
      <v>941677</v>
    </nc>
  </rcc>
  <rcc rId="3425" sId="16" numFmtId="34">
    <oc r="K2">
      <f>SUM(K3:K5)</f>
    </oc>
    <nc r="K2">
      <v>1081227</v>
    </nc>
  </rcc>
  <rcc rId="3426" sId="16" numFmtId="34">
    <oc r="L2">
      <f>SUM(L3:L5)</f>
    </oc>
    <nc r="L2">
      <v>1249671</v>
    </nc>
  </rcc>
  <rcc rId="3427" sId="16" numFmtId="34">
    <oc r="M2">
      <f>SUM(M3:M5)</f>
    </oc>
    <nc r="M2">
      <v>1336714</v>
    </nc>
  </rcc>
  <rcc rId="3428" sId="16" numFmtId="34">
    <oc r="N2">
      <f>SUM(N3:N5)</f>
    </oc>
    <nc r="N2">
      <v>1761397</v>
    </nc>
  </rcc>
  <rcc rId="3429" sId="16" numFmtId="34">
    <oc r="O2">
      <f>SUM(O3:O5)</f>
    </oc>
    <nc r="O2">
      <v>1474161</v>
    </nc>
  </rcc>
  <rcc rId="3430" sId="16" numFmtId="34">
    <oc r="P2">
      <f>SUM(P3:P5)</f>
    </oc>
    <nc r="P2">
      <v>3673575</v>
    </nc>
  </rcc>
  <rcc rId="3431" sId="16" numFmtId="34">
    <oc r="Q2">
      <f>SUM(Q3:Q5)</f>
    </oc>
    <nc r="Q2">
      <v>2634383</v>
    </nc>
  </rcc>
  <rcc rId="3432" sId="16" numFmtId="34">
    <oc r="R2">
      <f>SUM(R3:R5)</f>
    </oc>
    <nc r="R2">
      <v>2721848</v>
    </nc>
  </rcc>
  <rcc rId="3433" sId="16" numFmtId="34">
    <oc r="S2">
      <f>SUM(S3:S5)</f>
    </oc>
    <nc r="S2">
      <v>3003970</v>
    </nc>
  </rcc>
  <rcc rId="3434" sId="16" numFmtId="34">
    <oc r="T2">
      <f>SUM(T3:T5)</f>
    </oc>
    <nc r="T2">
      <v>2922529</v>
    </nc>
  </rcc>
  <rcc rId="3435" sId="16" numFmtId="34">
    <oc r="U2">
      <f>SUM(U3:U5)</f>
    </oc>
    <nc r="U2">
      <v>1933823</v>
    </nc>
  </rcc>
  <rcc rId="3436" sId="16" numFmtId="34">
    <oc r="V2">
      <f>SUM(V3:V5)</f>
    </oc>
    <nc r="V2">
      <v>2319324</v>
    </nc>
  </rcc>
  <rcc rId="3437" sId="16" numFmtId="34">
    <oc r="W2">
      <f>SUM(W3:W5)</f>
    </oc>
    <nc r="W2">
      <v>3658438</v>
    </nc>
  </rcc>
  <rcc rId="3438" sId="16" numFmtId="34">
    <oc r="C6">
      <f>C7+C14</f>
    </oc>
    <nc r="C6">
      <v>745727</v>
    </nc>
  </rcc>
  <rcc rId="3439" sId="16" numFmtId="34">
    <oc r="D6">
      <f>D7+D14</f>
    </oc>
    <nc r="D6">
      <v>234987</v>
    </nc>
  </rcc>
  <rcc rId="3440" sId="16" numFmtId="34">
    <oc r="E6">
      <f>E7+E14</f>
    </oc>
    <nc r="E6">
      <v>482164</v>
    </nc>
  </rcc>
  <rcc rId="3441" sId="16" numFmtId="34">
    <oc r="F6">
      <f>F7+F14</f>
    </oc>
    <nc r="F6">
      <v>203211</v>
    </nc>
  </rcc>
  <rcc rId="3442" sId="16" numFmtId="34">
    <oc r="G6">
      <f>G7+G14</f>
    </oc>
    <nc r="G6">
      <v>203211</v>
    </nc>
  </rcc>
  <rcc rId="3443" sId="16" numFmtId="34">
    <oc r="H6">
      <f>H7+H14</f>
    </oc>
    <nc r="H6">
      <v>139534</v>
    </nc>
  </rcc>
  <rcc rId="3444" sId="16" numFmtId="34">
    <oc r="I6">
      <f>I7+I14</f>
    </oc>
    <nc r="I6">
      <v>126703</v>
    </nc>
  </rcc>
  <rcc rId="3445" sId="16" numFmtId="34">
    <oc r="J6">
      <f>J7+J14</f>
    </oc>
    <nc r="J6">
      <v>242267</v>
    </nc>
  </rcc>
  <rcc rId="3446" sId="16" numFmtId="34">
    <oc r="K6">
      <f>K7+K14</f>
    </oc>
    <nc r="K6">
      <v>105636</v>
    </nc>
  </rcc>
  <rcc rId="3447" sId="16" numFmtId="34">
    <oc r="L6">
      <f>L7+L14</f>
    </oc>
    <nc r="L6">
      <v>157815</v>
    </nc>
  </rcc>
  <rcc rId="3448" sId="16" numFmtId="34">
    <oc r="M6">
      <f>M7+M14</f>
    </oc>
    <nc r="M6">
      <v>183443</v>
    </nc>
  </rcc>
  <rcc rId="3449" sId="16" numFmtId="34">
    <oc r="N6">
      <f>N7+N14</f>
    </oc>
    <nc r="N6">
      <v>999378</v>
    </nc>
  </rcc>
  <rcc rId="3450" sId="16" numFmtId="34">
    <oc r="O6">
      <f>O7+O14</f>
    </oc>
    <nc r="O6">
      <v>584347</v>
    </nc>
  </rcc>
  <rcc rId="3451" sId="16" numFmtId="34">
    <oc r="P6">
      <f>P7+P14</f>
    </oc>
    <nc r="P6">
      <v>228800</v>
    </nc>
  </rcc>
  <rcc rId="3452" sId="16" numFmtId="34">
    <oc r="Q6">
      <f>Q7+Q14</f>
    </oc>
    <nc r="Q6">
      <v>86001</v>
    </nc>
  </rcc>
  <rcc rId="3453" sId="16" numFmtId="34">
    <oc r="R6">
      <f>R7+R14</f>
    </oc>
    <nc r="R6">
      <v>1975833</v>
    </nc>
  </rcc>
  <rcc rId="3454" sId="16" numFmtId="34">
    <oc r="S6">
      <f>S7+S14</f>
    </oc>
    <nc r="S6">
      <v>178799</v>
    </nc>
  </rcc>
  <rcc rId="3455" sId="16" numFmtId="34">
    <oc r="T6">
      <f>T7+T14</f>
    </oc>
    <nc r="T6">
      <v>199461</v>
    </nc>
  </rcc>
  <rcc rId="3456" sId="16" numFmtId="34">
    <oc r="U6">
      <f>U7+U14</f>
    </oc>
    <nc r="U6">
      <v>928247</v>
    </nc>
  </rcc>
  <rcc rId="3457" sId="16" numFmtId="34">
    <oc r="V6">
      <f>V7+V14</f>
    </oc>
    <nc r="V6">
      <v>853786</v>
    </nc>
  </rcc>
  <rcc rId="3458" sId="16" numFmtId="34">
    <oc r="W6">
      <f>W7+W14</f>
    </oc>
    <nc r="W6">
      <v>361679</v>
    </nc>
  </rcc>
  <rcc rId="3459" sId="16" numFmtId="34">
    <oc r="C7">
      <f>C8+C10+C12</f>
    </oc>
    <nc r="C7">
      <v>716181</v>
    </nc>
  </rcc>
  <rcc rId="3460" sId="16" numFmtId="34">
    <oc r="D7">
      <f>D8+D10+D12</f>
    </oc>
    <nc r="D7">
      <v>203709</v>
    </nc>
  </rcc>
  <rcc rId="3461" sId="16" numFmtId="34">
    <oc r="E7">
      <f>E8+E10+E12</f>
    </oc>
    <nc r="E7">
      <v>421096</v>
    </nc>
  </rcc>
  <rcc rId="3462" sId="16" numFmtId="34">
    <oc r="F7">
      <f>F8+F10+F12</f>
    </oc>
    <nc r="F7">
      <v>187750</v>
    </nc>
  </rcc>
  <rcc rId="3463" sId="16" numFmtId="34">
    <oc r="G7">
      <f>G8+G10+G12</f>
    </oc>
    <nc r="G7">
      <v>187750</v>
    </nc>
  </rcc>
  <rcc rId="3464" sId="16" numFmtId="34">
    <oc r="H7">
      <f>H8+H10+H12</f>
    </oc>
    <nc r="H7">
      <v>113823</v>
    </nc>
  </rcc>
  <rcc rId="3465" sId="16" numFmtId="34">
    <oc r="I7">
      <f>I8+I10+I12</f>
    </oc>
    <nc r="I7">
      <v>100986</v>
    </nc>
  </rcc>
  <rcc rId="3466" sId="16" numFmtId="34">
    <oc r="J7">
      <f>J8+J10+J12</f>
    </oc>
    <nc r="J7">
      <v>224861</v>
    </nc>
  </rcc>
  <rcc rId="3467" sId="16" numFmtId="34">
    <oc r="K7">
      <f>K8+K10+K12</f>
    </oc>
    <nc r="K7">
      <v>88735</v>
    </nc>
  </rcc>
  <rcc rId="3468" sId="16" numFmtId="34">
    <oc r="L7">
      <f>L8+L10+L12</f>
    </oc>
    <nc r="L7">
      <v>136366</v>
    </nc>
  </rcc>
  <rcc rId="3469" sId="16" numFmtId="34">
    <oc r="M7">
      <f>M8+M10+M12</f>
    </oc>
    <nc r="M7">
      <v>152273</v>
    </nc>
  </rcc>
  <rcc rId="3470" sId="16" numFmtId="34">
    <oc r="N7">
      <f>N8+N10+N12</f>
    </oc>
    <nc r="N7">
      <v>981011</v>
    </nc>
  </rcc>
  <rcc rId="3471" sId="16" numFmtId="34">
    <oc r="O7">
      <f>O8+O10+O12</f>
    </oc>
    <nc r="O7">
      <v>546607</v>
    </nc>
  </rcc>
  <rcc rId="3472" sId="16" numFmtId="34">
    <oc r="P7">
      <f>P8+P10+P12</f>
    </oc>
    <nc r="P7">
      <v>224172</v>
    </nc>
  </rcc>
  <rcc rId="3473" sId="16" numFmtId="34">
    <oc r="Q7">
      <f>Q8+Q10+Q12</f>
    </oc>
    <nc r="Q7">
      <v>72346</v>
    </nc>
  </rcc>
  <rcc rId="3474" sId="16" numFmtId="34">
    <oc r="R7">
      <f>R8+R10+R12</f>
    </oc>
    <nc r="R7">
      <v>1943664</v>
    </nc>
  </rcc>
  <rcc rId="3475" sId="16" numFmtId="34">
    <oc r="S7">
      <f>S8+S10+S12</f>
    </oc>
    <nc r="S7">
      <v>147405</v>
    </nc>
  </rcc>
  <rcc rId="3476" sId="16" numFmtId="34">
    <oc r="T7">
      <f>T8+T10+T12</f>
    </oc>
    <nc r="T7">
      <v>169483</v>
    </nc>
  </rcc>
  <rcc rId="3477" sId="16" numFmtId="34">
    <oc r="U7">
      <f>U8+U10+U12</f>
    </oc>
    <nc r="U7">
      <v>906535</v>
    </nc>
  </rcc>
  <rcc rId="3478" sId="16" numFmtId="34">
    <oc r="V7">
      <f>V8+V10+V12</f>
    </oc>
    <nc r="V7">
      <v>823089</v>
    </nc>
  </rcc>
  <rcc rId="3479" sId="16" numFmtId="34">
    <oc r="W7">
      <f>W8+W10+W12</f>
    </oc>
    <nc r="W7">
      <v>313350</v>
    </nc>
  </rcc>
  <rcc rId="3480" sId="16" numFmtId="34">
    <oc r="C8">
      <f>C9</f>
    </oc>
    <nc r="C8">
      <v>715689</v>
    </nc>
  </rcc>
  <rcc rId="3481" sId="16" numFmtId="34">
    <oc r="D8">
      <f>D9</f>
    </oc>
    <nc r="D8">
      <v>202369</v>
    </nc>
  </rcc>
  <rcc rId="3482" sId="16" numFmtId="34">
    <oc r="E8">
      <f>E9</f>
    </oc>
    <nc r="E8">
      <v>419329</v>
    </nc>
  </rcc>
  <rcc rId="3483" sId="16" numFmtId="34">
    <oc r="F8">
      <f>F9</f>
    </oc>
    <nc r="F8">
      <v>183702</v>
    </nc>
  </rcc>
  <rcc rId="3484" sId="16" numFmtId="34">
    <oc r="G8">
      <f>G9</f>
    </oc>
    <nc r="G8">
      <v>183702</v>
    </nc>
  </rcc>
  <rcc rId="3485" sId="16" numFmtId="34">
    <oc r="H8">
      <f>H9</f>
    </oc>
    <nc r="H8">
      <v>110112</v>
    </nc>
  </rcc>
  <rcc rId="3486" sId="16" numFmtId="34">
    <oc r="I8">
      <f>I9</f>
    </oc>
    <nc r="I8">
      <v>95922</v>
    </nc>
  </rcc>
  <rcc rId="3487" sId="16" numFmtId="34">
    <oc r="J8">
      <f>J9</f>
    </oc>
    <nc r="J8">
      <v>220292</v>
    </nc>
  </rcc>
  <rcc rId="3488" sId="16" numFmtId="34">
    <oc r="K8">
      <f>K9</f>
    </oc>
    <nc r="K8">
      <v>84552</v>
    </nc>
  </rcc>
  <rcc rId="3489" sId="16" numFmtId="34">
    <oc r="L8">
      <f>L9</f>
    </oc>
    <nc r="L8">
      <v>131731</v>
    </nc>
  </rcc>
  <rcc rId="3490" sId="16" numFmtId="34">
    <oc r="M8">
      <f>M9</f>
    </oc>
    <nc r="M8">
      <v>147485</v>
    </nc>
  </rcc>
  <rcc rId="3491" sId="16" numFmtId="34">
    <oc r="N8">
      <f>N9</f>
    </oc>
    <nc r="N8">
      <v>236425</v>
    </nc>
  </rcc>
  <rcc rId="3492" sId="16" numFmtId="34">
    <oc r="O8">
      <f>O9</f>
    </oc>
    <nc r="O8">
      <v>391616</v>
    </nc>
  </rcc>
  <rcc rId="3493" sId="16" numFmtId="34">
    <oc r="P8">
      <f>P9</f>
    </oc>
    <nc r="P8">
      <v>215475</v>
    </nc>
  </rcc>
  <rcc rId="3494" sId="16" numFmtId="34">
    <oc r="Q8">
      <f>Q9</f>
    </oc>
    <nc r="Q8">
      <v>59240</v>
    </nc>
  </rcc>
  <rcc rId="3495" sId="16" numFmtId="34">
    <oc r="R8">
      <f>R9</f>
    </oc>
    <nc r="R8">
      <v>185724</v>
    </nc>
  </rcc>
  <rcc rId="3496" sId="16" numFmtId="34">
    <oc r="S8">
      <f>S9</f>
    </oc>
    <nc r="S8">
      <v>132109</v>
    </nc>
  </rcc>
  <rcc rId="3497" sId="16" numFmtId="34">
    <oc r="T8">
      <f>T9</f>
    </oc>
    <nc r="T8">
      <v>150641</v>
    </nc>
  </rcc>
  <rcc rId="3498" sId="16" numFmtId="34">
    <oc r="U8">
      <f>U9</f>
    </oc>
    <nc r="U8">
      <v>889485</v>
    </nc>
  </rcc>
  <rcc rId="3499" sId="16" numFmtId="34">
    <oc r="V8">
      <f>V9</f>
    </oc>
    <nc r="V8">
      <v>808055</v>
    </nc>
  </rcc>
  <rcc rId="3500" sId="16" numFmtId="34">
    <oc r="W8">
      <f>W9</f>
    </oc>
    <nc r="W8">
      <v>299046</v>
    </nc>
  </rcc>
  <rcc rId="3501" sId="16" numFmtId="34">
    <oc r="C10">
      <f>C11</f>
    </oc>
    <nc r="C10">
      <v>0</v>
    </nc>
  </rcc>
  <rcc rId="3502" sId="16" numFmtId="34">
    <oc r="D10">
      <f>D11</f>
    </oc>
    <nc r="D10">
      <v>0</v>
    </nc>
  </rcc>
  <rcc rId="3503" sId="16" numFmtId="34">
    <oc r="E10">
      <f>E11</f>
    </oc>
    <nc r="E10">
      <v>0</v>
    </nc>
  </rcc>
  <rcc rId="3504" sId="16" numFmtId="34">
    <oc r="F10">
      <f>F11</f>
    </oc>
    <nc r="F10">
      <v>0</v>
    </nc>
  </rcc>
  <rcc rId="3505" sId="16" numFmtId="34">
    <oc r="G10">
      <f>G11</f>
    </oc>
    <nc r="G10">
      <v>0</v>
    </nc>
  </rcc>
  <rcc rId="3506" sId="16" numFmtId="34">
    <oc r="H10">
      <f>H11</f>
    </oc>
    <nc r="H10">
      <v>0</v>
    </nc>
  </rcc>
  <rcc rId="3507" sId="16" numFmtId="34">
    <oc r="I10">
      <f>I11</f>
    </oc>
    <nc r="I10">
      <v>0</v>
    </nc>
  </rcc>
  <rcc rId="3508" sId="16" numFmtId="34">
    <oc r="J10">
      <f>J11</f>
    </oc>
    <nc r="J10">
      <v>0</v>
    </nc>
  </rcc>
  <rcc rId="3509" sId="16" numFmtId="34">
    <oc r="K10">
      <f>K11</f>
    </oc>
    <nc r="K10">
      <v>0</v>
    </nc>
  </rcc>
  <rcc rId="3510" sId="16" numFmtId="34">
    <oc r="L10">
      <f>L11</f>
    </oc>
    <nc r="L10">
      <v>0</v>
    </nc>
  </rcc>
  <rcc rId="3511" sId="16" numFmtId="34">
    <oc r="M10">
      <f>M11</f>
    </oc>
    <nc r="M10">
      <v>0</v>
    </nc>
  </rcc>
  <rcc rId="3512" sId="16" numFmtId="34">
    <oc r="N10">
      <f>N11</f>
    </oc>
    <nc r="N10">
      <v>739907</v>
    </nc>
  </rcc>
  <rcc rId="3513" sId="16" numFmtId="34">
    <oc r="O10">
      <f>O11</f>
    </oc>
    <nc r="O10">
      <v>149987</v>
    </nc>
  </rcc>
  <rcc rId="3514" sId="16" numFmtId="34">
    <oc r="P10">
      <f>P11</f>
    </oc>
    <nc r="P10">
      <v>0</v>
    </nc>
  </rcc>
  <rcc rId="3515" sId="16" numFmtId="34">
    <oc r="Q10">
      <f>Q11</f>
    </oc>
    <nc r="Q10">
      <v>0</v>
    </nc>
  </rcc>
  <rcc rId="3516" sId="16" numFmtId="34">
    <oc r="R10">
      <f>R11</f>
    </oc>
    <nc r="R10">
      <v>0</v>
    </nc>
  </rcc>
  <rcc rId="3517" sId="16" numFmtId="34">
    <oc r="S10">
      <f>S11</f>
    </oc>
    <nc r="S10">
      <v>0</v>
    </nc>
  </rcc>
  <rcc rId="3518" sId="16" numFmtId="34">
    <oc r="T10">
      <f>T11</f>
    </oc>
    <nc r="T10">
      <v>0</v>
    </nc>
  </rcc>
  <rcc rId="3519" sId="16" numFmtId="34">
    <oc r="U10">
      <f>U11</f>
    </oc>
    <nc r="U10">
      <v>0</v>
    </nc>
  </rcc>
  <rcc rId="3520" sId="16" numFmtId="34">
    <oc r="V10">
      <f>V11</f>
    </oc>
    <nc r="V10">
      <v>0</v>
    </nc>
  </rcc>
  <rcc rId="3521" sId="16" numFmtId="34">
    <oc r="W10">
      <f>W11</f>
    </oc>
    <nc r="W10">
      <v>0</v>
    </nc>
  </rcc>
  <rcc rId="3522" sId="16" numFmtId="34">
    <oc r="C12">
      <f>C13</f>
    </oc>
    <nc r="C12">
      <v>492</v>
    </nc>
  </rcc>
  <rcc rId="3523" sId="16" numFmtId="34">
    <oc r="D12">
      <f>D13</f>
    </oc>
    <nc r="D12">
      <v>1340</v>
    </nc>
  </rcc>
  <rcc rId="3524" sId="16" numFmtId="34">
    <oc r="E12">
      <f>E13</f>
    </oc>
    <nc r="E12">
      <v>1767</v>
    </nc>
  </rcc>
  <rcc rId="3525" sId="16" numFmtId="34">
    <oc r="F12">
      <f>F13</f>
    </oc>
    <nc r="F12">
      <v>4048</v>
    </nc>
  </rcc>
  <rcc rId="3526" sId="16" numFmtId="34">
    <oc r="G12">
      <f>G13</f>
    </oc>
    <nc r="G12">
      <v>4048</v>
    </nc>
  </rcc>
  <rcc rId="3527" sId="16" numFmtId="34">
    <oc r="H12">
      <f>H13</f>
    </oc>
    <nc r="H12">
      <v>3711</v>
    </nc>
  </rcc>
  <rcc rId="3528" sId="16" numFmtId="34">
    <oc r="I12">
      <f>I13</f>
    </oc>
    <nc r="I12">
      <v>5064</v>
    </nc>
  </rcc>
  <rcc rId="3529" sId="16" numFmtId="34">
    <oc r="J12">
      <f>J13</f>
    </oc>
    <nc r="J12">
      <v>4569</v>
    </nc>
  </rcc>
  <rcc rId="3530" sId="16" numFmtId="34">
    <oc r="K12">
      <f>K13</f>
    </oc>
    <nc r="K12">
      <v>4183</v>
    </nc>
  </rcc>
  <rcc rId="3531" sId="16" numFmtId="34">
    <oc r="L12">
      <f>L13</f>
    </oc>
    <nc r="L12">
      <v>4635</v>
    </nc>
  </rcc>
  <rcc rId="3532" sId="16" numFmtId="34">
    <oc r="M12">
      <f>M13</f>
    </oc>
    <nc r="M12">
      <v>4788</v>
    </nc>
  </rcc>
  <rcc rId="3533" sId="16" numFmtId="34">
    <oc r="N12">
      <f>N13</f>
    </oc>
    <nc r="N12">
      <v>4679</v>
    </nc>
  </rcc>
  <rcc rId="3534" sId="16" numFmtId="34">
    <oc r="O12">
      <f>O13</f>
    </oc>
    <nc r="O12">
      <v>5004</v>
    </nc>
  </rcc>
  <rcc rId="3535" sId="16" numFmtId="34">
    <oc r="P12">
      <f>P13</f>
    </oc>
    <nc r="P12">
      <v>8697</v>
    </nc>
  </rcc>
  <rcc rId="3536" sId="16" numFmtId="34">
    <oc r="Q12">
      <f>Q13</f>
    </oc>
    <nc r="Q12">
      <v>13106</v>
    </nc>
  </rcc>
  <rcc rId="3537" sId="16" numFmtId="34">
    <oc r="R12">
      <f>R13</f>
    </oc>
    <nc r="R12">
      <v>1757940</v>
    </nc>
  </rcc>
  <rcc rId="3538" sId="16" numFmtId="34">
    <oc r="S12">
      <f>S13</f>
    </oc>
    <nc r="S12">
      <v>15296</v>
    </nc>
  </rcc>
  <rcc rId="3539" sId="16" numFmtId="34">
    <oc r="T12">
      <f>T13</f>
    </oc>
    <nc r="T12">
      <v>18842</v>
    </nc>
  </rcc>
  <rcc rId="3540" sId="16" numFmtId="34">
    <oc r="U12">
      <f>U13</f>
    </oc>
    <nc r="U12">
      <v>17050</v>
    </nc>
  </rcc>
  <rcc rId="3541" sId="16" numFmtId="34">
    <oc r="V12">
      <f>V13</f>
    </oc>
    <nc r="V12">
      <v>15034</v>
    </nc>
  </rcc>
  <rcc rId="3542" sId="16" numFmtId="34">
    <oc r="W12">
      <f>W13</f>
    </oc>
    <nc r="W12">
      <v>14304</v>
    </nc>
  </rcc>
  <rcc rId="3543" sId="16" numFmtId="34">
    <oc r="C15">
      <f>C2+C6</f>
    </oc>
    <nc r="C15">
      <v>2488124</v>
    </nc>
  </rcc>
  <rcc rId="3544" sId="16" numFmtId="34">
    <oc r="D15">
      <f>D2+D6</f>
    </oc>
    <nc r="D15">
      <v>1839240</v>
    </nc>
  </rcc>
  <rcc rId="3545" sId="16" numFmtId="34">
    <oc r="E15">
      <f>E2+E6</f>
    </oc>
    <nc r="E15">
      <v>2126547</v>
    </nc>
  </rcc>
  <rcc rId="3546" sId="16" numFmtId="34">
    <oc r="F15">
      <f>F2+F6</f>
    </oc>
    <nc r="F15">
      <v>1429762</v>
    </nc>
  </rcc>
  <rcc rId="3547" sId="16" numFmtId="34">
    <oc r="G15">
      <f>G2+G6</f>
    </oc>
    <nc r="G15">
      <v>1429762</v>
    </nc>
  </rcc>
  <rcc rId="3548" sId="16" numFmtId="34">
    <oc r="H15">
      <f>H2+H6</f>
    </oc>
    <nc r="H15">
      <v>1228673</v>
    </nc>
  </rcc>
  <rcc rId="3549" sId="16" numFmtId="34">
    <oc r="I15">
      <f>I2+I6</f>
    </oc>
    <nc r="I15">
      <v>1627009</v>
    </nc>
  </rcc>
  <rcc rId="3550" sId="16" numFmtId="34">
    <oc r="J15">
      <f>J2+J6</f>
    </oc>
    <nc r="J15">
      <v>1183944</v>
    </nc>
  </rcc>
  <rcc rId="3551" sId="16" numFmtId="34">
    <oc r="K15">
      <f>K2+K6</f>
    </oc>
    <nc r="K15">
      <v>1186863</v>
    </nc>
  </rcc>
  <rcc rId="3552" sId="16" numFmtId="34">
    <oc r="L15">
      <f>L2+L6</f>
    </oc>
    <nc r="L15">
      <v>1407486</v>
    </nc>
  </rcc>
  <rcc rId="3553" sId="16" numFmtId="34">
    <oc r="M15">
      <f>M2+M6</f>
    </oc>
    <nc r="M15">
      <v>1520157</v>
    </nc>
  </rcc>
  <rcc rId="3554" sId="16" numFmtId="34">
    <oc r="N15">
      <f>N2+N6</f>
    </oc>
    <nc r="N15">
      <v>2760775</v>
    </nc>
  </rcc>
  <rcc rId="3555" sId="16" numFmtId="34">
    <oc r="O15">
      <f>O2+O6</f>
    </oc>
    <nc r="O15">
      <v>2058508</v>
    </nc>
  </rcc>
  <rcc rId="3556" sId="16" numFmtId="34">
    <oc r="P15">
      <f>P2+P6</f>
    </oc>
    <nc r="P15">
      <v>3902375</v>
    </nc>
  </rcc>
  <rcc rId="3557" sId="16" numFmtId="34">
    <oc r="Q15">
      <f>Q2+Q6</f>
    </oc>
    <nc r="Q15">
      <v>2720384</v>
    </nc>
  </rcc>
  <rcc rId="3558" sId="16" numFmtId="34">
    <oc r="R15">
      <f>R2+R6</f>
    </oc>
    <nc r="R15">
      <v>4697681</v>
    </nc>
  </rcc>
  <rcc rId="3559" sId="16" numFmtId="34">
    <oc r="S15">
      <f>S2+S6</f>
    </oc>
    <nc r="S15">
      <v>3182769</v>
    </nc>
  </rcc>
  <rcc rId="3560" sId="16" numFmtId="34">
    <oc r="T15">
      <f>T2+T6</f>
    </oc>
    <nc r="T15">
      <v>3121990</v>
    </nc>
  </rcc>
  <rcc rId="3561" sId="16" numFmtId="34">
    <oc r="U15">
      <f>U2+U6</f>
    </oc>
    <nc r="U15">
      <v>2862070</v>
    </nc>
  </rcc>
  <rcc rId="3562" sId="16" numFmtId="34">
    <oc r="V15">
      <f>V2+V6</f>
    </oc>
    <nc r="V15">
      <v>3173110</v>
    </nc>
  </rcc>
  <rcc rId="3563" sId="16" numFmtId="34">
    <oc r="W15">
      <f>W2+W6</f>
    </oc>
    <nc r="W15">
      <v>4020117</v>
    </nc>
  </rcc>
  <rcc rId="3564" sId="16" numFmtId="19">
    <oc r="M18">
      <f>M1</f>
    </oc>
    <nc r="M18">
      <v>43646</v>
    </nc>
  </rcc>
  <rcc rId="3565" sId="16" numFmtId="19">
    <oc r="N18">
      <f>N1</f>
    </oc>
    <nc r="N18">
      <v>43738</v>
    </nc>
  </rcc>
  <rcc rId="3566" sId="16" numFmtId="19">
    <oc r="O18">
      <f>O1</f>
    </oc>
    <nc r="O18">
      <v>43830</v>
    </nc>
  </rcc>
  <rcc rId="3567" sId="16" numFmtId="19">
    <oc r="P18">
      <f>P1</f>
    </oc>
    <nc r="P18">
      <v>43921</v>
    </nc>
  </rcc>
  <rcc rId="3568" sId="16" numFmtId="19">
    <oc r="Q18">
      <f>Q1</f>
    </oc>
    <nc r="Q18">
      <v>44012</v>
    </nc>
  </rcc>
  <rcc rId="3569" sId="16" numFmtId="19">
    <oc r="R18">
      <f>R1</f>
    </oc>
    <nc r="R18">
      <v>44104</v>
    </nc>
  </rcc>
  <rcc rId="3570" sId="16" numFmtId="19">
    <oc r="S18">
      <f>S1</f>
    </oc>
    <nc r="S18">
      <v>44196</v>
    </nc>
  </rcc>
  <rcc rId="3571" sId="16" numFmtId="19">
    <oc r="T18">
      <f>T1</f>
    </oc>
    <nc r="T18">
      <v>44286</v>
    </nc>
  </rcc>
  <rcc rId="3572" sId="16" numFmtId="19">
    <oc r="U18">
      <f>U1</f>
    </oc>
    <nc r="U18">
      <v>44377</v>
    </nc>
  </rcc>
  <rcc rId="3573" sId="16" numFmtId="19">
    <oc r="V18">
      <f>V1</f>
    </oc>
    <nc r="V18">
      <v>44469</v>
    </nc>
  </rcc>
  <rcc rId="3574" sId="16" numFmtId="19">
    <oc r="W18">
      <f>W1</f>
    </oc>
    <nc r="W18">
      <v>44561</v>
    </nc>
  </rcc>
  <rcc rId="3575" sId="16" numFmtId="34">
    <oc r="C21">
      <f>C19+C20</f>
    </oc>
    <nc r="C21">
      <v>110789</v>
    </nc>
  </rcc>
  <rcc rId="3576" sId="16" numFmtId="34">
    <oc r="D21">
      <f>D19+D20</f>
    </oc>
    <nc r="D21">
      <v>89111</v>
    </nc>
  </rcc>
  <rcc rId="3577" sId="16" numFmtId="34">
    <oc r="E21">
      <f>E19+E20</f>
    </oc>
    <nc r="E21">
      <v>115143</v>
    </nc>
  </rcc>
  <rcc rId="3578" sId="16" numFmtId="34">
    <oc r="F21">
      <f>F19+F20</f>
    </oc>
    <nc r="F21">
      <v>218061</v>
    </nc>
  </rcc>
  <rcc rId="3579" sId="16" numFmtId="34">
    <oc r="G21">
      <f>G19+G20</f>
    </oc>
    <nc r="G21">
      <v>218061</v>
    </nc>
  </rcc>
  <rcc rId="3580" sId="16" numFmtId="34">
    <oc r="H21">
      <f>H19+H20</f>
    </oc>
    <nc r="H21">
      <v>186449</v>
    </nc>
  </rcc>
  <rcc rId="3581" sId="16" numFmtId="34">
    <oc r="I21">
      <f>I19+I20</f>
    </oc>
    <nc r="I21">
      <v>90621</v>
    </nc>
  </rcc>
  <rcc rId="3582" sId="16" numFmtId="34">
    <oc r="J21">
      <f>J19+J20</f>
    </oc>
    <nc r="J21">
      <v>111100</v>
    </nc>
  </rcc>
  <rcc rId="3583" sId="16" numFmtId="34">
    <oc r="K21">
      <f>K19+K20</f>
    </oc>
    <nc r="K21">
      <v>73221</v>
    </nc>
  </rcc>
  <rcc rId="3584" sId="16" numFmtId="34">
    <oc r="L21">
      <f>L19+L20</f>
    </oc>
    <nc r="L21">
      <v>76382</v>
    </nc>
  </rcc>
  <rcc rId="3585" sId="16" numFmtId="34">
    <oc r="M21">
      <f>M19+M20</f>
    </oc>
    <nc r="M21">
      <v>95406</v>
    </nc>
  </rcc>
  <rcc rId="3586" sId="16" numFmtId="34">
    <oc r="N21">
      <f>N19+N20</f>
    </oc>
    <nc r="N21">
      <v>38960</v>
    </nc>
  </rcc>
  <rcc rId="3587" sId="16" numFmtId="34">
    <oc r="O21">
      <f>O19+O20</f>
    </oc>
    <nc r="O21">
      <v>43973</v>
    </nc>
  </rcc>
  <rcc rId="3588" sId="16" numFmtId="34">
    <oc r="P21">
      <f>P19+P20</f>
    </oc>
    <nc r="P21">
      <v>22023</v>
    </nc>
  </rcc>
  <rcc rId="3589" sId="16" numFmtId="34">
    <oc r="Q21">
      <f>Q19+Q20</f>
    </oc>
    <nc r="Q21">
      <v>30546</v>
    </nc>
  </rcc>
  <rcc rId="3590" sId="16" numFmtId="34">
    <oc r="R21">
      <f>R19+R20</f>
    </oc>
    <nc r="R21">
      <v>32634</v>
    </nc>
  </rcc>
  <rcc rId="3591" sId="16" numFmtId="34">
    <oc r="S21">
      <f>S19+S20</f>
    </oc>
    <nc r="S21">
      <v>7654</v>
    </nc>
  </rcc>
  <rcc rId="3592" sId="16" numFmtId="34">
    <oc r="T21">
      <f>T19+T20</f>
    </oc>
    <nc r="T21">
      <v>6436</v>
    </nc>
  </rcc>
  <rcc rId="3593" sId="16" numFmtId="34">
    <oc r="U21">
      <f>U19+U20</f>
    </oc>
    <nc r="U21">
      <v>12635</v>
    </nc>
  </rcc>
  <rcc rId="3594" sId="16" numFmtId="34">
    <oc r="V21">
      <f>V19+V20</f>
    </oc>
    <nc r="V21">
      <v>7289</v>
    </nc>
  </rcc>
  <rcc rId="3595" sId="16" numFmtId="34">
    <oc r="W21">
      <f>W19+W20</f>
    </oc>
    <nc r="W21">
      <v>163177</v>
    </nc>
  </rcc>
  <rcc rId="3596" sId="16" numFmtId="34">
    <oc r="C22">
      <f>C15+C21-BS!D5</f>
    </oc>
    <nc r="C22">
      <v>0</v>
    </nc>
  </rcc>
  <rcc rId="3597" sId="16" numFmtId="34">
    <oc r="D22">
      <f>D15+D21-BS!E5</f>
    </oc>
    <nc r="D22">
      <v>0</v>
    </nc>
  </rcc>
  <rcc rId="3598" sId="16" numFmtId="34">
    <oc r="E22">
      <f>E15+E21-BS!F5</f>
    </oc>
    <nc r="E22">
      <v>0</v>
    </nc>
  </rcc>
  <rcc rId="3599" sId="16" numFmtId="34">
    <oc r="F22">
      <f>F15+F21-BS!G5</f>
    </oc>
    <nc r="F22">
      <v>0</v>
    </nc>
  </rcc>
  <rcc rId="3600" sId="16" numFmtId="34">
    <oc r="H22">
      <f>H15+H21-BS!I5</f>
    </oc>
    <nc r="H22">
      <v>0</v>
    </nc>
  </rcc>
  <rcc rId="3601" sId="16" numFmtId="34">
    <oc r="I22">
      <f>I15+I21-BS!J5</f>
    </oc>
    <nc r="I22">
      <v>0</v>
    </nc>
  </rcc>
  <rcc rId="3602" sId="16" numFmtId="34">
    <oc r="J22">
      <f>J15+J21-BS!K5</f>
    </oc>
    <nc r="J22">
      <v>0</v>
    </nc>
  </rcc>
  <rcc rId="3603" sId="16" numFmtId="34">
    <oc r="K22">
      <f>K15+K21-BS!L5</f>
    </oc>
    <nc r="K22">
      <v>0</v>
    </nc>
  </rcc>
  <rcc rId="3604" sId="16" numFmtId="34">
    <oc r="L22">
      <f>L15+L21-BS!M5</f>
    </oc>
    <nc r="L22">
      <v>0</v>
    </nc>
  </rcc>
  <rcc rId="3605" sId="16" numFmtId="34">
    <oc r="M22">
      <f>M15+M21-BS!N5</f>
    </oc>
    <nc r="M22">
      <v>0</v>
    </nc>
  </rcc>
  <rcc rId="3606" sId="16" numFmtId="34">
    <oc r="N22">
      <f>N15+N21-BS!O5</f>
    </oc>
    <nc r="N22">
      <v>0</v>
    </nc>
  </rcc>
  <rcc rId="3607" sId="16" numFmtId="34">
    <oc r="O22">
      <f>O15+O21-BS!P5</f>
    </oc>
    <nc r="O22">
      <v>0</v>
    </nc>
  </rcc>
  <rcc rId="3608" sId="16" numFmtId="34">
    <oc r="P22">
      <f>P15+P21-BS!Q5</f>
    </oc>
    <nc r="P22">
      <v>0</v>
    </nc>
  </rcc>
  <rcc rId="3609" sId="16" numFmtId="34">
    <oc r="Q22">
      <f>Q15+Q21-BS!R5</f>
    </oc>
    <nc r="Q22">
      <v>0</v>
    </nc>
  </rcc>
  <rcc rId="3610" sId="16" numFmtId="34">
    <oc r="R22">
      <f>R15+R21-BS!S5</f>
    </oc>
    <nc r="R22">
      <v>0</v>
    </nc>
  </rcc>
  <rcc rId="3611" sId="16" numFmtId="34">
    <oc r="S22">
      <f>S15+S21-BS!T5</f>
    </oc>
    <nc r="S22">
      <v>0</v>
    </nc>
  </rcc>
  <rcc rId="3612" sId="16" numFmtId="34">
    <oc r="T22">
      <f>T15+T21-BS!U5</f>
    </oc>
    <nc r="T22">
      <v>0</v>
    </nc>
  </rcc>
  <rcc rId="3613" sId="16" numFmtId="34">
    <oc r="U22">
      <f>U15+U21-BS!V5</f>
    </oc>
    <nc r="U22">
      <v>0</v>
    </nc>
  </rcc>
  <rcc rId="3614" sId="16" numFmtId="34">
    <oc r="V22">
      <f>V15+V21-BS!W5</f>
    </oc>
    <nc r="V22">
      <v>0</v>
    </nc>
  </rcc>
  <rcc rId="3615" sId="16" numFmtId="34">
    <oc r="W22">
      <f>W15+W21-BS!X5</f>
    </oc>
    <nc r="W22">
      <v>0</v>
    </nc>
  </rcc>
  <rcc rId="3616" sId="16" numFmtId="19">
    <oc r="M26">
      <f>M18</f>
    </oc>
    <nc r="M26">
      <v>43646</v>
    </nc>
  </rcc>
  <rcc rId="3617" sId="16" numFmtId="19">
    <oc r="N26">
      <f>N18</f>
    </oc>
    <nc r="N26">
      <v>43738</v>
    </nc>
  </rcc>
  <rcc rId="3618" sId="16" numFmtId="19">
    <oc r="O26">
      <f>O18</f>
    </oc>
    <nc r="O26">
      <v>43830</v>
    </nc>
  </rcc>
  <rcc rId="3619" sId="16" numFmtId="19">
    <oc r="P26">
      <f>P18</f>
    </oc>
    <nc r="P26">
      <v>43921</v>
    </nc>
  </rcc>
  <rcc rId="3620" sId="16" numFmtId="19">
    <oc r="Q26">
      <f>Q18</f>
    </oc>
    <nc r="Q26">
      <v>44012</v>
    </nc>
  </rcc>
  <rcc rId="3621" sId="16" numFmtId="19">
    <oc r="R26">
      <f>R18</f>
    </oc>
    <nc r="R26">
      <v>44104</v>
    </nc>
  </rcc>
  <rcc rId="3622" sId="16" numFmtId="19">
    <oc r="S26">
      <f>S18</f>
    </oc>
    <nc r="S26">
      <v>44196</v>
    </nc>
  </rcc>
  <rcc rId="3623" sId="16" numFmtId="19">
    <oc r="T26">
      <f>T18</f>
    </oc>
    <nc r="T26">
      <v>44286</v>
    </nc>
  </rcc>
  <rcc rId="3624" sId="16" numFmtId="19">
    <oc r="U26">
      <f>U18</f>
    </oc>
    <nc r="U26">
      <v>44377</v>
    </nc>
  </rcc>
  <rcc rId="3625" sId="16" numFmtId="19">
    <oc r="V26">
      <f>V18</f>
    </oc>
    <nc r="V26">
      <v>44469</v>
    </nc>
  </rcc>
  <rcc rId="3626" sId="16" numFmtId="19">
    <oc r="W26">
      <f>W18</f>
    </oc>
    <nc r="W26">
      <v>44561</v>
    </nc>
  </rcc>
  <rcc rId="3627" sId="16" numFmtId="34">
    <oc r="C27">
      <f>SUM(C28:C30)</f>
    </oc>
    <nc r="C27">
      <v>1590912</v>
    </nc>
  </rcc>
  <rcc rId="3628" sId="16" numFmtId="34">
    <oc r="D27">
      <f>SUM(D28:D30)</f>
    </oc>
    <nc r="D27">
      <v>1502171</v>
    </nc>
  </rcc>
  <rcc rId="3629" sId="16" numFmtId="34">
    <oc r="E27">
      <f>SUM(E28:E30)</f>
    </oc>
    <nc r="E27">
      <v>1487405</v>
    </nc>
  </rcc>
  <rcc rId="3630" sId="16" numFmtId="34">
    <oc r="F27">
      <f>SUM(F28:F30)</f>
    </oc>
    <nc r="F27">
      <v>1237704</v>
    </nc>
  </rcc>
  <rcc rId="3631" sId="16" numFmtId="34">
    <oc r="G27">
      <f>SUM(G28:G30)</f>
    </oc>
    <nc r="G27">
      <v>1237704</v>
    </nc>
  </rcc>
  <rcc rId="3632" sId="16" numFmtId="34">
    <oc r="I27">
      <f>SUM(I28:I30)</f>
    </oc>
    <nc r="I27">
      <v>1194616</v>
    </nc>
  </rcc>
  <rcc rId="3633" sId="16" numFmtId="34">
    <oc r="J27">
      <f>SUM(J28:J30)</f>
    </oc>
    <nc r="J27">
      <v>891658</v>
    </nc>
  </rcc>
  <rcc rId="3634" sId="16" numFmtId="34">
    <oc r="K27">
      <f>SUM(K28:K30)</f>
    </oc>
    <nc r="K27">
      <v>1058024</v>
    </nc>
  </rcc>
  <rcc rId="3635" sId="16" numFmtId="34">
    <oc r="L27">
      <f>SUM(L28:L30)</f>
    </oc>
    <nc r="L27">
      <v>1166394</v>
    </nc>
  </rcc>
  <rcc rId="3636" sId="16" numFmtId="34">
    <oc r="M27">
      <f>SUM(M28:M30)</f>
    </oc>
    <nc r="M27">
      <v>1401461</v>
    </nc>
  </rcc>
  <rcc rId="3637" sId="16" numFmtId="34">
    <oc r="N27">
      <f>SUM(N28:N30)</f>
    </oc>
    <nc r="N27">
      <v>1793215</v>
    </nc>
  </rcc>
  <rcc rId="3638" sId="16" numFmtId="34">
    <oc r="O27">
      <f>SUM(O28:O30)</f>
    </oc>
    <nc r="O27">
      <v>1524250</v>
    </nc>
  </rcc>
  <rcc rId="3639" sId="16" numFmtId="34">
    <oc r="P27">
      <f>SUM(P28:P30)</f>
    </oc>
    <nc r="P27">
      <v>3339834</v>
    </nc>
  </rcc>
  <rcc rId="3640" sId="16" numFmtId="34">
    <oc r="Q27">
      <f>SUM(Q28:Q30)</f>
    </oc>
    <nc r="Q27">
      <v>2656612</v>
    </nc>
  </rcc>
  <rcc rId="3641" sId="16" numFmtId="34">
    <oc r="R27">
      <f>SUM(R28:R30)</f>
    </oc>
    <nc r="R27">
      <v>2754926</v>
    </nc>
  </rcc>
  <rcc rId="3642" sId="16" numFmtId="34">
    <oc r="S27">
      <f>SUM(S28:S30)</f>
    </oc>
    <nc r="S27">
      <v>2963339</v>
    </nc>
  </rcc>
  <rcc rId="3643" sId="16" numFmtId="34">
    <oc r="T27">
      <f>SUM(T28:T30)</f>
    </oc>
    <nc r="T27">
      <v>2587221</v>
    </nc>
  </rcc>
  <rcc rId="3644" sId="16" numFmtId="34">
    <oc r="U27">
      <f>SUM(U28:U30)</f>
    </oc>
    <nc r="U27">
      <v>1758281</v>
    </nc>
  </rcc>
  <rcc rId="3645" sId="16" numFmtId="34">
    <oc r="V27">
      <f>SUM(V28:V30)</f>
    </oc>
    <nc r="V27">
      <v>2206685</v>
    </nc>
  </rcc>
  <rcc rId="3646" sId="16" numFmtId="34">
    <oc r="W27">
      <f>SUM(W28:W30)</f>
    </oc>
    <nc r="W27">
      <v>3492496</v>
    </nc>
  </rcc>
  <rcc rId="3647" sId="16" numFmtId="34">
    <oc r="C31">
      <f>176936+580131</f>
    </oc>
    <nc r="C31">
      <v>757067</v>
    </nc>
  </rcc>
  <rcc rId="3648" sId="16" numFmtId="34">
    <oc r="D31">
      <f>182684</f>
    </oc>
    <nc r="D31">
      <v>182684</v>
    </nc>
  </rcc>
  <rcc rId="3649" sId="16" numFmtId="34">
    <oc r="E31">
      <f>375319</f>
    </oc>
    <nc r="E31">
      <v>375319</v>
    </nc>
  </rcc>
  <rcc rId="3650" sId="16" numFmtId="34">
    <oc r="F31">
      <f>230895</f>
    </oc>
    <nc r="F31">
      <v>230895</v>
    </nc>
  </rcc>
  <rcc rId="3651" sId="16" numFmtId="34">
    <oc r="G31">
      <f>230895</f>
    </oc>
    <nc r="G31">
      <v>230895</v>
    </nc>
  </rcc>
  <rcc rId="3652" sId="16" numFmtId="34">
    <oc r="H31">
      <f>622545</f>
    </oc>
    <nc r="H31">
      <v>622545</v>
    </nc>
  </rcc>
  <rcc rId="3653" sId="16" numFmtId="34">
    <oc r="I31">
      <f>105024</f>
    </oc>
    <nc r="I31">
      <v>105024</v>
    </nc>
  </rcc>
  <rcc rId="3654" sId="16" numFmtId="34">
    <oc r="J31">
      <f>675323</f>
    </oc>
    <nc r="J31">
      <v>675323</v>
    </nc>
  </rcc>
  <rcc rId="3655" sId="16" numFmtId="34">
    <oc r="K31">
      <f>423377</f>
    </oc>
    <nc r="K31">
      <v>423377</v>
    </nc>
  </rcc>
  <rcc rId="3656" sId="16" numFmtId="34">
    <oc r="L31">
      <f>722673</f>
    </oc>
    <nc r="L31">
      <v>722673</v>
    </nc>
  </rcc>
  <rcc rId="3657" sId="16" numFmtId="34">
    <oc r="M31">
      <f>394767</f>
    </oc>
    <nc r="M31">
      <v>394767</v>
    </nc>
  </rcc>
  <rcc rId="3658" sId="16" numFmtId="34">
    <oc r="C32">
      <f>C27+C31</f>
    </oc>
    <nc r="C32">
      <v>2347979</v>
    </nc>
  </rcc>
  <rcc rId="3659" sId="16" numFmtId="34">
    <oc r="D32">
      <f>D27+D31</f>
    </oc>
    <nc r="D32">
      <v>1684855</v>
    </nc>
  </rcc>
  <rcc rId="3660" sId="16" numFmtId="34">
    <oc r="E32">
      <f>E27+E31</f>
    </oc>
    <nc r="E32">
      <v>1862724</v>
    </nc>
  </rcc>
  <rcc rId="3661" sId="16" numFmtId="34">
    <oc r="F32">
      <f>F27+F31</f>
    </oc>
    <nc r="F32">
      <v>1468599</v>
    </nc>
  </rcc>
  <rcc rId="3662" sId="16" numFmtId="34">
    <oc r="G32">
      <f>G27+G31</f>
    </oc>
    <nc r="G32">
      <v>1468599</v>
    </nc>
  </rcc>
  <rcc rId="3663" sId="16" numFmtId="34">
    <oc r="H32">
      <f>H27+H31</f>
    </oc>
    <nc r="H32">
      <v>1577454</v>
    </nc>
  </rcc>
  <rcc rId="3664" sId="16" numFmtId="34">
    <oc r="I32">
      <f>I27+I31</f>
    </oc>
    <nc r="I32">
      <v>1299640</v>
    </nc>
  </rcc>
  <rcc rId="3665" sId="16" numFmtId="34">
    <oc r="J32">
      <f>J27+J31</f>
    </oc>
    <nc r="J32">
      <v>1566981</v>
    </nc>
  </rcc>
  <rcc rId="3666" sId="16" numFmtId="34">
    <oc r="K32">
      <f>K27+K31</f>
    </oc>
    <nc r="K32">
      <v>1481401</v>
    </nc>
  </rcc>
  <rcc rId="3667" sId="16" numFmtId="34">
    <oc r="L32">
      <f>L27+L31</f>
    </oc>
    <nc r="L32">
      <v>1889067</v>
    </nc>
  </rcc>
  <rcc rId="3668" sId="16" numFmtId="34">
    <oc r="M32">
      <f>M27+M31</f>
    </oc>
    <nc r="M32">
      <v>1796228</v>
    </nc>
  </rcc>
  <rcc rId="3669" sId="16" numFmtId="34">
    <oc r="N32">
      <f>N27+N31</f>
    </oc>
    <nc r="N32">
      <v>2013675</v>
    </nc>
  </rcc>
  <rcc rId="3670" sId="16" numFmtId="34">
    <oc r="O32">
      <f>O27+O31</f>
    </oc>
    <nc r="O32">
      <v>1856813</v>
    </nc>
  </rcc>
  <rcc rId="3671" sId="16" numFmtId="34">
    <oc r="P32">
      <f>P27+P31</f>
    </oc>
    <nc r="P32">
      <v>3482834</v>
    </nc>
  </rcc>
  <rcc rId="3672" sId="16" numFmtId="34">
    <oc r="Q32">
      <f>Q27+Q31</f>
    </oc>
    <nc r="Q32">
      <v>2867165</v>
    </nc>
  </rcc>
  <rcc rId="3673" sId="16" numFmtId="34">
    <oc r="R32">
      <f>R27+R31</f>
    </oc>
    <nc r="R32">
      <v>2869257</v>
    </nc>
  </rcc>
  <rcc rId="3674" sId="16" numFmtId="34">
    <oc r="S32">
      <f>S27+S31</f>
    </oc>
    <nc r="S32">
      <v>3030340</v>
    </nc>
  </rcc>
  <rcc rId="3675" sId="16" numFmtId="34">
    <oc r="T32">
      <f>T27+T31</f>
    </oc>
    <nc r="T32">
      <v>2688423</v>
    </nc>
  </rcc>
  <rcc rId="3676" sId="16" numFmtId="34">
    <oc r="U32">
      <f>U27+U31</f>
    </oc>
    <nc r="U32">
      <v>2114773</v>
    </nc>
  </rcc>
  <rcc rId="3677" sId="16" numFmtId="34">
    <oc r="V32">
      <f>V27+V31</f>
    </oc>
    <nc r="V32">
      <v>2493406</v>
    </nc>
  </rcc>
  <rcc rId="3678" sId="16" numFmtId="34">
    <oc r="W32">
      <f>W27+W31</f>
    </oc>
    <nc r="W32">
      <v>3878081</v>
    </nc>
  </rcc>
  <rcc rId="3679" sId="16" numFmtId="19">
    <oc r="C35">
      <f>C26</f>
    </oc>
    <nc r="C35">
      <v>42825</v>
    </nc>
  </rcc>
  <rcc rId="3680" sId="16" numFmtId="19">
    <oc r="M35">
      <f>M26</f>
    </oc>
    <nc r="M35">
      <v>43646</v>
    </nc>
  </rcc>
  <rcc rId="3681" sId="16" numFmtId="19">
    <oc r="N35">
      <f>N26</f>
    </oc>
    <nc r="N35">
      <v>43738</v>
    </nc>
  </rcc>
  <rcc rId="3682" sId="16" numFmtId="19">
    <oc r="O35">
      <f>O26</f>
    </oc>
    <nc r="O35">
      <v>43830</v>
    </nc>
  </rcc>
  <rcc rId="3683" sId="16" numFmtId="19">
    <oc r="P35">
      <f>P26</f>
    </oc>
    <nc r="P35">
      <v>43921</v>
    </nc>
  </rcc>
  <rcc rId="3684" sId="16" numFmtId="19">
    <oc r="Q35">
      <f>Q26</f>
    </oc>
    <nc r="Q35">
      <v>44012</v>
    </nc>
  </rcc>
  <rcc rId="3685" sId="16" numFmtId="19">
    <oc r="R35">
      <f>R26</f>
    </oc>
    <nc r="R35">
      <v>44104</v>
    </nc>
  </rcc>
  <rcc rId="3686" sId="16" numFmtId="19">
    <oc r="S35">
      <f>S26</f>
    </oc>
    <nc r="S35">
      <v>44196</v>
    </nc>
  </rcc>
  <rcc rId="3687" sId="16" numFmtId="19">
    <oc r="T35">
      <f>T26</f>
    </oc>
    <nc r="T35">
      <v>44286</v>
    </nc>
  </rcc>
  <rcc rId="3688" sId="16" numFmtId="19">
    <oc r="U35">
      <f>U26</f>
    </oc>
    <nc r="U35">
      <v>44377</v>
    </nc>
  </rcc>
  <rcc rId="3689" sId="16" numFmtId="19">
    <oc r="V35">
      <f>V26</f>
    </oc>
    <nc r="V35">
      <v>44469</v>
    </nc>
  </rcc>
  <rcc rId="3690" sId="16" numFmtId="19">
    <oc r="W35">
      <f>W26</f>
    </oc>
    <nc r="W35">
      <v>44561</v>
    </nc>
  </rcc>
  <rcc rId="3691" sId="16" numFmtId="34">
    <oc r="C38">
      <f>C36+C37</f>
    </oc>
    <nc r="C38">
      <v>1359523</v>
    </nc>
  </rcc>
  <rcc rId="3692" sId="16" numFmtId="34">
    <oc r="D38">
      <f>D36+D37</f>
    </oc>
    <nc r="D38">
      <v>1186008</v>
    </nc>
  </rcc>
  <rcc rId="3693" sId="16" numFmtId="34">
    <oc r="E38">
      <f>E36+E37</f>
    </oc>
    <nc r="E38">
      <v>992306</v>
    </nc>
  </rcc>
  <rcc rId="3694" sId="16" numFmtId="34">
    <oc r="F38">
      <f>F36+F37</f>
    </oc>
    <nc r="F38">
      <v>578798</v>
    </nc>
  </rcc>
  <rcc rId="3695" sId="16" numFmtId="34">
    <oc r="G38">
      <f>G36+G37</f>
    </oc>
    <nc r="G38">
      <v>578798</v>
    </nc>
  </rcc>
  <rcc rId="3696" sId="16" numFmtId="34">
    <oc r="H38">
      <f>H36+H37</f>
    </oc>
    <nc r="H38">
      <v>642311</v>
    </nc>
  </rcc>
  <rcc rId="3697" sId="16" numFmtId="34">
    <oc r="I38">
      <f>I36+I37</f>
    </oc>
    <nc r="I38">
      <v>951207</v>
    </nc>
  </rcc>
  <rcc rId="3698" sId="16" numFmtId="34">
    <oc r="J38">
      <f>J36+J37</f>
    </oc>
    <nc r="J38">
      <v>848089</v>
    </nc>
  </rcc>
  <rcc rId="3699" sId="16" numFmtId="34">
    <oc r="K38">
      <f>K36+K37</f>
    </oc>
    <nc r="K38">
      <v>912482</v>
    </nc>
  </rcc>
  <rcc rId="3700" sId="16" numFmtId="34">
    <oc r="L38">
      <f>L36+L37</f>
    </oc>
    <nc r="L38">
      <v>910434</v>
    </nc>
  </rcc>
  <rcc rId="3701" sId="16" numFmtId="34">
    <oc r="M38">
      <f>M36+M37</f>
    </oc>
    <nc r="M38">
      <v>882794</v>
    </nc>
  </rcc>
  <rcc rId="3702" sId="16" numFmtId="34">
    <oc r="N38">
      <f>N36+N37</f>
    </oc>
    <nc r="N38">
      <v>1280987</v>
    </nc>
  </rcc>
  <rcc rId="3703" sId="16" numFmtId="34">
    <oc r="O38">
      <f>O36+O37</f>
    </oc>
    <nc r="O38">
      <v>995627</v>
    </nc>
  </rcc>
  <rcc rId="3704" sId="16" numFmtId="34">
    <oc r="P38">
      <f>P36+P37</f>
    </oc>
    <nc r="P38">
      <v>1863473</v>
    </nc>
  </rcc>
  <rcc rId="3705" sId="16" numFmtId="34">
    <oc r="Q38">
      <f>Q36+Q37</f>
    </oc>
    <nc r="Q38">
      <v>1642807</v>
    </nc>
  </rcc>
  <rcc rId="3706" sId="16" numFmtId="34">
    <oc r="R38">
      <f>R36+R37</f>
    </oc>
    <nc r="R38">
      <v>1699290</v>
    </nc>
  </rcc>
  <rcc rId="3707" sId="16" numFmtId="34">
    <oc r="S38">
      <f>S36+S37</f>
    </oc>
    <nc r="S38">
      <v>1775098</v>
    </nc>
  </rcc>
  <rcc rId="3708" sId="16" numFmtId="34">
    <oc r="T38">
      <f>T36+T37</f>
    </oc>
    <nc r="T38">
      <v>1587932</v>
    </nc>
  </rcc>
  <rcc rId="3709" sId="16" numFmtId="34">
    <oc r="U38">
      <f>U36+U37</f>
    </oc>
    <nc r="U38">
      <v>1349789</v>
    </nc>
  </rcc>
  <rcc rId="3710" sId="16" numFmtId="34">
    <oc r="V38">
      <f>V36+V37</f>
    </oc>
    <nc r="V38">
      <v>1524296</v>
    </nc>
  </rcc>
  <rcc rId="3711" sId="16" numFmtId="34">
    <oc r="W38">
      <f>W36+W37</f>
    </oc>
    <nc r="W38">
      <v>1762334</v>
    </nc>
  </rcc>
  <rcc rId="3712" sId="16" numFmtId="34">
    <oc r="C39">
      <f>C32+C38-BS!D31</f>
    </oc>
    <nc r="C39">
      <v>0</v>
    </nc>
  </rcc>
  <rcc rId="3713" sId="16" numFmtId="34">
    <oc r="D39">
      <f>D32+D38-BS!E31</f>
    </oc>
    <nc r="D39">
      <v>0</v>
    </nc>
  </rcc>
  <rcc rId="3714" sId="16" numFmtId="34">
    <oc r="E39">
      <f>E32+E38-BS!F31</f>
    </oc>
    <nc r="E39">
      <v>0</v>
    </nc>
  </rcc>
  <rcc rId="3715" sId="16" numFmtId="34">
    <oc r="F39">
      <f>F32+F38-BS!G31</f>
    </oc>
    <nc r="F39">
      <v>0</v>
    </nc>
  </rcc>
  <rcc rId="3716" sId="16" numFmtId="34">
    <oc r="G39">
      <f>G32+G38-BS!H31</f>
    </oc>
    <nc r="G39">
      <v>0</v>
    </nc>
  </rcc>
  <rcc rId="3717" sId="16" numFmtId="34">
    <oc r="H39">
      <f>H32+H38-BS!I31</f>
    </oc>
    <nc r="H39">
      <v>0</v>
    </nc>
  </rcc>
  <rcc rId="3718" sId="16" numFmtId="34">
    <oc r="I39">
      <f>I32+I38-BS!J31</f>
    </oc>
    <nc r="I39">
      <v>0</v>
    </nc>
  </rcc>
  <rcc rId="3719" sId="16" numFmtId="34">
    <oc r="J39">
      <f>J32+J38-BS!K31</f>
    </oc>
    <nc r="J39">
      <v>0</v>
    </nc>
  </rcc>
  <rcc rId="3720" sId="16" numFmtId="34">
    <oc r="K39">
      <f>K32+K38-BS!L31</f>
    </oc>
    <nc r="K39">
      <v>0</v>
    </nc>
  </rcc>
  <rcc rId="3721" sId="16" numFmtId="34">
    <oc r="L39">
      <f>L32+L38-BS!M31</f>
    </oc>
    <nc r="L39">
      <v>0</v>
    </nc>
  </rcc>
  <rcc rId="3722" sId="16" numFmtId="34">
    <oc r="M39">
      <f>M32+M38-BS!N31</f>
    </oc>
    <nc r="M39">
      <v>0</v>
    </nc>
  </rcc>
  <rcc rId="3723" sId="16" numFmtId="34">
    <oc r="N39">
      <f>N32+N38-BS!O31</f>
    </oc>
    <nc r="N39">
      <v>0</v>
    </nc>
  </rcc>
  <rcc rId="3724" sId="16" numFmtId="34">
    <oc r="O39">
      <f>O32+O38-BS!P31</f>
    </oc>
    <nc r="O39">
      <v>0</v>
    </nc>
  </rcc>
  <rcc rId="3725" sId="16" numFmtId="34">
    <oc r="P39">
      <f>P32+P38-BS!Q31</f>
    </oc>
    <nc r="P39">
      <v>0</v>
    </nc>
  </rcc>
  <rcc rId="3726" sId="16" numFmtId="34">
    <oc r="Q39">
      <f>Q32+Q38-BS!R31</f>
    </oc>
    <nc r="Q39">
      <v>0</v>
    </nc>
  </rcc>
  <rcc rId="3727" sId="16" numFmtId="34">
    <oc r="R39">
      <f>R32+R38-BS!S31</f>
    </oc>
    <nc r="R39">
      <v>0</v>
    </nc>
  </rcc>
  <rcc rId="3728" sId="16" numFmtId="34">
    <oc r="S39">
      <f>S32+S38-BS!T31</f>
    </oc>
    <nc r="S39">
      <v>0</v>
    </nc>
  </rcc>
  <rcc rId="3729" sId="16" numFmtId="34">
    <oc r="T39">
      <f>T32+T38-BS!U31</f>
    </oc>
    <nc r="T39">
      <v>0</v>
    </nc>
  </rcc>
  <rcc rId="3730" sId="16" numFmtId="34">
    <oc r="U39">
      <f>U32+U38-BS!V31</f>
    </oc>
    <nc r="U39">
      <v>0</v>
    </nc>
  </rcc>
  <rcc rId="3731" sId="16" numFmtId="34">
    <oc r="V39">
      <f>V32+V38-BS!W31</f>
    </oc>
    <nc r="V39">
      <v>0</v>
    </nc>
  </rcc>
  <rcc rId="3732" sId="16" numFmtId="34">
    <oc r="W39">
      <f>W32+W38-BS!X31</f>
    </oc>
    <nc r="W39">
      <v>0</v>
    </nc>
  </rcc>
  <rcv guid="{FD6B9644-7869-4AE4-B5F4-2F6A3AB7CBDB}" action="delete"/>
  <rdn rId="0" localSheetId="2" customView="1" name="Z_FD6B9644_7869_4AE4_B5F4_2F6A3AB7CBDB_.wvu.Cols" hidden="1" oldHidden="1">
    <formula>'P&amp;L'!$C:$R</formula>
    <oldFormula>'P&amp;L'!$C:$R</oldFormula>
  </rdn>
  <rdn rId="0" localSheetId="3" customView="1" name="Z_FD6B9644_7869_4AE4_B5F4_2F6A3AB7CBDB_.wvu.PrintArea" hidden="1" oldHidden="1">
    <formula>BS!$A$1:$P$51</formula>
    <oldFormula>BS!$A$1:$P$51</oldFormula>
  </rdn>
  <rdn rId="0" localSheetId="3" customView="1" name="Z_FD6B9644_7869_4AE4_B5F4_2F6A3AB7CBDB_.wvu.Cols" hidden="1" oldHidden="1">
    <formula>BS!$D:$O</formula>
    <oldFormula>BS!$D:$O</oldFormula>
  </rdn>
  <rdn rId="0" localSheetId="4" customView="1" name="Z_FD6B9644_7869_4AE4_B5F4_2F6A3AB7CBDB_.wvu.Rows" hidden="1" oldHidden="1">
    <formula>'Wynik odsetkowy'!$11:$12</formula>
    <oldFormula>'Wynik odsetkowy'!$11:$12</oldFormula>
  </rdn>
  <rdn rId="0" localSheetId="7" customView="1" name="Z_FD6B9644_7869_4AE4_B5F4_2F6A3AB7CBDB_.wvu.Rows" hidden="1" oldHidden="1">
    <formula>'Wynik handlowy'!$5:$6</formula>
    <oldFormula>'Wynik handlowy'!$5:$6</oldFormula>
  </rdn>
  <rdn rId="0" localSheetId="7" customView="1" name="Z_FD6B9644_7869_4AE4_B5F4_2F6A3AB7CBDB_.wvu.Cols" hidden="1" oldHidden="1">
    <formula>'Wynik handlowy'!$C:$R</formula>
    <oldFormula>'Wynik handlowy'!$C:$R</oldFormula>
  </rdn>
  <rdn rId="0" localSheetId="8" customView="1" name="Z_FD6B9644_7869_4AE4_B5F4_2F6A3AB7CBDB_.wvu.Cols" hidden="1" oldHidden="1">
    <formula>'Wynik inwestycyjny'!$C:$N</formula>
    <oldFormula>'Wynik inwestycyjny'!$C:$N</oldFormula>
  </rdn>
  <rdn rId="0" localSheetId="10" customView="1" name="Z_FD6B9644_7869_4AE4_B5F4_2F6A3AB7CBDB_.wvu.Cols" hidden="1" oldHidden="1">
    <formula>'Inwestycyjne aktywa finansowe'!$C:$Q</formula>
    <oldFormula>'Inwestycyjne aktywa finansowe'!$C:$Q</oldFormula>
  </rdn>
  <rdn rId="0" localSheetId="12" customView="1" name="Z_FD6B9644_7869_4AE4_B5F4_2F6A3AB7CBDB_.wvu.Cols" hidden="1" oldHidden="1">
    <formula>'Pozostałe koszty operacyjne'!$C:$Q</formula>
    <oldFormula>'Pozostałe koszty operacyjne'!$C:$Q</oldFormula>
  </rdn>
  <rdn rId="0" localSheetId="14" customView="1" name="Z_FD6B9644_7869_4AE4_B5F4_2F6A3AB7CBDB_.wvu.Cols" hidden="1" oldHidden="1">
    <formula>'Zobowiązania wobec klientów'!$B:$O</formula>
    <oldFormula>'Zobowiązania wobec klientów'!$B:$O</oldFormula>
  </rdn>
  <rdn rId="0" localSheetId="16" customView="1" name="Z_FD6B9644_7869_4AE4_B5F4_2F6A3AB7CBDB_.wvu.Cols" hidden="1" oldHidden="1">
    <formula>'Aktywa i zobow. fin. do obrotu'!$C:$R</formula>
    <oldFormula>'Aktywa i zobow. fin. do obrotu'!$C:$R</oldFormula>
  </rdn>
  <rcv guid="{FD6B9644-7869-4AE4-B5F4-2F6A3AB7CBDB}" action="add"/>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69.bin"/><Relationship Id="rId3" Type="http://schemas.openxmlformats.org/officeDocument/2006/relationships/printerSettings" Target="../printerSettings/printerSettings64.bin"/><Relationship Id="rId7" Type="http://schemas.openxmlformats.org/officeDocument/2006/relationships/printerSettings" Target="../printerSettings/printerSettings68.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3.bin"/><Relationship Id="rId3" Type="http://schemas.openxmlformats.org/officeDocument/2006/relationships/printerSettings" Target="../printerSettings/printerSettings78.bin"/><Relationship Id="rId7" Type="http://schemas.openxmlformats.org/officeDocument/2006/relationships/printerSettings" Target="../printerSettings/printerSettings82.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05.bin"/><Relationship Id="rId3" Type="http://schemas.openxmlformats.org/officeDocument/2006/relationships/printerSettings" Target="../printerSettings/printerSettings100.bin"/><Relationship Id="rId7" Type="http://schemas.openxmlformats.org/officeDocument/2006/relationships/printerSettings" Target="../printerSettings/printerSettings104.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1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printerSettings" Target="../printerSettings/printerSettings9.bin"/><Relationship Id="rId7" Type="http://schemas.openxmlformats.org/officeDocument/2006/relationships/printerSettings" Target="../printerSettings/printerSettings13.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43.bin"/><Relationship Id="rId3" Type="http://schemas.openxmlformats.org/officeDocument/2006/relationships/printerSettings" Target="../printerSettings/printerSettings138.bin"/><Relationship Id="rId7" Type="http://schemas.openxmlformats.org/officeDocument/2006/relationships/printerSettings" Target="../printerSettings/printerSettings142.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2.bin"/><Relationship Id="rId3" Type="http://schemas.openxmlformats.org/officeDocument/2006/relationships/printerSettings" Target="../printerSettings/printerSettings37.bin"/><Relationship Id="rId7" Type="http://schemas.openxmlformats.org/officeDocument/2006/relationships/printerSettings" Target="../printerSettings/printerSettings41.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H10" activeCellId="1" sqref="H8 H10"/>
    </sheetView>
  </sheetViews>
  <sheetFormatPr defaultRowHeight="15.75"/>
  <cols>
    <col min="1" max="4" width="13.42578125" style="320" customWidth="1"/>
    <col min="5" max="5" width="11.140625" style="6" bestFit="1" customWidth="1"/>
    <col min="6" max="11" width="11.140625" style="6" customWidth="1"/>
    <col min="12" max="12" width="50.85546875" style="6" customWidth="1"/>
  </cols>
  <sheetData>
    <row r="1" spans="1:12" ht="16.5" thickBot="1">
      <c r="A1" s="372" t="s">
        <v>636</v>
      </c>
      <c r="B1" s="372"/>
      <c r="C1" s="374"/>
      <c r="D1" s="372" t="s">
        <v>640</v>
      </c>
      <c r="E1" s="372" t="s">
        <v>651</v>
      </c>
      <c r="F1" s="372" t="s">
        <v>665</v>
      </c>
      <c r="G1" s="372" t="s">
        <v>669</v>
      </c>
      <c r="H1" s="473"/>
      <c r="I1" s="473"/>
      <c r="J1" s="473"/>
      <c r="K1" s="473"/>
      <c r="L1" s="371" t="s">
        <v>86</v>
      </c>
    </row>
    <row r="2" spans="1:12" ht="29.25" thickTop="1">
      <c r="A2" s="374">
        <f t="shared" ref="A2:D2" si="0">SUM(A3:A4,A6,A7:A10)</f>
        <v>2050090</v>
      </c>
      <c r="B2" s="374"/>
      <c r="C2" s="423"/>
      <c r="D2" s="374">
        <f t="shared" si="0"/>
        <v>1758240</v>
      </c>
      <c r="E2" s="374">
        <f>SUM(E3:E4,E6,E7:E10)</f>
        <v>1548842</v>
      </c>
      <c r="F2" s="374">
        <f>SUM(F3:F4,F6,F7:F10)</f>
        <v>1539580</v>
      </c>
      <c r="G2" s="374">
        <f>SUM(G3:G4,G6,G7:G10)</f>
        <v>1492477</v>
      </c>
      <c r="H2" s="475">
        <f>G2/A2-1</f>
        <v>-0.27200000000000002</v>
      </c>
      <c r="I2" s="374"/>
      <c r="J2" s="374"/>
      <c r="K2" s="374"/>
      <c r="L2" s="379" t="s">
        <v>231</v>
      </c>
    </row>
    <row r="3" spans="1:12">
      <c r="A3" s="375">
        <f t="shared" ref="A3:D3" si="1">A14+A22+A25</f>
        <v>626627</v>
      </c>
      <c r="B3" s="375"/>
      <c r="C3" s="475"/>
      <c r="D3" s="375">
        <f t="shared" si="1"/>
        <v>527245</v>
      </c>
      <c r="E3" s="423">
        <f>E14+E22+E25</f>
        <v>462046</v>
      </c>
      <c r="F3" s="423">
        <f>F14+F22+F25</f>
        <v>466777</v>
      </c>
      <c r="G3" s="423">
        <f>G14+G22+G25</f>
        <v>446797</v>
      </c>
      <c r="H3" s="475">
        <f t="shared" ref="H3:H10" si="2">G3/A3-1</f>
        <v>-0.28699999999999998</v>
      </c>
      <c r="I3" s="423"/>
      <c r="J3" s="423"/>
      <c r="K3" s="423"/>
      <c r="L3" s="380" t="s">
        <v>617</v>
      </c>
    </row>
    <row r="4" spans="1:12">
      <c r="A4" s="375">
        <f>A15+A26</f>
        <v>1161883</v>
      </c>
      <c r="B4" s="375"/>
      <c r="C4" s="475">
        <f>A4/A2</f>
        <v>0.56699999999999995</v>
      </c>
      <c r="D4" s="375">
        <f>D15+D26</f>
        <v>1000596</v>
      </c>
      <c r="E4" s="423">
        <f>E15+E26</f>
        <v>868014</v>
      </c>
      <c r="F4" s="423">
        <f>F15+F26</f>
        <v>871255</v>
      </c>
      <c r="G4" s="423">
        <f>G15+G26</f>
        <v>842359</v>
      </c>
      <c r="H4" s="475">
        <f t="shared" si="2"/>
        <v>-0.27500000000000002</v>
      </c>
      <c r="I4" s="475">
        <f>G4/G2</f>
        <v>0.56399999999999995</v>
      </c>
      <c r="J4" s="475"/>
      <c r="K4" s="475"/>
      <c r="L4" s="380" t="s">
        <v>233</v>
      </c>
    </row>
    <row r="5" spans="1:12">
      <c r="A5" s="375">
        <f t="shared" ref="A5:D5" si="3">A16+A27</f>
        <v>423909</v>
      </c>
      <c r="B5" s="375"/>
      <c r="C5" s="424"/>
      <c r="D5" s="375">
        <f t="shared" si="3"/>
        <v>359484</v>
      </c>
      <c r="E5" s="424">
        <f>E16+E27</f>
        <v>286950</v>
      </c>
      <c r="F5" s="424">
        <f>F16+F27</f>
        <v>278684</v>
      </c>
      <c r="G5" s="424">
        <f>G16+G27</f>
        <v>272884</v>
      </c>
      <c r="H5" s="475">
        <f t="shared" si="2"/>
        <v>-0.35599999999999998</v>
      </c>
      <c r="I5" s="424"/>
      <c r="J5" s="424"/>
      <c r="K5" s="424"/>
      <c r="L5" s="381" t="s">
        <v>234</v>
      </c>
    </row>
    <row r="6" spans="1:12">
      <c r="A6" s="375">
        <f t="shared" ref="A6:D6" si="4">A23+A28</f>
        <v>199946</v>
      </c>
      <c r="B6" s="375"/>
      <c r="C6" s="423"/>
      <c r="D6" s="375">
        <f t="shared" si="4"/>
        <v>204724</v>
      </c>
      <c r="E6" s="423">
        <f>E23+E28</f>
        <v>213409</v>
      </c>
      <c r="F6" s="423">
        <f>F23+F28</f>
        <v>208088</v>
      </c>
      <c r="G6" s="423">
        <f>G23+G28</f>
        <v>201596</v>
      </c>
      <c r="H6" s="475">
        <f t="shared" si="2"/>
        <v>8.0000000000000002E-3</v>
      </c>
      <c r="I6" s="423"/>
      <c r="J6" s="423"/>
      <c r="K6" s="423"/>
      <c r="L6" s="380" t="s">
        <v>620</v>
      </c>
    </row>
    <row r="7" spans="1:12">
      <c r="A7" s="375">
        <f t="shared" ref="A7:G10" si="5">A17</f>
        <v>11609</v>
      </c>
      <c r="B7" s="375"/>
      <c r="C7" s="423"/>
      <c r="D7" s="375">
        <f t="shared" si="5"/>
        <v>3725</v>
      </c>
      <c r="E7" s="423">
        <f t="shared" si="5"/>
        <v>454</v>
      </c>
      <c r="F7" s="423">
        <f t="shared" si="5"/>
        <v>546</v>
      </c>
      <c r="G7" s="423">
        <f t="shared" si="5"/>
        <v>331</v>
      </c>
      <c r="H7" s="475">
        <f t="shared" si="2"/>
        <v>-0.97099999999999997</v>
      </c>
      <c r="I7" s="423"/>
      <c r="J7" s="423"/>
      <c r="K7" s="423"/>
      <c r="L7" s="380" t="s">
        <v>236</v>
      </c>
    </row>
    <row r="8" spans="1:12">
      <c r="A8" s="375">
        <f t="shared" si="5"/>
        <v>9889</v>
      </c>
      <c r="B8" s="375"/>
      <c r="C8" s="423"/>
      <c r="D8" s="375">
        <f t="shared" si="5"/>
        <v>2304</v>
      </c>
      <c r="E8" s="423">
        <f t="shared" si="5"/>
        <v>228</v>
      </c>
      <c r="F8" s="423">
        <f t="shared" si="5"/>
        <v>-318</v>
      </c>
      <c r="G8" s="423">
        <f t="shared" si="5"/>
        <v>-127</v>
      </c>
      <c r="H8" s="475">
        <f t="shared" si="2"/>
        <v>-1.0129999999999999</v>
      </c>
      <c r="I8" s="423"/>
      <c r="J8" s="423"/>
      <c r="K8" s="423"/>
      <c r="L8" s="380" t="s">
        <v>60</v>
      </c>
    </row>
    <row r="9" spans="1:12">
      <c r="A9" s="375">
        <f t="shared" si="5"/>
        <v>2803</v>
      </c>
      <c r="B9" s="375"/>
      <c r="C9" s="423"/>
      <c r="D9" s="375">
        <f t="shared" si="5"/>
        <v>2330</v>
      </c>
      <c r="E9" s="423">
        <f t="shared" si="5"/>
        <v>1514</v>
      </c>
      <c r="F9" s="423">
        <f t="shared" si="5"/>
        <v>1270</v>
      </c>
      <c r="G9" s="423">
        <f t="shared" si="5"/>
        <v>1521</v>
      </c>
      <c r="H9" s="475">
        <f t="shared" si="2"/>
        <v>-0.45700000000000002</v>
      </c>
      <c r="I9" s="423"/>
      <c r="J9" s="423"/>
      <c r="K9" s="423"/>
      <c r="L9" s="380" t="s">
        <v>235</v>
      </c>
    </row>
    <row r="10" spans="1:12">
      <c r="A10" s="375">
        <f t="shared" si="5"/>
        <v>37333</v>
      </c>
      <c r="B10" s="375"/>
      <c r="C10" s="423"/>
      <c r="D10" s="375">
        <f t="shared" si="5"/>
        <v>17316</v>
      </c>
      <c r="E10" s="423">
        <f t="shared" si="5"/>
        <v>3177</v>
      </c>
      <c r="F10" s="423">
        <f t="shared" si="5"/>
        <v>-8038</v>
      </c>
      <c r="G10" s="423">
        <f t="shared" si="5"/>
        <v>0</v>
      </c>
      <c r="H10" s="475">
        <f t="shared" si="2"/>
        <v>-1</v>
      </c>
      <c r="I10" s="423"/>
      <c r="J10" s="423"/>
      <c r="K10" s="423"/>
      <c r="L10" s="380" t="s">
        <v>237</v>
      </c>
    </row>
    <row r="11" spans="1:12">
      <c r="A11" s="423">
        <f>A3+A9</f>
        <v>629430</v>
      </c>
      <c r="B11" s="375"/>
      <c r="C11" s="475">
        <f>A11/A2</f>
        <v>0.307</v>
      </c>
      <c r="D11" s="375"/>
      <c r="E11" s="423"/>
      <c r="F11" s="423"/>
      <c r="G11" s="423">
        <f>G3+G9</f>
        <v>448318</v>
      </c>
      <c r="H11" s="475"/>
      <c r="I11" s="475">
        <f>G11/G2</f>
        <v>0.3</v>
      </c>
      <c r="J11" s="475"/>
      <c r="K11" s="475"/>
      <c r="L11" s="380"/>
    </row>
    <row r="12" spans="1:12">
      <c r="A12" s="423">
        <f>A6+A7</f>
        <v>211555</v>
      </c>
      <c r="B12" s="375"/>
      <c r="C12" s="475">
        <f>A12/A2</f>
        <v>0.10299999999999999</v>
      </c>
      <c r="D12" s="375"/>
      <c r="E12" s="423"/>
      <c r="F12" s="423"/>
      <c r="G12" s="423">
        <f>G6+G7</f>
        <v>201927</v>
      </c>
      <c r="H12" s="475"/>
      <c r="I12" s="475">
        <f>G12/G2</f>
        <v>0.13500000000000001</v>
      </c>
      <c r="J12" s="475"/>
      <c r="K12" s="475"/>
      <c r="L12" s="380"/>
    </row>
    <row r="13" spans="1:12" ht="28.5">
      <c r="A13" s="12">
        <f t="shared" ref="A13:D13" si="6">SUM(A14:A15,A17,A18:A20)</f>
        <v>1816161</v>
      </c>
      <c r="B13" s="12"/>
      <c r="C13" s="12"/>
      <c r="D13" s="12">
        <f t="shared" si="6"/>
        <v>1535340</v>
      </c>
      <c r="E13" s="12">
        <f>SUM(E14:E15,E17,E18:E20)</f>
        <v>1323301</v>
      </c>
      <c r="F13" s="12">
        <f t="shared" ref="F13:G13" si="7">SUM(F14:F15,F17,F18:F20)</f>
        <v>1311566</v>
      </c>
      <c r="G13" s="12">
        <f t="shared" si="7"/>
        <v>1275781</v>
      </c>
      <c r="H13" s="12"/>
      <c r="I13" s="12"/>
      <c r="J13" s="12"/>
      <c r="K13" s="12"/>
      <c r="L13" s="379" t="s">
        <v>116</v>
      </c>
    </row>
    <row r="14" spans="1:12">
      <c r="A14" s="9">
        <v>615521</v>
      </c>
      <c r="B14" s="9"/>
      <c r="C14" s="9"/>
      <c r="D14" s="9">
        <v>517023</v>
      </c>
      <c r="E14" s="426">
        <v>454302</v>
      </c>
      <c r="F14" s="426">
        <v>454009</v>
      </c>
      <c r="G14" s="426">
        <v>435273</v>
      </c>
      <c r="H14" s="426"/>
      <c r="I14" s="426"/>
      <c r="J14" s="426"/>
      <c r="K14" s="426"/>
      <c r="L14" s="348" t="s">
        <v>617</v>
      </c>
    </row>
    <row r="15" spans="1:12">
      <c r="A15" s="9">
        <f>1139006</f>
        <v>1139006</v>
      </c>
      <c r="B15" s="9"/>
      <c r="C15" s="9"/>
      <c r="D15" s="9">
        <v>992642</v>
      </c>
      <c r="E15" s="425">
        <v>863626</v>
      </c>
      <c r="F15" s="426">
        <f>872696-8599</f>
        <v>864097</v>
      </c>
      <c r="G15" s="426">
        <v>838783</v>
      </c>
      <c r="H15" s="426"/>
      <c r="I15" s="426"/>
      <c r="J15" s="426"/>
      <c r="K15" s="426"/>
      <c r="L15" s="348" t="s">
        <v>233</v>
      </c>
    </row>
    <row r="16" spans="1:12">
      <c r="A16" s="9">
        <v>423909</v>
      </c>
      <c r="B16" s="9"/>
      <c r="C16" s="9"/>
      <c r="D16" s="9">
        <v>359484</v>
      </c>
      <c r="E16" s="425">
        <v>286950</v>
      </c>
      <c r="F16" s="426">
        <v>278684</v>
      </c>
      <c r="G16" s="426">
        <v>272884</v>
      </c>
      <c r="H16" s="426"/>
      <c r="I16" s="426"/>
      <c r="J16" s="426"/>
      <c r="K16" s="426"/>
      <c r="L16" s="381" t="s">
        <v>234</v>
      </c>
    </row>
    <row r="17" spans="1:12">
      <c r="A17" s="9">
        <f>11609</f>
        <v>11609</v>
      </c>
      <c r="B17" s="9"/>
      <c r="C17" s="9"/>
      <c r="D17" s="9">
        <v>3725</v>
      </c>
      <c r="E17" s="425">
        <v>454</v>
      </c>
      <c r="F17" s="426">
        <v>546</v>
      </c>
      <c r="G17" s="426">
        <v>331</v>
      </c>
      <c r="H17" s="426"/>
      <c r="I17" s="426"/>
      <c r="J17" s="426"/>
      <c r="K17" s="426"/>
      <c r="L17" s="348" t="s">
        <v>236</v>
      </c>
    </row>
    <row r="18" spans="1:12">
      <c r="A18" s="9">
        <v>9889</v>
      </c>
      <c r="B18" s="9"/>
      <c r="C18" s="9"/>
      <c r="D18" s="9">
        <v>2304</v>
      </c>
      <c r="E18" s="425">
        <v>228</v>
      </c>
      <c r="F18" s="426">
        <v>-318</v>
      </c>
      <c r="G18" s="426">
        <v>-127</v>
      </c>
      <c r="H18" s="426"/>
      <c r="I18" s="426"/>
      <c r="J18" s="426"/>
      <c r="K18" s="426"/>
      <c r="L18" s="348" t="s">
        <v>60</v>
      </c>
    </row>
    <row r="19" spans="1:12">
      <c r="A19" s="9">
        <f>2802+1</f>
        <v>2803</v>
      </c>
      <c r="B19" s="9"/>
      <c r="C19" s="9"/>
      <c r="D19" s="9">
        <v>2330</v>
      </c>
      <c r="E19" s="426">
        <v>1514</v>
      </c>
      <c r="F19" s="426">
        <v>1270</v>
      </c>
      <c r="G19" s="426">
        <v>1521</v>
      </c>
      <c r="H19" s="426"/>
      <c r="I19" s="426"/>
      <c r="J19" s="426"/>
      <c r="K19" s="426"/>
      <c r="L19" s="348" t="s">
        <v>235</v>
      </c>
    </row>
    <row r="20" spans="1:12">
      <c r="A20" s="9">
        <v>37333</v>
      </c>
      <c r="B20" s="9"/>
      <c r="C20" s="9"/>
      <c r="D20" s="9">
        <v>17316</v>
      </c>
      <c r="E20" s="425">
        <v>3177</v>
      </c>
      <c r="F20" s="426">
        <v>-8038</v>
      </c>
      <c r="G20" s="426">
        <v>0</v>
      </c>
      <c r="H20" s="426"/>
      <c r="I20" s="426"/>
      <c r="J20" s="426"/>
      <c r="K20" s="426"/>
      <c r="L20" s="348" t="s">
        <v>237</v>
      </c>
    </row>
    <row r="21" spans="1:12" ht="42.75">
      <c r="A21" s="12">
        <f t="shared" ref="A21:D21" si="8">SUM(A22:A23)</f>
        <v>206593</v>
      </c>
      <c r="B21" s="12"/>
      <c r="C21" s="12"/>
      <c r="D21" s="12">
        <f t="shared" si="8"/>
        <v>209592</v>
      </c>
      <c r="E21" s="427">
        <f>SUM(E22:E23)</f>
        <v>219908</v>
      </c>
      <c r="F21" s="427">
        <f>SUM(F22:F23)</f>
        <v>217748</v>
      </c>
      <c r="G21" s="427">
        <f>SUM(G22:G23)</f>
        <v>213302</v>
      </c>
      <c r="H21" s="427"/>
      <c r="I21" s="427"/>
      <c r="J21" s="427"/>
      <c r="K21" s="427"/>
      <c r="L21" s="379" t="s">
        <v>238</v>
      </c>
    </row>
    <row r="22" spans="1:12">
      <c r="A22" s="9">
        <v>10598</v>
      </c>
      <c r="B22" s="9"/>
      <c r="C22" s="9"/>
      <c r="D22" s="9">
        <v>9826</v>
      </c>
      <c r="E22" s="425">
        <v>7521</v>
      </c>
      <c r="F22" s="425">
        <v>12553</v>
      </c>
      <c r="G22" s="425">
        <v>11317</v>
      </c>
      <c r="H22" s="425"/>
      <c r="I22" s="425"/>
      <c r="J22" s="425"/>
      <c r="K22" s="425"/>
      <c r="L22" s="348" t="s">
        <v>232</v>
      </c>
    </row>
    <row r="23" spans="1:12">
      <c r="A23" s="9">
        <v>195995</v>
      </c>
      <c r="B23" s="9"/>
      <c r="C23" s="9"/>
      <c r="D23" s="9">
        <v>199766</v>
      </c>
      <c r="E23" s="425">
        <v>212387</v>
      </c>
      <c r="F23" s="425">
        <v>205195</v>
      </c>
      <c r="G23" s="425">
        <v>201985</v>
      </c>
      <c r="H23" s="425"/>
      <c r="I23" s="425"/>
      <c r="J23" s="425"/>
      <c r="K23" s="425"/>
      <c r="L23" s="382" t="s">
        <v>620</v>
      </c>
    </row>
    <row r="24" spans="1:12" ht="42.75">
      <c r="A24" s="12">
        <f t="shared" ref="A24:D24" si="9">SUM(A25:A26,A28)</f>
        <v>27336</v>
      </c>
      <c r="B24" s="12"/>
      <c r="C24" s="12"/>
      <c r="D24" s="12">
        <f t="shared" si="9"/>
        <v>13308</v>
      </c>
      <c r="E24" s="428">
        <f>SUM(E25:E26,E28)</f>
        <v>5633</v>
      </c>
      <c r="F24" s="428">
        <f>SUM(F25:F26,F28)</f>
        <v>10266</v>
      </c>
      <c r="G24" s="428">
        <f>SUM(G25:G26,G28)</f>
        <v>3394</v>
      </c>
      <c r="H24" s="428"/>
      <c r="I24" s="428"/>
      <c r="J24" s="428"/>
      <c r="K24" s="428"/>
      <c r="L24" s="379" t="s">
        <v>118</v>
      </c>
    </row>
    <row r="25" spans="1:12">
      <c r="A25" s="9">
        <v>508</v>
      </c>
      <c r="B25" s="9"/>
      <c r="C25" s="9"/>
      <c r="D25" s="9">
        <v>396</v>
      </c>
      <c r="E25" s="425">
        <v>223</v>
      </c>
      <c r="F25" s="425">
        <v>215</v>
      </c>
      <c r="G25" s="425">
        <v>207</v>
      </c>
      <c r="H25" s="425"/>
      <c r="I25" s="425"/>
      <c r="J25" s="425"/>
      <c r="K25" s="425"/>
      <c r="L25" s="348" t="s">
        <v>232</v>
      </c>
    </row>
    <row r="26" spans="1:12">
      <c r="A26" s="9">
        <f>22878-1</f>
        <v>22877</v>
      </c>
      <c r="B26" s="9"/>
      <c r="C26" s="9"/>
      <c r="D26" s="9">
        <v>7954</v>
      </c>
      <c r="E26" s="425">
        <v>4388</v>
      </c>
      <c r="F26" s="425">
        <f>-1441+8599</f>
        <v>7158</v>
      </c>
      <c r="G26" s="425">
        <v>3576</v>
      </c>
      <c r="H26" s="425"/>
      <c r="I26" s="425"/>
      <c r="J26" s="425"/>
      <c r="K26" s="425"/>
      <c r="L26" s="348" t="s">
        <v>233</v>
      </c>
    </row>
    <row r="27" spans="1:12">
      <c r="A27" s="14">
        <v>0</v>
      </c>
      <c r="B27" s="14"/>
      <c r="C27" s="14"/>
      <c r="D27" s="14">
        <v>0</v>
      </c>
      <c r="E27" s="425">
        <v>0</v>
      </c>
      <c r="F27" s="425">
        <v>0</v>
      </c>
      <c r="G27" s="425">
        <v>0</v>
      </c>
      <c r="H27" s="425"/>
      <c r="I27" s="425"/>
      <c r="J27" s="425"/>
      <c r="K27" s="425"/>
      <c r="L27" s="381" t="s">
        <v>234</v>
      </c>
    </row>
    <row r="28" spans="1:12">
      <c r="A28" s="9">
        <v>3951</v>
      </c>
      <c r="B28" s="9"/>
      <c r="C28" s="9"/>
      <c r="D28" s="9">
        <v>4958</v>
      </c>
      <c r="E28" s="425">
        <v>1022</v>
      </c>
      <c r="F28" s="425">
        <v>2893</v>
      </c>
      <c r="G28" s="425">
        <v>-389</v>
      </c>
      <c r="H28" s="425"/>
      <c r="I28" s="425"/>
      <c r="J28" s="425"/>
      <c r="K28" s="425"/>
      <c r="L28" s="382" t="s">
        <v>620</v>
      </c>
    </row>
    <row r="29" spans="1:12">
      <c r="A29" s="428">
        <f t="shared" ref="A29:F29" si="10">SUM(A30:A37)</f>
        <v>-413777</v>
      </c>
      <c r="B29" s="428"/>
      <c r="C29" s="428"/>
      <c r="D29" s="428">
        <f t="shared" si="10"/>
        <v>-299805</v>
      </c>
      <c r="E29" s="428">
        <f t="shared" si="10"/>
        <v>-166160</v>
      </c>
      <c r="F29" s="428">
        <f t="shared" si="10"/>
        <v>-128861</v>
      </c>
      <c r="G29" s="428">
        <f>SUM(G30:G37)</f>
        <v>-115519</v>
      </c>
      <c r="H29" s="475">
        <f>G29/A29-1</f>
        <v>-0.72099999999999997</v>
      </c>
      <c r="I29" s="428"/>
      <c r="J29" s="428"/>
      <c r="K29" s="428"/>
      <c r="L29" s="379" t="s">
        <v>239</v>
      </c>
    </row>
    <row r="30" spans="1:12">
      <c r="A30" s="9">
        <f>-181213</f>
        <v>-181213</v>
      </c>
      <c r="B30" s="9"/>
      <c r="C30" s="9"/>
      <c r="D30" s="9">
        <v>-148891</v>
      </c>
      <c r="E30" s="425">
        <v>-68976</v>
      </c>
      <c r="F30" s="425">
        <v>-51400</v>
      </c>
      <c r="G30" s="425">
        <v>-33670</v>
      </c>
      <c r="H30" s="474" t="e">
        <f>G30/$U$29</f>
        <v>#DIV/0!</v>
      </c>
      <c r="I30" s="425"/>
      <c r="J30" s="425"/>
      <c r="K30" s="425"/>
      <c r="L30" s="348" t="s">
        <v>608</v>
      </c>
    </row>
    <row r="31" spans="1:12">
      <c r="A31" s="9">
        <f>-116968+1</f>
        <v>-116967</v>
      </c>
      <c r="B31" s="9"/>
      <c r="C31" s="9"/>
      <c r="D31" s="9">
        <v>-73075</v>
      </c>
      <c r="E31" s="425">
        <v>-39467</v>
      </c>
      <c r="F31" s="425">
        <v>-28156</v>
      </c>
      <c r="G31" s="425">
        <v>-22214</v>
      </c>
      <c r="H31" s="474" t="e">
        <f t="shared" ref="H31:H40" si="11">G31/$U$29</f>
        <v>#DIV/0!</v>
      </c>
      <c r="I31" s="425"/>
      <c r="J31" s="425"/>
      <c r="K31" s="425"/>
      <c r="L31" s="348" t="s">
        <v>609</v>
      </c>
    </row>
    <row r="32" spans="1:12" ht="28.5">
      <c r="A32" s="9">
        <v>-6829</v>
      </c>
      <c r="B32" s="9"/>
      <c r="C32" s="9"/>
      <c r="D32" s="9">
        <v>-1369</v>
      </c>
      <c r="E32" s="425">
        <v>329</v>
      </c>
      <c r="F32" s="425">
        <v>469</v>
      </c>
      <c r="G32" s="425">
        <v>614</v>
      </c>
      <c r="H32" s="474" t="e">
        <f t="shared" si="11"/>
        <v>#DIV/0!</v>
      </c>
      <c r="I32" s="425"/>
      <c r="J32" s="425"/>
      <c r="K32" s="425"/>
      <c r="L32" s="348" t="s">
        <v>240</v>
      </c>
    </row>
    <row r="33" spans="1:12">
      <c r="A33" s="9">
        <v>-11898</v>
      </c>
      <c r="B33" s="9"/>
      <c r="C33" s="9"/>
      <c r="D33" s="9">
        <v>-5661</v>
      </c>
      <c r="E33" s="425">
        <v>-2077</v>
      </c>
      <c r="F33" s="425">
        <v>-1277</v>
      </c>
      <c r="G33" s="425">
        <v>-781</v>
      </c>
      <c r="H33" s="474" t="e">
        <f t="shared" si="11"/>
        <v>#DIV/0!</v>
      </c>
      <c r="I33" s="425"/>
      <c r="J33" s="425"/>
      <c r="K33" s="425"/>
      <c r="L33" s="348" t="s">
        <v>610</v>
      </c>
    </row>
    <row r="34" spans="1:12">
      <c r="A34" s="9">
        <v>-23574</v>
      </c>
      <c r="B34" s="9"/>
      <c r="C34" s="9"/>
      <c r="D34" s="9">
        <v>-15662</v>
      </c>
      <c r="E34" s="425">
        <v>-8907</v>
      </c>
      <c r="F34" s="425">
        <v>-6223</v>
      </c>
      <c r="G34" s="425">
        <v>-6361</v>
      </c>
      <c r="H34" s="474" t="e">
        <f t="shared" si="11"/>
        <v>#DIV/0!</v>
      </c>
      <c r="I34" s="425"/>
      <c r="J34" s="425"/>
      <c r="K34" s="425"/>
      <c r="L34" s="348" t="s">
        <v>611</v>
      </c>
    </row>
    <row r="35" spans="1:12">
      <c r="A35" s="9">
        <v>-5268</v>
      </c>
      <c r="B35" s="9"/>
      <c r="C35" s="9"/>
      <c r="D35" s="9">
        <v>-5023</v>
      </c>
      <c r="E35" s="425">
        <v>-4568</v>
      </c>
      <c r="F35" s="425">
        <v>-4093</v>
      </c>
      <c r="G35" s="425">
        <v>-4190</v>
      </c>
      <c r="H35" s="474" t="e">
        <f t="shared" si="11"/>
        <v>#DIV/0!</v>
      </c>
      <c r="I35" s="425"/>
      <c r="J35" s="425"/>
      <c r="K35" s="425"/>
      <c r="L35" s="348" t="s">
        <v>241</v>
      </c>
    </row>
    <row r="36" spans="1:12" ht="28.5">
      <c r="A36" s="9">
        <v>-68028</v>
      </c>
      <c r="B36" s="9"/>
      <c r="C36" s="9"/>
      <c r="D36" s="9">
        <v>-50124</v>
      </c>
      <c r="E36" s="425">
        <v>-42494</v>
      </c>
      <c r="F36" s="425">
        <v>-38181</v>
      </c>
      <c r="G36" s="425">
        <v>-37162</v>
      </c>
      <c r="H36" s="474" t="e">
        <f t="shared" si="11"/>
        <v>#DIV/0!</v>
      </c>
      <c r="I36" s="425"/>
      <c r="J36" s="425"/>
      <c r="K36" s="425"/>
      <c r="L36" s="348" t="s">
        <v>242</v>
      </c>
    </row>
    <row r="37" spans="1:12">
      <c r="A37" s="472">
        <v>0</v>
      </c>
      <c r="B37" s="472"/>
      <c r="C37" s="472"/>
      <c r="D37" s="472">
        <v>0</v>
      </c>
      <c r="E37" s="472">
        <v>0</v>
      </c>
      <c r="F37" s="472">
        <v>0</v>
      </c>
      <c r="G37" s="472">
        <v>-11755</v>
      </c>
      <c r="H37" s="474" t="e">
        <f t="shared" si="11"/>
        <v>#DIV/0!</v>
      </c>
      <c r="I37" s="472"/>
      <c r="J37" s="472"/>
      <c r="K37" s="472"/>
      <c r="L37" s="471" t="s">
        <v>237</v>
      </c>
    </row>
    <row r="38" spans="1:12">
      <c r="A38" s="257">
        <f t="shared" ref="A38:D38" si="12">A2+A29</f>
        <v>1636313</v>
      </c>
      <c r="B38" s="257"/>
      <c r="C38" s="257"/>
      <c r="D38" s="257">
        <f t="shared" si="12"/>
        <v>1458435</v>
      </c>
      <c r="E38" s="429">
        <f>E2+E29</f>
        <v>1382682</v>
      </c>
      <c r="F38" s="429">
        <f>F2+F29</f>
        <v>1410719</v>
      </c>
      <c r="G38" s="429">
        <f>G2+G29</f>
        <v>1376958</v>
      </c>
      <c r="H38" s="474" t="e">
        <f t="shared" si="11"/>
        <v>#DIV/0!</v>
      </c>
      <c r="I38" s="429"/>
      <c r="J38" s="429"/>
      <c r="K38" s="429"/>
      <c r="L38" s="383" t="s">
        <v>86</v>
      </c>
    </row>
    <row r="39" spans="1:12">
      <c r="E39" s="430"/>
      <c r="F39" s="430"/>
      <c r="G39" s="430"/>
      <c r="H39" s="474" t="e">
        <f t="shared" si="11"/>
        <v>#DIV/0!</v>
      </c>
      <c r="I39" s="430"/>
      <c r="J39" s="430"/>
      <c r="K39" s="430"/>
    </row>
    <row r="40" spans="1:12">
      <c r="E40" s="430"/>
      <c r="F40" s="430"/>
      <c r="G40" s="430">
        <f>G31+G33</f>
        <v>-22995</v>
      </c>
      <c r="H40" s="474" t="e">
        <f t="shared" si="11"/>
        <v>#DIV/0!</v>
      </c>
      <c r="I40" s="430"/>
      <c r="J40" s="430"/>
      <c r="K40" s="430"/>
    </row>
    <row r="41" spans="1:12">
      <c r="E41" s="430"/>
      <c r="F41" s="430"/>
      <c r="G41" s="430"/>
      <c r="H41" s="430"/>
      <c r="I41" s="430"/>
      <c r="J41" s="430"/>
      <c r="K41" s="430"/>
    </row>
    <row r="42" spans="1:12">
      <c r="E42" s="430"/>
      <c r="F42" s="430"/>
      <c r="G42" s="430"/>
      <c r="H42" s="430"/>
      <c r="I42" s="430"/>
      <c r="J42" s="430"/>
      <c r="K42" s="430"/>
    </row>
    <row r="43" spans="1:12">
      <c r="E43" s="430"/>
      <c r="F43" s="430"/>
      <c r="G43" s="430"/>
      <c r="H43" s="430"/>
      <c r="I43" s="430"/>
      <c r="J43" s="430"/>
      <c r="K43" s="430"/>
    </row>
    <row r="44" spans="1:12">
      <c r="F44" s="421"/>
      <c r="G44" s="421"/>
      <c r="H44" s="421"/>
      <c r="I44" s="421"/>
      <c r="J44" s="421"/>
      <c r="K44" s="421"/>
    </row>
  </sheetData>
  <customSheetViews>
    <customSheetView guid="{FD6B9644-7869-4AE4-B5F4-2F6A3AB7CBDB}" state="hidden">
      <selection activeCell="H10" activeCellId="1" sqref="H8 H10"/>
      <pageMargins left="0.7" right="0.7" top="0.75" bottom="0.75" header="0.3" footer="0.3"/>
      <pageSetup paperSize="9" orientation="portrait" horizontalDpi="1200" verticalDpi="1200" r:id="rId1"/>
    </customSheetView>
    <customSheetView guid="{9AF4A83C-CF57-4B40-8A74-6A0EA6C2FE5C}" state="hidden">
      <selection activeCell="H10" activeCellId="1" sqref="H8 H10"/>
      <pageMargins left="0.7" right="0.7" top="0.75" bottom="0.75" header="0.3" footer="0.3"/>
      <pageSetup paperSize="9" orientation="portrait" horizontalDpi="1200" verticalDpi="1200" r:id="rId2"/>
    </customSheetView>
    <customSheetView guid="{687A4863-1825-4D63-B732-E76682E6DE4F}" state="hidden">
      <selection activeCell="H10" activeCellId="1" sqref="H8 H10"/>
      <pageMargins left="0.7" right="0.7" top="0.75" bottom="0.75" header="0.3" footer="0.3"/>
      <pageSetup paperSize="9" orientation="portrait" r:id="rId3"/>
    </customSheetView>
    <customSheetView guid="{12F8D032-8143-430B-8DFF-852E8796C402}">
      <selection activeCell="H10" activeCellId="1" sqref="H8 H10"/>
      <pageMargins left="0.7" right="0.7" top="0.75" bottom="0.75" header="0.3" footer="0.3"/>
    </customSheetView>
    <customSheetView guid="{899D69CD-4B7E-42BC-9944-5BD922EB798C}" state="hidden">
      <selection activeCell="H10" activeCellId="1" sqref="H8 H10"/>
      <pageMargins left="0.7" right="0.7" top="0.75" bottom="0.75" header="0.3" footer="0.3"/>
      <pageSetup paperSize="9" orientation="portrait" r:id="rId4"/>
    </customSheetView>
    <customSheetView guid="{25FAB884-5E17-4008-8139-33D910C7DEFE}" state="hidden">
      <selection activeCell="H10" activeCellId="1" sqref="H8 H10"/>
      <pageMargins left="0.7" right="0.7" top="0.75" bottom="0.75" header="0.3" footer="0.3"/>
      <pageSetup paperSize="9" orientation="portrait" r:id="rId5"/>
    </customSheetView>
  </customSheetViews>
  <pageMargins left="0.7" right="0.7" top="0.75" bottom="0.75" header="0.3" footer="0.3"/>
  <pageSetup paperSize="9" orientation="portrait" horizontalDpi="1200" verticalDpi="1200"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34"/>
  <sheetViews>
    <sheetView zoomScaleNormal="120" workbookViewId="0">
      <pane xSplit="2" ySplit="2" topLeftCell="C3" activePane="bottomRight" state="frozen"/>
      <selection pane="topRight" activeCell="C1" sqref="C1"/>
      <selection pane="bottomLeft" activeCell="A3" sqref="A3"/>
      <selection pane="bottomRight" activeCell="C3" sqref="C3"/>
    </sheetView>
  </sheetViews>
  <sheetFormatPr defaultRowHeight="15"/>
  <cols>
    <col min="1" max="1" width="68.85546875" customWidth="1"/>
    <col min="2" max="2" width="61.85546875" customWidth="1"/>
    <col min="3" max="5" width="13.42578125" customWidth="1"/>
    <col min="6" max="7" width="13.42578125" style="3" customWidth="1"/>
    <col min="8" max="20" width="13.42578125" customWidth="1"/>
    <col min="21" max="21" width="11.42578125" customWidth="1"/>
    <col min="22" max="22" width="11.42578125" style="3" customWidth="1"/>
    <col min="23" max="23" width="11.42578125" style="3" bestFit="1" customWidth="1"/>
  </cols>
  <sheetData>
    <row r="2" spans="1:23" ht="15.75" thickBot="1">
      <c r="A2" s="54" t="s">
        <v>319</v>
      </c>
      <c r="B2" s="54" t="s">
        <v>247</v>
      </c>
      <c r="C2" s="77">
        <v>42825</v>
      </c>
      <c r="D2" s="77">
        <v>42916</v>
      </c>
      <c r="E2" s="77">
        <v>43008</v>
      </c>
      <c r="F2" s="60">
        <v>43100</v>
      </c>
      <c r="G2" s="60">
        <v>43101</v>
      </c>
      <c r="H2" s="77">
        <v>43190</v>
      </c>
      <c r="I2" s="77">
        <v>43281</v>
      </c>
      <c r="J2" s="77">
        <v>43373</v>
      </c>
      <c r="K2" s="60">
        <v>43465</v>
      </c>
      <c r="L2" s="60">
        <v>43555</v>
      </c>
      <c r="M2" s="251">
        <v>43646</v>
      </c>
      <c r="N2" s="251">
        <v>43738</v>
      </c>
      <c r="O2" s="296">
        <v>43830</v>
      </c>
      <c r="P2" s="296">
        <v>43921</v>
      </c>
      <c r="Q2" s="296">
        <v>44012</v>
      </c>
      <c r="R2" s="296">
        <v>44104</v>
      </c>
      <c r="S2" s="296">
        <v>44196</v>
      </c>
      <c r="T2" s="296">
        <v>44286</v>
      </c>
      <c r="U2" s="296">
        <v>44377</v>
      </c>
      <c r="V2" s="296">
        <v>44469</v>
      </c>
      <c r="W2" s="296">
        <v>44561</v>
      </c>
    </row>
    <row r="3" spans="1:23" ht="25.5">
      <c r="A3" s="55" t="s">
        <v>320</v>
      </c>
      <c r="B3" s="59" t="s">
        <v>330</v>
      </c>
      <c r="C3" s="82"/>
      <c r="D3" s="82"/>
      <c r="E3" s="82"/>
      <c r="F3" s="61"/>
      <c r="G3" s="61">
        <v>25984209</v>
      </c>
      <c r="H3" s="61">
        <v>26750860</v>
      </c>
      <c r="I3" s="61">
        <v>32565132</v>
      </c>
      <c r="J3" s="61">
        <v>33013402</v>
      </c>
      <c r="K3" s="61">
        <v>36886457</v>
      </c>
      <c r="L3" s="61">
        <v>36994963</v>
      </c>
      <c r="M3" s="252">
        <v>37097116</v>
      </c>
      <c r="N3" s="252">
        <v>36585574</v>
      </c>
      <c r="O3" s="297">
        <v>40248937</v>
      </c>
      <c r="P3" s="297">
        <v>40130536</v>
      </c>
      <c r="Q3" s="297">
        <v>55799648</v>
      </c>
      <c r="R3" s="297">
        <v>60192017</v>
      </c>
      <c r="S3" s="297">
        <v>65700052</v>
      </c>
      <c r="T3" s="297">
        <v>67191633</v>
      </c>
      <c r="U3" s="297">
        <v>69713676</v>
      </c>
      <c r="V3" s="297">
        <v>68563302</v>
      </c>
      <c r="W3" s="297">
        <v>70064796</v>
      </c>
    </row>
    <row r="4" spans="1:23" s="3" customFormat="1" ht="15" customHeight="1">
      <c r="A4" s="55" t="s">
        <v>371</v>
      </c>
      <c r="B4" s="55" t="s">
        <v>372</v>
      </c>
      <c r="C4" s="62">
        <v>24212430</v>
      </c>
      <c r="D4" s="62">
        <v>24184070</v>
      </c>
      <c r="E4" s="62">
        <v>25011794</v>
      </c>
      <c r="F4" s="85">
        <v>25984209</v>
      </c>
      <c r="G4" s="55"/>
      <c r="H4" s="55"/>
      <c r="I4" s="55"/>
      <c r="J4" s="55"/>
      <c r="K4" s="55"/>
      <c r="L4" s="55"/>
      <c r="M4" s="253"/>
      <c r="N4" s="253"/>
      <c r="O4" s="298"/>
      <c r="P4" s="298"/>
      <c r="Q4" s="298"/>
      <c r="R4" s="298"/>
      <c r="S4" s="298"/>
      <c r="T4" s="298"/>
      <c r="U4" s="298"/>
      <c r="V4" s="486"/>
      <c r="W4" s="486"/>
    </row>
    <row r="5" spans="1:23" ht="15" customHeight="1">
      <c r="A5" s="56" t="s">
        <v>321</v>
      </c>
      <c r="B5" s="56" t="s">
        <v>331</v>
      </c>
      <c r="C5" s="37">
        <v>22182310</v>
      </c>
      <c r="D5" s="37">
        <v>22034197</v>
      </c>
      <c r="E5" s="37">
        <v>21610256</v>
      </c>
      <c r="F5" s="37">
        <v>22514629</v>
      </c>
      <c r="G5" s="37">
        <v>22514629</v>
      </c>
      <c r="H5" s="37">
        <v>24538574</v>
      </c>
      <c r="I5" s="37">
        <v>27154076</v>
      </c>
      <c r="J5" s="37">
        <v>28624667</v>
      </c>
      <c r="K5" s="37">
        <v>29068536</v>
      </c>
      <c r="L5" s="37">
        <v>31777287</v>
      </c>
      <c r="M5" s="248">
        <v>33136741</v>
      </c>
      <c r="N5" s="248">
        <v>34540831</v>
      </c>
      <c r="O5" s="299">
        <v>34332625</v>
      </c>
      <c r="P5" s="299">
        <v>36500147</v>
      </c>
      <c r="Q5" s="299">
        <v>45429189</v>
      </c>
      <c r="R5" s="299">
        <v>45938077</v>
      </c>
      <c r="S5" s="299">
        <v>46149191</v>
      </c>
      <c r="T5" s="299">
        <v>50122581</v>
      </c>
      <c r="U5" s="299">
        <v>53494106</v>
      </c>
      <c r="V5" s="299">
        <v>51550560</v>
      </c>
      <c r="W5" s="299">
        <v>49225514</v>
      </c>
    </row>
    <row r="6" spans="1:23" s="3" customFormat="1" ht="15" customHeight="1">
      <c r="A6" s="84" t="s">
        <v>324</v>
      </c>
      <c r="B6" s="84" t="s">
        <v>334</v>
      </c>
      <c r="C6" s="37">
        <v>292894</v>
      </c>
      <c r="D6" s="37">
        <v>293619</v>
      </c>
      <c r="E6" s="37">
        <v>0</v>
      </c>
      <c r="F6" s="37">
        <v>0</v>
      </c>
      <c r="G6" s="37">
        <v>0</v>
      </c>
      <c r="H6" s="37">
        <v>0</v>
      </c>
      <c r="I6" s="37">
        <v>0</v>
      </c>
      <c r="J6" s="37">
        <v>0</v>
      </c>
      <c r="K6" s="37">
        <v>0</v>
      </c>
      <c r="L6" s="37">
        <v>0</v>
      </c>
      <c r="M6" s="248">
        <v>0</v>
      </c>
      <c r="N6" s="248">
        <v>0</v>
      </c>
      <c r="O6" s="299">
        <v>0</v>
      </c>
      <c r="P6" s="299">
        <v>0</v>
      </c>
      <c r="Q6" s="299">
        <v>2040169</v>
      </c>
      <c r="R6" s="299">
        <v>1415156</v>
      </c>
      <c r="S6" s="299">
        <v>1415983</v>
      </c>
      <c r="T6" s="299">
        <v>0</v>
      </c>
      <c r="U6" s="299">
        <v>0</v>
      </c>
      <c r="V6" s="299">
        <v>0</v>
      </c>
      <c r="W6" s="299">
        <v>0</v>
      </c>
    </row>
    <row r="7" spans="1:23" ht="15" customHeight="1">
      <c r="A7" s="32" t="s">
        <v>322</v>
      </c>
      <c r="B7" s="32" t="s">
        <v>332</v>
      </c>
      <c r="C7" s="37">
        <v>21889416</v>
      </c>
      <c r="D7" s="37">
        <v>21740578</v>
      </c>
      <c r="E7" s="37">
        <v>21610256</v>
      </c>
      <c r="F7" s="41">
        <v>22514629</v>
      </c>
      <c r="G7" s="41">
        <v>22514629</v>
      </c>
      <c r="H7" s="37">
        <v>24538574</v>
      </c>
      <c r="I7" s="37">
        <v>27154076</v>
      </c>
      <c r="J7" s="37">
        <v>28624667</v>
      </c>
      <c r="K7" s="37">
        <v>29068536</v>
      </c>
      <c r="L7" s="37">
        <v>31777287</v>
      </c>
      <c r="M7" s="248">
        <v>33136741</v>
      </c>
      <c r="N7" s="248">
        <v>34540831</v>
      </c>
      <c r="O7" s="299">
        <v>34332625</v>
      </c>
      <c r="P7" s="299">
        <v>36500147</v>
      </c>
      <c r="Q7" s="299">
        <v>43389020</v>
      </c>
      <c r="R7" s="299">
        <v>44522921</v>
      </c>
      <c r="S7" s="299">
        <v>44733208</v>
      </c>
      <c r="T7" s="299">
        <v>50122581</v>
      </c>
      <c r="U7" s="299">
        <v>53494106</v>
      </c>
      <c r="V7" s="299">
        <v>51550560</v>
      </c>
      <c r="W7" s="299">
        <v>49225514</v>
      </c>
    </row>
    <row r="8" spans="1:23" ht="15" customHeight="1">
      <c r="A8" s="57" t="s">
        <v>323</v>
      </c>
      <c r="B8" s="57" t="s">
        <v>333</v>
      </c>
      <c r="C8" s="37">
        <v>0</v>
      </c>
      <c r="D8" s="37">
        <v>0</v>
      </c>
      <c r="E8" s="37">
        <v>1239118</v>
      </c>
      <c r="F8" s="37">
        <v>1379839</v>
      </c>
      <c r="G8" s="37">
        <v>1379839</v>
      </c>
      <c r="H8" s="37">
        <v>82023</v>
      </c>
      <c r="I8" s="37">
        <v>3279363</v>
      </c>
      <c r="J8" s="37">
        <v>2299616</v>
      </c>
      <c r="K8" s="37">
        <v>5999249</v>
      </c>
      <c r="L8" s="37">
        <v>3214666</v>
      </c>
      <c r="M8" s="248">
        <v>1939700</v>
      </c>
      <c r="N8" s="248">
        <v>0</v>
      </c>
      <c r="O8" s="299">
        <v>3849679</v>
      </c>
      <c r="P8" s="299">
        <v>1499917</v>
      </c>
      <c r="Q8" s="299">
        <v>599997</v>
      </c>
      <c r="R8" s="299">
        <v>0</v>
      </c>
      <c r="S8" s="299">
        <v>4999904</v>
      </c>
      <c r="T8" s="299">
        <v>1499996</v>
      </c>
      <c r="U8" s="299">
        <v>0</v>
      </c>
      <c r="V8" s="299">
        <v>2000000</v>
      </c>
      <c r="W8" s="299">
        <v>6997960</v>
      </c>
    </row>
    <row r="9" spans="1:23" ht="15" customHeight="1">
      <c r="A9" s="32" t="s">
        <v>324</v>
      </c>
      <c r="B9" s="32" t="s">
        <v>334</v>
      </c>
      <c r="C9" s="37">
        <v>0</v>
      </c>
      <c r="D9" s="37">
        <v>0</v>
      </c>
      <c r="E9" s="37">
        <v>1239118</v>
      </c>
      <c r="F9" s="41">
        <v>1379839</v>
      </c>
      <c r="G9" s="41">
        <v>1379839</v>
      </c>
      <c r="H9" s="37">
        <v>82023</v>
      </c>
      <c r="I9" s="37">
        <v>3279363</v>
      </c>
      <c r="J9" s="37">
        <v>2299616</v>
      </c>
      <c r="K9" s="37">
        <v>5999249</v>
      </c>
      <c r="L9" s="37">
        <v>3214666</v>
      </c>
      <c r="M9" s="248">
        <v>1939700</v>
      </c>
      <c r="N9" s="248">
        <v>0</v>
      </c>
      <c r="O9" s="299">
        <v>3849679</v>
      </c>
      <c r="P9" s="299">
        <v>1499917</v>
      </c>
      <c r="Q9" s="299">
        <v>599997</v>
      </c>
      <c r="R9" s="299">
        <v>0</v>
      </c>
      <c r="S9" s="299">
        <v>4999904</v>
      </c>
      <c r="T9" s="299">
        <v>1499996</v>
      </c>
      <c r="U9" s="299">
        <v>0</v>
      </c>
      <c r="V9" s="299">
        <v>2000000</v>
      </c>
      <c r="W9" s="299">
        <v>6997960</v>
      </c>
    </row>
    <row r="10" spans="1:23" ht="15" customHeight="1">
      <c r="A10" s="56" t="s">
        <v>325</v>
      </c>
      <c r="B10" s="56" t="s">
        <v>335</v>
      </c>
      <c r="C10" s="37">
        <v>2030120</v>
      </c>
      <c r="D10" s="37">
        <v>2149873</v>
      </c>
      <c r="E10" s="37">
        <v>2162420</v>
      </c>
      <c r="F10" s="37">
        <v>2089741</v>
      </c>
      <c r="G10" s="37">
        <v>2089741</v>
      </c>
      <c r="H10" s="37">
        <v>2130263</v>
      </c>
      <c r="I10" s="37">
        <v>2131693</v>
      </c>
      <c r="J10" s="37">
        <v>2089119</v>
      </c>
      <c r="K10" s="37">
        <v>1818672</v>
      </c>
      <c r="L10" s="37">
        <v>2003010</v>
      </c>
      <c r="M10" s="248">
        <v>2020675</v>
      </c>
      <c r="N10" s="248">
        <v>2044743</v>
      </c>
      <c r="O10" s="299">
        <v>2066633</v>
      </c>
      <c r="P10" s="299">
        <v>2130472</v>
      </c>
      <c r="Q10" s="299">
        <v>9770462</v>
      </c>
      <c r="R10" s="299">
        <v>14253940</v>
      </c>
      <c r="S10" s="299">
        <v>14550957</v>
      </c>
      <c r="T10" s="299">
        <v>15569056</v>
      </c>
      <c r="U10" s="299">
        <v>16219570</v>
      </c>
      <c r="V10" s="299">
        <v>15012742</v>
      </c>
      <c r="W10" s="299">
        <v>13841322</v>
      </c>
    </row>
    <row r="11" spans="1:23" ht="15" customHeight="1">
      <c r="A11" s="56" t="s">
        <v>322</v>
      </c>
      <c r="B11" s="56" t="s">
        <v>336</v>
      </c>
      <c r="C11" s="37">
        <v>2030120</v>
      </c>
      <c r="D11" s="37">
        <v>2149873</v>
      </c>
      <c r="E11" s="37">
        <v>2162420</v>
      </c>
      <c r="F11" s="37">
        <v>2089741</v>
      </c>
      <c r="G11" s="37">
        <v>2089741</v>
      </c>
      <c r="H11" s="37">
        <v>2130263</v>
      </c>
      <c r="I11" s="37">
        <v>2131693</v>
      </c>
      <c r="J11" s="37">
        <v>2089119</v>
      </c>
      <c r="K11" s="37">
        <v>1818672</v>
      </c>
      <c r="L11" s="37">
        <v>2003010</v>
      </c>
      <c r="M11" s="248">
        <v>2020675</v>
      </c>
      <c r="N11" s="248">
        <v>2044743</v>
      </c>
      <c r="O11" s="299">
        <v>2066633</v>
      </c>
      <c r="P11" s="299">
        <v>2130472</v>
      </c>
      <c r="Q11" s="299">
        <v>9770462</v>
      </c>
      <c r="R11" s="299">
        <v>14253940</v>
      </c>
      <c r="S11" s="299">
        <v>14550957</v>
      </c>
      <c r="T11" s="299">
        <v>15569056</v>
      </c>
      <c r="U11" s="299">
        <v>16219570</v>
      </c>
      <c r="V11" s="299">
        <v>15012742</v>
      </c>
      <c r="W11" s="299">
        <v>13841322</v>
      </c>
    </row>
    <row r="12" spans="1:23" ht="30" customHeight="1">
      <c r="A12" s="55" t="s">
        <v>326</v>
      </c>
      <c r="B12" s="58" t="s">
        <v>337</v>
      </c>
      <c r="C12" s="83"/>
      <c r="D12" s="83"/>
      <c r="E12" s="83"/>
      <c r="F12" s="62"/>
      <c r="G12" s="62">
        <v>93165</v>
      </c>
      <c r="H12" s="62">
        <v>99238</v>
      </c>
      <c r="I12" s="62">
        <v>118746</v>
      </c>
      <c r="J12" s="62">
        <v>131330</v>
      </c>
      <c r="K12" s="62">
        <v>136511</v>
      </c>
      <c r="L12" s="62">
        <v>163878</v>
      </c>
      <c r="M12" s="249">
        <v>177035</v>
      </c>
      <c r="N12" s="249">
        <v>187335</v>
      </c>
      <c r="O12" s="300">
        <v>194285</v>
      </c>
      <c r="P12" s="300">
        <v>181321</v>
      </c>
      <c r="Q12" s="300">
        <v>205854</v>
      </c>
      <c r="R12" s="300">
        <v>103695</v>
      </c>
      <c r="S12" s="300">
        <v>110155</v>
      </c>
      <c r="T12" s="300">
        <v>112080</v>
      </c>
      <c r="U12" s="300">
        <v>118325</v>
      </c>
      <c r="V12" s="300">
        <v>118325</v>
      </c>
      <c r="W12" s="300">
        <v>116977</v>
      </c>
    </row>
    <row r="13" spans="1:23" s="3" customFormat="1" ht="30" customHeight="1">
      <c r="A13" s="55" t="s">
        <v>692</v>
      </c>
      <c r="B13" s="55" t="s">
        <v>714</v>
      </c>
      <c r="C13" s="83"/>
      <c r="D13" s="83"/>
      <c r="E13" s="83"/>
      <c r="F13" s="62"/>
      <c r="G13" s="62"/>
      <c r="H13" s="62"/>
      <c r="I13" s="62"/>
      <c r="J13" s="62"/>
      <c r="K13" s="62"/>
      <c r="L13" s="62"/>
      <c r="M13" s="249"/>
      <c r="N13" s="249"/>
      <c r="O13" s="300"/>
      <c r="P13" s="300"/>
      <c r="Q13" s="300"/>
      <c r="R13" s="300">
        <v>0</v>
      </c>
      <c r="S13" s="300">
        <v>0</v>
      </c>
      <c r="T13" s="300">
        <v>0</v>
      </c>
      <c r="U13" s="300">
        <v>0</v>
      </c>
      <c r="V13" s="300">
        <v>0</v>
      </c>
      <c r="W13" s="300">
        <v>1421272</v>
      </c>
    </row>
    <row r="14" spans="1:23" s="3" customFormat="1" ht="30" customHeight="1">
      <c r="A14" s="55" t="s">
        <v>653</v>
      </c>
      <c r="B14" s="58" t="s">
        <v>654</v>
      </c>
      <c r="C14" s="83"/>
      <c r="D14" s="83"/>
      <c r="E14" s="83"/>
      <c r="F14" s="62"/>
      <c r="G14" s="62"/>
      <c r="H14" s="62"/>
      <c r="I14" s="62"/>
      <c r="J14" s="62"/>
      <c r="K14" s="62"/>
      <c r="L14" s="62"/>
      <c r="M14" s="62"/>
      <c r="N14" s="62"/>
      <c r="O14" s="62"/>
      <c r="P14" s="62"/>
      <c r="Q14" s="62"/>
      <c r="R14" s="62">
        <v>105973</v>
      </c>
      <c r="S14" s="62">
        <v>115896</v>
      </c>
      <c r="T14" s="62">
        <v>118432</v>
      </c>
      <c r="U14" s="62">
        <v>3464</v>
      </c>
      <c r="V14" s="62">
        <v>3464</v>
      </c>
      <c r="W14" s="62">
        <v>3427</v>
      </c>
    </row>
    <row r="15" spans="1:23" s="443" customFormat="1" ht="15" customHeight="1">
      <c r="A15" s="181" t="s">
        <v>329</v>
      </c>
      <c r="B15" s="32" t="s">
        <v>340</v>
      </c>
      <c r="C15" s="444"/>
      <c r="D15" s="444"/>
      <c r="E15" s="444"/>
      <c r="F15" s="37"/>
      <c r="G15" s="37"/>
      <c r="H15" s="37"/>
      <c r="I15" s="37"/>
      <c r="J15" s="37"/>
      <c r="K15" s="37"/>
      <c r="L15" s="37"/>
      <c r="M15" s="37"/>
      <c r="N15" s="37"/>
      <c r="O15" s="37"/>
      <c r="P15" s="37"/>
      <c r="Q15" s="37"/>
      <c r="R15" s="37">
        <v>105973</v>
      </c>
      <c r="S15" s="37">
        <v>115896</v>
      </c>
      <c r="T15" s="37">
        <v>118432</v>
      </c>
      <c r="U15" s="37">
        <v>3464</v>
      </c>
      <c r="V15" s="37">
        <v>3464</v>
      </c>
      <c r="W15" s="37">
        <v>3427</v>
      </c>
    </row>
    <row r="16" spans="1:23" ht="30" customHeight="1">
      <c r="A16" s="58" t="s">
        <v>327</v>
      </c>
      <c r="B16" s="58" t="s">
        <v>338</v>
      </c>
      <c r="C16" s="83"/>
      <c r="D16" s="83"/>
      <c r="E16" s="83"/>
      <c r="F16" s="62"/>
      <c r="G16" s="62">
        <v>812620</v>
      </c>
      <c r="H16" s="62">
        <v>811584</v>
      </c>
      <c r="I16" s="62">
        <v>843573</v>
      </c>
      <c r="J16" s="62">
        <v>841340</v>
      </c>
      <c r="K16" s="62">
        <v>821538</v>
      </c>
      <c r="L16" s="62">
        <v>817717</v>
      </c>
      <c r="M16" s="332">
        <v>807301</v>
      </c>
      <c r="N16" s="332">
        <v>808758</v>
      </c>
      <c r="O16" s="331">
        <v>884912</v>
      </c>
      <c r="P16" s="331">
        <v>881236</v>
      </c>
      <c r="Q16" s="331">
        <v>801440</v>
      </c>
      <c r="R16" s="331">
        <v>808264</v>
      </c>
      <c r="S16" s="331">
        <v>857331</v>
      </c>
      <c r="T16" s="331">
        <v>1336707</v>
      </c>
      <c r="U16" s="331">
        <v>1329921</v>
      </c>
      <c r="V16" s="331">
        <v>1363826</v>
      </c>
      <c r="W16" s="331">
        <v>259788</v>
      </c>
    </row>
    <row r="17" spans="1:23" s="3" customFormat="1">
      <c r="A17" s="58" t="s">
        <v>373</v>
      </c>
      <c r="B17" s="58" t="s">
        <v>593</v>
      </c>
      <c r="C17" s="62">
        <v>878321</v>
      </c>
      <c r="D17" s="62">
        <v>888437</v>
      </c>
      <c r="E17" s="62">
        <v>914701</v>
      </c>
      <c r="F17" s="62">
        <v>920879</v>
      </c>
      <c r="G17" s="62"/>
      <c r="H17" s="62"/>
      <c r="I17" s="62"/>
      <c r="J17" s="62"/>
      <c r="K17" s="62"/>
      <c r="L17" s="62"/>
      <c r="M17" s="249"/>
      <c r="N17" s="249"/>
      <c r="O17" s="300"/>
      <c r="P17" s="300"/>
      <c r="Q17" s="300"/>
      <c r="R17" s="300"/>
      <c r="S17" s="300"/>
      <c r="T17" s="300"/>
      <c r="U17" s="300"/>
      <c r="V17" s="300"/>
      <c r="W17" s="300"/>
    </row>
    <row r="18" spans="1:23" ht="15" customHeight="1">
      <c r="A18" s="32" t="s">
        <v>328</v>
      </c>
      <c r="B18" s="32" t="s">
        <v>339</v>
      </c>
      <c r="C18" s="37">
        <v>22970</v>
      </c>
      <c r="D18" s="37">
        <v>22405</v>
      </c>
      <c r="E18" s="37">
        <v>22093</v>
      </c>
      <c r="F18" s="37">
        <v>19329</v>
      </c>
      <c r="G18" s="37">
        <v>19329</v>
      </c>
      <c r="H18" s="37">
        <v>19663</v>
      </c>
      <c r="I18" s="37">
        <v>18663</v>
      </c>
      <c r="J18" s="37">
        <v>16297</v>
      </c>
      <c r="K18" s="37">
        <v>16720</v>
      </c>
      <c r="L18" s="37">
        <v>12897</v>
      </c>
      <c r="M18" s="248">
        <v>13997</v>
      </c>
      <c r="N18" s="248">
        <v>15164</v>
      </c>
      <c r="O18" s="299">
        <v>19996</v>
      </c>
      <c r="P18" s="299">
        <v>16280</v>
      </c>
      <c r="Q18" s="299">
        <v>19996</v>
      </c>
      <c r="R18" s="299">
        <v>24328</v>
      </c>
      <c r="S18" s="299">
        <v>30594</v>
      </c>
      <c r="T18" s="299">
        <v>42991</v>
      </c>
      <c r="U18" s="299">
        <v>63320</v>
      </c>
      <c r="V18" s="299">
        <v>69319</v>
      </c>
      <c r="W18" s="299">
        <v>64320</v>
      </c>
    </row>
    <row r="19" spans="1:23" ht="15" customHeight="1">
      <c r="A19" s="56" t="s">
        <v>329</v>
      </c>
      <c r="B19" s="56" t="s">
        <v>340</v>
      </c>
      <c r="C19" s="37">
        <v>855351</v>
      </c>
      <c r="D19" s="37">
        <v>866032</v>
      </c>
      <c r="E19" s="37">
        <v>892608</v>
      </c>
      <c r="F19" s="37">
        <v>901550</v>
      </c>
      <c r="G19" s="37">
        <v>793291</v>
      </c>
      <c r="H19" s="37">
        <v>791921</v>
      </c>
      <c r="I19" s="37">
        <v>824910</v>
      </c>
      <c r="J19" s="37">
        <v>825043</v>
      </c>
      <c r="K19" s="37">
        <v>804818</v>
      </c>
      <c r="L19" s="37">
        <v>804820</v>
      </c>
      <c r="M19" s="248">
        <v>793304</v>
      </c>
      <c r="N19" s="248">
        <v>793594</v>
      </c>
      <c r="O19" s="299">
        <v>864916</v>
      </c>
      <c r="P19" s="299">
        <v>864956</v>
      </c>
      <c r="Q19" s="299">
        <v>781444</v>
      </c>
      <c r="R19" s="299">
        <v>783936</v>
      </c>
      <c r="S19" s="299">
        <v>826737</v>
      </c>
      <c r="T19" s="299">
        <v>1293716</v>
      </c>
      <c r="U19" s="299">
        <v>1266601</v>
      </c>
      <c r="V19" s="299">
        <v>1294507</v>
      </c>
      <c r="W19" s="299">
        <v>195468</v>
      </c>
    </row>
    <row r="20" spans="1:23" ht="15" customHeight="1">
      <c r="A20" s="34" t="s">
        <v>56</v>
      </c>
      <c r="B20" s="34" t="s">
        <v>42</v>
      </c>
      <c r="C20" s="189">
        <v>25090751</v>
      </c>
      <c r="D20" s="189">
        <v>25072507</v>
      </c>
      <c r="E20" s="189">
        <v>25926495</v>
      </c>
      <c r="F20" s="189">
        <v>26905088</v>
      </c>
      <c r="G20" s="190">
        <v>26889994</v>
      </c>
      <c r="H20" s="190">
        <v>27661682</v>
      </c>
      <c r="I20" s="190">
        <v>33527451</v>
      </c>
      <c r="J20" s="190">
        <v>33986072</v>
      </c>
      <c r="K20" s="190">
        <v>37844506</v>
      </c>
      <c r="L20" s="190">
        <v>37976558</v>
      </c>
      <c r="M20" s="190">
        <v>38081452</v>
      </c>
      <c r="N20" s="190">
        <v>37581667</v>
      </c>
      <c r="O20" s="190">
        <v>41328134</v>
      </c>
      <c r="P20" s="190">
        <v>41193093</v>
      </c>
      <c r="Q20" s="190">
        <v>56806942</v>
      </c>
      <c r="R20" s="190">
        <v>61209949</v>
      </c>
      <c r="S20" s="190">
        <v>66783434</v>
      </c>
      <c r="T20" s="190">
        <v>68758852</v>
      </c>
      <c r="U20" s="190">
        <v>71165386</v>
      </c>
      <c r="V20" s="189">
        <v>70048917</v>
      </c>
      <c r="W20" s="189">
        <v>71866260</v>
      </c>
    </row>
    <row r="21" spans="1:23" s="3" customFormat="1">
      <c r="B21" s="187"/>
      <c r="C21" s="333">
        <v>0</v>
      </c>
      <c r="D21" s="333">
        <v>0</v>
      </c>
      <c r="E21" s="333">
        <v>0</v>
      </c>
      <c r="F21" s="333">
        <v>0</v>
      </c>
      <c r="G21" s="333">
        <v>0</v>
      </c>
      <c r="H21" s="333">
        <v>0</v>
      </c>
      <c r="I21" s="333">
        <v>0</v>
      </c>
      <c r="J21" s="333">
        <v>0</v>
      </c>
      <c r="K21" s="333">
        <v>0</v>
      </c>
      <c r="L21" s="333">
        <v>0</v>
      </c>
      <c r="M21" s="333">
        <v>0</v>
      </c>
      <c r="N21" s="333">
        <v>0</v>
      </c>
      <c r="O21" s="333">
        <v>0</v>
      </c>
      <c r="P21" s="188">
        <v>0</v>
      </c>
      <c r="Q21" s="188">
        <v>0</v>
      </c>
      <c r="R21" s="188">
        <v>0</v>
      </c>
      <c r="S21" s="188">
        <v>0</v>
      </c>
      <c r="T21" s="188">
        <v>0</v>
      </c>
      <c r="U21" s="188">
        <v>0</v>
      </c>
      <c r="V21" s="188">
        <v>0</v>
      </c>
      <c r="W21" s="505"/>
    </row>
    <row r="22" spans="1:23" s="3" customFormat="1">
      <c r="B22" s="187"/>
      <c r="C22" s="187"/>
      <c r="D22" s="188"/>
      <c r="E22" s="187"/>
      <c r="F22" s="188"/>
      <c r="G22" s="243">
        <v>-26889994</v>
      </c>
      <c r="H22" s="188"/>
      <c r="I22" s="188"/>
      <c r="J22" s="326"/>
      <c r="K22" s="187"/>
      <c r="L22" s="187"/>
      <c r="M22" s="187"/>
      <c r="N22" s="187"/>
      <c r="O22" s="187"/>
      <c r="P22" s="187"/>
      <c r="Q22" s="187"/>
      <c r="R22" s="187"/>
      <c r="S22" s="187"/>
      <c r="T22" s="187"/>
      <c r="U22" s="187"/>
      <c r="V22" s="187"/>
      <c r="W22" s="505"/>
    </row>
    <row r="23" spans="1:23">
      <c r="B23" s="187"/>
      <c r="C23" s="187"/>
      <c r="D23" s="188"/>
      <c r="E23" s="188"/>
      <c r="F23" s="188"/>
      <c r="G23" s="243"/>
      <c r="H23" s="188"/>
      <c r="I23" s="188"/>
      <c r="J23" s="188"/>
      <c r="K23" s="188"/>
      <c r="L23" s="188"/>
      <c r="M23" s="188"/>
      <c r="N23" s="188"/>
      <c r="O23" s="188"/>
      <c r="P23" s="187"/>
      <c r="Q23" s="187"/>
      <c r="R23" s="187"/>
      <c r="S23" s="187"/>
      <c r="T23" s="187"/>
      <c r="U23" s="187"/>
      <c r="V23" s="187"/>
      <c r="W23" s="187"/>
    </row>
    <row r="24" spans="1:23">
      <c r="B24" s="187"/>
      <c r="C24" s="187"/>
      <c r="D24" s="187"/>
      <c r="E24" s="187"/>
      <c r="F24" s="187"/>
      <c r="G24" s="330"/>
      <c r="H24" s="187"/>
      <c r="I24" s="187"/>
      <c r="J24" s="187"/>
      <c r="K24" s="187"/>
      <c r="L24" s="187"/>
      <c r="M24" s="187"/>
      <c r="N24" s="187"/>
      <c r="O24" s="187"/>
      <c r="P24" s="187"/>
      <c r="Q24" s="187"/>
      <c r="R24" s="187"/>
      <c r="S24" s="187"/>
      <c r="T24" s="187"/>
      <c r="U24" s="187"/>
      <c r="V24" s="187"/>
      <c r="W24" s="187"/>
    </row>
    <row r="25" spans="1:23" ht="15.75">
      <c r="B25" s="187"/>
      <c r="C25" s="187"/>
      <c r="D25" s="187"/>
      <c r="E25" s="187"/>
      <c r="F25" s="187"/>
      <c r="G25" s="294">
        <v>25984209</v>
      </c>
      <c r="H25" s="187"/>
      <c r="I25" s="187"/>
      <c r="J25" s="187"/>
      <c r="K25" s="187"/>
      <c r="L25" s="187"/>
      <c r="M25" s="187"/>
      <c r="N25" s="187"/>
      <c r="O25" s="187"/>
      <c r="P25" s="187"/>
      <c r="Q25" s="187"/>
      <c r="R25" s="187"/>
      <c r="S25" s="187"/>
      <c r="T25" s="187"/>
      <c r="U25" s="187"/>
      <c r="V25" s="187"/>
      <c r="W25" s="187"/>
    </row>
    <row r="26" spans="1:23" ht="15.75">
      <c r="B26" s="187"/>
      <c r="C26" s="187"/>
      <c r="D26" s="187"/>
      <c r="E26" s="187"/>
      <c r="F26" s="187"/>
      <c r="G26" s="294">
        <v>93165</v>
      </c>
      <c r="H26" s="187"/>
      <c r="I26" s="187"/>
      <c r="J26" s="187"/>
      <c r="K26" s="187"/>
      <c r="L26" s="187"/>
      <c r="M26" s="187"/>
      <c r="N26" s="187"/>
      <c r="O26" s="187"/>
      <c r="P26" s="187"/>
      <c r="Q26" s="187"/>
      <c r="R26" s="187"/>
      <c r="S26" s="187"/>
      <c r="T26" s="187"/>
      <c r="U26" s="187"/>
      <c r="V26" s="187"/>
      <c r="W26" s="187"/>
    </row>
    <row r="27" spans="1:23" ht="15.75">
      <c r="B27" s="187"/>
      <c r="C27" s="187"/>
      <c r="D27" s="187"/>
      <c r="E27" s="187"/>
      <c r="F27" s="187"/>
      <c r="G27" s="294">
        <v>812620</v>
      </c>
      <c r="H27" s="187"/>
      <c r="I27" s="187"/>
      <c r="J27" s="188"/>
      <c r="K27" s="187"/>
      <c r="L27" s="187"/>
      <c r="M27" s="187"/>
      <c r="N27" s="187"/>
      <c r="O27" s="187"/>
      <c r="P27" s="187"/>
      <c r="Q27" s="187"/>
      <c r="R27" s="187"/>
      <c r="S27" s="187"/>
      <c r="T27" s="187"/>
      <c r="U27" s="187"/>
      <c r="V27" s="187"/>
      <c r="W27" s="187"/>
    </row>
    <row r="28" spans="1:23">
      <c r="C28" s="187"/>
      <c r="D28" s="187"/>
      <c r="E28" s="187"/>
      <c r="F28" s="187"/>
      <c r="G28" s="330"/>
      <c r="H28" s="187"/>
      <c r="I28" s="187"/>
      <c r="J28" s="188"/>
      <c r="K28" s="187"/>
      <c r="L28" s="187"/>
      <c r="M28" s="187"/>
      <c r="N28" s="187"/>
      <c r="O28" s="187"/>
      <c r="P28" s="316"/>
    </row>
    <row r="29" spans="1:23">
      <c r="C29" s="187"/>
      <c r="D29" s="187"/>
      <c r="E29" s="187"/>
      <c r="F29" s="187"/>
      <c r="G29" s="330"/>
      <c r="H29" s="187"/>
      <c r="I29" s="187"/>
      <c r="J29" s="187"/>
      <c r="K29" s="187"/>
      <c r="L29" s="187"/>
      <c r="M29" s="187"/>
      <c r="N29" s="187"/>
      <c r="O29" s="187"/>
      <c r="P29" s="316"/>
    </row>
    <row r="30" spans="1:23">
      <c r="C30" s="187"/>
      <c r="D30" s="187"/>
      <c r="E30" s="187"/>
      <c r="F30" s="187"/>
      <c r="G30" s="187"/>
      <c r="H30" s="187"/>
      <c r="I30" s="187"/>
      <c r="J30" s="187"/>
      <c r="K30" s="187"/>
      <c r="L30" s="187"/>
      <c r="M30" s="187"/>
      <c r="N30" s="187"/>
      <c r="O30" s="187"/>
      <c r="P30" s="316"/>
    </row>
    <row r="31" spans="1:23">
      <c r="C31" s="187"/>
      <c r="D31" s="187"/>
      <c r="E31" s="187"/>
      <c r="F31" s="187"/>
      <c r="G31" s="187"/>
      <c r="H31" s="187"/>
      <c r="I31" s="187"/>
      <c r="J31" s="187"/>
      <c r="K31" s="187"/>
      <c r="L31" s="187"/>
      <c r="M31" s="187"/>
      <c r="N31" s="187"/>
      <c r="O31" s="187"/>
      <c r="P31" s="316"/>
    </row>
    <row r="32" spans="1:23">
      <c r="C32" s="187"/>
      <c r="D32" s="187"/>
      <c r="E32" s="187"/>
      <c r="F32" s="187"/>
      <c r="G32" s="187"/>
      <c r="H32" s="187"/>
      <c r="I32" s="187"/>
      <c r="J32" s="187"/>
      <c r="K32" s="187"/>
      <c r="L32" s="187"/>
      <c r="M32" s="187"/>
      <c r="N32" s="187"/>
      <c r="O32" s="187"/>
      <c r="P32" s="316"/>
    </row>
    <row r="33" spans="3:15">
      <c r="C33" s="187"/>
      <c r="D33" s="187"/>
      <c r="E33" s="187"/>
      <c r="F33" s="187"/>
      <c r="G33" s="187"/>
      <c r="H33" s="187"/>
      <c r="I33" s="187"/>
      <c r="J33" s="187"/>
      <c r="K33" s="187"/>
      <c r="L33" s="187"/>
      <c r="M33" s="187"/>
      <c r="N33" s="187"/>
      <c r="O33" s="187"/>
    </row>
    <row r="34" spans="3:15">
      <c r="C34" s="187"/>
      <c r="D34" s="187"/>
      <c r="E34" s="187"/>
      <c r="F34" s="187"/>
      <c r="G34" s="187"/>
      <c r="H34" s="187"/>
      <c r="I34" s="187"/>
      <c r="J34" s="187"/>
      <c r="K34" s="187"/>
      <c r="L34" s="187"/>
      <c r="M34" s="187"/>
      <c r="N34" s="187"/>
      <c r="O34" s="187"/>
    </row>
  </sheetData>
  <customSheetViews>
    <customSheetView guid="{FD6B9644-7869-4AE4-B5F4-2F6A3AB7CBDB}">
      <pane xSplit="2" ySplit="2" topLeftCell="C3" activePane="bottomRight" state="frozen"/>
      <selection pane="bottomRight" activeCell="C3" sqref="C3"/>
      <pageMargins left="0.7" right="0.7" top="0.75" bottom="0.75" header="0.3" footer="0.3"/>
      <pageSetup paperSize="9" orientation="portrait" horizontalDpi="1200" verticalDpi="1200" r:id="rId1"/>
    </customSheetView>
    <customSheetView guid="{9AF4A83C-CF57-4B40-8A74-6A0EA6C2FE5C}" hiddenColumns="1">
      <selection activeCell="W10" sqref="W10"/>
      <pageMargins left="0.7" right="0.7" top="0.75" bottom="0.75" header="0.3" footer="0.3"/>
      <pageSetup paperSize="9" orientation="portrait" horizontalDpi="1200" verticalDpi="1200" r:id="rId2"/>
    </customSheetView>
    <customSheetView guid="{687A4863-1825-4D63-B732-E76682E6DE4F}" scale="120" hiddenColumns="1">
      <selection activeCell="A13" sqref="A13:XFD13"/>
      <pageMargins left="0.7" right="0.7" top="0.75" bottom="0.75" header="0.3" footer="0.3"/>
      <pageSetup paperSize="9" orientation="portrait" horizontalDpi="1200" verticalDpi="1200" r:id="rId3"/>
    </customSheetView>
    <customSheetView guid="{57267270-6A97-4850-9DB6-FE6B399379AA}" scale="110" topLeftCell="C1">
      <selection activeCell="M15" sqref="M15"/>
      <pageMargins left="0.7" right="0.7" top="0.75" bottom="0.75" header="0.3" footer="0.3"/>
      <pageSetup paperSize="9" orientation="portrait" horizontalDpi="1200" verticalDpi="1200" r:id="rId4"/>
    </customSheetView>
    <customSheetView guid="{8DA78CF1-615A-4626-9893-6751995631A4}" hiddenColumns="1">
      <selection activeCell="P23" sqref="P23"/>
      <pageMargins left="0.7" right="0.7" top="0.75" bottom="0.75" header="0.3" footer="0.3"/>
      <pageSetup paperSize="9" orientation="portrait" horizontalDpi="1200" verticalDpi="1200" r:id="rId5"/>
    </customSheetView>
    <customSheetView guid="{12F8D032-8143-430B-8DFF-852E8796C402}">
      <selection activeCell="B3" sqref="B3"/>
      <pageMargins left="0.7" right="0.7" top="0.75" bottom="0.75" header="0.3" footer="0.3"/>
    </customSheetView>
    <customSheetView guid="{899D69CD-4B7E-42BC-9944-5BD922EB798C}" topLeftCell="C1">
      <selection activeCell="H12" sqref="H12"/>
      <pageMargins left="0.7" right="0.7" top="0.75" bottom="0.75" header="0.3" footer="0.3"/>
      <pageSetup paperSize="9" orientation="portrait" r:id="rId6"/>
    </customSheetView>
    <customSheetView guid="{25FAB884-5E17-4008-8139-33D910C7DEFE}">
      <selection activeCell="B1" sqref="B1:X1048576"/>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horizontalDpi="1200" verticalDpi="1200"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zoomScaleNormal="100" workbookViewId="0">
      <pane xSplit="2" ySplit="1" topLeftCell="C2" activePane="bottomRight" state="frozen"/>
      <selection pane="topRight" activeCell="C1" sqref="C1"/>
      <selection pane="bottomLeft" activeCell="A2" sqref="A2"/>
      <selection pane="bottomRight" activeCell="J27" sqref="J27"/>
    </sheetView>
  </sheetViews>
  <sheetFormatPr defaultColWidth="9.140625" defaultRowHeight="12.75"/>
  <cols>
    <col min="1" max="1" width="33.140625" style="96" customWidth="1"/>
    <col min="2" max="2" width="36.5703125" style="96" customWidth="1"/>
    <col min="3" max="17" width="13.140625" style="96" customWidth="1"/>
    <col min="18" max="18" width="12" style="96" customWidth="1"/>
    <col min="19" max="19" width="9.140625" style="96"/>
    <col min="20" max="20" width="11.7109375" style="96" customWidth="1"/>
    <col min="21" max="16384" width="9.140625" style="96"/>
  </cols>
  <sheetData>
    <row r="1" spans="1:21">
      <c r="A1" s="95" t="s">
        <v>296</v>
      </c>
      <c r="B1" s="95" t="s">
        <v>297</v>
      </c>
    </row>
    <row r="2" spans="1:21" ht="43.5" customHeight="1" thickBot="1">
      <c r="A2" s="97" t="s">
        <v>641</v>
      </c>
      <c r="B2" s="97" t="s">
        <v>642</v>
      </c>
      <c r="C2" s="98" t="s">
        <v>115</v>
      </c>
      <c r="D2" s="98" t="s">
        <v>133</v>
      </c>
      <c r="E2" s="98" t="s">
        <v>134</v>
      </c>
      <c r="F2" s="98" t="s">
        <v>140</v>
      </c>
      <c r="G2" s="98" t="s">
        <v>148</v>
      </c>
      <c r="H2" s="98" t="s">
        <v>563</v>
      </c>
      <c r="I2" s="98" t="s">
        <v>594</v>
      </c>
      <c r="J2" s="98" t="s">
        <v>600</v>
      </c>
      <c r="K2" s="98" t="s">
        <v>635</v>
      </c>
      <c r="L2" s="98" t="s">
        <v>639</v>
      </c>
      <c r="M2" s="98" t="s">
        <v>650</v>
      </c>
      <c r="N2" s="98" t="s">
        <v>664</v>
      </c>
      <c r="O2" s="98" t="s">
        <v>668</v>
      </c>
      <c r="P2" s="98" t="s">
        <v>673</v>
      </c>
      <c r="Q2" s="98" t="s">
        <v>677</v>
      </c>
      <c r="R2" s="98" t="s">
        <v>687</v>
      </c>
    </row>
    <row r="3" spans="1:21" ht="15" customHeight="1">
      <c r="A3" s="368" t="s">
        <v>298</v>
      </c>
      <c r="B3" s="368" t="s">
        <v>299</v>
      </c>
      <c r="C3" s="361">
        <v>0</v>
      </c>
      <c r="D3" s="361">
        <v>-67</v>
      </c>
      <c r="E3" s="361">
        <v>-4</v>
      </c>
      <c r="F3" s="361">
        <v>5</v>
      </c>
      <c r="G3" s="361">
        <v>0</v>
      </c>
      <c r="H3" s="361">
        <v>-2</v>
      </c>
      <c r="I3" s="361">
        <v>-1</v>
      </c>
      <c r="J3" s="361">
        <v>-25</v>
      </c>
      <c r="K3" s="361">
        <v>-4</v>
      </c>
      <c r="L3" s="361">
        <v>-3</v>
      </c>
      <c r="M3" s="361">
        <v>3</v>
      </c>
      <c r="N3" s="361">
        <v>-7</v>
      </c>
      <c r="O3" s="361">
        <v>10</v>
      </c>
      <c r="P3" s="361">
        <v>5</v>
      </c>
      <c r="Q3" s="361">
        <v>-3</v>
      </c>
      <c r="R3" s="361">
        <v>-11</v>
      </c>
      <c r="T3" s="516"/>
      <c r="U3" s="516"/>
    </row>
    <row r="4" spans="1:21" ht="15" customHeight="1">
      <c r="A4" s="365" t="s">
        <v>312</v>
      </c>
      <c r="B4" s="365" t="s">
        <v>306</v>
      </c>
      <c r="C4" s="362">
        <v>0</v>
      </c>
      <c r="D4" s="362">
        <v>-67</v>
      </c>
      <c r="E4" s="362">
        <v>-4</v>
      </c>
      <c r="F4" s="362">
        <v>5</v>
      </c>
      <c r="G4" s="362">
        <v>0</v>
      </c>
      <c r="H4" s="362">
        <v>-2</v>
      </c>
      <c r="I4" s="362">
        <v>-1</v>
      </c>
      <c r="J4" s="362">
        <v>-25</v>
      </c>
      <c r="K4" s="362">
        <v>-4</v>
      </c>
      <c r="L4" s="362">
        <v>-3</v>
      </c>
      <c r="M4" s="362">
        <v>3</v>
      </c>
      <c r="N4" s="362">
        <v>-7</v>
      </c>
      <c r="O4" s="362">
        <v>10</v>
      </c>
      <c r="P4" s="362">
        <v>5</v>
      </c>
      <c r="Q4" s="362">
        <v>-3</v>
      </c>
      <c r="R4" s="362">
        <v>-11</v>
      </c>
      <c r="T4" s="516"/>
      <c r="U4" s="516"/>
    </row>
    <row r="5" spans="1:21" ht="15" customHeight="1">
      <c r="A5" s="365" t="s">
        <v>313</v>
      </c>
      <c r="B5" s="365" t="s">
        <v>307</v>
      </c>
      <c r="C5" s="362">
        <v>0</v>
      </c>
      <c r="D5" s="362">
        <v>0</v>
      </c>
      <c r="E5" s="362">
        <v>0</v>
      </c>
      <c r="F5" s="362">
        <v>0</v>
      </c>
      <c r="G5" s="362">
        <v>0</v>
      </c>
      <c r="H5" s="362">
        <v>0</v>
      </c>
      <c r="I5" s="362">
        <v>0</v>
      </c>
      <c r="J5" s="362">
        <v>0</v>
      </c>
      <c r="K5" s="362">
        <v>0</v>
      </c>
      <c r="L5" s="362">
        <v>0</v>
      </c>
      <c r="M5" s="362">
        <v>0</v>
      </c>
      <c r="N5" s="362">
        <v>0</v>
      </c>
      <c r="O5" s="362">
        <v>0</v>
      </c>
      <c r="P5" s="362">
        <v>0</v>
      </c>
      <c r="Q5" s="362">
        <v>0</v>
      </c>
      <c r="R5" s="362">
        <v>0</v>
      </c>
      <c r="T5" s="516"/>
      <c r="U5" s="516"/>
    </row>
    <row r="6" spans="1:21" ht="15" customHeight="1">
      <c r="A6" s="365" t="s">
        <v>314</v>
      </c>
      <c r="B6" s="365" t="s">
        <v>308</v>
      </c>
      <c r="C6" s="362">
        <v>0</v>
      </c>
      <c r="D6" s="362">
        <v>0</v>
      </c>
      <c r="E6" s="362">
        <v>0</v>
      </c>
      <c r="F6" s="362">
        <v>0</v>
      </c>
      <c r="G6" s="362">
        <v>0</v>
      </c>
      <c r="H6" s="362">
        <v>0</v>
      </c>
      <c r="I6" s="362">
        <v>0</v>
      </c>
      <c r="J6" s="362">
        <v>0</v>
      </c>
      <c r="K6" s="362">
        <v>0</v>
      </c>
      <c r="L6" s="362">
        <v>0</v>
      </c>
      <c r="M6" s="362">
        <v>0</v>
      </c>
      <c r="N6" s="362">
        <v>0</v>
      </c>
      <c r="O6" s="362">
        <v>0</v>
      </c>
      <c r="P6" s="362">
        <v>0</v>
      </c>
      <c r="Q6" s="362">
        <v>0</v>
      </c>
      <c r="R6" s="362">
        <v>0</v>
      </c>
      <c r="T6" s="516"/>
      <c r="U6" s="516"/>
    </row>
    <row r="7" spans="1:21" ht="15" customHeight="1">
      <c r="A7" s="365" t="s">
        <v>309</v>
      </c>
      <c r="B7" s="365" t="s">
        <v>309</v>
      </c>
      <c r="C7" s="362">
        <v>0</v>
      </c>
      <c r="D7" s="362">
        <v>0</v>
      </c>
      <c r="E7" s="362">
        <v>0</v>
      </c>
      <c r="F7" s="362">
        <v>0</v>
      </c>
      <c r="G7" s="362">
        <v>0</v>
      </c>
      <c r="H7" s="362">
        <v>0</v>
      </c>
      <c r="I7" s="362">
        <v>0</v>
      </c>
      <c r="J7" s="362">
        <v>0</v>
      </c>
      <c r="K7" s="362">
        <v>0</v>
      </c>
      <c r="L7" s="362">
        <v>0</v>
      </c>
      <c r="M7" s="362">
        <v>0</v>
      </c>
      <c r="N7" s="362">
        <v>0</v>
      </c>
      <c r="O7" s="362">
        <v>0</v>
      </c>
      <c r="P7" s="362">
        <v>0</v>
      </c>
      <c r="Q7" s="362">
        <v>0</v>
      </c>
      <c r="R7" s="362">
        <v>0</v>
      </c>
      <c r="T7" s="516"/>
      <c r="U7" s="516"/>
    </row>
    <row r="8" spans="1:21" ht="15" customHeight="1">
      <c r="A8" s="368" t="s">
        <v>300</v>
      </c>
      <c r="B8" s="368" t="s">
        <v>303</v>
      </c>
      <c r="C8" s="361">
        <v>-218758</v>
      </c>
      <c r="D8" s="361">
        <v>-260620</v>
      </c>
      <c r="E8" s="361">
        <v>-244398</v>
      </c>
      <c r="F8" s="361">
        <v>-365996</v>
      </c>
      <c r="G8" s="361">
        <v>-280118</v>
      </c>
      <c r="H8" s="361">
        <v>-366957</v>
      </c>
      <c r="I8" s="361">
        <v>-323350</v>
      </c>
      <c r="J8" s="361">
        <v>-258576</v>
      </c>
      <c r="K8" s="361">
        <v>-489635</v>
      </c>
      <c r="L8" s="361">
        <v>-470681</v>
      </c>
      <c r="M8" s="361">
        <v>-350509</v>
      </c>
      <c r="N8" s="361">
        <v>-449882</v>
      </c>
      <c r="O8" s="361">
        <v>-401389</v>
      </c>
      <c r="P8" s="361">
        <v>-253308</v>
      </c>
      <c r="Q8" s="361">
        <v>-210013</v>
      </c>
      <c r="R8" s="361">
        <v>-267166</v>
      </c>
      <c r="T8" s="516"/>
      <c r="U8" s="516"/>
    </row>
    <row r="9" spans="1:21" s="103" customFormat="1" ht="15" customHeight="1">
      <c r="A9" s="365" t="s">
        <v>312</v>
      </c>
      <c r="B9" s="365" t="s">
        <v>306</v>
      </c>
      <c r="C9" s="362">
        <v>-18993</v>
      </c>
      <c r="D9" s="362">
        <v>-24151</v>
      </c>
      <c r="E9" s="362">
        <v>-38221</v>
      </c>
      <c r="F9" s="362">
        <v>-136336</v>
      </c>
      <c r="G9" s="362">
        <v>-16561</v>
      </c>
      <c r="H9" s="362">
        <v>-30145</v>
      </c>
      <c r="I9" s="362">
        <v>-44965</v>
      </c>
      <c r="J9" s="362">
        <v>-1695</v>
      </c>
      <c r="K9" s="362">
        <v>-12044</v>
      </c>
      <c r="L9" s="362">
        <v>-43979</v>
      </c>
      <c r="M9" s="362">
        <v>513</v>
      </c>
      <c r="N9" s="362">
        <v>-58589</v>
      </c>
      <c r="O9" s="362">
        <v>-42613</v>
      </c>
      <c r="P9" s="362">
        <v>-44037</v>
      </c>
      <c r="Q9" s="362">
        <v>-39021</v>
      </c>
      <c r="R9" s="362">
        <v>-24646</v>
      </c>
      <c r="T9" s="516"/>
      <c r="U9" s="516"/>
    </row>
    <row r="10" spans="1:21" s="103" customFormat="1" ht="15" customHeight="1">
      <c r="A10" s="365" t="s">
        <v>313</v>
      </c>
      <c r="B10" s="365" t="s">
        <v>307</v>
      </c>
      <c r="C10" s="362">
        <v>-60657</v>
      </c>
      <c r="D10" s="362">
        <v>-77190</v>
      </c>
      <c r="E10" s="362">
        <v>-91894</v>
      </c>
      <c r="F10" s="362">
        <v>-77906</v>
      </c>
      <c r="G10" s="362">
        <v>-47557</v>
      </c>
      <c r="H10" s="362">
        <v>-199036</v>
      </c>
      <c r="I10" s="362">
        <v>-125026</v>
      </c>
      <c r="J10" s="362">
        <v>-64382</v>
      </c>
      <c r="K10" s="362">
        <v>-260944</v>
      </c>
      <c r="L10" s="362">
        <v>-203816</v>
      </c>
      <c r="M10" s="362">
        <v>-97955</v>
      </c>
      <c r="N10" s="362">
        <v>-41823</v>
      </c>
      <c r="O10" s="362">
        <v>-21700</v>
      </c>
      <c r="P10" s="362">
        <v>32171</v>
      </c>
      <c r="Q10" s="362">
        <v>-35995</v>
      </c>
      <c r="R10" s="362">
        <v>-83263</v>
      </c>
      <c r="T10" s="516"/>
      <c r="U10" s="516"/>
    </row>
    <row r="11" spans="1:21" s="103" customFormat="1" ht="15" customHeight="1">
      <c r="A11" s="365" t="s">
        <v>314</v>
      </c>
      <c r="B11" s="365" t="s">
        <v>308</v>
      </c>
      <c r="C11" s="362">
        <v>-148670</v>
      </c>
      <c r="D11" s="362">
        <v>-168756</v>
      </c>
      <c r="E11" s="362">
        <v>-161983</v>
      </c>
      <c r="F11" s="362">
        <v>-145685</v>
      </c>
      <c r="G11" s="362">
        <v>-244530</v>
      </c>
      <c r="H11" s="362">
        <v>-148221</v>
      </c>
      <c r="I11" s="362">
        <v>-174146</v>
      </c>
      <c r="J11" s="362">
        <v>-205934</v>
      </c>
      <c r="K11" s="362">
        <v>-218512</v>
      </c>
      <c r="L11" s="362">
        <v>-226088</v>
      </c>
      <c r="M11" s="362">
        <v>-256963</v>
      </c>
      <c r="N11" s="362">
        <v>-368171</v>
      </c>
      <c r="O11" s="362">
        <v>-349279</v>
      </c>
      <c r="P11" s="362">
        <v>-253385</v>
      </c>
      <c r="Q11" s="362">
        <v>-148473</v>
      </c>
      <c r="R11" s="362">
        <v>-169029</v>
      </c>
      <c r="T11" s="516"/>
      <c r="U11" s="516"/>
    </row>
    <row r="12" spans="1:21" s="103" customFormat="1" ht="15" customHeight="1">
      <c r="A12" s="365" t="s">
        <v>309</v>
      </c>
      <c r="B12" s="365" t="s">
        <v>309</v>
      </c>
      <c r="C12" s="362">
        <v>9562</v>
      </c>
      <c r="D12" s="362">
        <v>9477</v>
      </c>
      <c r="E12" s="362">
        <v>47700</v>
      </c>
      <c r="F12" s="362">
        <v>-6069</v>
      </c>
      <c r="G12" s="362">
        <v>28530</v>
      </c>
      <c r="H12" s="362">
        <v>10445</v>
      </c>
      <c r="I12" s="362">
        <v>20787</v>
      </c>
      <c r="J12" s="362">
        <v>13435</v>
      </c>
      <c r="K12" s="362">
        <v>1865</v>
      </c>
      <c r="L12" s="362">
        <v>3202</v>
      </c>
      <c r="M12" s="362">
        <v>3896</v>
      </c>
      <c r="N12" s="362">
        <v>18701</v>
      </c>
      <c r="O12" s="362">
        <v>12203</v>
      </c>
      <c r="P12" s="362">
        <v>11943</v>
      </c>
      <c r="Q12" s="362">
        <v>13476</v>
      </c>
      <c r="R12" s="362">
        <v>9772</v>
      </c>
      <c r="T12" s="516"/>
      <c r="U12" s="516"/>
    </row>
    <row r="13" spans="1:21" ht="15" customHeight="1">
      <c r="A13" s="368" t="s">
        <v>301</v>
      </c>
      <c r="B13" s="368" t="s">
        <v>304</v>
      </c>
      <c r="C13" s="361">
        <v>17680</v>
      </c>
      <c r="D13" s="361">
        <v>-1272</v>
      </c>
      <c r="E13" s="361">
        <v>-7722</v>
      </c>
      <c r="F13" s="361">
        <v>3203</v>
      </c>
      <c r="G13" s="361">
        <v>7442</v>
      </c>
      <c r="H13" s="361">
        <v>-5847</v>
      </c>
      <c r="I13" s="361">
        <v>-12115</v>
      </c>
      <c r="J13" s="361">
        <v>5347</v>
      </c>
      <c r="K13" s="361">
        <v>18572</v>
      </c>
      <c r="L13" s="361">
        <v>-11486</v>
      </c>
      <c r="M13" s="361">
        <v>-9680</v>
      </c>
      <c r="N13" s="361">
        <v>-1817</v>
      </c>
      <c r="O13" s="361">
        <v>28671</v>
      </c>
      <c r="P13" s="361">
        <v>-11588</v>
      </c>
      <c r="Q13" s="361">
        <v>-9395</v>
      </c>
      <c r="R13" s="361">
        <v>-3784</v>
      </c>
      <c r="T13" s="516"/>
      <c r="U13" s="516"/>
    </row>
    <row r="14" spans="1:21" s="103" customFormat="1" ht="15" customHeight="1">
      <c r="A14" s="365" t="s">
        <v>312</v>
      </c>
      <c r="B14" s="365" t="s">
        <v>306</v>
      </c>
      <c r="C14" s="362">
        <v>0</v>
      </c>
      <c r="D14" s="362">
        <v>0</v>
      </c>
      <c r="E14" s="362">
        <v>0</v>
      </c>
      <c r="F14" s="362">
        <v>0</v>
      </c>
      <c r="G14" s="362">
        <v>0</v>
      </c>
      <c r="H14" s="362">
        <v>0</v>
      </c>
      <c r="I14" s="362">
        <v>0</v>
      </c>
      <c r="J14" s="362">
        <v>0</v>
      </c>
      <c r="K14" s="362">
        <v>0</v>
      </c>
      <c r="L14" s="362">
        <v>0</v>
      </c>
      <c r="M14" s="362">
        <v>0</v>
      </c>
      <c r="N14" s="362">
        <v>0</v>
      </c>
      <c r="O14" s="362">
        <v>0</v>
      </c>
      <c r="P14" s="362">
        <v>0</v>
      </c>
      <c r="Q14" s="362">
        <v>0</v>
      </c>
      <c r="R14" s="362">
        <v>0</v>
      </c>
      <c r="T14" s="516"/>
      <c r="U14" s="516"/>
    </row>
    <row r="15" spans="1:21" s="103" customFormat="1" ht="15" customHeight="1">
      <c r="A15" s="365" t="s">
        <v>313</v>
      </c>
      <c r="B15" s="365" t="s">
        <v>307</v>
      </c>
      <c r="C15" s="362">
        <v>0</v>
      </c>
      <c r="D15" s="362">
        <v>0</v>
      </c>
      <c r="E15" s="362">
        <v>0</v>
      </c>
      <c r="F15" s="362">
        <v>0</v>
      </c>
      <c r="G15" s="362">
        <v>0</v>
      </c>
      <c r="H15" s="362">
        <v>0</v>
      </c>
      <c r="I15" s="362">
        <v>0</v>
      </c>
      <c r="J15" s="362">
        <v>0</v>
      </c>
      <c r="K15" s="362">
        <v>0</v>
      </c>
      <c r="L15" s="362">
        <v>0</v>
      </c>
      <c r="M15" s="362">
        <v>0</v>
      </c>
      <c r="N15" s="362">
        <v>0</v>
      </c>
      <c r="O15" s="362">
        <v>0</v>
      </c>
      <c r="P15" s="362">
        <v>0</v>
      </c>
      <c r="Q15" s="362">
        <v>0</v>
      </c>
      <c r="R15" s="362">
        <v>0</v>
      </c>
      <c r="T15" s="516"/>
      <c r="U15" s="516"/>
    </row>
    <row r="16" spans="1:21" s="103" customFormat="1" ht="15" customHeight="1">
      <c r="A16" s="365" t="s">
        <v>314</v>
      </c>
      <c r="B16" s="365" t="s">
        <v>308</v>
      </c>
      <c r="C16" s="362">
        <v>17680</v>
      </c>
      <c r="D16" s="362">
        <v>-1272</v>
      </c>
      <c r="E16" s="362">
        <v>-7722</v>
      </c>
      <c r="F16" s="362">
        <v>3203</v>
      </c>
      <c r="G16" s="362">
        <v>7442</v>
      </c>
      <c r="H16" s="362">
        <v>-5847</v>
      </c>
      <c r="I16" s="362">
        <v>-12115</v>
      </c>
      <c r="J16" s="362">
        <v>5347</v>
      </c>
      <c r="K16" s="362">
        <v>18572</v>
      </c>
      <c r="L16" s="362">
        <v>-11486</v>
      </c>
      <c r="M16" s="362">
        <v>-9680</v>
      </c>
      <c r="N16" s="362">
        <v>-1817</v>
      </c>
      <c r="O16" s="362">
        <v>28671</v>
      </c>
      <c r="P16" s="362">
        <v>-11588</v>
      </c>
      <c r="Q16" s="362">
        <v>-9395</v>
      </c>
      <c r="R16" s="362">
        <v>-3784</v>
      </c>
      <c r="T16" s="516"/>
      <c r="U16" s="516"/>
    </row>
    <row r="17" spans="1:21" s="103" customFormat="1" ht="15" customHeight="1">
      <c r="A17" s="365" t="s">
        <v>309</v>
      </c>
      <c r="B17" s="365" t="s">
        <v>309</v>
      </c>
      <c r="C17" s="362">
        <v>0</v>
      </c>
      <c r="D17" s="362">
        <v>0</v>
      </c>
      <c r="E17" s="362">
        <v>0</v>
      </c>
      <c r="F17" s="362">
        <v>0</v>
      </c>
      <c r="G17" s="362">
        <v>0</v>
      </c>
      <c r="H17" s="362">
        <v>0</v>
      </c>
      <c r="I17" s="362">
        <v>0</v>
      </c>
      <c r="J17" s="362">
        <v>0</v>
      </c>
      <c r="K17" s="362">
        <v>0</v>
      </c>
      <c r="L17" s="362">
        <v>0</v>
      </c>
      <c r="M17" s="362">
        <v>0</v>
      </c>
      <c r="N17" s="362">
        <v>0</v>
      </c>
      <c r="O17" s="362">
        <v>0</v>
      </c>
      <c r="P17" s="362">
        <v>0</v>
      </c>
      <c r="Q17" s="362">
        <v>0</v>
      </c>
      <c r="R17" s="362">
        <v>0</v>
      </c>
      <c r="T17" s="516"/>
      <c r="U17" s="516"/>
    </row>
    <row r="18" spans="1:21" ht="24.6" customHeight="1">
      <c r="A18" s="369" t="s">
        <v>302</v>
      </c>
      <c r="B18" s="368" t="s">
        <v>305</v>
      </c>
      <c r="C18" s="361">
        <v>-2286</v>
      </c>
      <c r="D18" s="361">
        <v>4083</v>
      </c>
      <c r="E18" s="361">
        <v>-1541</v>
      </c>
      <c r="F18" s="361">
        <v>-7375</v>
      </c>
      <c r="G18" s="361">
        <v>9988</v>
      </c>
      <c r="H18" s="361">
        <v>16248</v>
      </c>
      <c r="I18" s="361">
        <v>-1090</v>
      </c>
      <c r="J18" s="361">
        <v>-10297</v>
      </c>
      <c r="K18" s="361">
        <v>4767</v>
      </c>
      <c r="L18" s="361">
        <v>1251</v>
      </c>
      <c r="M18" s="361">
        <v>1288</v>
      </c>
      <c r="N18" s="361">
        <v>-4989</v>
      </c>
      <c r="O18" s="361">
        <v>9629</v>
      </c>
      <c r="P18" s="361">
        <v>1044</v>
      </c>
      <c r="Q18" s="361">
        <v>-4150</v>
      </c>
      <c r="R18" s="361">
        <v>-2740</v>
      </c>
      <c r="T18" s="516"/>
      <c r="U18" s="516"/>
    </row>
    <row r="19" spans="1:21" s="103" customFormat="1" ht="15" customHeight="1">
      <c r="A19" s="365" t="s">
        <v>312</v>
      </c>
      <c r="B19" s="365" t="s">
        <v>306</v>
      </c>
      <c r="C19" s="362">
        <v>-2540</v>
      </c>
      <c r="D19" s="362">
        <v>1976</v>
      </c>
      <c r="E19" s="362">
        <v>1293</v>
      </c>
      <c r="F19" s="362">
        <v>-5753</v>
      </c>
      <c r="G19" s="362">
        <v>2495</v>
      </c>
      <c r="H19" s="362">
        <v>13299</v>
      </c>
      <c r="I19" s="362">
        <v>1365</v>
      </c>
      <c r="J19" s="362">
        <v>-2513</v>
      </c>
      <c r="K19" s="362">
        <v>8017</v>
      </c>
      <c r="L19" s="362">
        <v>-4388</v>
      </c>
      <c r="M19" s="362">
        <v>1227</v>
      </c>
      <c r="N19" s="362">
        <v>-9</v>
      </c>
      <c r="O19" s="362">
        <v>-1468</v>
      </c>
      <c r="P19" s="362">
        <v>-1249</v>
      </c>
      <c r="Q19" s="362">
        <v>-4571</v>
      </c>
      <c r="R19" s="362">
        <v>-3394</v>
      </c>
      <c r="T19" s="516"/>
      <c r="U19" s="516"/>
    </row>
    <row r="20" spans="1:21" s="103" customFormat="1" ht="15" customHeight="1">
      <c r="A20" s="365" t="s">
        <v>313</v>
      </c>
      <c r="B20" s="365" t="s">
        <v>307</v>
      </c>
      <c r="C20" s="362">
        <v>2111</v>
      </c>
      <c r="D20" s="362">
        <v>3344</v>
      </c>
      <c r="E20" s="362">
        <v>1988</v>
      </c>
      <c r="F20" s="362">
        <v>-2958</v>
      </c>
      <c r="G20" s="362">
        <v>2942</v>
      </c>
      <c r="H20" s="362">
        <v>388</v>
      </c>
      <c r="I20" s="362">
        <v>-670</v>
      </c>
      <c r="J20" s="362">
        <v>164</v>
      </c>
      <c r="K20" s="362">
        <v>1127</v>
      </c>
      <c r="L20" s="362">
        <v>-4865</v>
      </c>
      <c r="M20" s="362">
        <v>1522</v>
      </c>
      <c r="N20" s="362">
        <v>-1483</v>
      </c>
      <c r="O20" s="362">
        <v>2266</v>
      </c>
      <c r="P20" s="362">
        <v>650</v>
      </c>
      <c r="Q20" s="362">
        <v>127</v>
      </c>
      <c r="R20" s="362">
        <v>650</v>
      </c>
      <c r="T20" s="516"/>
      <c r="U20" s="516"/>
    </row>
    <row r="21" spans="1:21" s="103" customFormat="1" ht="15" customHeight="1">
      <c r="A21" s="365" t="s">
        <v>314</v>
      </c>
      <c r="B21" s="365" t="s">
        <v>308</v>
      </c>
      <c r="C21" s="362">
        <v>-1857</v>
      </c>
      <c r="D21" s="362">
        <v>-1237</v>
      </c>
      <c r="E21" s="362">
        <v>-4822</v>
      </c>
      <c r="F21" s="362">
        <v>1336</v>
      </c>
      <c r="G21" s="362">
        <v>4551</v>
      </c>
      <c r="H21" s="362">
        <v>2561</v>
      </c>
      <c r="I21" s="362">
        <v>-1785</v>
      </c>
      <c r="J21" s="362">
        <v>-7948</v>
      </c>
      <c r="K21" s="362">
        <v>-4377</v>
      </c>
      <c r="L21" s="362">
        <v>10504</v>
      </c>
      <c r="M21" s="362">
        <v>-1461</v>
      </c>
      <c r="N21" s="362">
        <v>-3497</v>
      </c>
      <c r="O21" s="362">
        <v>8831</v>
      </c>
      <c r="P21" s="362">
        <v>1643</v>
      </c>
      <c r="Q21" s="362">
        <v>294</v>
      </c>
      <c r="R21" s="362">
        <v>4</v>
      </c>
      <c r="T21" s="516"/>
      <c r="U21" s="516"/>
    </row>
    <row r="22" spans="1:21" s="103" customFormat="1" ht="15" customHeight="1">
      <c r="A22" s="366" t="s">
        <v>309</v>
      </c>
      <c r="B22" s="366" t="s">
        <v>309</v>
      </c>
      <c r="C22" s="363">
        <v>0</v>
      </c>
      <c r="D22" s="363">
        <v>0</v>
      </c>
      <c r="E22" s="362">
        <v>0</v>
      </c>
      <c r="F22" s="362">
        <v>0</v>
      </c>
      <c r="G22" s="363">
        <v>0</v>
      </c>
      <c r="H22" s="363">
        <v>0</v>
      </c>
      <c r="I22" s="363">
        <v>0</v>
      </c>
      <c r="J22" s="362">
        <v>0</v>
      </c>
      <c r="K22" s="362">
        <v>0</v>
      </c>
      <c r="L22" s="362">
        <v>0</v>
      </c>
      <c r="M22" s="362">
        <v>0</v>
      </c>
      <c r="N22" s="362">
        <v>0</v>
      </c>
      <c r="O22" s="362">
        <v>0</v>
      </c>
      <c r="P22" s="362">
        <v>0</v>
      </c>
      <c r="Q22" s="362">
        <v>0</v>
      </c>
      <c r="R22" s="362">
        <v>0</v>
      </c>
      <c r="T22" s="516"/>
      <c r="U22" s="516"/>
    </row>
    <row r="23" spans="1:21" s="109" customFormat="1" ht="15" customHeight="1">
      <c r="A23" s="367" t="s">
        <v>56</v>
      </c>
      <c r="B23" s="367" t="s">
        <v>42</v>
      </c>
      <c r="C23" s="364">
        <v>-203364</v>
      </c>
      <c r="D23" s="364">
        <v>-257876</v>
      </c>
      <c r="E23" s="364">
        <v>-253665</v>
      </c>
      <c r="F23" s="364">
        <v>-370163</v>
      </c>
      <c r="G23" s="364">
        <v>-262688</v>
      </c>
      <c r="H23" s="364">
        <v>-356558</v>
      </c>
      <c r="I23" s="364">
        <v>-336556</v>
      </c>
      <c r="J23" s="364">
        <v>-263551</v>
      </c>
      <c r="K23" s="364">
        <v>-466300</v>
      </c>
      <c r="L23" s="364">
        <v>-480919</v>
      </c>
      <c r="M23" s="364">
        <v>-358898</v>
      </c>
      <c r="N23" s="364">
        <v>-456695</v>
      </c>
      <c r="O23" s="364">
        <v>-363079</v>
      </c>
      <c r="P23" s="364">
        <v>-263847</v>
      </c>
      <c r="Q23" s="364">
        <v>-223561</v>
      </c>
      <c r="R23" s="364">
        <v>-273701</v>
      </c>
      <c r="T23" s="516"/>
      <c r="U23" s="516"/>
    </row>
    <row r="24" spans="1:21" s="291" customFormat="1">
      <c r="C24" s="288">
        <v>0</v>
      </c>
      <c r="D24" s="288">
        <v>0</v>
      </c>
      <c r="E24" s="288">
        <v>0</v>
      </c>
      <c r="F24" s="288"/>
      <c r="G24" s="288">
        <v>0</v>
      </c>
      <c r="H24" s="288">
        <v>0</v>
      </c>
      <c r="I24" s="288">
        <v>0</v>
      </c>
      <c r="J24" s="288">
        <v>0</v>
      </c>
      <c r="K24" s="288">
        <v>0</v>
      </c>
      <c r="L24" s="288">
        <v>0</v>
      </c>
      <c r="M24" s="288"/>
      <c r="N24" s="288"/>
      <c r="O24" s="288"/>
      <c r="P24" s="288"/>
      <c r="Q24" s="288"/>
    </row>
  </sheetData>
  <customSheetViews>
    <customSheetView guid="{FD6B9644-7869-4AE4-B5F4-2F6A3AB7CBDB}">
      <pane xSplit="2" ySplit="1" topLeftCell="C2" activePane="bottomRight" state="frozen"/>
      <selection pane="bottomRight" activeCell="J27" sqref="J27"/>
      <pageMargins left="0.7" right="0.7" top="0.75" bottom="0.75" header="0.3" footer="0.3"/>
      <pageSetup paperSize="9" orientation="portrait" horizontalDpi="1200" verticalDpi="1200" r:id="rId1"/>
    </customSheetView>
    <customSheetView guid="{9AF4A83C-CF57-4B40-8A74-6A0EA6C2FE5C}">
      <selection activeCell="H27" sqref="H27"/>
      <pageMargins left="0.7" right="0.7" top="0.75" bottom="0.75" header="0.3" footer="0.3"/>
      <pageSetup paperSize="9" orientation="portrait" horizontalDpi="1200" verticalDpi="1200" r:id="rId2"/>
    </customSheetView>
    <customSheetView guid="{687A4863-1825-4D63-B732-E76682E6DE4F}" scale="90" topLeftCell="B1">
      <selection activeCell="J26" sqref="J26"/>
      <pageMargins left="0.7" right="0.7" top="0.75" bottom="0.75" header="0.3" footer="0.3"/>
      <pageSetup paperSize="9" orientation="portrait" r:id="rId3"/>
    </customSheetView>
    <customSheetView guid="{57267270-6A97-4850-9DB6-FE6B399379AA}">
      <selection activeCell="D10" sqref="D10"/>
      <pageMargins left="0.7" right="0.7" top="0.75" bottom="0.75" header="0.3" footer="0.3"/>
    </customSheetView>
    <customSheetView guid="{8DA78CF1-615A-4626-9893-6751995631A4}">
      <selection activeCell="G27" sqref="G27"/>
      <pageMargins left="0.7" right="0.7" top="0.75" bottom="0.75" header="0.3" footer="0.3"/>
    </customSheetView>
    <customSheetView guid="{12F8D032-8143-430B-8DFF-852E8796C402}">
      <selection activeCell="H24" sqref="H24"/>
      <pageMargins left="0.7" right="0.7" top="0.75" bottom="0.75" header="0.3" footer="0.3"/>
    </customSheetView>
    <customSheetView guid="{899D69CD-4B7E-42BC-9944-5BD922EB798C}" topLeftCell="G1">
      <selection activeCell="M2" sqref="M2"/>
      <pageMargins left="0.7" right="0.7" top="0.75" bottom="0.75" header="0.3" footer="0.3"/>
      <pageSetup paperSize="9" orientation="portrait" horizontalDpi="1200" verticalDpi="1200" r:id="rId4"/>
    </customSheetView>
    <customSheetView guid="{25FAB884-5E17-4008-8139-33D910C7DEFE}">
      <selection activeCell="L27" sqref="L27"/>
      <pageMargins left="0.7" right="0.7" top="0.75" bottom="0.75" header="0.3" footer="0.3"/>
      <pageSetup paperSize="9" orientation="portrait" horizontalDpi="1200" verticalDpi="1200" r:id="rId5"/>
    </customSheetView>
  </customSheetViews>
  <pageMargins left="0.7" right="0.7" top="0.75" bottom="0.75" header="0.3" footer="0.3"/>
  <pageSetup paperSize="9" orientation="portrait" horizontalDpi="1200" verticalDpi="1200"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zoomScaleNormal="95" workbookViewId="0">
      <pane xSplit="2" ySplit="2" topLeftCell="P3" activePane="bottomRight" state="frozen"/>
      <selection pane="topRight" activeCell="C1" sqref="C1"/>
      <selection pane="bottomLeft" activeCell="A3" sqref="A3"/>
      <selection pane="bottomRight" activeCell="C3" sqref="C3"/>
    </sheetView>
  </sheetViews>
  <sheetFormatPr defaultColWidth="9.140625" defaultRowHeight="15"/>
  <cols>
    <col min="1" max="2" width="46.5703125" style="20" customWidth="1"/>
    <col min="3" max="13" width="15.85546875" style="19" customWidth="1"/>
    <col min="14" max="22" width="15.85546875" style="89" customWidth="1"/>
    <col min="23" max="23" width="9.140625" style="19"/>
    <col min="24" max="28" width="9.140625" style="283"/>
    <col min="29" max="16384" width="9.140625" style="19"/>
  </cols>
  <sheetData>
    <row r="1" spans="1:28">
      <c r="M1" s="271"/>
    </row>
    <row r="2" spans="1:28" ht="15.75" thickBot="1">
      <c r="A2" s="30" t="s">
        <v>58</v>
      </c>
      <c r="B2" s="30" t="s">
        <v>11</v>
      </c>
      <c r="C2" s="35" t="s">
        <v>181</v>
      </c>
      <c r="D2" s="35" t="s">
        <v>182</v>
      </c>
      <c r="E2" s="35" t="s">
        <v>183</v>
      </c>
      <c r="F2" s="35" t="s">
        <v>184</v>
      </c>
      <c r="G2" s="35" t="s">
        <v>185</v>
      </c>
      <c r="H2" s="35" t="s">
        <v>186</v>
      </c>
      <c r="I2" s="35" t="s">
        <v>187</v>
      </c>
      <c r="J2" s="35" t="s">
        <v>188</v>
      </c>
      <c r="K2" s="35" t="s">
        <v>189</v>
      </c>
      <c r="L2" s="35" t="s">
        <v>190</v>
      </c>
      <c r="M2" s="35" t="s">
        <v>595</v>
      </c>
      <c r="N2" s="35" t="s">
        <v>603</v>
      </c>
      <c r="O2" s="35" t="s">
        <v>636</v>
      </c>
      <c r="P2" s="35" t="s">
        <v>640</v>
      </c>
      <c r="Q2" s="35" t="s">
        <v>651</v>
      </c>
      <c r="R2" s="35" t="s">
        <v>665</v>
      </c>
      <c r="S2" s="35" t="s">
        <v>669</v>
      </c>
      <c r="T2" s="35" t="s">
        <v>674</v>
      </c>
      <c r="U2" s="35" t="s">
        <v>678</v>
      </c>
      <c r="V2" s="35" t="s">
        <v>690</v>
      </c>
    </row>
    <row r="3" spans="1:28">
      <c r="A3" s="31" t="s">
        <v>708</v>
      </c>
      <c r="B3" s="31" t="s">
        <v>287</v>
      </c>
      <c r="C3" s="36">
        <v>-15749</v>
      </c>
      <c r="D3" s="36">
        <v>-267</v>
      </c>
      <c r="E3" s="36">
        <v>-29211</v>
      </c>
      <c r="F3" s="36">
        <v>-14313</v>
      </c>
      <c r="G3" s="36">
        <v>-9834</v>
      </c>
      <c r="H3" s="36">
        <v>-69924</v>
      </c>
      <c r="I3" s="36">
        <v>-19003</v>
      </c>
      <c r="J3" s="36">
        <v>-26552</v>
      </c>
      <c r="K3" s="37">
        <v>-13687</v>
      </c>
      <c r="L3" s="37">
        <v>-15704</v>
      </c>
      <c r="M3" s="37">
        <v>-13976</v>
      </c>
      <c r="N3" s="37">
        <v>-16105</v>
      </c>
      <c r="O3" s="37">
        <v>-21264</v>
      </c>
      <c r="P3" s="37">
        <v>-46747</v>
      </c>
      <c r="Q3" s="37">
        <v>-33361</v>
      </c>
      <c r="R3" s="37">
        <v>-220685</v>
      </c>
      <c r="S3" s="37">
        <v>-141984</v>
      </c>
      <c r="T3" s="37">
        <v>-424597</v>
      </c>
      <c r="U3" s="37">
        <v>-161424</v>
      </c>
      <c r="V3" s="37">
        <v>-277621</v>
      </c>
    </row>
    <row r="4" spans="1:28" s="89" customFormat="1">
      <c r="A4" s="159" t="s">
        <v>693</v>
      </c>
      <c r="B4" s="159" t="s">
        <v>667</v>
      </c>
      <c r="C4" s="37">
        <v>0</v>
      </c>
      <c r="D4" s="37">
        <v>0</v>
      </c>
      <c r="E4" s="37">
        <v>0</v>
      </c>
      <c r="F4" s="37">
        <v>0</v>
      </c>
      <c r="G4" s="37">
        <v>0</v>
      </c>
      <c r="H4" s="37">
        <v>0</v>
      </c>
      <c r="I4" s="37">
        <v>0</v>
      </c>
      <c r="J4" s="37">
        <v>0</v>
      </c>
      <c r="K4" s="37">
        <v>0</v>
      </c>
      <c r="L4" s="37">
        <v>0</v>
      </c>
      <c r="M4" s="37">
        <v>-9954</v>
      </c>
      <c r="N4" s="37">
        <v>-256674</v>
      </c>
      <c r="O4" s="37">
        <v>-47105</v>
      </c>
      <c r="P4" s="37">
        <v>-63228</v>
      </c>
      <c r="Q4" s="37">
        <v>0</v>
      </c>
      <c r="R4" s="37">
        <v>-90860</v>
      </c>
      <c r="S4" s="37">
        <v>-78824</v>
      </c>
      <c r="T4" s="37">
        <v>-116772</v>
      </c>
      <c r="U4" s="37">
        <v>0</v>
      </c>
      <c r="V4" s="37">
        <v>-354369</v>
      </c>
      <c r="X4" s="283"/>
      <c r="Y4" s="283"/>
      <c r="Z4" s="283"/>
      <c r="AA4" s="283"/>
      <c r="AB4" s="283"/>
    </row>
    <row r="5" spans="1:28" ht="38.25">
      <c r="A5" s="32" t="s">
        <v>694</v>
      </c>
      <c r="B5" s="32" t="s">
        <v>591</v>
      </c>
      <c r="C5" s="37">
        <v>0</v>
      </c>
      <c r="D5" s="37">
        <v>0</v>
      </c>
      <c r="E5" s="37">
        <v>0</v>
      </c>
      <c r="F5" s="37">
        <v>-8397</v>
      </c>
      <c r="G5" s="37">
        <v>0</v>
      </c>
      <c r="H5" s="37">
        <v>0</v>
      </c>
      <c r="I5" s="37">
        <v>0</v>
      </c>
      <c r="J5" s="37">
        <v>-13054</v>
      </c>
      <c r="K5" s="37">
        <v>0</v>
      </c>
      <c r="L5" s="37">
        <v>-17460</v>
      </c>
      <c r="M5" s="37">
        <v>-1097</v>
      </c>
      <c r="N5" s="37">
        <v>-15578</v>
      </c>
      <c r="O5" s="37">
        <v>-8687</v>
      </c>
      <c r="P5" s="37">
        <v>-23978</v>
      </c>
      <c r="Q5" s="37">
        <v>-3925</v>
      </c>
      <c r="R5" s="37">
        <v>-5815</v>
      </c>
      <c r="S5" s="37">
        <v>-8783</v>
      </c>
      <c r="T5" s="37">
        <v>-2909</v>
      </c>
      <c r="U5" s="37">
        <v>-15696</v>
      </c>
      <c r="V5" s="37">
        <v>-33554</v>
      </c>
    </row>
    <row r="6" spans="1:28" ht="15" customHeight="1">
      <c r="A6" s="32" t="s">
        <v>262</v>
      </c>
      <c r="B6" s="32" t="s">
        <v>288</v>
      </c>
      <c r="C6" s="37">
        <v>-1004</v>
      </c>
      <c r="D6" s="37">
        <v>-3826</v>
      </c>
      <c r="E6" s="37">
        <v>-1691</v>
      </c>
      <c r="F6" s="37">
        <v>-1656</v>
      </c>
      <c r="G6" s="37">
        <v>-5605</v>
      </c>
      <c r="H6" s="37">
        <v>-2342</v>
      </c>
      <c r="I6" s="37">
        <v>-2819</v>
      </c>
      <c r="J6" s="37">
        <v>-4031</v>
      </c>
      <c r="K6" s="37">
        <v>-498</v>
      </c>
      <c r="L6" s="37">
        <v>-718</v>
      </c>
      <c r="M6" s="37">
        <v>-1411</v>
      </c>
      <c r="N6" s="37">
        <v>-995</v>
      </c>
      <c r="O6" s="37">
        <v>-963</v>
      </c>
      <c r="P6" s="37">
        <v>-707</v>
      </c>
      <c r="Q6" s="37">
        <v>-786</v>
      </c>
      <c r="R6" s="37">
        <v>-3719</v>
      </c>
      <c r="S6" s="37">
        <v>-871</v>
      </c>
      <c r="T6" s="37">
        <v>-1113</v>
      </c>
      <c r="U6" s="37">
        <v>-953</v>
      </c>
      <c r="V6" s="37">
        <v>-7736</v>
      </c>
    </row>
    <row r="7" spans="1:28" ht="15" customHeight="1">
      <c r="A7" s="32" t="s">
        <v>263</v>
      </c>
      <c r="B7" s="32" t="s">
        <v>289</v>
      </c>
      <c r="C7" s="37">
        <v>-190</v>
      </c>
      <c r="D7" s="37">
        <v>-197</v>
      </c>
      <c r="E7" s="37">
        <v>-407</v>
      </c>
      <c r="F7" s="37">
        <v>-198</v>
      </c>
      <c r="G7" s="37">
        <v>-181</v>
      </c>
      <c r="H7" s="37">
        <v>-353</v>
      </c>
      <c r="I7" s="37">
        <v>-221</v>
      </c>
      <c r="J7" s="37">
        <v>-228</v>
      </c>
      <c r="K7" s="37">
        <v>-182</v>
      </c>
      <c r="L7" s="37">
        <v>-367</v>
      </c>
      <c r="M7" s="37">
        <v>-340</v>
      </c>
      <c r="N7" s="37">
        <v>-177</v>
      </c>
      <c r="O7" s="37">
        <v>-188</v>
      </c>
      <c r="P7" s="37">
        <v>-432</v>
      </c>
      <c r="Q7" s="37">
        <v>-275</v>
      </c>
      <c r="R7" s="37">
        <v>-297</v>
      </c>
      <c r="S7" s="37">
        <v>-234</v>
      </c>
      <c r="T7" s="37">
        <v>-341</v>
      </c>
      <c r="U7" s="37">
        <v>-260</v>
      </c>
      <c r="V7" s="37">
        <v>-276</v>
      </c>
    </row>
    <row r="8" spans="1:28" ht="15" customHeight="1">
      <c r="A8" s="32" t="s">
        <v>264</v>
      </c>
      <c r="B8" s="32" t="s">
        <v>290</v>
      </c>
      <c r="C8" s="37">
        <v>-4725</v>
      </c>
      <c r="D8" s="37">
        <v>-3429</v>
      </c>
      <c r="E8" s="37">
        <v>-2465</v>
      </c>
      <c r="F8" s="37">
        <v>7528</v>
      </c>
      <c r="G8" s="37">
        <v>-3339</v>
      </c>
      <c r="H8" s="37">
        <v>-3568</v>
      </c>
      <c r="I8" s="37">
        <v>-3962</v>
      </c>
      <c r="J8" s="37">
        <v>9005</v>
      </c>
      <c r="K8" s="37">
        <v>-300</v>
      </c>
      <c r="L8" s="37">
        <v>-599</v>
      </c>
      <c r="M8" s="37">
        <v>-776</v>
      </c>
      <c r="N8" s="37">
        <v>-562</v>
      </c>
      <c r="O8" s="37">
        <v>-775</v>
      </c>
      <c r="P8" s="37">
        <v>-300</v>
      </c>
      <c r="Q8" s="37">
        <v>-280</v>
      </c>
      <c r="R8" s="37">
        <v>-740</v>
      </c>
      <c r="S8" s="37">
        <v>-724</v>
      </c>
      <c r="T8" s="37">
        <v>-168</v>
      </c>
      <c r="U8" s="37">
        <v>-447</v>
      </c>
      <c r="V8" s="37">
        <v>-514</v>
      </c>
    </row>
    <row r="9" spans="1:28" ht="15" customHeight="1">
      <c r="A9" s="32" t="s">
        <v>265</v>
      </c>
      <c r="B9" s="32" t="s">
        <v>291</v>
      </c>
      <c r="C9" s="37">
        <v>-1500</v>
      </c>
      <c r="D9" s="37">
        <v>-922</v>
      </c>
      <c r="E9" s="37">
        <v>-30</v>
      </c>
      <c r="F9" s="37">
        <v>-2424</v>
      </c>
      <c r="G9" s="37">
        <v>-39</v>
      </c>
      <c r="H9" s="37">
        <v>-2729</v>
      </c>
      <c r="I9" s="37">
        <v>-399</v>
      </c>
      <c r="J9" s="37">
        <v>-1568</v>
      </c>
      <c r="K9" s="37">
        <v>-2233</v>
      </c>
      <c r="L9" s="37">
        <v>-2229</v>
      </c>
      <c r="M9" s="37">
        <v>-107</v>
      </c>
      <c r="N9" s="37">
        <v>-446</v>
      </c>
      <c r="O9" s="37">
        <v>-2034</v>
      </c>
      <c r="P9" s="37">
        <v>-3945</v>
      </c>
      <c r="Q9" s="37">
        <v>-682</v>
      </c>
      <c r="R9" s="37">
        <v>-1794</v>
      </c>
      <c r="S9" s="37">
        <v>-26</v>
      </c>
      <c r="T9" s="37">
        <v>-5738</v>
      </c>
      <c r="U9" s="37">
        <v>-14</v>
      </c>
      <c r="V9" s="37">
        <v>-2632</v>
      </c>
    </row>
    <row r="10" spans="1:28" s="89" customFormat="1" ht="25.5">
      <c r="A10" s="32" t="s">
        <v>258</v>
      </c>
      <c r="B10" s="32" t="s">
        <v>280</v>
      </c>
      <c r="C10" s="36"/>
      <c r="D10" s="36"/>
      <c r="E10" s="36"/>
      <c r="F10" s="36"/>
      <c r="G10" s="36"/>
      <c r="H10" s="36"/>
      <c r="I10" s="36"/>
      <c r="J10" s="36"/>
      <c r="K10" s="263"/>
      <c r="L10" s="263"/>
      <c r="M10" s="263"/>
      <c r="N10" s="37"/>
      <c r="O10" s="37">
        <v>0</v>
      </c>
      <c r="P10" s="37">
        <v>0</v>
      </c>
      <c r="Q10" s="37">
        <v>0</v>
      </c>
      <c r="R10" s="37">
        <v>0</v>
      </c>
      <c r="S10" s="37">
        <v>-2647</v>
      </c>
      <c r="T10" s="37">
        <v>3940</v>
      </c>
      <c r="U10" s="37">
        <v>-7080</v>
      </c>
      <c r="V10" s="37">
        <v>-9981</v>
      </c>
      <c r="X10" s="283"/>
      <c r="Y10" s="283"/>
      <c r="Z10" s="283"/>
      <c r="AA10" s="283"/>
      <c r="AB10" s="283"/>
    </row>
    <row r="11" spans="1:28" ht="15" customHeight="1">
      <c r="A11" s="33" t="s">
        <v>261</v>
      </c>
      <c r="B11" s="33" t="s">
        <v>283</v>
      </c>
      <c r="C11" s="36">
        <v>-4825</v>
      </c>
      <c r="D11" s="36">
        <v>-8014</v>
      </c>
      <c r="E11" s="36">
        <v>-5357</v>
      </c>
      <c r="F11" s="36">
        <v>-10780</v>
      </c>
      <c r="G11" s="36">
        <v>-7163</v>
      </c>
      <c r="H11" s="36">
        <v>-5632</v>
      </c>
      <c r="I11" s="36">
        <v>-7677</v>
      </c>
      <c r="J11" s="36">
        <v>-11523</v>
      </c>
      <c r="K11" s="263">
        <v>-9892</v>
      </c>
      <c r="L11" s="263">
        <v>-8955</v>
      </c>
      <c r="M11" s="263">
        <v>-7758</v>
      </c>
      <c r="N11" s="37">
        <v>-13102</v>
      </c>
      <c r="O11" s="37">
        <v>-10324</v>
      </c>
      <c r="P11" s="37">
        <v>-10720</v>
      </c>
      <c r="Q11" s="37">
        <v>-15140</v>
      </c>
      <c r="R11" s="37">
        <v>-12093</v>
      </c>
      <c r="S11" s="37">
        <v>-15370</v>
      </c>
      <c r="T11" s="37">
        <v>-19904</v>
      </c>
      <c r="U11" s="37">
        <v>-11644</v>
      </c>
      <c r="V11" s="37">
        <v>-34830</v>
      </c>
    </row>
    <row r="12" spans="1:28" ht="15" customHeight="1">
      <c r="A12" s="34" t="s">
        <v>56</v>
      </c>
      <c r="B12" s="34" t="s">
        <v>42</v>
      </c>
      <c r="C12" s="38">
        <v>-27993</v>
      </c>
      <c r="D12" s="38">
        <v>-16655</v>
      </c>
      <c r="E12" s="38">
        <v>-39161</v>
      </c>
      <c r="F12" s="38">
        <v>-30240</v>
      </c>
      <c r="G12" s="38">
        <v>-26161</v>
      </c>
      <c r="H12" s="38">
        <v>-84548</v>
      </c>
      <c r="I12" s="38">
        <v>-34081</v>
      </c>
      <c r="J12" s="38">
        <v>-47951</v>
      </c>
      <c r="K12" s="38">
        <v>-26792</v>
      </c>
      <c r="L12" s="38">
        <v>-46032</v>
      </c>
      <c r="M12" s="38">
        <v>-35419</v>
      </c>
      <c r="N12" s="38">
        <v>-303639</v>
      </c>
      <c r="O12" s="38">
        <v>-91340</v>
      </c>
      <c r="P12" s="38">
        <v>-150057</v>
      </c>
      <c r="Q12" s="38">
        <v>-54449</v>
      </c>
      <c r="R12" s="38">
        <v>-336003</v>
      </c>
      <c r="S12" s="38">
        <v>-249463</v>
      </c>
      <c r="T12" s="38">
        <v>-567602</v>
      </c>
      <c r="U12" s="38">
        <v>-197518</v>
      </c>
      <c r="V12" s="38">
        <v>-721513</v>
      </c>
    </row>
    <row r="13" spans="1:28">
      <c r="B13" s="241"/>
      <c r="C13" s="319"/>
      <c r="D13" s="319"/>
      <c r="E13" s="319"/>
      <c r="F13" s="319"/>
      <c r="G13" s="319"/>
      <c r="H13" s="319"/>
      <c r="I13" s="319"/>
      <c r="J13" s="319"/>
      <c r="K13" s="319"/>
      <c r="L13" s="319"/>
      <c r="M13" s="319"/>
      <c r="N13" s="319"/>
      <c r="O13" s="319"/>
      <c r="P13" s="319"/>
      <c r="Q13" s="319"/>
      <c r="R13" s="319"/>
      <c r="S13" s="319"/>
      <c r="T13" s="319"/>
      <c r="U13" s="319"/>
      <c r="V13" s="319"/>
    </row>
    <row r="14" spans="1:28">
      <c r="B14" s="313"/>
      <c r="C14" s="311"/>
      <c r="D14" s="311"/>
      <c r="E14" s="311"/>
      <c r="F14" s="312"/>
      <c r="G14" s="312"/>
      <c r="H14" s="312"/>
      <c r="I14" s="312"/>
      <c r="J14" s="312"/>
      <c r="K14" s="312"/>
      <c r="L14" s="312"/>
      <c r="M14" s="312"/>
      <c r="N14" s="312"/>
      <c r="O14" s="312"/>
      <c r="P14" s="312"/>
      <c r="Q14" s="312"/>
      <c r="R14" s="312"/>
      <c r="S14" s="312"/>
      <c r="T14" s="312"/>
      <c r="U14" s="312"/>
      <c r="V14" s="312"/>
      <c r="W14" s="517"/>
    </row>
    <row r="15" spans="1:28">
      <c r="B15" s="313"/>
      <c r="C15" s="314"/>
      <c r="D15" s="314"/>
      <c r="E15" s="314"/>
      <c r="F15" s="314"/>
      <c r="G15" s="314"/>
      <c r="H15" s="314"/>
      <c r="I15" s="314"/>
      <c r="J15" s="314"/>
      <c r="K15" s="456"/>
      <c r="L15" s="456"/>
      <c r="M15" s="456"/>
      <c r="N15" s="456"/>
      <c r="O15" s="456"/>
      <c r="P15" s="456"/>
      <c r="Q15" s="456"/>
      <c r="R15" s="456"/>
      <c r="S15" s="456"/>
      <c r="T15" s="456"/>
      <c r="U15" s="456"/>
      <c r="V15" s="456"/>
    </row>
    <row r="16" spans="1:28" s="89" customFormat="1">
      <c r="A16" s="20"/>
      <c r="B16" s="315"/>
      <c r="C16" s="91"/>
      <c r="D16" s="91"/>
      <c r="E16" s="91"/>
      <c r="F16" s="91"/>
      <c r="G16" s="270"/>
      <c r="H16" s="91"/>
      <c r="I16" s="91"/>
      <c r="J16" s="91"/>
      <c r="K16" s="282"/>
      <c r="L16" s="91"/>
      <c r="M16" s="91"/>
      <c r="N16" s="91"/>
      <c r="O16" s="91"/>
      <c r="P16" s="91"/>
      <c r="Q16" s="91"/>
      <c r="R16" s="91"/>
      <c r="S16" s="91"/>
      <c r="T16" s="91"/>
      <c r="U16" s="91"/>
      <c r="V16" s="91"/>
      <c r="X16" s="283"/>
      <c r="Y16" s="283"/>
      <c r="Z16" s="283"/>
      <c r="AA16" s="283"/>
      <c r="AB16" s="283"/>
    </row>
    <row r="17" spans="7:23">
      <c r="G17" s="271"/>
    </row>
    <row r="18" spans="7:23">
      <c r="G18" s="271"/>
    </row>
    <row r="19" spans="7:23">
      <c r="G19" s="271"/>
    </row>
    <row r="20" spans="7:23">
      <c r="G20" s="271"/>
      <c r="W20" s="517"/>
    </row>
    <row r="21" spans="7:23">
      <c r="G21" s="271"/>
    </row>
    <row r="22" spans="7:23">
      <c r="G22" s="271"/>
    </row>
    <row r="23" spans="7:23">
      <c r="G23" s="271"/>
    </row>
    <row r="24" spans="7:23">
      <c r="G24" s="271"/>
    </row>
    <row r="25" spans="7:23">
      <c r="G25" s="271"/>
    </row>
    <row r="26" spans="7:23">
      <c r="G26" s="271"/>
    </row>
    <row r="27" spans="7:23">
      <c r="G27" s="271"/>
    </row>
  </sheetData>
  <customSheetViews>
    <customSheetView guid="{FD6B9644-7869-4AE4-B5F4-2F6A3AB7CBDB}">
      <pane xSplit="2" ySplit="2" topLeftCell="P3" activePane="bottomRight" state="frozen"/>
      <selection pane="bottomRight" activeCell="C3" sqref="C3"/>
      <pageMargins left="0.7" right="0.7" top="0.75" bottom="0.75" header="0.3" footer="0.3"/>
      <pageSetup paperSize="9" orientation="portrait" horizontalDpi="1200" verticalDpi="1200" r:id="rId1"/>
    </customSheetView>
    <customSheetView guid="{9AF4A83C-CF57-4B40-8A74-6A0EA6C2FE5C}" hiddenColumns="1">
      <selection activeCell="T21" sqref="T21"/>
      <pageMargins left="0.7" right="0.7" top="0.75" bottom="0.75" header="0.3" footer="0.3"/>
      <pageSetup paperSize="9" orientation="portrait" horizontalDpi="1200" verticalDpi="1200" r:id="rId2"/>
    </customSheetView>
    <customSheetView guid="{687A4863-1825-4D63-B732-E76682E6DE4F}" scale="95" showGridLines="0" hiddenColumns="1">
      <selection activeCell="A11" sqref="A11"/>
      <pageMargins left="0.7" right="0.7" top="0.75" bottom="0.75" header="0.3" footer="0.3"/>
      <pageSetup paperSize="9" orientation="portrait" horizontalDpi="1200" verticalDpi="1200" r:id="rId3"/>
    </customSheetView>
    <customSheetView guid="{57267270-6A97-4850-9DB6-FE6B399379AA}" scale="110" topLeftCell="B3">
      <selection activeCell="F16" sqref="F16"/>
      <pageMargins left="0.7" right="0.7" top="0.75" bottom="0.75" header="0.3" footer="0.3"/>
      <pageSetup paperSize="9" orientation="portrait" horizontalDpi="1200" verticalDpi="1200" r:id="rId4"/>
    </customSheetView>
    <customSheetView guid="{8DA78CF1-615A-4626-9893-6751995631A4}" topLeftCell="E1">
      <selection activeCell="H23" sqref="H23"/>
      <pageMargins left="0.7" right="0.7" top="0.75" bottom="0.75" header="0.3" footer="0.3"/>
      <pageSetup paperSize="9" orientation="portrait" horizontalDpi="1200" verticalDpi="1200" r:id="rId5"/>
    </customSheetView>
    <customSheetView guid="{12F8D032-8143-430B-8DFF-852E8796C402}" showGridLines="0">
      <selection activeCell="A3" sqref="A3"/>
      <pageMargins left="0.7" right="0.7" top="0.75" bottom="0.75" header="0.3" footer="0.3"/>
    </customSheetView>
    <customSheetView guid="{899D69CD-4B7E-42BC-9944-5BD922EB798C}">
      <selection activeCell="B8" sqref="B8"/>
      <pageMargins left="0.7" right="0.7" top="0.75" bottom="0.75" header="0.3" footer="0.3"/>
      <pageSetup paperSize="9" orientation="portrait" r:id="rId6"/>
    </customSheetView>
    <customSheetView guid="{25FAB884-5E17-4008-8139-33D910C7DEFE}">
      <selection activeCell="L27" sqref="L27"/>
      <pageMargins left="0.7" right="0.7" top="0.75" bottom="0.75" header="0.3" footer="0.3"/>
      <pageSetup paperSize="9" orientation="portrait" r:id="rId7"/>
    </customSheetView>
  </customSheetViews>
  <pageMargins left="0.7" right="0.7" top="0.75" bottom="0.75" header="0.3" footer="0.3"/>
  <pageSetup paperSize="9" orientation="portrait" horizontalDpi="1200" verticalDpi="1200"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37"/>
  <sheetViews>
    <sheetView workbookViewId="0">
      <pane xSplit="2" ySplit="2" topLeftCell="P3" activePane="bottomRight" state="frozen"/>
      <selection pane="topRight" activeCell="C1" sqref="C1"/>
      <selection pane="bottomLeft" activeCell="A3" sqref="A3"/>
      <selection pane="bottomRight" activeCell="C3" sqref="C3"/>
    </sheetView>
  </sheetViews>
  <sheetFormatPr defaultColWidth="9.140625" defaultRowHeight="15"/>
  <cols>
    <col min="1" max="1" width="39.140625" style="19" customWidth="1"/>
    <col min="2" max="2" width="40.5703125" style="19" customWidth="1"/>
    <col min="3" max="13" width="13.42578125" style="19" customWidth="1"/>
    <col min="14" max="17" width="13.42578125" style="89" customWidth="1"/>
    <col min="18" max="18" width="10.42578125" style="19" customWidth="1"/>
    <col min="19" max="19" width="9.42578125" style="89" customWidth="1"/>
    <col min="20" max="21" width="10.42578125" style="89" customWidth="1"/>
    <col min="22" max="22" width="10.5703125" style="19" customWidth="1"/>
    <col min="23" max="16384" width="9.140625" style="19"/>
  </cols>
  <sheetData>
    <row r="2" spans="1:23" ht="15.75" thickBot="1">
      <c r="A2" s="30" t="s">
        <v>92</v>
      </c>
      <c r="B2" s="30" t="s">
        <v>8</v>
      </c>
      <c r="C2" s="39" t="s">
        <v>181</v>
      </c>
      <c r="D2" s="39" t="s">
        <v>182</v>
      </c>
      <c r="E2" s="39" t="s">
        <v>183</v>
      </c>
      <c r="F2" s="39" t="s">
        <v>184</v>
      </c>
      <c r="G2" s="39" t="s">
        <v>185</v>
      </c>
      <c r="H2" s="39" t="s">
        <v>186</v>
      </c>
      <c r="I2" s="39" t="s">
        <v>187</v>
      </c>
      <c r="J2" s="39" t="s">
        <v>188</v>
      </c>
      <c r="K2" s="39" t="s">
        <v>189</v>
      </c>
      <c r="L2" s="39" t="s">
        <v>190</v>
      </c>
      <c r="M2" s="39" t="s">
        <v>595</v>
      </c>
      <c r="N2" s="39" t="s">
        <v>603</v>
      </c>
      <c r="O2" s="39" t="s">
        <v>636</v>
      </c>
      <c r="P2" s="39" t="s">
        <v>640</v>
      </c>
      <c r="Q2" s="39" t="s">
        <v>651</v>
      </c>
      <c r="R2" s="453" t="s">
        <v>665</v>
      </c>
      <c r="S2" s="453" t="s">
        <v>669</v>
      </c>
      <c r="T2" s="453" t="s">
        <v>674</v>
      </c>
      <c r="U2" s="453" t="s">
        <v>678</v>
      </c>
      <c r="V2" s="453" t="s">
        <v>690</v>
      </c>
      <c r="W2" s="314" t="s">
        <v>691</v>
      </c>
    </row>
    <row r="3" spans="1:23" ht="15" customHeight="1">
      <c r="A3" s="31" t="s">
        <v>255</v>
      </c>
      <c r="B3" s="31" t="s">
        <v>706</v>
      </c>
      <c r="C3" s="40">
        <v>3376</v>
      </c>
      <c r="D3" s="40">
        <v>6938</v>
      </c>
      <c r="E3" s="40">
        <v>5170</v>
      </c>
      <c r="F3" s="40">
        <v>5051</v>
      </c>
      <c r="G3" s="40">
        <v>11115</v>
      </c>
      <c r="H3" s="40">
        <v>4672</v>
      </c>
      <c r="I3" s="40">
        <v>8655</v>
      </c>
      <c r="J3" s="40">
        <v>10293</v>
      </c>
      <c r="K3" s="41">
        <v>5655</v>
      </c>
      <c r="L3" s="41">
        <v>7518</v>
      </c>
      <c r="M3" s="41">
        <v>6875</v>
      </c>
      <c r="N3" s="41">
        <v>15169</v>
      </c>
      <c r="O3" s="41">
        <v>6021</v>
      </c>
      <c r="P3" s="41">
        <v>5449</v>
      </c>
      <c r="Q3" s="41">
        <v>6631</v>
      </c>
      <c r="R3" s="302">
        <v>12164</v>
      </c>
      <c r="S3" s="302">
        <v>5430</v>
      </c>
      <c r="T3" s="303">
        <v>5415</v>
      </c>
      <c r="U3" s="303">
        <v>4724</v>
      </c>
      <c r="V3" s="303">
        <v>13967</v>
      </c>
      <c r="W3" s="507">
        <v>29536</v>
      </c>
    </row>
    <row r="4" spans="1:23" ht="15" customHeight="1">
      <c r="A4" s="32" t="s">
        <v>266</v>
      </c>
      <c r="B4" s="32" t="s">
        <v>292</v>
      </c>
      <c r="C4" s="41">
        <v>433</v>
      </c>
      <c r="D4" s="41">
        <v>0</v>
      </c>
      <c r="E4" s="41">
        <v>0</v>
      </c>
      <c r="F4" s="41">
        <v>0</v>
      </c>
      <c r="G4" s="41">
        <v>0</v>
      </c>
      <c r="H4" s="41">
        <v>0</v>
      </c>
      <c r="I4" s="41">
        <v>0</v>
      </c>
      <c r="J4" s="41">
        <v>0</v>
      </c>
      <c r="K4" s="41">
        <v>0</v>
      </c>
      <c r="L4" s="41">
        <v>0</v>
      </c>
      <c r="M4" s="41">
        <v>0</v>
      </c>
      <c r="N4" s="41">
        <v>0</v>
      </c>
      <c r="O4" s="41">
        <v>0</v>
      </c>
      <c r="P4" s="41">
        <v>0</v>
      </c>
      <c r="Q4" s="41">
        <v>0</v>
      </c>
      <c r="R4" s="302">
        <v>0</v>
      </c>
      <c r="S4" s="302">
        <v>0</v>
      </c>
      <c r="T4" s="303">
        <v>0</v>
      </c>
      <c r="U4" s="303">
        <v>0</v>
      </c>
      <c r="V4" s="303">
        <v>0</v>
      </c>
      <c r="W4" s="507">
        <v>0</v>
      </c>
    </row>
    <row r="5" spans="1:23" ht="30" customHeight="1">
      <c r="A5" s="32" t="s">
        <v>709</v>
      </c>
      <c r="B5" s="32" t="s">
        <v>284</v>
      </c>
      <c r="C5" s="41">
        <v>1429</v>
      </c>
      <c r="D5" s="41">
        <v>12355</v>
      </c>
      <c r="E5" s="41">
        <v>5764</v>
      </c>
      <c r="F5" s="41">
        <v>23749</v>
      </c>
      <c r="G5" s="41">
        <v>1922</v>
      </c>
      <c r="H5" s="41">
        <v>53205</v>
      </c>
      <c r="I5" s="41">
        <v>3706</v>
      </c>
      <c r="J5" s="41">
        <v>4638</v>
      </c>
      <c r="K5" s="41">
        <v>4329</v>
      </c>
      <c r="L5" s="41">
        <v>8543</v>
      </c>
      <c r="M5" s="41">
        <v>14266</v>
      </c>
      <c r="N5" s="41">
        <v>8457</v>
      </c>
      <c r="O5" s="41">
        <v>15211</v>
      </c>
      <c r="P5" s="41">
        <v>3143</v>
      </c>
      <c r="Q5" s="41">
        <v>3970</v>
      </c>
      <c r="R5" s="302">
        <v>21693</v>
      </c>
      <c r="S5" s="302">
        <v>15668</v>
      </c>
      <c r="T5" s="303">
        <v>7077</v>
      </c>
      <c r="U5" s="303">
        <v>23639</v>
      </c>
      <c r="V5" s="303">
        <v>19266</v>
      </c>
      <c r="W5" s="507">
        <v>65650</v>
      </c>
    </row>
    <row r="6" spans="1:23" s="89" customFormat="1" ht="30" customHeight="1">
      <c r="A6" s="32" t="s">
        <v>685</v>
      </c>
      <c r="B6" s="32" t="s">
        <v>686</v>
      </c>
      <c r="C6" s="41"/>
      <c r="D6" s="41"/>
      <c r="E6" s="41"/>
      <c r="F6" s="41"/>
      <c r="G6" s="41"/>
      <c r="H6" s="41"/>
      <c r="I6" s="41"/>
      <c r="J6" s="41"/>
      <c r="K6" s="41"/>
      <c r="L6" s="41"/>
      <c r="M6" s="41"/>
      <c r="N6" s="41"/>
      <c r="O6" s="41"/>
      <c r="P6" s="41"/>
      <c r="Q6" s="41"/>
      <c r="R6" s="302"/>
      <c r="S6" s="302">
        <v>0</v>
      </c>
      <c r="T6" s="303">
        <v>0</v>
      </c>
      <c r="U6" s="303">
        <v>21386</v>
      </c>
      <c r="V6" s="303">
        <v>0</v>
      </c>
      <c r="W6" s="507">
        <v>21386</v>
      </c>
    </row>
    <row r="7" spans="1:23" s="89" customFormat="1" ht="31.5" customHeight="1">
      <c r="A7" s="32" t="s">
        <v>599</v>
      </c>
      <c r="B7" s="32" t="s">
        <v>705</v>
      </c>
      <c r="C7" s="41">
        <v>0</v>
      </c>
      <c r="D7" s="41">
        <v>0</v>
      </c>
      <c r="E7" s="41">
        <v>0</v>
      </c>
      <c r="F7" s="41">
        <v>0</v>
      </c>
      <c r="G7" s="41">
        <v>0</v>
      </c>
      <c r="H7" s="41">
        <v>0</v>
      </c>
      <c r="I7" s="41">
        <v>0</v>
      </c>
      <c r="J7" s="41">
        <v>0</v>
      </c>
      <c r="K7" s="41">
        <v>0</v>
      </c>
      <c r="L7" s="41">
        <v>0</v>
      </c>
      <c r="M7" s="41">
        <v>50000</v>
      </c>
      <c r="N7" s="41">
        <v>9079</v>
      </c>
      <c r="O7" s="41">
        <v>0</v>
      </c>
      <c r="P7" s="41">
        <v>0</v>
      </c>
      <c r="Q7" s="41">
        <v>0</v>
      </c>
      <c r="R7" s="302">
        <v>0</v>
      </c>
      <c r="S7" s="302">
        <v>0</v>
      </c>
      <c r="T7" s="303">
        <v>0</v>
      </c>
      <c r="U7" s="303">
        <v>0</v>
      </c>
      <c r="V7" s="303">
        <v>0</v>
      </c>
      <c r="W7" s="507">
        <v>0</v>
      </c>
    </row>
    <row r="8" spans="1:23" ht="15" customHeight="1">
      <c r="A8" s="32" t="s">
        <v>256</v>
      </c>
      <c r="B8" s="32" t="s">
        <v>285</v>
      </c>
      <c r="C8" s="41">
        <v>952</v>
      </c>
      <c r="D8" s="41">
        <v>591</v>
      </c>
      <c r="E8" s="41">
        <v>447</v>
      </c>
      <c r="F8" s="41">
        <v>1276</v>
      </c>
      <c r="G8" s="41">
        <v>965</v>
      </c>
      <c r="H8" s="41">
        <v>588</v>
      </c>
      <c r="I8" s="41">
        <v>125</v>
      </c>
      <c r="J8" s="41">
        <v>1242</v>
      </c>
      <c r="K8" s="41">
        <v>958</v>
      </c>
      <c r="L8" s="41">
        <v>474</v>
      </c>
      <c r="M8" s="41">
        <v>741</v>
      </c>
      <c r="N8" s="41">
        <v>860</v>
      </c>
      <c r="O8" s="41">
        <v>1188</v>
      </c>
      <c r="P8" s="41">
        <v>727</v>
      </c>
      <c r="Q8" s="41">
        <v>848</v>
      </c>
      <c r="R8" s="302">
        <v>939</v>
      </c>
      <c r="S8" s="302">
        <v>1516</v>
      </c>
      <c r="T8" s="303">
        <v>893</v>
      </c>
      <c r="U8" s="303">
        <v>999</v>
      </c>
      <c r="V8" s="303">
        <v>1804</v>
      </c>
      <c r="W8" s="507">
        <v>5212</v>
      </c>
    </row>
    <row r="9" spans="1:23" ht="30" customHeight="1">
      <c r="A9" s="32" t="s">
        <v>257</v>
      </c>
      <c r="B9" s="32" t="s">
        <v>286</v>
      </c>
      <c r="C9" s="41">
        <v>1503</v>
      </c>
      <c r="D9" s="41">
        <v>1112</v>
      </c>
      <c r="E9" s="41">
        <v>1915</v>
      </c>
      <c r="F9" s="41">
        <v>1111</v>
      </c>
      <c r="G9" s="41">
        <v>2305</v>
      </c>
      <c r="H9" s="41">
        <v>1928</v>
      </c>
      <c r="I9" s="41">
        <v>1138</v>
      </c>
      <c r="J9" s="41">
        <v>1106</v>
      </c>
      <c r="K9" s="41">
        <v>788</v>
      </c>
      <c r="L9" s="41">
        <v>5068</v>
      </c>
      <c r="M9" s="41">
        <v>1179</v>
      </c>
      <c r="N9" s="41">
        <v>550</v>
      </c>
      <c r="O9" s="41">
        <v>202</v>
      </c>
      <c r="P9" s="41">
        <v>106</v>
      </c>
      <c r="Q9" s="41">
        <v>21</v>
      </c>
      <c r="R9" s="302">
        <v>102</v>
      </c>
      <c r="S9" s="302">
        <v>39</v>
      </c>
      <c r="T9" s="303">
        <v>33</v>
      </c>
      <c r="U9" s="303">
        <v>111</v>
      </c>
      <c r="V9" s="303">
        <v>253</v>
      </c>
      <c r="W9" s="507">
        <v>436</v>
      </c>
    </row>
    <row r="10" spans="1:23" ht="30" customHeight="1">
      <c r="A10" s="32" t="s">
        <v>258</v>
      </c>
      <c r="B10" s="32" t="s">
        <v>707</v>
      </c>
      <c r="C10" s="41">
        <v>220</v>
      </c>
      <c r="D10" s="41">
        <v>-457</v>
      </c>
      <c r="E10" s="41">
        <v>1299</v>
      </c>
      <c r="F10" s="41">
        <v>10481</v>
      </c>
      <c r="G10" s="41">
        <v>44277</v>
      </c>
      <c r="H10" s="41">
        <v>-2797</v>
      </c>
      <c r="I10" s="41">
        <v>2648</v>
      </c>
      <c r="J10" s="41">
        <v>7246</v>
      </c>
      <c r="K10" s="41">
        <v>7036</v>
      </c>
      <c r="L10" s="41">
        <v>14134</v>
      </c>
      <c r="M10" s="41">
        <v>6303</v>
      </c>
      <c r="N10" s="41">
        <v>14252</v>
      </c>
      <c r="O10" s="41">
        <v>1116</v>
      </c>
      <c r="P10" s="41">
        <v>1093</v>
      </c>
      <c r="Q10" s="41">
        <v>5535</v>
      </c>
      <c r="R10" s="302">
        <v>546</v>
      </c>
      <c r="S10" s="302">
        <v>0</v>
      </c>
      <c r="T10" s="303">
        <v>0</v>
      </c>
      <c r="U10" s="303">
        <v>0</v>
      </c>
      <c r="V10" s="303">
        <v>0</v>
      </c>
      <c r="W10" s="507">
        <v>0</v>
      </c>
    </row>
    <row r="11" spans="1:23" ht="15" customHeight="1">
      <c r="A11" s="32" t="s">
        <v>259</v>
      </c>
      <c r="B11" s="32" t="s">
        <v>281</v>
      </c>
      <c r="C11" s="41">
        <v>362</v>
      </c>
      <c r="D11" s="41">
        <v>175</v>
      </c>
      <c r="E11" s="41">
        <v>204</v>
      </c>
      <c r="F11" s="41">
        <v>298</v>
      </c>
      <c r="G11" s="41">
        <v>1413</v>
      </c>
      <c r="H11" s="41">
        <v>268</v>
      </c>
      <c r="I11" s="41">
        <v>398</v>
      </c>
      <c r="J11" s="41">
        <v>330</v>
      </c>
      <c r="K11" s="41">
        <v>395</v>
      </c>
      <c r="L11" s="41">
        <v>198</v>
      </c>
      <c r="M11" s="41">
        <v>224</v>
      </c>
      <c r="N11" s="41">
        <v>329</v>
      </c>
      <c r="O11" s="41">
        <v>245</v>
      </c>
      <c r="P11" s="41">
        <v>151</v>
      </c>
      <c r="Q11" s="41">
        <v>230</v>
      </c>
      <c r="R11" s="302">
        <v>258</v>
      </c>
      <c r="S11" s="302">
        <v>204</v>
      </c>
      <c r="T11" s="303">
        <v>288</v>
      </c>
      <c r="U11" s="303">
        <v>645</v>
      </c>
      <c r="V11" s="303">
        <v>499</v>
      </c>
      <c r="W11" s="507">
        <v>1636</v>
      </c>
    </row>
    <row r="12" spans="1:23" ht="15" customHeight="1">
      <c r="A12" s="32" t="s">
        <v>260</v>
      </c>
      <c r="B12" s="32" t="s">
        <v>282</v>
      </c>
      <c r="C12" s="41">
        <v>24131</v>
      </c>
      <c r="D12" s="41">
        <v>31</v>
      </c>
      <c r="E12" s="41">
        <v>73</v>
      </c>
      <c r="F12" s="41">
        <v>3</v>
      </c>
      <c r="G12" s="41">
        <v>0</v>
      </c>
      <c r="H12" s="41">
        <v>0</v>
      </c>
      <c r="I12" s="41">
        <v>0</v>
      </c>
      <c r="J12" s="41">
        <v>0</v>
      </c>
      <c r="K12" s="264">
        <v>0</v>
      </c>
      <c r="L12" s="264">
        <v>3</v>
      </c>
      <c r="M12" s="264">
        <v>9962</v>
      </c>
      <c r="N12" s="41">
        <v>3073</v>
      </c>
      <c r="O12" s="41">
        <v>1055</v>
      </c>
      <c r="P12" s="41">
        <v>3677</v>
      </c>
      <c r="Q12" s="41">
        <v>2225</v>
      </c>
      <c r="R12" s="302">
        <v>7260</v>
      </c>
      <c r="S12" s="302">
        <v>1391</v>
      </c>
      <c r="T12" s="303">
        <v>10885</v>
      </c>
      <c r="U12" s="303">
        <v>10</v>
      </c>
      <c r="V12" s="303">
        <v>8997</v>
      </c>
      <c r="W12" s="507">
        <v>21283</v>
      </c>
    </row>
    <row r="13" spans="1:23" ht="15" customHeight="1">
      <c r="A13" s="33" t="s">
        <v>261</v>
      </c>
      <c r="B13" s="33" t="s">
        <v>283</v>
      </c>
      <c r="C13" s="41">
        <v>9934</v>
      </c>
      <c r="D13" s="41">
        <v>11459</v>
      </c>
      <c r="E13" s="41">
        <v>8799</v>
      </c>
      <c r="F13" s="41">
        <v>10403</v>
      </c>
      <c r="G13" s="41">
        <v>15451</v>
      </c>
      <c r="H13" s="41">
        <v>18557</v>
      </c>
      <c r="I13" s="41">
        <v>9144</v>
      </c>
      <c r="J13" s="41">
        <v>9304</v>
      </c>
      <c r="K13" s="263">
        <v>13109</v>
      </c>
      <c r="L13" s="263">
        <v>14664</v>
      </c>
      <c r="M13" s="263">
        <v>11241</v>
      </c>
      <c r="N13" s="41">
        <v>18063</v>
      </c>
      <c r="O13" s="41">
        <v>15778</v>
      </c>
      <c r="P13" s="41">
        <v>11378</v>
      </c>
      <c r="Q13" s="41">
        <v>21313</v>
      </c>
      <c r="R13" s="302">
        <v>25704</v>
      </c>
      <c r="S13" s="302">
        <v>16216</v>
      </c>
      <c r="T13" s="303">
        <v>31748</v>
      </c>
      <c r="U13" s="303">
        <v>17954</v>
      </c>
      <c r="V13" s="303">
        <v>73237</v>
      </c>
      <c r="W13" s="507">
        <v>139155</v>
      </c>
    </row>
    <row r="14" spans="1:23" ht="15" customHeight="1">
      <c r="A14" s="34" t="s">
        <v>56</v>
      </c>
      <c r="B14" s="34" t="s">
        <v>42</v>
      </c>
      <c r="C14" s="42">
        <v>42340</v>
      </c>
      <c r="D14" s="42">
        <v>32204</v>
      </c>
      <c r="E14" s="42">
        <v>23671</v>
      </c>
      <c r="F14" s="42">
        <v>52372</v>
      </c>
      <c r="G14" s="42">
        <v>77448</v>
      </c>
      <c r="H14" s="42">
        <v>76421</v>
      </c>
      <c r="I14" s="42">
        <v>25814</v>
      </c>
      <c r="J14" s="42">
        <v>34159</v>
      </c>
      <c r="K14" s="42">
        <v>32270</v>
      </c>
      <c r="L14" s="42">
        <v>50602</v>
      </c>
      <c r="M14" s="42">
        <v>100791</v>
      </c>
      <c r="N14" s="42">
        <v>69832</v>
      </c>
      <c r="O14" s="42">
        <v>40816</v>
      </c>
      <c r="P14" s="42">
        <v>25724</v>
      </c>
      <c r="Q14" s="42">
        <v>40773</v>
      </c>
      <c r="R14" s="454">
        <v>68666</v>
      </c>
      <c r="S14" s="454">
        <v>40464</v>
      </c>
      <c r="T14" s="482">
        <v>56339</v>
      </c>
      <c r="U14" s="482">
        <v>69468</v>
      </c>
      <c r="V14" s="482">
        <v>118023</v>
      </c>
      <c r="W14" s="507">
        <v>284294</v>
      </c>
    </row>
    <row r="15" spans="1:23">
      <c r="A15" s="242"/>
      <c r="B15" s="242"/>
      <c r="C15" s="287"/>
      <c r="D15" s="287"/>
      <c r="E15" s="287"/>
      <c r="F15" s="287"/>
      <c r="G15" s="287"/>
      <c r="H15" s="287"/>
      <c r="I15" s="89"/>
      <c r="J15" s="89"/>
      <c r="K15" s="89"/>
      <c r="L15" s="89"/>
      <c r="M15" s="89"/>
      <c r="V15" s="89"/>
      <c r="W15" s="314"/>
    </row>
    <row r="16" spans="1:23">
      <c r="A16" s="242"/>
      <c r="B16" s="242"/>
      <c r="C16" s="242"/>
      <c r="D16" s="242"/>
      <c r="E16" s="242"/>
      <c r="F16" s="242"/>
      <c r="G16" s="283"/>
      <c r="H16" s="283"/>
      <c r="I16" s="242"/>
      <c r="J16" s="242"/>
      <c r="K16" s="273"/>
      <c r="L16" s="273"/>
    </row>
    <row r="17" spans="1:13">
      <c r="A17" s="242"/>
      <c r="B17" s="242"/>
      <c r="C17" s="242"/>
      <c r="D17" s="242"/>
      <c r="E17" s="242"/>
      <c r="F17" s="242"/>
      <c r="G17" s="283"/>
      <c r="H17" s="283"/>
      <c r="I17" s="242"/>
      <c r="J17" s="242"/>
      <c r="K17" s="272"/>
      <c r="L17" s="272"/>
    </row>
    <row r="18" spans="1:13">
      <c r="A18" s="242"/>
      <c r="B18" s="242"/>
      <c r="C18" s="242"/>
      <c r="D18" s="242"/>
      <c r="E18" s="242"/>
      <c r="F18" s="242"/>
      <c r="G18" s="286"/>
      <c r="H18" s="283"/>
      <c r="I18" s="242"/>
      <c r="J18" s="242"/>
      <c r="K18" s="242"/>
      <c r="L18" s="242"/>
    </row>
    <row r="19" spans="1:13">
      <c r="G19" s="286"/>
      <c r="H19" s="283"/>
      <c r="M19" s="271"/>
    </row>
    <row r="20" spans="1:13">
      <c r="G20" s="286"/>
      <c r="H20" s="283"/>
    </row>
    <row r="21" spans="1:13">
      <c r="G21" s="286"/>
      <c r="H21" s="283"/>
    </row>
    <row r="22" spans="1:13">
      <c r="G22" s="286"/>
      <c r="H22" s="283"/>
    </row>
    <row r="23" spans="1:13">
      <c r="G23" s="286"/>
      <c r="H23" s="283"/>
    </row>
    <row r="24" spans="1:13">
      <c r="G24" s="286"/>
      <c r="H24" s="283"/>
    </row>
    <row r="25" spans="1:13">
      <c r="G25" s="286"/>
      <c r="H25" s="283"/>
    </row>
    <row r="26" spans="1:13">
      <c r="G26" s="286"/>
      <c r="H26" s="283"/>
    </row>
    <row r="27" spans="1:13">
      <c r="G27" s="286"/>
      <c r="H27" s="283"/>
    </row>
    <row r="28" spans="1:13">
      <c r="G28" s="283"/>
      <c r="H28" s="283"/>
    </row>
    <row r="29" spans="1:13">
      <c r="G29" s="283"/>
      <c r="H29" s="283"/>
    </row>
    <row r="30" spans="1:13">
      <c r="G30" s="283"/>
      <c r="H30" s="283"/>
    </row>
    <row r="31" spans="1:13">
      <c r="G31" s="283"/>
      <c r="H31" s="283"/>
    </row>
    <row r="32" spans="1:13">
      <c r="G32" s="283"/>
      <c r="H32" s="283"/>
    </row>
    <row r="33" spans="7:8">
      <c r="G33" s="283"/>
      <c r="H33" s="283"/>
    </row>
    <row r="34" spans="7:8">
      <c r="G34" s="283"/>
      <c r="H34" s="283"/>
    </row>
    <row r="35" spans="7:8">
      <c r="G35" s="283"/>
      <c r="H35" s="283"/>
    </row>
    <row r="36" spans="7:8">
      <c r="G36" s="283"/>
      <c r="H36" s="283"/>
    </row>
    <row r="37" spans="7:8">
      <c r="G37" s="283"/>
      <c r="H37" s="283"/>
    </row>
  </sheetData>
  <customSheetViews>
    <customSheetView guid="{FD6B9644-7869-4AE4-B5F4-2F6A3AB7CBDB}">
      <pane xSplit="2" ySplit="2" topLeftCell="P3" activePane="bottomRight" state="frozen"/>
      <selection pane="bottomRight" activeCell="C3" sqref="C3"/>
      <pageMargins left="0.7" right="0.7" top="0.75" bottom="0.75" header="0.3" footer="0.3"/>
      <pageSetup paperSize="9" orientation="portrait" horizontalDpi="1200" verticalDpi="1200" r:id="rId1"/>
    </customSheetView>
    <customSheetView guid="{9AF4A83C-CF57-4B40-8A74-6A0EA6C2FE5C}" topLeftCell="H1">
      <selection activeCell="R13" sqref="R13"/>
      <pageMargins left="0.7" right="0.7" top="0.75" bottom="0.75" header="0.3" footer="0.3"/>
      <pageSetup paperSize="9" orientation="portrait" horizontalDpi="1200" verticalDpi="1200" r:id="rId2"/>
    </customSheetView>
    <customSheetView guid="{687A4863-1825-4D63-B732-E76682E6DE4F}" showGridLines="0" hiddenColumns="1">
      <selection activeCell="B10" sqref="B10"/>
      <pageMargins left="0.7" right="0.7" top="0.75" bottom="0.75" header="0.3" footer="0.3"/>
      <pageSetup paperSize="9" orientation="portrait" horizontalDpi="1200" verticalDpi="1200" r:id="rId3"/>
    </customSheetView>
    <customSheetView guid="{57267270-6A97-4850-9DB6-FE6B399379AA}" scale="110">
      <selection activeCell="H12" sqref="H12"/>
      <pageMargins left="0.7" right="0.7" top="0.75" bottom="0.75" header="0.3" footer="0.3"/>
    </customSheetView>
    <customSheetView guid="{8DA78CF1-615A-4626-9893-6751995631A4}" topLeftCell="J1">
      <selection activeCell="R6" sqref="R6"/>
      <pageMargins left="0.7" right="0.7" top="0.75" bottom="0.75" header="0.3" footer="0.3"/>
    </customSheetView>
    <customSheetView guid="{12F8D032-8143-430B-8DFF-852E8796C402}" showGridLines="0">
      <selection activeCell="A34" sqref="A34"/>
      <pageMargins left="0.7" right="0.7" top="0.75" bottom="0.75" header="0.3" footer="0.3"/>
      <pageSetup paperSize="9" orientation="portrait" horizontalDpi="1200" verticalDpi="1200" r:id="rId4"/>
    </customSheetView>
    <customSheetView guid="{899D69CD-4B7E-42BC-9944-5BD922EB798C}">
      <selection activeCell="B21" sqref="B21"/>
      <pageMargins left="0.7" right="0.7" top="0.75" bottom="0.75" header="0.3" footer="0.3"/>
      <pageSetup paperSize="9" orientation="portrait" horizontalDpi="1200" verticalDpi="1200" r:id="rId5"/>
    </customSheetView>
    <customSheetView guid="{25FAB884-5E17-4008-8139-33D910C7DEFE}">
      <selection activeCell="R22" sqref="R22"/>
      <pageMargins left="0.7" right="0.7" top="0.75" bottom="0.75" header="0.3" footer="0.3"/>
      <pageSetup paperSize="9" orientation="portrait" horizontalDpi="1200" verticalDpi="1200" r:id="rId6"/>
    </customSheetView>
  </customSheetViews>
  <pageMargins left="0.7" right="0.7" top="0.75" bottom="0.75" header="0.3" footer="0.3"/>
  <pageSetup paperSize="9" orientation="portrait" horizontalDpi="1200" verticalDpi="1200"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25"/>
  <sheetViews>
    <sheetView workbookViewId="0">
      <pane xSplit="2" ySplit="2" topLeftCell="Q3" activePane="bottomRight" state="frozen"/>
      <selection pane="topRight" activeCell="C1" sqref="C1"/>
      <selection pane="bottomLeft" activeCell="A3" sqref="A3"/>
      <selection pane="bottomRight" activeCell="C3" sqref="C3"/>
    </sheetView>
  </sheetViews>
  <sheetFormatPr defaultRowHeight="15"/>
  <cols>
    <col min="1" max="2" width="50.85546875" customWidth="1"/>
    <col min="3" max="10" width="13.42578125" customWidth="1"/>
    <col min="11" max="11" width="13.42578125" style="191" customWidth="1"/>
    <col min="12" max="13" width="13.42578125" customWidth="1"/>
    <col min="14" max="22" width="13.42578125" style="191" customWidth="1"/>
  </cols>
  <sheetData>
    <row r="2" spans="1:24" ht="15" customHeight="1" thickBot="1">
      <c r="A2" s="63" t="s">
        <v>71</v>
      </c>
      <c r="B2" s="63" t="s">
        <v>28</v>
      </c>
      <c r="C2" s="70" t="s">
        <v>158</v>
      </c>
      <c r="D2" s="70" t="s">
        <v>159</v>
      </c>
      <c r="E2" s="70" t="s">
        <v>160</v>
      </c>
      <c r="F2" s="70" t="s">
        <v>161</v>
      </c>
      <c r="G2" s="70" t="s">
        <v>162</v>
      </c>
      <c r="H2" s="70" t="s">
        <v>163</v>
      </c>
      <c r="I2" s="70" t="s">
        <v>164</v>
      </c>
      <c r="J2" s="70" t="s">
        <v>165</v>
      </c>
      <c r="K2" s="197">
        <v>43555</v>
      </c>
      <c r="L2" s="197">
        <v>43646</v>
      </c>
      <c r="M2" s="197">
        <v>43738</v>
      </c>
      <c r="N2" s="197">
        <v>43830</v>
      </c>
      <c r="O2" s="197">
        <v>43921</v>
      </c>
      <c r="P2" s="197">
        <v>44012</v>
      </c>
      <c r="Q2" s="197">
        <v>44104</v>
      </c>
      <c r="R2" s="197">
        <v>44196</v>
      </c>
      <c r="S2" s="197">
        <v>44286</v>
      </c>
      <c r="T2" s="197">
        <v>44377</v>
      </c>
      <c r="U2" s="197">
        <v>44469</v>
      </c>
      <c r="V2" s="197">
        <v>44561</v>
      </c>
    </row>
    <row r="3" spans="1:24" s="2" customFormat="1" ht="15" customHeight="1">
      <c r="A3" s="46" t="s">
        <v>274</v>
      </c>
      <c r="B3" s="46" t="s">
        <v>173</v>
      </c>
      <c r="C3" s="201">
        <v>64290407</v>
      </c>
      <c r="D3" s="201">
        <v>64704439</v>
      </c>
      <c r="E3" s="201">
        <v>64467644</v>
      </c>
      <c r="F3" s="201">
        <v>64987719</v>
      </c>
      <c r="G3" s="201">
        <v>66073674</v>
      </c>
      <c r="H3" s="201">
        <v>70021925</v>
      </c>
      <c r="I3" s="201">
        <v>72689830</v>
      </c>
      <c r="J3" s="201">
        <v>88211366</v>
      </c>
      <c r="K3" s="202">
        <v>89183307</v>
      </c>
      <c r="L3" s="202">
        <v>90496886</v>
      </c>
      <c r="M3" s="202">
        <v>90362151</v>
      </c>
      <c r="N3" s="202">
        <v>91716261</v>
      </c>
      <c r="O3" s="202">
        <v>95861240</v>
      </c>
      <c r="P3" s="202">
        <v>96477026</v>
      </c>
      <c r="Q3" s="202">
        <v>96204771</v>
      </c>
      <c r="R3" s="202">
        <v>98213401</v>
      </c>
      <c r="S3" s="202">
        <v>100452994</v>
      </c>
      <c r="T3" s="202">
        <v>100772283</v>
      </c>
      <c r="U3" s="202">
        <v>102072645</v>
      </c>
      <c r="V3" s="202">
        <v>106267792</v>
      </c>
    </row>
    <row r="4" spans="1:24" ht="15" customHeight="1">
      <c r="A4" s="65" t="s">
        <v>275</v>
      </c>
      <c r="B4" s="65" t="s">
        <v>174</v>
      </c>
      <c r="C4" s="69">
        <v>24166929</v>
      </c>
      <c r="D4" s="69">
        <v>23302583</v>
      </c>
      <c r="E4" s="69">
        <v>22826976</v>
      </c>
      <c r="F4" s="69">
        <v>21911544</v>
      </c>
      <c r="G4" s="69">
        <v>22422629</v>
      </c>
      <c r="H4" s="69">
        <v>25414208</v>
      </c>
      <c r="I4" s="69">
        <v>27585917</v>
      </c>
      <c r="J4" s="69">
        <v>32715078</v>
      </c>
      <c r="K4" s="199">
        <v>31969865</v>
      </c>
      <c r="L4" s="199">
        <v>31668319</v>
      </c>
      <c r="M4" s="199">
        <v>31030213</v>
      </c>
      <c r="N4" s="199">
        <v>29984379</v>
      </c>
      <c r="O4" s="199">
        <v>29208714</v>
      </c>
      <c r="P4" s="199">
        <v>24591366</v>
      </c>
      <c r="Q4" s="199">
        <v>21218059</v>
      </c>
      <c r="R4" s="199">
        <v>18443221</v>
      </c>
      <c r="S4" s="199">
        <v>15940497</v>
      </c>
      <c r="T4" s="199">
        <v>14303714</v>
      </c>
      <c r="U4" s="199">
        <v>13668912</v>
      </c>
      <c r="V4" s="199">
        <v>14078671</v>
      </c>
    </row>
    <row r="5" spans="1:24" ht="15" customHeight="1">
      <c r="A5" s="65" t="s">
        <v>276</v>
      </c>
      <c r="B5" s="65" t="s">
        <v>175</v>
      </c>
      <c r="C5" s="69">
        <v>39939251</v>
      </c>
      <c r="D5" s="69">
        <v>41246523</v>
      </c>
      <c r="E5" s="69">
        <v>41468506</v>
      </c>
      <c r="F5" s="69">
        <v>42948226</v>
      </c>
      <c r="G5" s="69">
        <v>43484513</v>
      </c>
      <c r="H5" s="69">
        <v>44418447</v>
      </c>
      <c r="I5" s="69">
        <v>44943839</v>
      </c>
      <c r="J5" s="69">
        <v>55308995</v>
      </c>
      <c r="K5" s="199">
        <v>57018431</v>
      </c>
      <c r="L5" s="199">
        <v>58652428</v>
      </c>
      <c r="M5" s="199">
        <v>59144293</v>
      </c>
      <c r="N5" s="199">
        <v>61519766</v>
      </c>
      <c r="O5" s="199">
        <v>66424191</v>
      </c>
      <c r="P5" s="199">
        <v>71624997</v>
      </c>
      <c r="Q5" s="199">
        <v>74734896</v>
      </c>
      <c r="R5" s="199">
        <v>79562177</v>
      </c>
      <c r="S5" s="199">
        <v>84305696</v>
      </c>
      <c r="T5" s="199">
        <v>86249937</v>
      </c>
      <c r="U5" s="199">
        <v>88216603</v>
      </c>
      <c r="V5" s="199">
        <v>91990149</v>
      </c>
    </row>
    <row r="6" spans="1:24" ht="15" customHeight="1">
      <c r="A6" s="65" t="s">
        <v>229</v>
      </c>
      <c r="B6" s="65" t="s">
        <v>177</v>
      </c>
      <c r="C6" s="69">
        <v>184227</v>
      </c>
      <c r="D6" s="69">
        <v>155333</v>
      </c>
      <c r="E6" s="69">
        <v>172162</v>
      </c>
      <c r="F6" s="69">
        <v>127949</v>
      </c>
      <c r="G6" s="69">
        <v>166532</v>
      </c>
      <c r="H6" s="69">
        <v>189270</v>
      </c>
      <c r="I6" s="69">
        <v>160074</v>
      </c>
      <c r="J6" s="69">
        <v>187293</v>
      </c>
      <c r="K6" s="199">
        <v>195011</v>
      </c>
      <c r="L6" s="199">
        <v>176139</v>
      </c>
      <c r="M6" s="199">
        <v>187645</v>
      </c>
      <c r="N6" s="199">
        <v>212116</v>
      </c>
      <c r="O6" s="199">
        <v>228335</v>
      </c>
      <c r="P6" s="199">
        <v>260663</v>
      </c>
      <c r="Q6" s="199">
        <v>251816</v>
      </c>
      <c r="R6" s="199">
        <v>208003</v>
      </c>
      <c r="S6" s="199">
        <v>206801</v>
      </c>
      <c r="T6" s="199">
        <v>218632</v>
      </c>
      <c r="U6" s="199">
        <v>187130</v>
      </c>
      <c r="V6" s="199">
        <v>198972</v>
      </c>
      <c r="X6" t="s">
        <v>675</v>
      </c>
    </row>
    <row r="7" spans="1:24" ht="15" customHeight="1">
      <c r="A7" s="64" t="s">
        <v>277</v>
      </c>
      <c r="B7" s="64" t="s">
        <v>178</v>
      </c>
      <c r="C7" s="68">
        <v>40057684</v>
      </c>
      <c r="D7" s="68">
        <v>39623549</v>
      </c>
      <c r="E7" s="68">
        <v>41377787</v>
      </c>
      <c r="F7" s="68">
        <v>42170092</v>
      </c>
      <c r="G7" s="68">
        <v>42883938</v>
      </c>
      <c r="H7" s="68">
        <v>46928557</v>
      </c>
      <c r="I7" s="68">
        <v>47487051</v>
      </c>
      <c r="J7" s="68">
        <v>57493542</v>
      </c>
      <c r="K7" s="198">
        <v>54023921</v>
      </c>
      <c r="L7" s="198">
        <v>54682108</v>
      </c>
      <c r="M7" s="198">
        <v>55600095</v>
      </c>
      <c r="N7" s="198">
        <v>60281335</v>
      </c>
      <c r="O7" s="198">
        <v>57701617</v>
      </c>
      <c r="P7" s="198">
        <v>64697579</v>
      </c>
      <c r="Q7" s="198">
        <v>65273187</v>
      </c>
      <c r="R7" s="198">
        <v>67954371</v>
      </c>
      <c r="S7" s="198">
        <v>72799580</v>
      </c>
      <c r="T7" s="198">
        <v>65359308</v>
      </c>
      <c r="U7" s="198">
        <v>67148269</v>
      </c>
      <c r="V7" s="198">
        <v>71375840</v>
      </c>
    </row>
    <row r="8" spans="1:24" ht="15" customHeight="1">
      <c r="A8" s="65" t="s">
        <v>275</v>
      </c>
      <c r="B8" s="65" t="s">
        <v>174</v>
      </c>
      <c r="C8" s="69">
        <v>19197466</v>
      </c>
      <c r="D8" s="69">
        <v>18941033</v>
      </c>
      <c r="E8" s="69">
        <v>19519392</v>
      </c>
      <c r="F8" s="69">
        <v>17486056</v>
      </c>
      <c r="G8" s="69">
        <v>19366894</v>
      </c>
      <c r="H8" s="69">
        <v>22805832</v>
      </c>
      <c r="I8" s="69">
        <v>23023715</v>
      </c>
      <c r="J8" s="69">
        <v>24690631</v>
      </c>
      <c r="K8" s="199">
        <v>22830997</v>
      </c>
      <c r="L8" s="199">
        <v>23503813</v>
      </c>
      <c r="M8" s="199">
        <v>23627913</v>
      </c>
      <c r="N8" s="199">
        <v>23656190</v>
      </c>
      <c r="O8" s="199">
        <v>19365716</v>
      </c>
      <c r="P8" s="199">
        <v>14986243</v>
      </c>
      <c r="Q8" s="199">
        <v>11443284</v>
      </c>
      <c r="R8" s="199">
        <v>7393581</v>
      </c>
      <c r="S8" s="199">
        <v>6079526</v>
      </c>
      <c r="T8" s="199">
        <v>6033398</v>
      </c>
      <c r="U8" s="199">
        <v>6142182</v>
      </c>
      <c r="V8" s="199">
        <v>9951599</v>
      </c>
    </row>
    <row r="9" spans="1:24" s="3" customFormat="1" ht="15" customHeight="1">
      <c r="A9" s="65" t="s">
        <v>276</v>
      </c>
      <c r="B9" s="65" t="s">
        <v>175</v>
      </c>
      <c r="C9" s="69">
        <v>16291067</v>
      </c>
      <c r="D9" s="69">
        <v>16351904</v>
      </c>
      <c r="E9" s="69">
        <v>17380088</v>
      </c>
      <c r="F9" s="69">
        <v>20481778</v>
      </c>
      <c r="G9" s="69">
        <v>18959388</v>
      </c>
      <c r="H9" s="69">
        <v>19066669</v>
      </c>
      <c r="I9" s="69">
        <v>19886405</v>
      </c>
      <c r="J9" s="69">
        <v>27274603</v>
      </c>
      <c r="K9" s="199">
        <v>25645926</v>
      </c>
      <c r="L9" s="199">
        <v>25428773</v>
      </c>
      <c r="M9" s="199">
        <v>26388650</v>
      </c>
      <c r="N9" s="199">
        <v>32054525</v>
      </c>
      <c r="O9" s="199">
        <v>33447919</v>
      </c>
      <c r="P9" s="199">
        <v>45388053</v>
      </c>
      <c r="Q9" s="199">
        <v>49450871</v>
      </c>
      <c r="R9" s="199">
        <v>56745875</v>
      </c>
      <c r="S9" s="199">
        <v>63087736</v>
      </c>
      <c r="T9" s="199">
        <v>56532492</v>
      </c>
      <c r="U9" s="199">
        <v>58358858</v>
      </c>
      <c r="V9" s="199">
        <v>58318901</v>
      </c>
    </row>
    <row r="10" spans="1:24" ht="15" customHeight="1">
      <c r="A10" s="65" t="s">
        <v>666</v>
      </c>
      <c r="B10" s="477" t="s">
        <v>676</v>
      </c>
      <c r="C10" s="69">
        <v>3891725</v>
      </c>
      <c r="D10" s="69">
        <v>3576636</v>
      </c>
      <c r="E10" s="69">
        <v>3723683</v>
      </c>
      <c r="F10" s="69">
        <v>3552388</v>
      </c>
      <c r="G10" s="69">
        <v>3736007</v>
      </c>
      <c r="H10" s="69">
        <v>4122912</v>
      </c>
      <c r="I10" s="69">
        <v>3800738</v>
      </c>
      <c r="J10" s="69">
        <v>4751949</v>
      </c>
      <c r="K10" s="199">
        <v>4693277</v>
      </c>
      <c r="L10" s="199">
        <v>4739342</v>
      </c>
      <c r="M10" s="199">
        <v>4550174</v>
      </c>
      <c r="N10" s="199">
        <v>3536953</v>
      </c>
      <c r="O10" s="199">
        <v>3658748</v>
      </c>
      <c r="P10" s="199">
        <v>3439191</v>
      </c>
      <c r="Q10" s="199">
        <v>3186110</v>
      </c>
      <c r="R10" s="199">
        <v>3013707</v>
      </c>
      <c r="S10" s="199">
        <v>2452297</v>
      </c>
      <c r="T10" s="199">
        <v>1691362</v>
      </c>
      <c r="U10" s="199">
        <v>1504341</v>
      </c>
      <c r="V10" s="199">
        <v>1403413</v>
      </c>
    </row>
    <row r="11" spans="1:24" ht="15" customHeight="1">
      <c r="A11" s="65" t="s">
        <v>278</v>
      </c>
      <c r="B11" s="65" t="s">
        <v>176</v>
      </c>
      <c r="C11" s="69">
        <v>0</v>
      </c>
      <c r="D11" s="69">
        <v>0</v>
      </c>
      <c r="E11" s="69">
        <v>0</v>
      </c>
      <c r="F11" s="69">
        <v>0</v>
      </c>
      <c r="G11" s="69">
        <v>0</v>
      </c>
      <c r="H11" s="69">
        <v>0</v>
      </c>
      <c r="I11" s="69">
        <v>0</v>
      </c>
      <c r="J11" s="69">
        <v>0</v>
      </c>
      <c r="K11" s="199">
        <v>0</v>
      </c>
      <c r="L11" s="199">
        <v>0</v>
      </c>
      <c r="M11" s="199">
        <v>0</v>
      </c>
      <c r="N11" s="199">
        <v>0</v>
      </c>
      <c r="O11" s="199">
        <v>0</v>
      </c>
      <c r="P11" s="199">
        <v>0</v>
      </c>
      <c r="Q11" s="199">
        <v>0</v>
      </c>
      <c r="R11" s="199">
        <v>0</v>
      </c>
      <c r="S11" s="199">
        <v>0</v>
      </c>
      <c r="T11" s="199">
        <v>0</v>
      </c>
      <c r="U11" s="199">
        <v>0</v>
      </c>
      <c r="V11" s="199">
        <v>0</v>
      </c>
    </row>
    <row r="12" spans="1:24" ht="15" customHeight="1">
      <c r="A12" s="65" t="s">
        <v>229</v>
      </c>
      <c r="B12" s="65" t="s">
        <v>177</v>
      </c>
      <c r="C12" s="69">
        <v>677426</v>
      </c>
      <c r="D12" s="69">
        <v>753976</v>
      </c>
      <c r="E12" s="69">
        <v>754624</v>
      </c>
      <c r="F12" s="69">
        <v>649870</v>
      </c>
      <c r="G12" s="69">
        <v>821649</v>
      </c>
      <c r="H12" s="69">
        <v>933144</v>
      </c>
      <c r="I12" s="69">
        <v>776193</v>
      </c>
      <c r="J12" s="69">
        <v>776359</v>
      </c>
      <c r="K12" s="199">
        <v>853721</v>
      </c>
      <c r="L12" s="199">
        <v>1010180</v>
      </c>
      <c r="M12" s="199">
        <v>1033358</v>
      </c>
      <c r="N12" s="199">
        <v>1033667</v>
      </c>
      <c r="O12" s="199">
        <v>1229234</v>
      </c>
      <c r="P12" s="199">
        <v>884092</v>
      </c>
      <c r="Q12" s="199">
        <v>1192922</v>
      </c>
      <c r="R12" s="199">
        <v>801208</v>
      </c>
      <c r="S12" s="199">
        <v>1180021</v>
      </c>
      <c r="T12" s="199">
        <v>1102056</v>
      </c>
      <c r="U12" s="199">
        <v>1142888</v>
      </c>
      <c r="V12" s="199">
        <v>1701927</v>
      </c>
    </row>
    <row r="13" spans="1:24" ht="15" customHeight="1">
      <c r="A13" s="64" t="s">
        <v>279</v>
      </c>
      <c r="B13" s="64" t="s">
        <v>179</v>
      </c>
      <c r="C13" s="68">
        <v>4104350</v>
      </c>
      <c r="D13" s="68">
        <v>4783171</v>
      </c>
      <c r="E13" s="68">
        <v>5177348</v>
      </c>
      <c r="F13" s="68">
        <v>4323324</v>
      </c>
      <c r="G13" s="68">
        <v>4618970</v>
      </c>
      <c r="H13" s="68">
        <v>5073833</v>
      </c>
      <c r="I13" s="68">
        <v>4452307</v>
      </c>
      <c r="J13" s="68">
        <v>3911750</v>
      </c>
      <c r="K13" s="198">
        <v>4538626</v>
      </c>
      <c r="L13" s="198">
        <v>4496454</v>
      </c>
      <c r="M13" s="198">
        <v>5064431</v>
      </c>
      <c r="N13" s="198">
        <v>4482747</v>
      </c>
      <c r="O13" s="198">
        <v>4193922</v>
      </c>
      <c r="P13" s="198">
        <v>4714942</v>
      </c>
      <c r="Q13" s="198">
        <v>5248446</v>
      </c>
      <c r="R13" s="198">
        <v>5354483</v>
      </c>
      <c r="S13" s="198">
        <v>6232071</v>
      </c>
      <c r="T13" s="198">
        <v>7048557</v>
      </c>
      <c r="U13" s="198">
        <v>8099580</v>
      </c>
      <c r="V13" s="198">
        <v>7729811</v>
      </c>
    </row>
    <row r="14" spans="1:24" s="3" customFormat="1" ht="15" customHeight="1">
      <c r="A14" s="44" t="s">
        <v>275</v>
      </c>
      <c r="B14" s="44" t="s">
        <v>174</v>
      </c>
      <c r="C14" s="506">
        <v>2354035</v>
      </c>
      <c r="D14" s="506">
        <v>2888521</v>
      </c>
      <c r="E14" s="506">
        <v>3006372</v>
      </c>
      <c r="F14" s="506">
        <v>2085917</v>
      </c>
      <c r="G14" s="506">
        <v>2616059</v>
      </c>
      <c r="H14" s="506">
        <v>2981535</v>
      </c>
      <c r="I14" s="506">
        <v>2202288</v>
      </c>
      <c r="J14" s="506">
        <v>1290086</v>
      </c>
      <c r="K14" s="279">
        <v>1255923</v>
      </c>
      <c r="L14" s="279">
        <v>1065014</v>
      </c>
      <c r="M14" s="279">
        <v>1504155</v>
      </c>
      <c r="N14" s="279">
        <v>750095</v>
      </c>
      <c r="O14" s="279">
        <v>966507</v>
      </c>
      <c r="P14" s="279">
        <v>1053224</v>
      </c>
      <c r="Q14" s="279">
        <v>1110789</v>
      </c>
      <c r="R14" s="279">
        <v>281162</v>
      </c>
      <c r="S14" s="279">
        <v>350058</v>
      </c>
      <c r="T14" s="279">
        <v>319371</v>
      </c>
      <c r="U14" s="279">
        <v>871865</v>
      </c>
      <c r="V14" s="279">
        <v>558431</v>
      </c>
    </row>
    <row r="15" spans="1:24" ht="15" customHeight="1">
      <c r="A15" s="65" t="s">
        <v>276</v>
      </c>
      <c r="B15" s="65" t="s">
        <v>175</v>
      </c>
      <c r="C15" s="69">
        <v>1746282</v>
      </c>
      <c r="D15" s="69">
        <v>1865859</v>
      </c>
      <c r="E15" s="69">
        <v>2166942</v>
      </c>
      <c r="F15" s="69">
        <v>2233410</v>
      </c>
      <c r="G15" s="69">
        <v>1998912</v>
      </c>
      <c r="H15" s="69">
        <v>2088270</v>
      </c>
      <c r="I15" s="69">
        <v>2246004</v>
      </c>
      <c r="J15" s="69">
        <v>2617635</v>
      </c>
      <c r="K15" s="199">
        <v>3282514</v>
      </c>
      <c r="L15" s="199">
        <v>3431396</v>
      </c>
      <c r="M15" s="199">
        <v>3560198</v>
      </c>
      <c r="N15" s="199">
        <v>3732587</v>
      </c>
      <c r="O15" s="199">
        <v>3227355</v>
      </c>
      <c r="P15" s="199">
        <v>3661692</v>
      </c>
      <c r="Q15" s="199">
        <v>4137611</v>
      </c>
      <c r="R15" s="199">
        <v>5073320</v>
      </c>
      <c r="S15" s="199">
        <v>5882012</v>
      </c>
      <c r="T15" s="199">
        <v>6729078</v>
      </c>
      <c r="U15" s="199">
        <v>7227601</v>
      </c>
      <c r="V15" s="199">
        <v>7171126</v>
      </c>
    </row>
    <row r="16" spans="1:24" ht="15" customHeight="1">
      <c r="A16" s="65" t="s">
        <v>229</v>
      </c>
      <c r="B16" s="65" t="s">
        <v>177</v>
      </c>
      <c r="C16" s="69">
        <v>4033</v>
      </c>
      <c r="D16" s="69">
        <v>28791</v>
      </c>
      <c r="E16" s="69">
        <v>4034</v>
      </c>
      <c r="F16" s="69">
        <v>3997</v>
      </c>
      <c r="G16" s="69">
        <v>3999</v>
      </c>
      <c r="H16" s="69">
        <v>4028</v>
      </c>
      <c r="I16" s="69">
        <v>4015</v>
      </c>
      <c r="J16" s="69">
        <v>4029</v>
      </c>
      <c r="K16" s="199">
        <v>189</v>
      </c>
      <c r="L16" s="199">
        <v>44</v>
      </c>
      <c r="M16" s="199">
        <v>78</v>
      </c>
      <c r="N16" s="199">
        <v>65</v>
      </c>
      <c r="O16" s="199">
        <v>60</v>
      </c>
      <c r="P16" s="199">
        <v>26</v>
      </c>
      <c r="Q16" s="199">
        <v>46</v>
      </c>
      <c r="R16" s="199">
        <v>1</v>
      </c>
      <c r="S16" s="199">
        <v>1</v>
      </c>
      <c r="T16" s="199">
        <v>108</v>
      </c>
      <c r="U16" s="199">
        <v>114</v>
      </c>
      <c r="V16" s="199">
        <v>254</v>
      </c>
    </row>
    <row r="17" spans="1:22" ht="15" customHeight="1">
      <c r="A17" s="66" t="s">
        <v>56</v>
      </c>
      <c r="B17" s="66" t="s">
        <v>180</v>
      </c>
      <c r="C17" s="67">
        <v>108452441</v>
      </c>
      <c r="D17" s="67">
        <v>109111159</v>
      </c>
      <c r="E17" s="67">
        <v>111022779</v>
      </c>
      <c r="F17" s="67">
        <v>111481135</v>
      </c>
      <c r="G17" s="67">
        <v>113576582</v>
      </c>
      <c r="H17" s="67">
        <v>122024315</v>
      </c>
      <c r="I17" s="67">
        <v>124629188</v>
      </c>
      <c r="J17" s="67">
        <v>149616658</v>
      </c>
      <c r="K17" s="200">
        <v>147745854</v>
      </c>
      <c r="L17" s="200">
        <v>149675448</v>
      </c>
      <c r="M17" s="200">
        <v>151026677</v>
      </c>
      <c r="N17" s="200">
        <v>156480343</v>
      </c>
      <c r="O17" s="200">
        <v>157756779</v>
      </c>
      <c r="P17" s="200">
        <v>165889547</v>
      </c>
      <c r="Q17" s="200">
        <v>166726404</v>
      </c>
      <c r="R17" s="200">
        <v>171522255</v>
      </c>
      <c r="S17" s="200">
        <v>179484645</v>
      </c>
      <c r="T17" s="200">
        <v>173180148</v>
      </c>
      <c r="U17" s="200">
        <v>177320494</v>
      </c>
      <c r="V17" s="200">
        <v>185373443</v>
      </c>
    </row>
    <row r="19" spans="1:22">
      <c r="B19" s="276"/>
      <c r="C19" s="274"/>
      <c r="D19" s="274"/>
      <c r="E19" s="274"/>
      <c r="F19" s="274"/>
      <c r="G19" s="274"/>
      <c r="H19" s="274"/>
      <c r="I19" s="274"/>
      <c r="J19" s="274"/>
      <c r="K19" s="274"/>
      <c r="L19" s="274"/>
      <c r="N19" s="309"/>
      <c r="O19" s="309"/>
      <c r="P19" s="309"/>
      <c r="Q19" s="309"/>
      <c r="R19" s="309"/>
      <c r="S19" s="309"/>
      <c r="T19" s="309"/>
      <c r="U19" s="309"/>
      <c r="V19" s="309"/>
    </row>
    <row r="20" spans="1:22">
      <c r="C20" s="275"/>
      <c r="D20" s="275"/>
      <c r="E20" s="275"/>
      <c r="F20" s="275"/>
      <c r="G20" s="275"/>
      <c r="H20" s="275"/>
      <c r="I20" s="275"/>
      <c r="J20" s="275"/>
      <c r="K20" s="275"/>
      <c r="L20" s="275"/>
      <c r="N20" s="310"/>
      <c r="O20" s="310"/>
      <c r="P20" s="310"/>
      <c r="Q20" s="310"/>
      <c r="R20" s="310"/>
      <c r="S20" s="310"/>
      <c r="T20" s="310"/>
      <c r="U20" s="310"/>
      <c r="V20" s="310"/>
    </row>
    <row r="21" spans="1:22" s="3" customFormat="1">
      <c r="K21" s="191"/>
      <c r="N21" s="191"/>
      <c r="O21" s="191"/>
      <c r="P21" s="191"/>
      <c r="Q21" s="191"/>
      <c r="R21" s="191"/>
      <c r="S21" s="191"/>
      <c r="T21" s="191"/>
      <c r="U21" s="191"/>
      <c r="V21" s="191"/>
    </row>
    <row r="23" spans="1:22">
      <c r="N23" s="310"/>
      <c r="O23" s="310"/>
      <c r="P23" s="310"/>
      <c r="Q23" s="310"/>
      <c r="R23" s="310"/>
      <c r="S23" s="310"/>
      <c r="T23" s="310"/>
      <c r="U23" s="310"/>
      <c r="V23" s="310"/>
    </row>
    <row r="24" spans="1:22" s="3" customFormat="1">
      <c r="K24" s="191"/>
      <c r="N24" s="310"/>
      <c r="O24" s="310"/>
      <c r="P24" s="310"/>
      <c r="Q24" s="310"/>
      <c r="R24" s="310"/>
      <c r="S24" s="310"/>
      <c r="T24" s="310"/>
      <c r="U24" s="310"/>
      <c r="V24" s="310"/>
    </row>
    <row r="25" spans="1:22" s="3" customFormat="1">
      <c r="K25" s="191"/>
      <c r="N25" s="310"/>
      <c r="O25" s="310"/>
      <c r="P25" s="310"/>
      <c r="Q25" s="310"/>
      <c r="R25" s="310"/>
      <c r="S25" s="310"/>
      <c r="T25" s="310"/>
      <c r="U25" s="310"/>
      <c r="V25" s="310"/>
    </row>
  </sheetData>
  <customSheetViews>
    <customSheetView guid="{FD6B9644-7869-4AE4-B5F4-2F6A3AB7CBDB}">
      <pane xSplit="2" ySplit="2" topLeftCell="Q3" activePane="bottomRight" state="frozen"/>
      <selection pane="bottomRight" activeCell="C3" sqref="C3"/>
      <pageMargins left="0.7" right="0.7" top="0.75" bottom="0.75" header="0.3" footer="0.3"/>
      <pageSetup paperSize="9" orientation="portrait" horizontalDpi="1200" verticalDpi="1200" r:id="rId1"/>
    </customSheetView>
    <customSheetView guid="{9AF4A83C-CF57-4B40-8A74-6A0EA6C2FE5C}" hiddenColumns="1">
      <selection activeCell="A16" sqref="A16:XFD16"/>
      <pageMargins left="0.7" right="0.7" top="0.75" bottom="0.75" header="0.3" footer="0.3"/>
      <pageSetup paperSize="9" orientation="portrait" horizontalDpi="1200" verticalDpi="1200" r:id="rId2"/>
    </customSheetView>
    <customSheetView guid="{687A4863-1825-4D63-B732-E76682E6DE4F}" showGridLines="0" hiddenColumns="1">
      <selection activeCell="W19" sqref="W19"/>
      <pageMargins left="0.7" right="0.7" top="0.75" bottom="0.75" header="0.3" footer="0.3"/>
      <pageSetup paperSize="9" orientation="portrait" r:id="rId3"/>
    </customSheetView>
    <customSheetView guid="{57267270-6A97-4850-9DB6-FE6B399379AA}" topLeftCell="B1">
      <selection activeCell="O15" sqref="O15"/>
      <pageMargins left="0.7" right="0.7" top="0.75" bottom="0.75" header="0.3" footer="0.3"/>
    </customSheetView>
    <customSheetView guid="{8DA78CF1-615A-4626-9893-6751995631A4}" topLeftCell="H1">
      <selection activeCell="P22" sqref="P22"/>
      <pageMargins left="0.7" right="0.7" top="0.75" bottom="0.75" header="0.3" footer="0.3"/>
    </customSheetView>
    <customSheetView guid="{12F8D032-8143-430B-8DFF-852E8796C402}" showGridLines="0" topLeftCell="B1">
      <selection activeCell="G22" sqref="G22"/>
      <pageMargins left="0.7" right="0.7" top="0.75" bottom="0.75" header="0.3" footer="0.3"/>
      <pageSetup paperSize="9" orientation="portrait" r:id="rId4"/>
    </customSheetView>
    <customSheetView guid="{899D69CD-4B7E-42BC-9944-5BD922EB798C}">
      <selection activeCell="E26" sqref="E26"/>
      <pageMargins left="0.7" right="0.7" top="0.75" bottom="0.75" header="0.3" footer="0.3"/>
      <pageSetup paperSize="9" orientation="portrait" r:id="rId5"/>
    </customSheetView>
    <customSheetView guid="{25FAB884-5E17-4008-8139-33D910C7DEFE}">
      <selection activeCell="H37" sqref="H37"/>
      <pageMargins left="0.7" right="0.7" top="0.75" bottom="0.75" header="0.3" footer="0.3"/>
      <pageSetup paperSize="9" orientation="portrait" r:id="rId6"/>
    </customSheetView>
  </customSheetViews>
  <pageMargins left="0.7" right="0.7" top="0.75" bottom="0.75" header="0.3" footer="0.3"/>
  <pageSetup paperSize="9" orientation="portrait" horizontalDpi="1200" verticalDpi="1200"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
  <sheetViews>
    <sheetView showGridLines="0" zoomScaleNormal="72" workbookViewId="0">
      <pane xSplit="2" ySplit="1" topLeftCell="J2" activePane="bottomRight" state="frozen"/>
      <selection pane="topRight" activeCell="C1" sqref="C1"/>
      <selection pane="bottomLeft" activeCell="A2" sqref="A2"/>
      <selection pane="bottomRight" activeCell="O26" sqref="O26"/>
    </sheetView>
  </sheetViews>
  <sheetFormatPr defaultColWidth="9.140625" defaultRowHeight="12.75"/>
  <cols>
    <col min="1" max="2" width="30.85546875" style="96" customWidth="1"/>
    <col min="3" max="16" width="13.42578125" style="96" customWidth="1"/>
    <col min="17" max="22" width="11" style="156" customWidth="1"/>
    <col min="23" max="16384" width="9.140625" style="96"/>
  </cols>
  <sheetData>
    <row r="1" spans="1:22" ht="36.6" customHeight="1" thickBot="1">
      <c r="A1" s="63" t="s">
        <v>60</v>
      </c>
      <c r="B1" s="63" t="s">
        <v>16</v>
      </c>
      <c r="C1" s="146">
        <v>42825</v>
      </c>
      <c r="D1" s="146">
        <v>42916</v>
      </c>
      <c r="E1" s="146">
        <v>43008</v>
      </c>
      <c r="F1" s="146">
        <v>43100</v>
      </c>
      <c r="G1" s="146">
        <v>43190</v>
      </c>
      <c r="H1" s="146">
        <v>43281</v>
      </c>
      <c r="I1" s="146">
        <v>43373</v>
      </c>
      <c r="J1" s="146">
        <v>43465</v>
      </c>
      <c r="K1" s="146">
        <v>43555</v>
      </c>
      <c r="L1" s="146">
        <v>43646</v>
      </c>
      <c r="M1" s="146">
        <v>43738</v>
      </c>
      <c r="N1" s="146">
        <v>43830</v>
      </c>
      <c r="O1" s="146">
        <v>43921</v>
      </c>
      <c r="P1" s="146">
        <v>44012</v>
      </c>
      <c r="Q1" s="146">
        <v>44104</v>
      </c>
      <c r="R1" s="146">
        <v>44196</v>
      </c>
      <c r="S1" s="146">
        <v>44286</v>
      </c>
      <c r="T1" s="146">
        <v>44377</v>
      </c>
      <c r="U1" s="146">
        <v>44469</v>
      </c>
      <c r="V1" s="146">
        <v>44561</v>
      </c>
    </row>
    <row r="2" spans="1:22" ht="15" customHeight="1">
      <c r="A2" s="147" t="s">
        <v>374</v>
      </c>
      <c r="B2" s="148" t="s">
        <v>377</v>
      </c>
      <c r="C2" s="149">
        <v>619378</v>
      </c>
      <c r="D2" s="149">
        <v>7534</v>
      </c>
      <c r="E2" s="149">
        <v>504264</v>
      </c>
      <c r="F2" s="149">
        <v>850541</v>
      </c>
      <c r="G2" s="149">
        <v>356604</v>
      </c>
      <c r="H2" s="149">
        <v>10134</v>
      </c>
      <c r="I2" s="149">
        <v>138554</v>
      </c>
      <c r="J2" s="149">
        <v>1159923</v>
      </c>
      <c r="K2" s="149">
        <v>107319</v>
      </c>
      <c r="L2" s="279">
        <v>322868</v>
      </c>
      <c r="M2" s="279">
        <v>284342</v>
      </c>
      <c r="N2" s="279">
        <v>2115445</v>
      </c>
      <c r="O2" s="279">
        <v>1957500</v>
      </c>
      <c r="P2" s="279">
        <v>1272904</v>
      </c>
      <c r="Q2" s="432">
        <v>334447</v>
      </c>
      <c r="R2" s="432">
        <v>87351</v>
      </c>
      <c r="S2" s="432">
        <v>749254</v>
      </c>
      <c r="T2" s="432">
        <v>484674</v>
      </c>
      <c r="U2" s="432">
        <v>13926</v>
      </c>
      <c r="V2" s="432">
        <v>98232</v>
      </c>
    </row>
    <row r="3" spans="1:22" ht="15" customHeight="1">
      <c r="A3" s="147" t="s">
        <v>375</v>
      </c>
      <c r="B3" s="148" t="s">
        <v>378</v>
      </c>
      <c r="C3" s="149">
        <v>1998736</v>
      </c>
      <c r="D3" s="149">
        <v>1863219</v>
      </c>
      <c r="E3" s="149">
        <v>1674779</v>
      </c>
      <c r="F3" s="149">
        <v>1285933</v>
      </c>
      <c r="G3" s="149">
        <v>1453995</v>
      </c>
      <c r="H3" s="149">
        <v>1694468</v>
      </c>
      <c r="I3" s="149">
        <v>1605492</v>
      </c>
      <c r="J3" s="149">
        <v>1776358</v>
      </c>
      <c r="K3" s="149">
        <v>1593325</v>
      </c>
      <c r="L3" s="279">
        <v>1988052</v>
      </c>
      <c r="M3" s="279">
        <v>2481925</v>
      </c>
      <c r="N3" s="279">
        <v>1601232</v>
      </c>
      <c r="O3" s="279">
        <v>3595029</v>
      </c>
      <c r="P3" s="279">
        <v>2714773</v>
      </c>
      <c r="Q3" s="432">
        <v>2636965</v>
      </c>
      <c r="R3" s="432">
        <v>2839277</v>
      </c>
      <c r="S3" s="432">
        <v>2821652</v>
      </c>
      <c r="T3" s="432">
        <v>2450911</v>
      </c>
      <c r="U3" s="432">
        <v>3126081</v>
      </c>
      <c r="V3" s="432">
        <v>2592126</v>
      </c>
    </row>
    <row r="4" spans="1:22" s="1" customFormat="1" ht="15" customHeight="1">
      <c r="A4" s="150" t="s">
        <v>272</v>
      </c>
      <c r="B4" s="151" t="s">
        <v>171</v>
      </c>
      <c r="C4" s="152">
        <v>2618114</v>
      </c>
      <c r="D4" s="152">
        <v>1870753</v>
      </c>
      <c r="E4" s="152">
        <v>2179043</v>
      </c>
      <c r="F4" s="152">
        <v>2136474</v>
      </c>
      <c r="G4" s="152">
        <v>1810599</v>
      </c>
      <c r="H4" s="152">
        <v>1704602</v>
      </c>
      <c r="I4" s="152">
        <v>1744046</v>
      </c>
      <c r="J4" s="152">
        <v>2936281</v>
      </c>
      <c r="K4" s="152">
        <v>1700644</v>
      </c>
      <c r="L4" s="202">
        <v>2310920</v>
      </c>
      <c r="M4" s="202">
        <v>2766267</v>
      </c>
      <c r="N4" s="202">
        <v>3716677</v>
      </c>
      <c r="O4" s="202">
        <v>5552529</v>
      </c>
      <c r="P4" s="202">
        <v>3987677</v>
      </c>
      <c r="Q4" s="433">
        <v>2971412</v>
      </c>
      <c r="R4" s="433">
        <v>2926628</v>
      </c>
      <c r="S4" s="433">
        <v>3570906</v>
      </c>
      <c r="T4" s="433">
        <v>2935585</v>
      </c>
      <c r="U4" s="433">
        <v>3140007</v>
      </c>
      <c r="V4" s="433">
        <v>2690358</v>
      </c>
    </row>
    <row r="5" spans="1:22" ht="15" customHeight="1">
      <c r="A5" s="147" t="s">
        <v>376</v>
      </c>
      <c r="B5" s="148" t="s">
        <v>379</v>
      </c>
      <c r="C5" s="149">
        <v>0</v>
      </c>
      <c r="D5" s="149">
        <v>0</v>
      </c>
      <c r="E5" s="149">
        <v>0</v>
      </c>
      <c r="F5" s="149">
        <v>0</v>
      </c>
      <c r="G5" s="149">
        <v>0</v>
      </c>
      <c r="H5" s="149">
        <v>-67</v>
      </c>
      <c r="I5" s="149">
        <v>-71</v>
      </c>
      <c r="J5" s="149">
        <v>-67</v>
      </c>
      <c r="K5" s="149">
        <v>-67</v>
      </c>
      <c r="L5" s="279">
        <v>-84</v>
      </c>
      <c r="M5" s="279">
        <v>-86</v>
      </c>
      <c r="N5" s="279">
        <v>-95</v>
      </c>
      <c r="O5" s="279">
        <v>-102</v>
      </c>
      <c r="P5" s="279">
        <v>-102</v>
      </c>
      <c r="Q5" s="432">
        <v>-100</v>
      </c>
      <c r="R5" s="432">
        <v>-106</v>
      </c>
      <c r="S5" s="432">
        <v>-37</v>
      </c>
      <c r="T5" s="432">
        <v>-91</v>
      </c>
      <c r="U5" s="432">
        <v>-94</v>
      </c>
      <c r="V5" s="432">
        <v>-106</v>
      </c>
    </row>
    <row r="6" spans="1:22" s="1" customFormat="1" ht="15" customHeight="1">
      <c r="A6" s="92" t="s">
        <v>56</v>
      </c>
      <c r="B6" s="92" t="s">
        <v>42</v>
      </c>
      <c r="C6" s="93">
        <v>2618114</v>
      </c>
      <c r="D6" s="93">
        <v>1870753</v>
      </c>
      <c r="E6" s="93">
        <v>2179043</v>
      </c>
      <c r="F6" s="93">
        <v>2136474</v>
      </c>
      <c r="G6" s="93">
        <v>1810599</v>
      </c>
      <c r="H6" s="93">
        <v>1704535</v>
      </c>
      <c r="I6" s="93">
        <v>1743975</v>
      </c>
      <c r="J6" s="93">
        <v>2936214</v>
      </c>
      <c r="K6" s="93">
        <v>1700577</v>
      </c>
      <c r="L6" s="50">
        <v>2310836</v>
      </c>
      <c r="M6" s="50">
        <v>2766181</v>
      </c>
      <c r="N6" s="50">
        <v>3716582</v>
      </c>
      <c r="O6" s="50">
        <v>5552427</v>
      </c>
      <c r="P6" s="50">
        <v>3987575</v>
      </c>
      <c r="Q6" s="434">
        <v>2971312</v>
      </c>
      <c r="R6" s="434">
        <v>2926522</v>
      </c>
      <c r="S6" s="434">
        <v>3570869</v>
      </c>
      <c r="T6" s="434">
        <v>2935494</v>
      </c>
      <c r="U6" s="434">
        <v>3139913</v>
      </c>
      <c r="V6" s="434">
        <v>2690252</v>
      </c>
    </row>
    <row r="7" spans="1:22" s="156" customFormat="1" ht="15" customHeight="1">
      <c r="A7" s="153"/>
      <c r="B7" s="154"/>
      <c r="C7" s="155"/>
      <c r="D7" s="155"/>
      <c r="E7" s="155"/>
      <c r="F7" s="155"/>
      <c r="G7" s="155"/>
      <c r="H7" s="155"/>
      <c r="I7" s="155"/>
      <c r="J7" s="155"/>
      <c r="K7" s="155"/>
      <c r="L7" s="280"/>
      <c r="M7" s="280"/>
      <c r="N7" s="370"/>
      <c r="O7" s="370"/>
      <c r="P7" s="370"/>
      <c r="Q7" s="435"/>
      <c r="R7" s="435"/>
      <c r="S7" s="435"/>
      <c r="T7" s="435"/>
      <c r="U7" s="435"/>
      <c r="V7" s="435"/>
    </row>
    <row r="8" spans="1:22" ht="15" customHeight="1" thickBot="1">
      <c r="A8" s="63" t="s">
        <v>70</v>
      </c>
      <c r="B8" s="63" t="s">
        <v>26</v>
      </c>
      <c r="C8" s="146">
        <v>42825</v>
      </c>
      <c r="D8" s="146">
        <v>42916</v>
      </c>
      <c r="E8" s="146">
        <v>43008</v>
      </c>
      <c r="F8" s="146">
        <v>43100</v>
      </c>
      <c r="G8" s="146">
        <v>43190</v>
      </c>
      <c r="H8" s="146">
        <v>43281</v>
      </c>
      <c r="I8" s="146">
        <v>43373</v>
      </c>
      <c r="J8" s="146">
        <v>43465</v>
      </c>
      <c r="K8" s="146">
        <v>43555</v>
      </c>
      <c r="L8" s="281">
        <v>43646</v>
      </c>
      <c r="M8" s="281">
        <v>43738</v>
      </c>
      <c r="N8" s="281">
        <v>43830</v>
      </c>
      <c r="O8" s="281">
        <v>43921</v>
      </c>
      <c r="P8" s="281">
        <v>44012</v>
      </c>
      <c r="Q8" s="431">
        <v>44104</v>
      </c>
      <c r="R8" s="431">
        <v>44196</v>
      </c>
      <c r="S8" s="431">
        <v>44286</v>
      </c>
      <c r="T8" s="431">
        <v>44377</v>
      </c>
      <c r="U8" s="431">
        <v>44469</v>
      </c>
      <c r="V8" s="431">
        <v>44561</v>
      </c>
    </row>
    <row r="9" spans="1:22" ht="15" customHeight="1">
      <c r="A9" s="147" t="s">
        <v>380</v>
      </c>
      <c r="B9" s="148" t="s">
        <v>382</v>
      </c>
      <c r="C9" s="149">
        <v>48352</v>
      </c>
      <c r="D9" s="149">
        <v>85606</v>
      </c>
      <c r="E9" s="149">
        <v>83774</v>
      </c>
      <c r="F9" s="149">
        <v>64023</v>
      </c>
      <c r="G9" s="149">
        <v>646732</v>
      </c>
      <c r="H9" s="149">
        <v>203110</v>
      </c>
      <c r="I9" s="149">
        <v>162144</v>
      </c>
      <c r="J9" s="149">
        <v>144906</v>
      </c>
      <c r="K9" s="149">
        <v>173553</v>
      </c>
      <c r="L9" s="279">
        <v>459178</v>
      </c>
      <c r="M9" s="279">
        <v>422961</v>
      </c>
      <c r="N9" s="279">
        <v>468294</v>
      </c>
      <c r="O9" s="279">
        <v>738535</v>
      </c>
      <c r="P9" s="279">
        <v>272615</v>
      </c>
      <c r="Q9" s="432">
        <v>971036</v>
      </c>
      <c r="R9" s="432">
        <v>433629</v>
      </c>
      <c r="S9" s="432">
        <v>50213</v>
      </c>
      <c r="T9" s="432">
        <v>8655</v>
      </c>
      <c r="U9" s="432">
        <v>461096</v>
      </c>
      <c r="V9" s="432">
        <v>123051</v>
      </c>
    </row>
    <row r="10" spans="1:22" ht="15" customHeight="1">
      <c r="A10" s="147" t="s">
        <v>381</v>
      </c>
      <c r="B10" s="148" t="s">
        <v>383</v>
      </c>
      <c r="C10" s="149">
        <v>2015734</v>
      </c>
      <c r="D10" s="149">
        <v>1899123</v>
      </c>
      <c r="E10" s="149">
        <v>2003051</v>
      </c>
      <c r="F10" s="149">
        <v>1994759</v>
      </c>
      <c r="G10" s="149">
        <v>1778399</v>
      </c>
      <c r="H10" s="149">
        <v>1946265</v>
      </c>
      <c r="I10" s="149">
        <v>2322750</v>
      </c>
      <c r="J10" s="149">
        <v>1733724</v>
      </c>
      <c r="K10" s="149">
        <v>1743771</v>
      </c>
      <c r="L10" s="279">
        <v>2003749</v>
      </c>
      <c r="M10" s="279">
        <v>2264498</v>
      </c>
      <c r="N10" s="279">
        <v>3213874</v>
      </c>
      <c r="O10" s="279">
        <v>2984844</v>
      </c>
      <c r="P10" s="279">
        <v>3003980</v>
      </c>
      <c r="Q10" s="432">
        <v>1945051</v>
      </c>
      <c r="R10" s="432">
        <v>2302496</v>
      </c>
      <c r="S10" s="432">
        <v>2934282</v>
      </c>
      <c r="T10" s="432">
        <v>2618024</v>
      </c>
      <c r="U10" s="432">
        <v>1889823</v>
      </c>
      <c r="V10" s="432">
        <v>2974651</v>
      </c>
    </row>
    <row r="11" spans="1:22" ht="15" customHeight="1">
      <c r="A11" s="147" t="s">
        <v>375</v>
      </c>
      <c r="B11" s="148" t="s">
        <v>378</v>
      </c>
      <c r="C11" s="149">
        <v>571522</v>
      </c>
      <c r="D11" s="149">
        <v>606878</v>
      </c>
      <c r="E11" s="149">
        <v>643656</v>
      </c>
      <c r="F11" s="149">
        <v>724301</v>
      </c>
      <c r="G11" s="149">
        <v>1412959</v>
      </c>
      <c r="H11" s="149">
        <v>1103211</v>
      </c>
      <c r="I11" s="149">
        <v>1161139</v>
      </c>
      <c r="J11" s="149">
        <v>954298</v>
      </c>
      <c r="K11" s="149">
        <v>1082645</v>
      </c>
      <c r="L11" s="279">
        <v>993407</v>
      </c>
      <c r="M11" s="279">
        <v>1309735</v>
      </c>
      <c r="N11" s="279">
        <v>1349576</v>
      </c>
      <c r="O11" s="279">
        <v>1669133</v>
      </c>
      <c r="P11" s="279">
        <v>2094055</v>
      </c>
      <c r="Q11" s="432">
        <v>2272766</v>
      </c>
      <c r="R11" s="432">
        <v>2637187</v>
      </c>
      <c r="S11" s="432">
        <v>2402610</v>
      </c>
      <c r="T11" s="432">
        <v>1586315</v>
      </c>
      <c r="U11" s="432">
        <v>1321005</v>
      </c>
      <c r="V11" s="432">
        <v>1302436</v>
      </c>
    </row>
    <row r="12" spans="1:22" s="1" customFormat="1" ht="15" customHeight="1">
      <c r="A12" s="92" t="s">
        <v>56</v>
      </c>
      <c r="B12" s="92" t="s">
        <v>42</v>
      </c>
      <c r="C12" s="93">
        <v>2635608</v>
      </c>
      <c r="D12" s="93">
        <v>2591607</v>
      </c>
      <c r="E12" s="93">
        <v>2730481</v>
      </c>
      <c r="F12" s="93">
        <v>2783083</v>
      </c>
      <c r="G12" s="93">
        <v>3838090</v>
      </c>
      <c r="H12" s="93">
        <v>3252586</v>
      </c>
      <c r="I12" s="93">
        <v>3646033</v>
      </c>
      <c r="J12" s="93">
        <v>2832928</v>
      </c>
      <c r="K12" s="93">
        <v>2999969</v>
      </c>
      <c r="L12" s="50">
        <v>3456334</v>
      </c>
      <c r="M12" s="50">
        <v>3997194</v>
      </c>
      <c r="N12" s="50">
        <v>5031744</v>
      </c>
      <c r="O12" s="50">
        <v>5392512</v>
      </c>
      <c r="P12" s="50">
        <v>5370650</v>
      </c>
      <c r="Q12" s="434">
        <v>5188853</v>
      </c>
      <c r="R12" s="434">
        <v>5373312</v>
      </c>
      <c r="S12" s="434">
        <v>5387105</v>
      </c>
      <c r="T12" s="434">
        <v>4212994</v>
      </c>
      <c r="U12" s="434">
        <v>3671924</v>
      </c>
      <c r="V12" s="434">
        <v>4400138</v>
      </c>
    </row>
    <row r="13" spans="1:22">
      <c r="R13" s="455"/>
      <c r="S13" s="455"/>
      <c r="T13" s="455"/>
      <c r="U13" s="455"/>
      <c r="V13" s="455"/>
    </row>
  </sheetData>
  <customSheetViews>
    <customSheetView guid="{FD6B9644-7869-4AE4-B5F4-2F6A3AB7CBDB}" showGridLines="0">
      <pane xSplit="2" ySplit="1" topLeftCell="J2" activePane="bottomRight" state="frozen"/>
      <selection pane="bottomRight" activeCell="O26" sqref="O26"/>
      <pageMargins left="0.7" right="0.7" top="0.75" bottom="0.75" header="0.3" footer="0.3"/>
      <pageSetup paperSize="9" orientation="portrait" horizontalDpi="1200" verticalDpi="1200" r:id="rId1"/>
    </customSheetView>
    <customSheetView guid="{9AF4A83C-CF57-4B40-8A74-6A0EA6C2FE5C}" showGridLines="0">
      <pane xSplit="2" ySplit="1" topLeftCell="J2" activePane="bottomRight" state="frozen"/>
      <selection pane="bottomRight" activeCell="M25" sqref="M25"/>
      <pageMargins left="0.7" right="0.7" top="0.75" bottom="0.75" header="0.3" footer="0.3"/>
      <pageSetup paperSize="9" orientation="portrait" horizontalDpi="1200" verticalDpi="1200" r:id="rId2"/>
    </customSheetView>
    <customSheetView guid="{687A4863-1825-4D63-B732-E76682E6DE4F}" showGridLines="0">
      <pane xSplit="2" ySplit="1" topLeftCell="R2" activePane="bottomRight" state="frozen"/>
      <selection pane="bottomRight" activeCell="V25" sqref="V25"/>
      <pageMargins left="0.7" right="0.7" top="0.75" bottom="0.75" header="0.3" footer="0.3"/>
      <pageSetup paperSize="9" orientation="portrait" r:id="rId3"/>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4"/>
    </customSheetView>
    <customSheetView guid="{8DA78CF1-615A-4626-9893-6751995631A4}" showGridLines="0">
      <pane xSplit="2" ySplit="1" topLeftCell="R2" activePane="bottomRight" state="frozen"/>
      <selection pane="bottomRight" activeCell="S4" sqref="S4"/>
      <pageMargins left="0.7" right="0.7" top="0.75" bottom="0.75" header="0.3" footer="0.3"/>
      <pageSetup paperSize="9" orientation="portrait" horizontalDpi="1200" verticalDpi="1200" r:id="rId5"/>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 guid="{899D69CD-4B7E-42BC-9944-5BD922EB798C}" topLeftCell="F1">
      <selection activeCell="K24" sqref="K24"/>
      <pageMargins left="0.7" right="0.7" top="0.75" bottom="0.75" header="0.3" footer="0.3"/>
      <pageSetup paperSize="9" orientation="portrait" r:id="rId6"/>
    </customSheetView>
    <customSheetView guid="{25FAB884-5E17-4008-8139-33D910C7DEFE}">
      <selection activeCell="H39" sqref="H39"/>
      <pageMargins left="0.7" right="0.7" top="0.75" bottom="0.75" header="0.3" footer="0.3"/>
      <pageSetup paperSize="9" orientation="portrait" r:id="rId7"/>
    </customSheetView>
  </customSheetViews>
  <pageMargins left="0.7" right="0.7" top="0.75" bottom="0.75" header="0.3" footer="0.3"/>
  <pageSetup paperSize="9" orientation="portrait" horizontalDpi="1200" verticalDpi="1200"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4"/>
  <sheetViews>
    <sheetView workbookViewId="0">
      <pane xSplit="2" ySplit="1" topLeftCell="L2" activePane="bottomRight" state="frozen"/>
      <selection pane="topRight" activeCell="C1" sqref="C1"/>
      <selection pane="bottomLeft" activeCell="A2" sqref="A2"/>
      <selection pane="bottomRight" activeCell="C2" sqref="C2"/>
    </sheetView>
  </sheetViews>
  <sheetFormatPr defaultColWidth="9.140625" defaultRowHeight="12.75"/>
  <cols>
    <col min="1" max="2" width="35.85546875" style="96" customWidth="1"/>
    <col min="3" max="19" width="13.42578125" style="96" customWidth="1"/>
    <col min="20" max="23" width="11.85546875" style="96" customWidth="1"/>
    <col min="24" max="16384" width="9.140625" style="96"/>
  </cols>
  <sheetData>
    <row r="1" spans="1:23" ht="13.5" thickBot="1">
      <c r="A1" s="30" t="s">
        <v>499</v>
      </c>
      <c r="B1" s="30" t="s">
        <v>503</v>
      </c>
      <c r="C1" s="146">
        <v>42825</v>
      </c>
      <c r="D1" s="146">
        <v>42916</v>
      </c>
      <c r="E1" s="146">
        <v>43008</v>
      </c>
      <c r="F1" s="146">
        <v>43100</v>
      </c>
      <c r="G1" s="146">
        <v>43101</v>
      </c>
      <c r="H1" s="146">
        <v>43190</v>
      </c>
      <c r="I1" s="146">
        <v>43281</v>
      </c>
      <c r="J1" s="146">
        <v>43373</v>
      </c>
      <c r="K1" s="146">
        <v>43465</v>
      </c>
      <c r="L1" s="146">
        <v>43555</v>
      </c>
      <c r="M1" s="146">
        <v>43646</v>
      </c>
      <c r="N1" s="146">
        <v>43738</v>
      </c>
      <c r="O1" s="146">
        <v>43830</v>
      </c>
      <c r="P1" s="146">
        <v>43921</v>
      </c>
      <c r="Q1" s="146">
        <v>44012</v>
      </c>
      <c r="R1" s="146">
        <v>44104</v>
      </c>
      <c r="S1" s="146">
        <v>44196</v>
      </c>
      <c r="T1" s="146">
        <v>44286</v>
      </c>
      <c r="U1" s="146">
        <v>44377</v>
      </c>
      <c r="V1" s="146">
        <v>44469</v>
      </c>
      <c r="W1" s="146">
        <v>44561</v>
      </c>
    </row>
    <row r="2" spans="1:23" ht="25.5">
      <c r="A2" s="158" t="s">
        <v>481</v>
      </c>
      <c r="B2" s="158" t="s">
        <v>490</v>
      </c>
      <c r="C2" s="170">
        <v>1742397</v>
      </c>
      <c r="D2" s="170">
        <v>1604253</v>
      </c>
      <c r="E2" s="170">
        <v>1644383</v>
      </c>
      <c r="F2" s="170">
        <v>1226551</v>
      </c>
      <c r="G2" s="170">
        <v>1226551</v>
      </c>
      <c r="H2" s="170">
        <v>1089139</v>
      </c>
      <c r="I2" s="170">
        <v>1500306</v>
      </c>
      <c r="J2" s="170">
        <v>941677</v>
      </c>
      <c r="K2" s="170">
        <v>1081227</v>
      </c>
      <c r="L2" s="170">
        <v>1249671</v>
      </c>
      <c r="M2" s="170">
        <v>1336714</v>
      </c>
      <c r="N2" s="170">
        <v>1761397</v>
      </c>
      <c r="O2" s="301">
        <v>1474161</v>
      </c>
      <c r="P2" s="301">
        <v>3673575</v>
      </c>
      <c r="Q2" s="301">
        <v>2634383</v>
      </c>
      <c r="R2" s="301">
        <v>2721848</v>
      </c>
      <c r="S2" s="301">
        <v>3003970</v>
      </c>
      <c r="T2" s="459">
        <v>2922529</v>
      </c>
      <c r="U2" s="459">
        <v>1933823</v>
      </c>
      <c r="V2" s="487">
        <v>2319324</v>
      </c>
      <c r="W2" s="487">
        <v>3658438</v>
      </c>
    </row>
    <row r="3" spans="1:23">
      <c r="A3" s="159" t="s">
        <v>482</v>
      </c>
      <c r="B3" s="159" t="s">
        <v>491</v>
      </c>
      <c r="C3" s="166">
        <v>966161</v>
      </c>
      <c r="D3" s="166">
        <v>811218</v>
      </c>
      <c r="E3" s="166">
        <v>801463</v>
      </c>
      <c r="F3" s="166">
        <v>307344</v>
      </c>
      <c r="G3" s="166">
        <v>307344</v>
      </c>
      <c r="H3" s="171">
        <v>359621</v>
      </c>
      <c r="I3" s="171">
        <v>378575</v>
      </c>
      <c r="J3" s="171">
        <v>339111</v>
      </c>
      <c r="K3" s="41">
        <v>553999</v>
      </c>
      <c r="L3" s="41">
        <v>661157</v>
      </c>
      <c r="M3" s="41">
        <v>723495</v>
      </c>
      <c r="N3" s="41">
        <v>875693</v>
      </c>
      <c r="O3" s="302">
        <v>719181</v>
      </c>
      <c r="P3" s="302">
        <v>1508980</v>
      </c>
      <c r="Q3" s="302">
        <v>1754874</v>
      </c>
      <c r="R3" s="302">
        <v>1704589</v>
      </c>
      <c r="S3" s="302">
        <v>1526067</v>
      </c>
      <c r="T3" s="460">
        <v>1220504</v>
      </c>
      <c r="U3" s="460">
        <v>1064053</v>
      </c>
      <c r="V3" s="461">
        <v>959510</v>
      </c>
      <c r="W3" s="461">
        <v>2273851</v>
      </c>
    </row>
    <row r="4" spans="1:23" ht="25.5">
      <c r="A4" s="160" t="s">
        <v>483</v>
      </c>
      <c r="B4" s="160" t="s">
        <v>492</v>
      </c>
      <c r="C4" s="402">
        <v>13079</v>
      </c>
      <c r="D4" s="402">
        <v>12382</v>
      </c>
      <c r="E4" s="401">
        <v>8268</v>
      </c>
      <c r="F4" s="166">
        <v>6053</v>
      </c>
      <c r="G4" s="166">
        <v>6053</v>
      </c>
      <c r="H4" s="171">
        <v>6880</v>
      </c>
      <c r="I4" s="171">
        <v>6394</v>
      </c>
      <c r="J4" s="171">
        <v>6282</v>
      </c>
      <c r="K4" s="41">
        <v>3279</v>
      </c>
      <c r="L4" s="41">
        <v>2844</v>
      </c>
      <c r="M4" s="41">
        <v>3148</v>
      </c>
      <c r="N4" s="41">
        <v>1916</v>
      </c>
      <c r="O4" s="302">
        <v>1450</v>
      </c>
      <c r="P4" s="302">
        <v>85</v>
      </c>
      <c r="Q4" s="302">
        <v>0</v>
      </c>
      <c r="R4" s="302">
        <v>0</v>
      </c>
      <c r="S4" s="302">
        <v>0</v>
      </c>
      <c r="T4" s="460">
        <v>0</v>
      </c>
      <c r="U4" s="460">
        <v>0</v>
      </c>
      <c r="V4" s="461">
        <v>0</v>
      </c>
      <c r="W4" s="461">
        <v>0</v>
      </c>
    </row>
    <row r="5" spans="1:23">
      <c r="A5" s="159" t="s">
        <v>484</v>
      </c>
      <c r="B5" s="159" t="s">
        <v>493</v>
      </c>
      <c r="C5" s="166">
        <v>763157</v>
      </c>
      <c r="D5" s="166">
        <v>780653</v>
      </c>
      <c r="E5" s="166">
        <v>834652</v>
      </c>
      <c r="F5" s="166">
        <v>913154</v>
      </c>
      <c r="G5" s="166">
        <v>913154</v>
      </c>
      <c r="H5" s="171">
        <v>722638</v>
      </c>
      <c r="I5" s="171">
        <v>1115337</v>
      </c>
      <c r="J5" s="171">
        <v>596284</v>
      </c>
      <c r="K5" s="41">
        <v>523949</v>
      </c>
      <c r="L5" s="41">
        <v>585670</v>
      </c>
      <c r="M5" s="41">
        <v>610071</v>
      </c>
      <c r="N5" s="41">
        <v>883788</v>
      </c>
      <c r="O5" s="302">
        <v>753530</v>
      </c>
      <c r="P5" s="302">
        <v>2164510</v>
      </c>
      <c r="Q5" s="302">
        <v>879509</v>
      </c>
      <c r="R5" s="302">
        <v>1017259</v>
      </c>
      <c r="S5" s="302">
        <v>1477903</v>
      </c>
      <c r="T5" s="460">
        <v>1702025</v>
      </c>
      <c r="U5" s="460">
        <v>869770</v>
      </c>
      <c r="V5" s="461">
        <v>1359814</v>
      </c>
      <c r="W5" s="461">
        <v>1384587</v>
      </c>
    </row>
    <row r="6" spans="1:23">
      <c r="A6" s="161" t="s">
        <v>485</v>
      </c>
      <c r="B6" s="161" t="s">
        <v>494</v>
      </c>
      <c r="C6" s="172">
        <v>745727</v>
      </c>
      <c r="D6" s="172">
        <v>234987</v>
      </c>
      <c r="E6" s="172">
        <v>482164</v>
      </c>
      <c r="F6" s="170">
        <v>203211</v>
      </c>
      <c r="G6" s="170">
        <v>203211</v>
      </c>
      <c r="H6" s="170">
        <v>139534</v>
      </c>
      <c r="I6" s="170">
        <v>126703</v>
      </c>
      <c r="J6" s="170">
        <v>242267</v>
      </c>
      <c r="K6" s="170">
        <v>105636</v>
      </c>
      <c r="L6" s="170">
        <v>157815</v>
      </c>
      <c r="M6" s="170">
        <v>183443</v>
      </c>
      <c r="N6" s="170">
        <v>999378</v>
      </c>
      <c r="O6" s="301">
        <v>584347</v>
      </c>
      <c r="P6" s="301">
        <v>228800</v>
      </c>
      <c r="Q6" s="301">
        <v>86001</v>
      </c>
      <c r="R6" s="301">
        <v>1975833</v>
      </c>
      <c r="S6" s="301">
        <v>178799</v>
      </c>
      <c r="T6" s="459">
        <v>199461</v>
      </c>
      <c r="U6" s="459">
        <v>928247</v>
      </c>
      <c r="V6" s="487">
        <v>853786</v>
      </c>
      <c r="W6" s="487">
        <v>361679</v>
      </c>
    </row>
    <row r="7" spans="1:23">
      <c r="A7" s="162" t="s">
        <v>486</v>
      </c>
      <c r="B7" s="162" t="s">
        <v>495</v>
      </c>
      <c r="C7" s="170">
        <v>716181</v>
      </c>
      <c r="D7" s="170">
        <v>203709</v>
      </c>
      <c r="E7" s="170">
        <v>421096</v>
      </c>
      <c r="F7" s="170">
        <v>187750</v>
      </c>
      <c r="G7" s="170">
        <v>187750</v>
      </c>
      <c r="H7" s="170">
        <v>113823</v>
      </c>
      <c r="I7" s="170">
        <v>100986</v>
      </c>
      <c r="J7" s="170">
        <v>224861</v>
      </c>
      <c r="K7" s="170">
        <v>88735</v>
      </c>
      <c r="L7" s="170">
        <v>136366</v>
      </c>
      <c r="M7" s="170">
        <v>152273</v>
      </c>
      <c r="N7" s="170">
        <v>981011</v>
      </c>
      <c r="O7" s="301">
        <v>546607</v>
      </c>
      <c r="P7" s="301">
        <v>224172</v>
      </c>
      <c r="Q7" s="301">
        <v>72346</v>
      </c>
      <c r="R7" s="301">
        <v>1943664</v>
      </c>
      <c r="S7" s="301">
        <v>147405</v>
      </c>
      <c r="T7" s="459">
        <v>169483</v>
      </c>
      <c r="U7" s="459">
        <v>906535</v>
      </c>
      <c r="V7" s="487">
        <v>823089</v>
      </c>
      <c r="W7" s="487">
        <v>313350</v>
      </c>
    </row>
    <row r="8" spans="1:23">
      <c r="A8" s="159" t="s">
        <v>321</v>
      </c>
      <c r="B8" s="159" t="s">
        <v>331</v>
      </c>
      <c r="C8" s="41">
        <v>715689</v>
      </c>
      <c r="D8" s="41">
        <v>202369</v>
      </c>
      <c r="E8" s="41">
        <v>419329</v>
      </c>
      <c r="F8" s="41">
        <v>183702</v>
      </c>
      <c r="G8" s="41">
        <v>183702</v>
      </c>
      <c r="H8" s="41">
        <v>110112</v>
      </c>
      <c r="I8" s="41">
        <v>95922</v>
      </c>
      <c r="J8" s="41">
        <v>220292</v>
      </c>
      <c r="K8" s="41">
        <v>84552</v>
      </c>
      <c r="L8" s="41">
        <v>131731</v>
      </c>
      <c r="M8" s="41">
        <v>147485</v>
      </c>
      <c r="N8" s="41">
        <v>236425</v>
      </c>
      <c r="O8" s="302">
        <v>391616</v>
      </c>
      <c r="P8" s="302">
        <v>215475</v>
      </c>
      <c r="Q8" s="302">
        <v>59240</v>
      </c>
      <c r="R8" s="302">
        <v>185724</v>
      </c>
      <c r="S8" s="302">
        <v>132109</v>
      </c>
      <c r="T8" s="460">
        <v>150641</v>
      </c>
      <c r="U8" s="460">
        <v>889485</v>
      </c>
      <c r="V8" s="461">
        <v>808055</v>
      </c>
      <c r="W8" s="461">
        <v>299046</v>
      </c>
    </row>
    <row r="9" spans="1:23" ht="12.75" customHeight="1">
      <c r="A9" s="159" t="s">
        <v>322</v>
      </c>
      <c r="B9" s="159" t="s">
        <v>332</v>
      </c>
      <c r="C9" s="41">
        <v>715689</v>
      </c>
      <c r="D9" s="41">
        <v>202369</v>
      </c>
      <c r="E9" s="41">
        <v>419329</v>
      </c>
      <c r="F9" s="166">
        <v>183702</v>
      </c>
      <c r="G9" s="166">
        <v>183702</v>
      </c>
      <c r="H9" s="171">
        <v>110112</v>
      </c>
      <c r="I9" s="171">
        <v>95922</v>
      </c>
      <c r="J9" s="171">
        <v>220292</v>
      </c>
      <c r="K9" s="41">
        <v>84552</v>
      </c>
      <c r="L9" s="41">
        <v>131731</v>
      </c>
      <c r="M9" s="41">
        <v>147485</v>
      </c>
      <c r="N9" s="41">
        <v>236425</v>
      </c>
      <c r="O9" s="302">
        <v>391616</v>
      </c>
      <c r="P9" s="302">
        <v>215475</v>
      </c>
      <c r="Q9" s="302">
        <v>59240</v>
      </c>
      <c r="R9" s="302">
        <v>185724</v>
      </c>
      <c r="S9" s="302">
        <v>132109</v>
      </c>
      <c r="T9" s="460">
        <v>150641</v>
      </c>
      <c r="U9" s="460">
        <v>889485</v>
      </c>
      <c r="V9" s="461">
        <v>808055</v>
      </c>
      <c r="W9" s="461">
        <v>299046</v>
      </c>
    </row>
    <row r="10" spans="1:23" s="168" customFormat="1">
      <c r="A10" s="159" t="s">
        <v>323</v>
      </c>
      <c r="B10" s="159" t="s">
        <v>333</v>
      </c>
      <c r="C10" s="41">
        <v>0</v>
      </c>
      <c r="D10" s="41">
        <v>0</v>
      </c>
      <c r="E10" s="41">
        <v>0</v>
      </c>
      <c r="F10" s="41">
        <v>0</v>
      </c>
      <c r="G10" s="41">
        <v>0</v>
      </c>
      <c r="H10" s="41">
        <v>0</v>
      </c>
      <c r="I10" s="41">
        <v>0</v>
      </c>
      <c r="J10" s="41">
        <v>0</v>
      </c>
      <c r="K10" s="41">
        <v>0</v>
      </c>
      <c r="L10" s="41">
        <v>0</v>
      </c>
      <c r="M10" s="41">
        <v>0</v>
      </c>
      <c r="N10" s="41">
        <v>739907</v>
      </c>
      <c r="O10" s="303">
        <v>149987</v>
      </c>
      <c r="P10" s="303">
        <v>0</v>
      </c>
      <c r="Q10" s="303">
        <v>0</v>
      </c>
      <c r="R10" s="303">
        <v>0</v>
      </c>
      <c r="S10" s="303">
        <v>0</v>
      </c>
      <c r="T10" s="461">
        <v>0</v>
      </c>
      <c r="U10" s="461">
        <v>0</v>
      </c>
      <c r="V10" s="461">
        <v>0</v>
      </c>
      <c r="W10" s="461">
        <v>0</v>
      </c>
    </row>
    <row r="11" spans="1:23" s="168" customFormat="1">
      <c r="A11" s="159" t="s">
        <v>324</v>
      </c>
      <c r="B11" s="159" t="s">
        <v>334</v>
      </c>
      <c r="C11" s="41">
        <v>0</v>
      </c>
      <c r="D11" s="41">
        <v>0</v>
      </c>
      <c r="E11" s="41">
        <v>0</v>
      </c>
      <c r="F11" s="41">
        <v>0</v>
      </c>
      <c r="G11" s="41">
        <v>0</v>
      </c>
      <c r="H11" s="41">
        <v>0</v>
      </c>
      <c r="I11" s="41">
        <v>0</v>
      </c>
      <c r="J11" s="41">
        <v>0</v>
      </c>
      <c r="K11" s="41">
        <v>0</v>
      </c>
      <c r="L11" s="41">
        <v>0</v>
      </c>
      <c r="M11" s="41">
        <v>0</v>
      </c>
      <c r="N11" s="41">
        <v>739907</v>
      </c>
      <c r="O11" s="302">
        <v>149987</v>
      </c>
      <c r="P11" s="302">
        <v>0</v>
      </c>
      <c r="Q11" s="302">
        <v>0</v>
      </c>
      <c r="R11" s="302">
        <v>0</v>
      </c>
      <c r="S11" s="302">
        <v>0</v>
      </c>
      <c r="T11" s="461">
        <v>0</v>
      </c>
      <c r="U11" s="461">
        <v>0</v>
      </c>
      <c r="V11" s="461">
        <v>0</v>
      </c>
      <c r="W11" s="461">
        <v>0</v>
      </c>
    </row>
    <row r="12" spans="1:23">
      <c r="A12" s="159" t="s">
        <v>487</v>
      </c>
      <c r="B12" s="159" t="s">
        <v>496</v>
      </c>
      <c r="C12" s="41">
        <v>492</v>
      </c>
      <c r="D12" s="41">
        <v>1340</v>
      </c>
      <c r="E12" s="41">
        <v>1767</v>
      </c>
      <c r="F12" s="41">
        <v>4048</v>
      </c>
      <c r="G12" s="41">
        <v>4048</v>
      </c>
      <c r="H12" s="41">
        <v>3711</v>
      </c>
      <c r="I12" s="41">
        <v>5064</v>
      </c>
      <c r="J12" s="41">
        <v>4569</v>
      </c>
      <c r="K12" s="41">
        <v>4183</v>
      </c>
      <c r="L12" s="41">
        <v>4635</v>
      </c>
      <c r="M12" s="41">
        <v>4788</v>
      </c>
      <c r="N12" s="41">
        <v>4679</v>
      </c>
      <c r="O12" s="302">
        <v>5004</v>
      </c>
      <c r="P12" s="302">
        <v>8697</v>
      </c>
      <c r="Q12" s="302">
        <v>13106</v>
      </c>
      <c r="R12" s="302">
        <v>1757940</v>
      </c>
      <c r="S12" s="302">
        <v>15296</v>
      </c>
      <c r="T12" s="460">
        <v>18842</v>
      </c>
      <c r="U12" s="460">
        <v>17050</v>
      </c>
      <c r="V12" s="461">
        <v>15034</v>
      </c>
      <c r="W12" s="461">
        <v>14304</v>
      </c>
    </row>
    <row r="13" spans="1:23">
      <c r="A13" s="159" t="s">
        <v>322</v>
      </c>
      <c r="B13" s="159" t="s">
        <v>332</v>
      </c>
      <c r="C13" s="41">
        <v>492</v>
      </c>
      <c r="D13" s="41">
        <v>1340</v>
      </c>
      <c r="E13" s="41">
        <v>1767</v>
      </c>
      <c r="F13" s="166">
        <v>4048</v>
      </c>
      <c r="G13" s="166">
        <v>4048</v>
      </c>
      <c r="H13" s="171">
        <v>3711</v>
      </c>
      <c r="I13" s="171">
        <v>5064</v>
      </c>
      <c r="J13" s="171">
        <v>4569</v>
      </c>
      <c r="K13" s="41">
        <v>4183</v>
      </c>
      <c r="L13" s="41">
        <v>4635</v>
      </c>
      <c r="M13" s="41">
        <v>4788</v>
      </c>
      <c r="N13" s="41">
        <v>4679</v>
      </c>
      <c r="O13" s="302">
        <v>5004</v>
      </c>
      <c r="P13" s="302">
        <v>8697</v>
      </c>
      <c r="Q13" s="302">
        <v>13106</v>
      </c>
      <c r="R13" s="302">
        <v>1757940</v>
      </c>
      <c r="S13" s="302">
        <v>15296</v>
      </c>
      <c r="T13" s="460">
        <v>18842</v>
      </c>
      <c r="U13" s="460">
        <v>17050</v>
      </c>
      <c r="V13" s="461">
        <v>15034</v>
      </c>
      <c r="W13" s="461">
        <v>14304</v>
      </c>
    </row>
    <row r="14" spans="1:23">
      <c r="A14" s="162" t="s">
        <v>488</v>
      </c>
      <c r="B14" s="162" t="s">
        <v>497</v>
      </c>
      <c r="C14" s="170">
        <v>29546</v>
      </c>
      <c r="D14" s="170">
        <v>31278</v>
      </c>
      <c r="E14" s="170">
        <v>61068</v>
      </c>
      <c r="F14" s="167">
        <v>15461</v>
      </c>
      <c r="G14" s="167">
        <v>15461</v>
      </c>
      <c r="H14" s="173">
        <v>25711</v>
      </c>
      <c r="I14" s="173">
        <v>25717</v>
      </c>
      <c r="J14" s="173">
        <v>17406</v>
      </c>
      <c r="K14" s="170">
        <v>16901</v>
      </c>
      <c r="L14" s="170">
        <v>21449</v>
      </c>
      <c r="M14" s="170">
        <v>31170</v>
      </c>
      <c r="N14" s="170">
        <v>18367</v>
      </c>
      <c r="O14" s="301">
        <v>37740</v>
      </c>
      <c r="P14" s="301">
        <v>4628</v>
      </c>
      <c r="Q14" s="301">
        <v>13655</v>
      </c>
      <c r="R14" s="301">
        <v>32169</v>
      </c>
      <c r="S14" s="301">
        <v>31394</v>
      </c>
      <c r="T14" s="459">
        <v>29978</v>
      </c>
      <c r="U14" s="459">
        <v>21712</v>
      </c>
      <c r="V14" s="487">
        <v>30697</v>
      </c>
      <c r="W14" s="487">
        <v>48329</v>
      </c>
    </row>
    <row r="15" spans="1:23">
      <c r="A15" s="164" t="s">
        <v>500</v>
      </c>
      <c r="B15" s="164" t="s">
        <v>504</v>
      </c>
      <c r="C15" s="165">
        <v>2488124</v>
      </c>
      <c r="D15" s="165">
        <v>1839240</v>
      </c>
      <c r="E15" s="165">
        <v>2126547</v>
      </c>
      <c r="F15" s="165">
        <v>1429762</v>
      </c>
      <c r="G15" s="165">
        <v>1429762</v>
      </c>
      <c r="H15" s="165">
        <v>1228673</v>
      </c>
      <c r="I15" s="165">
        <v>1627009</v>
      </c>
      <c r="J15" s="165">
        <v>1183944</v>
      </c>
      <c r="K15" s="165">
        <v>1186863</v>
      </c>
      <c r="L15" s="165">
        <v>1407486</v>
      </c>
      <c r="M15" s="165">
        <v>1520157</v>
      </c>
      <c r="N15" s="165">
        <v>2760775</v>
      </c>
      <c r="O15" s="304">
        <v>2058508</v>
      </c>
      <c r="P15" s="304">
        <v>3902375</v>
      </c>
      <c r="Q15" s="304">
        <v>2720384</v>
      </c>
      <c r="R15" s="304">
        <v>4697681</v>
      </c>
      <c r="S15" s="304">
        <v>3182769</v>
      </c>
      <c r="T15" s="462">
        <v>3121990</v>
      </c>
      <c r="U15" s="462">
        <v>2862070</v>
      </c>
      <c r="V15" s="488">
        <v>3173110</v>
      </c>
      <c r="W15" s="488">
        <v>4020117</v>
      </c>
    </row>
    <row r="16" spans="1:23">
      <c r="A16" s="176"/>
      <c r="B16" s="176"/>
      <c r="C16" s="180"/>
      <c r="D16" s="180"/>
      <c r="E16" s="180"/>
      <c r="F16" s="180"/>
      <c r="G16" s="180"/>
      <c r="H16" s="180"/>
      <c r="I16" s="180"/>
      <c r="J16" s="180"/>
      <c r="K16" s="180"/>
      <c r="L16" s="180"/>
      <c r="M16" s="180"/>
      <c r="N16" s="180"/>
      <c r="O16" s="180"/>
      <c r="P16" s="180"/>
      <c r="Q16" s="445"/>
      <c r="R16" s="445"/>
      <c r="S16" s="445"/>
      <c r="T16" s="463"/>
      <c r="U16" s="463"/>
      <c r="V16" s="495"/>
      <c r="W16" s="495"/>
    </row>
    <row r="17" spans="1:23">
      <c r="A17" s="176"/>
      <c r="B17" s="176"/>
      <c r="C17" s="177"/>
      <c r="D17" s="177"/>
      <c r="E17" s="177"/>
      <c r="F17" s="177"/>
      <c r="G17" s="177"/>
      <c r="H17" s="177"/>
      <c r="I17" s="177"/>
      <c r="J17" s="177"/>
      <c r="K17" s="177"/>
      <c r="L17" s="177"/>
      <c r="V17" s="168"/>
      <c r="W17" s="168"/>
    </row>
    <row r="18" spans="1:23" ht="26.25" thickBot="1">
      <c r="A18" s="30" t="s">
        <v>511</v>
      </c>
      <c r="B18" s="30" t="s">
        <v>516</v>
      </c>
      <c r="C18" s="146">
        <v>42825</v>
      </c>
      <c r="D18" s="146">
        <v>42916</v>
      </c>
      <c r="E18" s="146">
        <v>43008</v>
      </c>
      <c r="F18" s="146">
        <v>43100</v>
      </c>
      <c r="G18" s="146">
        <v>43101</v>
      </c>
      <c r="H18" s="146">
        <v>43190</v>
      </c>
      <c r="I18" s="146">
        <v>43281</v>
      </c>
      <c r="J18" s="146">
        <v>43373</v>
      </c>
      <c r="K18" s="146">
        <v>43465</v>
      </c>
      <c r="L18" s="146">
        <v>43555</v>
      </c>
      <c r="M18" s="146">
        <v>43646</v>
      </c>
      <c r="N18" s="146">
        <v>43738</v>
      </c>
      <c r="O18" s="146">
        <v>43830</v>
      </c>
      <c r="P18" s="146">
        <v>43921</v>
      </c>
      <c r="Q18" s="146">
        <v>44012</v>
      </c>
      <c r="R18" s="146">
        <v>44104</v>
      </c>
      <c r="S18" s="146">
        <v>44196</v>
      </c>
      <c r="T18" s="478">
        <v>44286</v>
      </c>
      <c r="U18" s="478">
        <v>44377</v>
      </c>
      <c r="V18" s="489">
        <v>44469</v>
      </c>
      <c r="W18" s="489">
        <v>44561</v>
      </c>
    </row>
    <row r="19" spans="1:23" ht="25.5">
      <c r="A19" s="179" t="s">
        <v>507</v>
      </c>
      <c r="B19" s="159" t="s">
        <v>513</v>
      </c>
      <c r="C19" s="171">
        <v>1254</v>
      </c>
      <c r="D19" s="171">
        <v>1031</v>
      </c>
      <c r="E19" s="171">
        <v>2356</v>
      </c>
      <c r="F19" s="171">
        <v>2283</v>
      </c>
      <c r="G19" s="171">
        <v>2283</v>
      </c>
      <c r="H19" s="171">
        <v>281</v>
      </c>
      <c r="I19" s="171">
        <v>277</v>
      </c>
      <c r="J19" s="171">
        <v>1084</v>
      </c>
      <c r="K19" s="171">
        <v>312</v>
      </c>
      <c r="L19" s="171">
        <v>139</v>
      </c>
      <c r="M19" s="171">
        <v>1241</v>
      </c>
      <c r="N19" s="171">
        <v>8</v>
      </c>
      <c r="O19" s="302">
        <v>2880</v>
      </c>
      <c r="P19" s="302">
        <v>0</v>
      </c>
      <c r="Q19" s="302">
        <v>0</v>
      </c>
      <c r="R19" s="302">
        <v>1064</v>
      </c>
      <c r="S19" s="302">
        <v>754</v>
      </c>
      <c r="T19" s="460">
        <v>1381</v>
      </c>
      <c r="U19" s="460">
        <v>351</v>
      </c>
      <c r="V19" s="461">
        <v>3546</v>
      </c>
      <c r="W19" s="461">
        <v>163177</v>
      </c>
    </row>
    <row r="20" spans="1:23" ht="25.5">
      <c r="A20" s="160" t="s">
        <v>508</v>
      </c>
      <c r="B20" s="160" t="s">
        <v>514</v>
      </c>
      <c r="C20" s="178">
        <v>109535</v>
      </c>
      <c r="D20" s="178">
        <v>88080</v>
      </c>
      <c r="E20" s="178">
        <v>112787</v>
      </c>
      <c r="F20" s="178">
        <v>215778</v>
      </c>
      <c r="G20" s="178">
        <v>215778</v>
      </c>
      <c r="H20" s="178">
        <v>186168</v>
      </c>
      <c r="I20" s="178">
        <v>90344</v>
      </c>
      <c r="J20" s="178">
        <v>110016</v>
      </c>
      <c r="K20" s="178">
        <v>72909</v>
      </c>
      <c r="L20" s="178">
        <v>76243</v>
      </c>
      <c r="M20" s="178">
        <v>94165</v>
      </c>
      <c r="N20" s="178">
        <v>38952</v>
      </c>
      <c r="O20" s="305">
        <v>41093</v>
      </c>
      <c r="P20" s="305">
        <v>22023</v>
      </c>
      <c r="Q20" s="418">
        <v>30546</v>
      </c>
      <c r="R20" s="418">
        <v>31570</v>
      </c>
      <c r="S20" s="418">
        <v>6900</v>
      </c>
      <c r="T20" s="464">
        <v>5055</v>
      </c>
      <c r="U20" s="464">
        <v>12284</v>
      </c>
      <c r="V20" s="490">
        <v>3743</v>
      </c>
      <c r="W20" s="490">
        <v>0</v>
      </c>
    </row>
    <row r="21" spans="1:23">
      <c r="A21" s="164" t="s">
        <v>509</v>
      </c>
      <c r="B21" s="164" t="s">
        <v>510</v>
      </c>
      <c r="C21" s="165">
        <v>110789</v>
      </c>
      <c r="D21" s="165">
        <v>89111</v>
      </c>
      <c r="E21" s="165">
        <v>115143</v>
      </c>
      <c r="F21" s="165">
        <v>218061</v>
      </c>
      <c r="G21" s="165">
        <v>218061</v>
      </c>
      <c r="H21" s="165">
        <v>186449</v>
      </c>
      <c r="I21" s="165">
        <v>90621</v>
      </c>
      <c r="J21" s="165">
        <v>111100</v>
      </c>
      <c r="K21" s="165">
        <v>73221</v>
      </c>
      <c r="L21" s="165">
        <v>76382</v>
      </c>
      <c r="M21" s="165">
        <v>95406</v>
      </c>
      <c r="N21" s="165">
        <v>38960</v>
      </c>
      <c r="O21" s="165">
        <v>43973</v>
      </c>
      <c r="P21" s="165">
        <v>22023</v>
      </c>
      <c r="Q21" s="165">
        <v>30546</v>
      </c>
      <c r="R21" s="165">
        <v>32634</v>
      </c>
      <c r="S21" s="165">
        <v>7654</v>
      </c>
      <c r="T21" s="462">
        <v>6436</v>
      </c>
      <c r="U21" s="462">
        <v>12635</v>
      </c>
      <c r="V21" s="488">
        <v>7289</v>
      </c>
      <c r="W21" s="488">
        <v>163177</v>
      </c>
    </row>
    <row r="22" spans="1:23">
      <c r="A22" s="176"/>
      <c r="B22" s="176"/>
      <c r="C22" s="340">
        <v>0</v>
      </c>
      <c r="D22" s="340">
        <v>0</v>
      </c>
      <c r="E22" s="340">
        <v>0</v>
      </c>
      <c r="F22" s="340">
        <v>0</v>
      </c>
      <c r="G22" s="340"/>
      <c r="H22" s="340">
        <v>0</v>
      </c>
      <c r="I22" s="340">
        <v>0</v>
      </c>
      <c r="J22" s="340">
        <v>0</v>
      </c>
      <c r="K22" s="340">
        <v>0</v>
      </c>
      <c r="L22" s="340">
        <v>0</v>
      </c>
      <c r="M22" s="340">
        <v>0</v>
      </c>
      <c r="N22" s="340">
        <v>0</v>
      </c>
      <c r="O22" s="340">
        <v>0</v>
      </c>
      <c r="P22" s="340">
        <v>0</v>
      </c>
      <c r="Q22" s="340">
        <v>0</v>
      </c>
      <c r="R22" s="340">
        <v>0</v>
      </c>
      <c r="S22" s="469">
        <v>0</v>
      </c>
      <c r="T22" s="470">
        <v>0</v>
      </c>
      <c r="U22" s="479">
        <v>0</v>
      </c>
      <c r="V22" s="491">
        <v>0</v>
      </c>
      <c r="W22" s="491">
        <v>0</v>
      </c>
    </row>
    <row r="23" spans="1:23" ht="15" customHeight="1">
      <c r="C23" s="323"/>
      <c r="D23" s="323"/>
      <c r="E23" s="323"/>
      <c r="F23" s="323"/>
      <c r="G23" s="323"/>
      <c r="H23" s="323"/>
      <c r="I23" s="323"/>
      <c r="J23" s="323"/>
      <c r="K23" s="323"/>
      <c r="L23" s="323"/>
      <c r="M23" s="323"/>
      <c r="N23" s="323"/>
      <c r="O23" s="323"/>
      <c r="P23" s="323"/>
      <c r="Q23" s="323"/>
      <c r="R23" s="323"/>
      <c r="S23" s="323"/>
      <c r="T23" s="465"/>
      <c r="U23" s="465"/>
      <c r="V23" s="492"/>
      <c r="W23" s="492"/>
    </row>
    <row r="24" spans="1:23">
      <c r="C24" s="323"/>
      <c r="D24" s="323"/>
      <c r="E24" s="323"/>
      <c r="F24" s="323"/>
      <c r="G24" s="323"/>
      <c r="H24" s="323"/>
      <c r="I24" s="323"/>
      <c r="J24" s="323"/>
      <c r="K24" s="323"/>
      <c r="L24" s="323"/>
      <c r="M24" s="323"/>
      <c r="N24" s="323"/>
      <c r="O24" s="323"/>
      <c r="P24" s="323"/>
      <c r="Q24" s="323"/>
      <c r="R24" s="323"/>
      <c r="S24" s="323"/>
      <c r="T24" s="465"/>
      <c r="U24" s="465"/>
      <c r="V24" s="492"/>
      <c r="W24" s="492"/>
    </row>
    <row r="25" spans="1:23">
      <c r="A25" s="156"/>
      <c r="B25" s="156"/>
      <c r="C25" s="317"/>
      <c r="D25" s="317"/>
      <c r="E25" s="317"/>
      <c r="F25" s="317"/>
      <c r="G25" s="317"/>
      <c r="H25" s="317"/>
      <c r="I25" s="317"/>
      <c r="J25" s="317"/>
      <c r="K25" s="317"/>
      <c r="L25" s="317"/>
      <c r="M25" s="317"/>
      <c r="N25" s="317"/>
      <c r="O25" s="317"/>
      <c r="P25" s="317"/>
      <c r="Q25" s="317"/>
      <c r="R25" s="317"/>
      <c r="S25" s="317"/>
      <c r="T25" s="466"/>
      <c r="U25" s="466"/>
      <c r="V25" s="493"/>
      <c r="W25" s="493"/>
    </row>
    <row r="26" spans="1:23" ht="26.25" thickBot="1">
      <c r="A26" s="318" t="s">
        <v>501</v>
      </c>
      <c r="B26" s="318" t="s">
        <v>505</v>
      </c>
      <c r="C26" s="146">
        <v>42825</v>
      </c>
      <c r="D26" s="146">
        <v>42916</v>
      </c>
      <c r="E26" s="146">
        <v>43008</v>
      </c>
      <c r="F26" s="146">
        <v>43100</v>
      </c>
      <c r="G26" s="146">
        <v>43101</v>
      </c>
      <c r="H26" s="146">
        <v>43190</v>
      </c>
      <c r="I26" s="146">
        <v>43281</v>
      </c>
      <c r="J26" s="146">
        <v>43373</v>
      </c>
      <c r="K26" s="146">
        <v>43465</v>
      </c>
      <c r="L26" s="146">
        <v>43555</v>
      </c>
      <c r="M26" s="146">
        <v>43646</v>
      </c>
      <c r="N26" s="146">
        <v>43738</v>
      </c>
      <c r="O26" s="146">
        <v>43830</v>
      </c>
      <c r="P26" s="146">
        <v>43921</v>
      </c>
      <c r="Q26" s="146">
        <v>44012</v>
      </c>
      <c r="R26" s="146">
        <v>44104</v>
      </c>
      <c r="S26" s="146">
        <v>44196</v>
      </c>
      <c r="T26" s="478">
        <v>44286</v>
      </c>
      <c r="U26" s="478">
        <v>44377</v>
      </c>
      <c r="V26" s="489">
        <v>44469</v>
      </c>
      <c r="W26" s="489">
        <v>44561</v>
      </c>
    </row>
    <row r="27" spans="1:23" ht="25.5">
      <c r="A27" s="158" t="s">
        <v>481</v>
      </c>
      <c r="B27" s="158" t="s">
        <v>490</v>
      </c>
      <c r="C27" s="170">
        <v>1590912</v>
      </c>
      <c r="D27" s="170">
        <v>1502171</v>
      </c>
      <c r="E27" s="170">
        <v>1487405</v>
      </c>
      <c r="F27" s="170">
        <v>1237704</v>
      </c>
      <c r="G27" s="170">
        <v>1237704</v>
      </c>
      <c r="H27" s="170">
        <v>954909</v>
      </c>
      <c r="I27" s="170">
        <v>1194616</v>
      </c>
      <c r="J27" s="170">
        <v>891658</v>
      </c>
      <c r="K27" s="170">
        <v>1058024</v>
      </c>
      <c r="L27" s="170">
        <v>1166394</v>
      </c>
      <c r="M27" s="170">
        <v>1401461</v>
      </c>
      <c r="N27" s="170">
        <v>1793215</v>
      </c>
      <c r="O27" s="306">
        <v>1524250</v>
      </c>
      <c r="P27" s="306">
        <v>3339834</v>
      </c>
      <c r="Q27" s="306">
        <v>2656612</v>
      </c>
      <c r="R27" s="306">
        <v>2754926</v>
      </c>
      <c r="S27" s="306">
        <v>2963339</v>
      </c>
      <c r="T27" s="459">
        <v>2587221</v>
      </c>
      <c r="U27" s="459">
        <v>1758281</v>
      </c>
      <c r="V27" s="487">
        <v>2206685</v>
      </c>
      <c r="W27" s="487">
        <v>3492496</v>
      </c>
    </row>
    <row r="28" spans="1:23">
      <c r="A28" s="159" t="s">
        <v>482</v>
      </c>
      <c r="B28" s="159" t="s">
        <v>491</v>
      </c>
      <c r="C28" s="171">
        <v>875142</v>
      </c>
      <c r="D28" s="171">
        <v>719949</v>
      </c>
      <c r="E28" s="171">
        <v>745857</v>
      </c>
      <c r="F28" s="171">
        <v>275046</v>
      </c>
      <c r="G28" s="171">
        <v>275046</v>
      </c>
      <c r="H28" s="169">
        <v>268605</v>
      </c>
      <c r="I28" s="171">
        <v>257153</v>
      </c>
      <c r="J28" s="171">
        <v>281004</v>
      </c>
      <c r="K28" s="41">
        <v>545393</v>
      </c>
      <c r="L28" s="41">
        <v>620795</v>
      </c>
      <c r="M28" s="41">
        <v>695089</v>
      </c>
      <c r="N28" s="41">
        <v>958617</v>
      </c>
      <c r="O28" s="302">
        <v>766820</v>
      </c>
      <c r="P28" s="302">
        <v>1505261</v>
      </c>
      <c r="Q28" s="303">
        <v>1736358</v>
      </c>
      <c r="R28" s="303">
        <v>1797322</v>
      </c>
      <c r="S28" s="303">
        <v>1593606</v>
      </c>
      <c r="T28" s="460">
        <v>1243703</v>
      </c>
      <c r="U28" s="460">
        <v>1042341</v>
      </c>
      <c r="V28" s="461">
        <v>1010443</v>
      </c>
      <c r="W28" s="461">
        <v>2266649</v>
      </c>
    </row>
    <row r="29" spans="1:23" ht="25.5">
      <c r="A29" s="160" t="s">
        <v>483</v>
      </c>
      <c r="B29" s="160" t="s">
        <v>492</v>
      </c>
      <c r="C29" s="171">
        <v>13079</v>
      </c>
      <c r="D29" s="171">
        <v>12382</v>
      </c>
      <c r="E29" s="171">
        <v>8268</v>
      </c>
      <c r="F29" s="171">
        <v>6053</v>
      </c>
      <c r="G29" s="171">
        <v>6053</v>
      </c>
      <c r="H29" s="171">
        <v>6880</v>
      </c>
      <c r="I29" s="171">
        <v>6394</v>
      </c>
      <c r="J29" s="171">
        <v>6282</v>
      </c>
      <c r="K29" s="41">
        <v>3279</v>
      </c>
      <c r="L29" s="41">
        <v>2844</v>
      </c>
      <c r="M29" s="41">
        <v>3148</v>
      </c>
      <c r="N29" s="41">
        <v>1916</v>
      </c>
      <c r="O29" s="302">
        <v>1450</v>
      </c>
      <c r="P29" s="302">
        <v>85</v>
      </c>
      <c r="Q29" s="303">
        <v>0</v>
      </c>
      <c r="R29" s="303">
        <v>0</v>
      </c>
      <c r="S29" s="303">
        <v>0</v>
      </c>
      <c r="T29" s="460">
        <v>0</v>
      </c>
      <c r="U29" s="460">
        <v>0</v>
      </c>
      <c r="V29" s="461">
        <v>0</v>
      </c>
      <c r="W29" s="461">
        <v>0</v>
      </c>
    </row>
    <row r="30" spans="1:23">
      <c r="A30" s="159" t="s">
        <v>484</v>
      </c>
      <c r="B30" s="159" t="s">
        <v>493</v>
      </c>
      <c r="C30" s="171">
        <v>702691</v>
      </c>
      <c r="D30" s="171">
        <v>769840</v>
      </c>
      <c r="E30" s="171">
        <v>733280</v>
      </c>
      <c r="F30" s="171">
        <v>956605</v>
      </c>
      <c r="G30" s="171">
        <v>956605</v>
      </c>
      <c r="H30" s="171">
        <v>679424</v>
      </c>
      <c r="I30" s="171">
        <v>931069</v>
      </c>
      <c r="J30" s="171">
        <v>604372</v>
      </c>
      <c r="K30" s="171">
        <v>509352</v>
      </c>
      <c r="L30" s="171">
        <v>542755</v>
      </c>
      <c r="M30" s="171">
        <v>703224</v>
      </c>
      <c r="N30" s="171">
        <v>832682</v>
      </c>
      <c r="O30" s="302">
        <v>755980</v>
      </c>
      <c r="P30" s="302">
        <v>1834488</v>
      </c>
      <c r="Q30" s="303">
        <v>920254</v>
      </c>
      <c r="R30" s="303">
        <v>957604</v>
      </c>
      <c r="S30" s="303">
        <v>1369733</v>
      </c>
      <c r="T30" s="460">
        <v>1343518</v>
      </c>
      <c r="U30" s="460">
        <v>715940</v>
      </c>
      <c r="V30" s="461">
        <v>1196242</v>
      </c>
      <c r="W30" s="461">
        <v>1225847</v>
      </c>
    </row>
    <row r="31" spans="1:23">
      <c r="A31" s="163" t="s">
        <v>489</v>
      </c>
      <c r="B31" s="163" t="s">
        <v>498</v>
      </c>
      <c r="C31" s="173">
        <v>757067</v>
      </c>
      <c r="D31" s="173">
        <v>182684</v>
      </c>
      <c r="E31" s="173">
        <v>375319</v>
      </c>
      <c r="F31" s="174">
        <v>230895</v>
      </c>
      <c r="G31" s="174">
        <v>230895</v>
      </c>
      <c r="H31" s="173">
        <v>622545</v>
      </c>
      <c r="I31" s="174">
        <v>105024</v>
      </c>
      <c r="J31" s="174">
        <v>675323</v>
      </c>
      <c r="K31" s="175">
        <v>423377</v>
      </c>
      <c r="L31" s="175">
        <v>722673</v>
      </c>
      <c r="M31" s="175">
        <v>394767</v>
      </c>
      <c r="N31" s="175">
        <v>220460</v>
      </c>
      <c r="O31" s="307">
        <v>332563</v>
      </c>
      <c r="P31" s="307">
        <v>143000</v>
      </c>
      <c r="Q31" s="419">
        <v>210553</v>
      </c>
      <c r="R31" s="419">
        <v>114331</v>
      </c>
      <c r="S31" s="419">
        <v>67001</v>
      </c>
      <c r="T31" s="467">
        <v>101202</v>
      </c>
      <c r="U31" s="467">
        <v>356492</v>
      </c>
      <c r="V31" s="494">
        <v>286721</v>
      </c>
      <c r="W31" s="494">
        <v>385585</v>
      </c>
    </row>
    <row r="32" spans="1:23">
      <c r="A32" s="164" t="s">
        <v>502</v>
      </c>
      <c r="B32" s="164" t="s">
        <v>506</v>
      </c>
      <c r="C32" s="165">
        <v>2347979</v>
      </c>
      <c r="D32" s="165">
        <v>1684855</v>
      </c>
      <c r="E32" s="165">
        <v>1862724</v>
      </c>
      <c r="F32" s="165">
        <v>1468599</v>
      </c>
      <c r="G32" s="165">
        <v>1468599</v>
      </c>
      <c r="H32" s="165">
        <v>1577454</v>
      </c>
      <c r="I32" s="165">
        <v>1299640</v>
      </c>
      <c r="J32" s="165">
        <v>1566981</v>
      </c>
      <c r="K32" s="165">
        <v>1481401</v>
      </c>
      <c r="L32" s="165">
        <v>1889067</v>
      </c>
      <c r="M32" s="165">
        <v>1796228</v>
      </c>
      <c r="N32" s="165">
        <v>2013675</v>
      </c>
      <c r="O32" s="308">
        <v>1856813</v>
      </c>
      <c r="P32" s="308">
        <v>3482834</v>
      </c>
      <c r="Q32" s="308">
        <v>2867165</v>
      </c>
      <c r="R32" s="308">
        <v>2869257</v>
      </c>
      <c r="S32" s="308">
        <v>3030340</v>
      </c>
      <c r="T32" s="462">
        <v>2688423</v>
      </c>
      <c r="U32" s="462">
        <v>2114773</v>
      </c>
      <c r="V32" s="488">
        <v>2493406</v>
      </c>
      <c r="W32" s="488">
        <v>3878081</v>
      </c>
    </row>
    <row r="33" spans="1:23">
      <c r="I33" s="168"/>
      <c r="J33" s="168"/>
      <c r="K33" s="168"/>
      <c r="L33" s="168"/>
      <c r="M33" s="168"/>
      <c r="N33" s="168"/>
      <c r="O33" s="168"/>
      <c r="P33" s="168"/>
      <c r="Q33" s="168"/>
      <c r="R33" s="168"/>
      <c r="S33" s="168"/>
      <c r="V33" s="168"/>
      <c r="W33" s="168"/>
    </row>
    <row r="34" spans="1:23">
      <c r="I34" s="168"/>
      <c r="J34" s="168"/>
      <c r="K34" s="168"/>
      <c r="L34" s="168"/>
      <c r="M34" s="168"/>
      <c r="N34" s="168"/>
      <c r="O34" s="168"/>
      <c r="P34" s="168"/>
      <c r="Q34" s="168"/>
      <c r="R34" s="168"/>
      <c r="S34" s="168"/>
      <c r="V34" s="168"/>
      <c r="W34" s="168"/>
    </row>
    <row r="35" spans="1:23" ht="30" customHeight="1" thickBot="1">
      <c r="A35" s="157" t="s">
        <v>512</v>
      </c>
      <c r="B35" s="30" t="s">
        <v>515</v>
      </c>
      <c r="C35" s="146">
        <v>42825</v>
      </c>
      <c r="D35" s="146">
        <v>42916</v>
      </c>
      <c r="E35" s="146">
        <v>43008</v>
      </c>
      <c r="F35" s="146">
        <v>43100</v>
      </c>
      <c r="G35" s="146">
        <v>43100</v>
      </c>
      <c r="H35" s="146">
        <v>43190</v>
      </c>
      <c r="I35" s="146">
        <v>43281</v>
      </c>
      <c r="J35" s="146">
        <v>43373</v>
      </c>
      <c r="K35" s="146">
        <v>43465</v>
      </c>
      <c r="L35" s="146">
        <v>43555</v>
      </c>
      <c r="M35" s="146">
        <v>43646</v>
      </c>
      <c r="N35" s="146">
        <v>43738</v>
      </c>
      <c r="O35" s="146">
        <v>43830</v>
      </c>
      <c r="P35" s="146">
        <v>43921</v>
      </c>
      <c r="Q35" s="146">
        <v>44012</v>
      </c>
      <c r="R35" s="146">
        <v>44104</v>
      </c>
      <c r="S35" s="146">
        <v>44196</v>
      </c>
      <c r="T35" s="478">
        <v>44286</v>
      </c>
      <c r="U35" s="478">
        <v>44377</v>
      </c>
      <c r="V35" s="489">
        <v>44469</v>
      </c>
      <c r="W35" s="489">
        <v>44561</v>
      </c>
    </row>
    <row r="36" spans="1:23" ht="30" customHeight="1">
      <c r="A36" s="179" t="s">
        <v>507</v>
      </c>
      <c r="B36" s="159" t="s">
        <v>513</v>
      </c>
      <c r="C36" s="171">
        <v>147946</v>
      </c>
      <c r="D36" s="171">
        <v>162373</v>
      </c>
      <c r="E36" s="171">
        <v>153669</v>
      </c>
      <c r="F36" s="171">
        <v>115496</v>
      </c>
      <c r="G36" s="171">
        <v>115496</v>
      </c>
      <c r="H36" s="171">
        <v>135615</v>
      </c>
      <c r="I36" s="171">
        <v>146817</v>
      </c>
      <c r="J36" s="171">
        <v>140155</v>
      </c>
      <c r="K36" s="171">
        <v>129205</v>
      </c>
      <c r="L36" s="171">
        <v>143828</v>
      </c>
      <c r="M36" s="171">
        <v>172234</v>
      </c>
      <c r="N36" s="171">
        <v>221774</v>
      </c>
      <c r="O36" s="302">
        <v>156700</v>
      </c>
      <c r="P36" s="302">
        <v>348701</v>
      </c>
      <c r="Q36" s="303">
        <v>409101</v>
      </c>
      <c r="R36" s="303">
        <v>407133</v>
      </c>
      <c r="S36" s="303">
        <v>344311</v>
      </c>
      <c r="T36" s="460">
        <v>248563</v>
      </c>
      <c r="U36" s="460">
        <v>210700</v>
      </c>
      <c r="V36" s="461">
        <v>145457</v>
      </c>
      <c r="W36" s="461">
        <v>29105</v>
      </c>
    </row>
    <row r="37" spans="1:23" ht="30" customHeight="1">
      <c r="A37" s="160" t="s">
        <v>508</v>
      </c>
      <c r="B37" s="160" t="s">
        <v>514</v>
      </c>
      <c r="C37" s="178">
        <v>1211577</v>
      </c>
      <c r="D37" s="178">
        <v>1023635</v>
      </c>
      <c r="E37" s="178">
        <v>838637</v>
      </c>
      <c r="F37" s="178">
        <v>463302</v>
      </c>
      <c r="G37" s="178">
        <v>463302</v>
      </c>
      <c r="H37" s="178">
        <v>506696</v>
      </c>
      <c r="I37" s="178">
        <v>804390</v>
      </c>
      <c r="J37" s="178">
        <v>707934</v>
      </c>
      <c r="K37" s="178">
        <v>783277</v>
      </c>
      <c r="L37" s="178">
        <v>766606</v>
      </c>
      <c r="M37" s="178">
        <v>710560</v>
      </c>
      <c r="N37" s="178">
        <v>1059213</v>
      </c>
      <c r="O37" s="305">
        <v>838927</v>
      </c>
      <c r="P37" s="305">
        <v>1514772</v>
      </c>
      <c r="Q37" s="418">
        <v>1233706</v>
      </c>
      <c r="R37" s="418">
        <v>1292157</v>
      </c>
      <c r="S37" s="418">
        <v>1430787</v>
      </c>
      <c r="T37" s="464">
        <v>1339369</v>
      </c>
      <c r="U37" s="464">
        <v>1139089</v>
      </c>
      <c r="V37" s="490">
        <v>1378839</v>
      </c>
      <c r="W37" s="490">
        <v>1733229</v>
      </c>
    </row>
    <row r="38" spans="1:23">
      <c r="A38" s="164" t="s">
        <v>509</v>
      </c>
      <c r="B38" s="164" t="s">
        <v>510</v>
      </c>
      <c r="C38" s="165">
        <v>1359523</v>
      </c>
      <c r="D38" s="165">
        <v>1186008</v>
      </c>
      <c r="E38" s="165">
        <v>992306</v>
      </c>
      <c r="F38" s="165">
        <v>578798</v>
      </c>
      <c r="G38" s="165">
        <v>578798</v>
      </c>
      <c r="H38" s="165">
        <v>642311</v>
      </c>
      <c r="I38" s="165">
        <v>951207</v>
      </c>
      <c r="J38" s="165">
        <v>848089</v>
      </c>
      <c r="K38" s="165">
        <v>912482</v>
      </c>
      <c r="L38" s="165">
        <v>910434</v>
      </c>
      <c r="M38" s="165">
        <v>882794</v>
      </c>
      <c r="N38" s="165">
        <v>1280987</v>
      </c>
      <c r="O38" s="304">
        <v>995627</v>
      </c>
      <c r="P38" s="304">
        <v>1863473</v>
      </c>
      <c r="Q38" s="304">
        <v>1642807</v>
      </c>
      <c r="R38" s="304">
        <v>1699290</v>
      </c>
      <c r="S38" s="304">
        <v>1775098</v>
      </c>
      <c r="T38" s="462">
        <v>1587932</v>
      </c>
      <c r="U38" s="462">
        <v>1349789</v>
      </c>
      <c r="V38" s="462">
        <v>1524296</v>
      </c>
      <c r="W38" s="462">
        <v>1762334</v>
      </c>
    </row>
    <row r="39" spans="1:23">
      <c r="A39" s="291"/>
      <c r="B39" s="291"/>
      <c r="C39" s="325">
        <v>0</v>
      </c>
      <c r="D39" s="325">
        <v>0</v>
      </c>
      <c r="E39" s="325">
        <v>0</v>
      </c>
      <c r="F39" s="325">
        <v>0</v>
      </c>
      <c r="G39" s="325">
        <v>0</v>
      </c>
      <c r="H39" s="325">
        <v>0</v>
      </c>
      <c r="I39" s="325">
        <v>0</v>
      </c>
      <c r="J39" s="325">
        <v>0</v>
      </c>
      <c r="K39" s="325">
        <v>0</v>
      </c>
      <c r="L39" s="325">
        <v>0</v>
      </c>
      <c r="M39" s="325">
        <v>0</v>
      </c>
      <c r="N39" s="325">
        <v>0</v>
      </c>
      <c r="O39" s="325">
        <v>0</v>
      </c>
      <c r="P39" s="325">
        <v>0</v>
      </c>
      <c r="Q39" s="325">
        <v>0</v>
      </c>
      <c r="R39" s="325">
        <v>0</v>
      </c>
      <c r="S39" s="325">
        <v>0</v>
      </c>
      <c r="T39" s="468">
        <v>0</v>
      </c>
      <c r="U39" s="480">
        <v>0</v>
      </c>
      <c r="V39" s="480">
        <v>0</v>
      </c>
      <c r="W39" s="480">
        <v>0</v>
      </c>
    </row>
    <row r="40" spans="1:23">
      <c r="A40" s="291"/>
      <c r="B40" s="324" t="s">
        <v>619</v>
      </c>
      <c r="C40" s="317"/>
      <c r="D40" s="317"/>
      <c r="E40" s="317"/>
      <c r="F40" s="317"/>
      <c r="G40" s="317"/>
      <c r="H40" s="317"/>
      <c r="I40" s="317"/>
      <c r="J40" s="317"/>
      <c r="K40" s="317"/>
      <c r="L40" s="317"/>
      <c r="M40" s="317"/>
      <c r="N40" s="317"/>
      <c r="O40" s="317"/>
      <c r="P40" s="291"/>
      <c r="Q40" s="291"/>
    </row>
    <row r="41" spans="1:23">
      <c r="A41" s="328"/>
      <c r="B41" s="327" t="s">
        <v>618</v>
      </c>
      <c r="C41" s="334"/>
      <c r="D41" s="334"/>
      <c r="E41" s="334"/>
      <c r="F41" s="334"/>
      <c r="G41" s="334"/>
      <c r="H41" s="334"/>
      <c r="I41" s="334"/>
      <c r="J41" s="334"/>
      <c r="K41" s="334"/>
      <c r="L41" s="334"/>
      <c r="M41" s="334"/>
      <c r="N41" s="334"/>
      <c r="O41" s="334"/>
      <c r="P41" s="291"/>
      <c r="Q41" s="291"/>
    </row>
    <row r="42" spans="1:23">
      <c r="A42" s="328"/>
      <c r="B42" s="328"/>
      <c r="C42" s="334"/>
      <c r="D42" s="334"/>
      <c r="E42" s="334"/>
      <c r="F42" s="334"/>
      <c r="G42" s="334"/>
      <c r="H42" s="334"/>
      <c r="I42" s="334"/>
      <c r="J42" s="334"/>
      <c r="K42" s="334"/>
      <c r="L42" s="334"/>
      <c r="M42" s="334"/>
      <c r="N42" s="334"/>
      <c r="O42" s="334"/>
      <c r="P42" s="291"/>
      <c r="Q42" s="291"/>
    </row>
    <row r="43" spans="1:23">
      <c r="A43" s="334"/>
      <c r="B43" s="334"/>
      <c r="C43" s="334"/>
      <c r="D43" s="334"/>
      <c r="E43" s="334"/>
      <c r="F43" s="334"/>
      <c r="G43" s="334"/>
      <c r="H43" s="334"/>
      <c r="I43" s="334"/>
      <c r="J43" s="334"/>
      <c r="K43" s="334"/>
      <c r="L43" s="334"/>
      <c r="M43" s="334"/>
      <c r="N43" s="334"/>
      <c r="O43" s="334"/>
      <c r="P43" s="336"/>
      <c r="Q43" s="336"/>
    </row>
    <row r="44" spans="1:23" s="156" customFormat="1" ht="14.25">
      <c r="A44" s="337"/>
      <c r="B44" s="337"/>
      <c r="C44" s="335"/>
      <c r="D44" s="335"/>
      <c r="E44" s="335"/>
      <c r="F44" s="335"/>
      <c r="G44" s="335"/>
      <c r="H44" s="335"/>
      <c r="I44" s="335"/>
      <c r="J44" s="335"/>
      <c r="K44" s="335"/>
      <c r="L44" s="335"/>
      <c r="M44" s="335"/>
      <c r="N44" s="335"/>
      <c r="O44" s="335"/>
      <c r="P44" s="338"/>
      <c r="Q44" s="338"/>
    </row>
    <row r="45" spans="1:23">
      <c r="A45" s="334"/>
      <c r="B45" s="334"/>
      <c r="C45" s="334"/>
      <c r="D45" s="334"/>
      <c r="E45" s="334"/>
      <c r="F45" s="334"/>
      <c r="G45" s="334"/>
      <c r="H45" s="334"/>
      <c r="I45" s="334"/>
      <c r="J45" s="334"/>
      <c r="K45" s="334"/>
      <c r="L45" s="334"/>
      <c r="M45" s="334"/>
      <c r="N45" s="334"/>
      <c r="O45" s="334"/>
      <c r="P45" s="336"/>
      <c r="Q45" s="336"/>
    </row>
    <row r="46" spans="1:23">
      <c r="A46" s="339"/>
      <c r="B46" s="339"/>
      <c r="C46" s="339"/>
      <c r="D46" s="339"/>
      <c r="E46" s="339"/>
      <c r="F46" s="339"/>
      <c r="G46" s="339"/>
      <c r="H46" s="339"/>
      <c r="I46" s="339"/>
      <c r="J46" s="339"/>
      <c r="K46" s="339"/>
      <c r="L46" s="339"/>
      <c r="M46" s="339"/>
      <c r="N46" s="339"/>
      <c r="O46" s="339"/>
      <c r="P46" s="336"/>
      <c r="Q46" s="336"/>
    </row>
    <row r="47" spans="1:23">
      <c r="A47" s="336"/>
      <c r="B47" s="336"/>
      <c r="C47" s="336"/>
      <c r="D47" s="336"/>
      <c r="E47" s="336"/>
      <c r="F47" s="336"/>
      <c r="G47" s="336"/>
      <c r="H47" s="336"/>
      <c r="I47" s="336"/>
      <c r="J47" s="336"/>
      <c r="K47" s="336"/>
      <c r="L47" s="336"/>
      <c r="M47" s="336"/>
      <c r="N47" s="336"/>
      <c r="O47" s="336"/>
      <c r="P47" s="336"/>
      <c r="Q47" s="336"/>
    </row>
    <row r="48" spans="1:23">
      <c r="A48" s="336"/>
      <c r="B48" s="336"/>
      <c r="C48" s="336"/>
      <c r="D48" s="336"/>
      <c r="E48" s="336"/>
      <c r="F48" s="336"/>
      <c r="G48" s="336"/>
      <c r="H48" s="336"/>
      <c r="I48" s="336"/>
      <c r="J48" s="336"/>
      <c r="K48" s="336"/>
      <c r="L48" s="336"/>
      <c r="M48" s="336"/>
      <c r="N48" s="336"/>
      <c r="O48" s="336"/>
      <c r="P48" s="336"/>
      <c r="Q48" s="336"/>
    </row>
    <row r="49" spans="1:17">
      <c r="A49" s="336"/>
      <c r="B49" s="336"/>
      <c r="C49" s="336"/>
      <c r="D49" s="336"/>
      <c r="E49" s="336"/>
      <c r="F49" s="336"/>
      <c r="G49" s="336"/>
      <c r="H49" s="336"/>
      <c r="I49" s="336"/>
      <c r="J49" s="336"/>
      <c r="K49" s="336"/>
      <c r="L49" s="336"/>
      <c r="M49" s="336"/>
      <c r="N49" s="336"/>
      <c r="O49" s="336"/>
      <c r="P49" s="336"/>
      <c r="Q49" s="336"/>
    </row>
    <row r="50" spans="1:17">
      <c r="A50" s="336"/>
      <c r="B50" s="336"/>
      <c r="C50" s="336"/>
      <c r="D50" s="336"/>
      <c r="E50" s="336"/>
      <c r="F50" s="336"/>
      <c r="G50" s="336"/>
      <c r="H50" s="336"/>
      <c r="I50" s="336"/>
      <c r="J50" s="336"/>
      <c r="K50" s="336"/>
      <c r="L50" s="336"/>
      <c r="M50" s="336"/>
      <c r="N50" s="336"/>
      <c r="O50" s="336"/>
      <c r="P50" s="336"/>
      <c r="Q50" s="336"/>
    </row>
    <row r="51" spans="1:17">
      <c r="A51" s="336"/>
      <c r="B51" s="336"/>
      <c r="C51" s="336"/>
      <c r="D51" s="336"/>
      <c r="E51" s="336"/>
      <c r="F51" s="336"/>
      <c r="G51" s="336"/>
      <c r="H51" s="336"/>
      <c r="I51" s="336"/>
      <c r="J51" s="336"/>
      <c r="K51" s="336"/>
      <c r="L51" s="336"/>
      <c r="M51" s="336"/>
      <c r="N51" s="336"/>
      <c r="O51" s="336"/>
      <c r="P51" s="336"/>
      <c r="Q51" s="336"/>
    </row>
    <row r="52" spans="1:17">
      <c r="A52" s="336"/>
      <c r="B52" s="336"/>
      <c r="C52" s="336"/>
      <c r="D52" s="336"/>
      <c r="E52" s="336"/>
      <c r="F52" s="336"/>
      <c r="G52" s="336"/>
      <c r="H52" s="336"/>
      <c r="I52" s="336"/>
      <c r="J52" s="336"/>
      <c r="K52" s="336"/>
      <c r="L52" s="336"/>
      <c r="M52" s="336"/>
      <c r="N52" s="336"/>
      <c r="O52" s="336"/>
      <c r="P52" s="336"/>
      <c r="Q52" s="336"/>
    </row>
    <row r="53" spans="1:17">
      <c r="A53" s="336"/>
      <c r="B53" s="336"/>
      <c r="C53" s="336"/>
      <c r="D53" s="336"/>
      <c r="E53" s="336"/>
      <c r="F53" s="336"/>
      <c r="G53" s="336"/>
      <c r="H53" s="336"/>
      <c r="I53" s="336"/>
      <c r="J53" s="336"/>
      <c r="K53" s="336"/>
      <c r="L53" s="336"/>
      <c r="M53" s="336"/>
      <c r="N53" s="336"/>
      <c r="O53" s="336"/>
      <c r="P53" s="336"/>
      <c r="Q53" s="336"/>
    </row>
    <row r="54" spans="1:17">
      <c r="A54" s="336"/>
      <c r="B54" s="336"/>
      <c r="C54" s="336"/>
      <c r="D54" s="336"/>
      <c r="E54" s="336"/>
      <c r="F54" s="336"/>
      <c r="G54" s="336"/>
      <c r="H54" s="336"/>
      <c r="I54" s="336"/>
      <c r="J54" s="336"/>
      <c r="K54" s="336"/>
      <c r="L54" s="336"/>
      <c r="M54" s="336"/>
      <c r="N54" s="336"/>
      <c r="O54" s="336"/>
      <c r="P54" s="336"/>
      <c r="Q54" s="336"/>
    </row>
    <row r="55" spans="1:17">
      <c r="A55" s="336"/>
      <c r="B55" s="336"/>
      <c r="C55" s="336"/>
      <c r="D55" s="336"/>
      <c r="E55" s="336"/>
      <c r="F55" s="336"/>
      <c r="G55" s="336"/>
      <c r="H55" s="336"/>
      <c r="I55" s="336"/>
      <c r="J55" s="336"/>
      <c r="K55" s="336"/>
      <c r="L55" s="336"/>
      <c r="M55" s="336"/>
      <c r="N55" s="336"/>
      <c r="O55" s="336"/>
      <c r="P55" s="336"/>
      <c r="Q55" s="336"/>
    </row>
    <row r="56" spans="1:17">
      <c r="A56" s="336"/>
      <c r="B56" s="336"/>
      <c r="C56" s="336"/>
      <c r="D56" s="336"/>
      <c r="E56" s="336"/>
      <c r="F56" s="336"/>
      <c r="G56" s="336"/>
      <c r="H56" s="336"/>
      <c r="I56" s="336"/>
      <c r="J56" s="336"/>
      <c r="K56" s="336"/>
      <c r="L56" s="336"/>
      <c r="M56" s="336"/>
      <c r="N56" s="336"/>
      <c r="O56" s="336"/>
      <c r="P56" s="336"/>
      <c r="Q56" s="336"/>
    </row>
    <row r="57" spans="1:17">
      <c r="A57" s="336"/>
      <c r="B57" s="336"/>
      <c r="C57" s="336"/>
      <c r="D57" s="336"/>
      <c r="E57" s="336"/>
      <c r="F57" s="336"/>
      <c r="G57" s="336"/>
      <c r="H57" s="336"/>
      <c r="I57" s="336"/>
      <c r="J57" s="336"/>
      <c r="K57" s="336"/>
      <c r="L57" s="336"/>
      <c r="M57" s="336"/>
      <c r="N57" s="336"/>
      <c r="O57" s="336"/>
      <c r="P57" s="336"/>
      <c r="Q57" s="336"/>
    </row>
    <row r="58" spans="1:17">
      <c r="A58" s="336"/>
      <c r="B58" s="336"/>
      <c r="C58" s="336"/>
      <c r="D58" s="336"/>
      <c r="E58" s="336"/>
      <c r="F58" s="336"/>
      <c r="G58" s="336"/>
      <c r="H58" s="336"/>
      <c r="I58" s="336"/>
      <c r="J58" s="336"/>
      <c r="K58" s="336"/>
      <c r="L58" s="336"/>
      <c r="M58" s="336"/>
      <c r="N58" s="336"/>
      <c r="O58" s="336"/>
      <c r="P58" s="336"/>
      <c r="Q58" s="336"/>
    </row>
    <row r="59" spans="1:17">
      <c r="A59" s="336"/>
      <c r="B59" s="336"/>
      <c r="C59" s="336"/>
      <c r="D59" s="336"/>
      <c r="E59" s="336"/>
      <c r="F59" s="336"/>
      <c r="G59" s="336"/>
      <c r="H59" s="336"/>
      <c r="I59" s="336"/>
      <c r="J59" s="336"/>
      <c r="K59" s="336"/>
      <c r="L59" s="336"/>
      <c r="M59" s="336"/>
      <c r="N59" s="336"/>
      <c r="O59" s="336"/>
      <c r="P59" s="336"/>
      <c r="Q59" s="336"/>
    </row>
    <row r="60" spans="1:17">
      <c r="A60" s="336"/>
      <c r="B60" s="336"/>
      <c r="C60" s="336"/>
      <c r="D60" s="336"/>
      <c r="E60" s="336"/>
      <c r="F60" s="336"/>
      <c r="G60" s="336"/>
      <c r="H60" s="336"/>
      <c r="I60" s="336"/>
      <c r="J60" s="336"/>
      <c r="K60" s="336"/>
      <c r="L60" s="336"/>
      <c r="M60" s="336"/>
      <c r="N60" s="336"/>
      <c r="O60" s="336"/>
      <c r="P60" s="336"/>
      <c r="Q60" s="336"/>
    </row>
    <row r="61" spans="1:17">
      <c r="A61" s="336"/>
      <c r="B61" s="336"/>
      <c r="C61" s="336"/>
      <c r="D61" s="336"/>
      <c r="E61" s="336"/>
      <c r="F61" s="336"/>
      <c r="G61" s="336"/>
      <c r="H61" s="336"/>
      <c r="I61" s="336"/>
      <c r="J61" s="336"/>
      <c r="K61" s="336"/>
      <c r="L61" s="336"/>
      <c r="M61" s="336"/>
      <c r="N61" s="336"/>
      <c r="O61" s="336"/>
      <c r="P61" s="336"/>
      <c r="Q61" s="336"/>
    </row>
    <row r="62" spans="1:17">
      <c r="A62" s="336"/>
      <c r="B62" s="336"/>
      <c r="C62" s="336"/>
      <c r="D62" s="336"/>
      <c r="E62" s="336"/>
      <c r="F62" s="336"/>
      <c r="G62" s="336"/>
      <c r="H62" s="336"/>
      <c r="I62" s="336"/>
      <c r="J62" s="336"/>
      <c r="K62" s="336"/>
      <c r="L62" s="336"/>
      <c r="M62" s="336"/>
      <c r="N62" s="336"/>
      <c r="O62" s="336"/>
      <c r="P62" s="336"/>
      <c r="Q62" s="336"/>
    </row>
    <row r="63" spans="1:17">
      <c r="A63" s="336"/>
      <c r="B63" s="336"/>
      <c r="C63" s="336"/>
      <c r="D63" s="336"/>
      <c r="E63" s="336"/>
      <c r="F63" s="336"/>
      <c r="G63" s="336"/>
      <c r="H63" s="336"/>
      <c r="I63" s="336"/>
      <c r="J63" s="336"/>
      <c r="K63" s="336"/>
      <c r="L63" s="336"/>
      <c r="M63" s="336"/>
      <c r="N63" s="336"/>
      <c r="O63" s="336"/>
      <c r="P63" s="336"/>
      <c r="Q63" s="336"/>
    </row>
    <row r="64" spans="1:17">
      <c r="A64" s="336"/>
      <c r="B64" s="336"/>
      <c r="C64" s="336"/>
      <c r="D64" s="336"/>
      <c r="E64" s="336"/>
      <c r="F64" s="336"/>
      <c r="G64" s="336"/>
      <c r="H64" s="336"/>
      <c r="I64" s="336"/>
      <c r="J64" s="336"/>
      <c r="K64" s="336"/>
      <c r="L64" s="336"/>
      <c r="M64" s="336"/>
      <c r="N64" s="336"/>
      <c r="O64" s="336"/>
      <c r="P64" s="336"/>
      <c r="Q64" s="336"/>
    </row>
    <row r="65" spans="1:17">
      <c r="A65" s="336"/>
      <c r="B65" s="336"/>
      <c r="C65" s="336"/>
      <c r="D65" s="336"/>
      <c r="E65" s="336"/>
      <c r="F65" s="336"/>
      <c r="G65" s="336"/>
      <c r="H65" s="336"/>
      <c r="I65" s="336"/>
      <c r="J65" s="336"/>
      <c r="K65" s="336"/>
      <c r="L65" s="336"/>
      <c r="M65" s="336"/>
      <c r="N65" s="336"/>
      <c r="O65" s="336"/>
      <c r="P65" s="336"/>
      <c r="Q65" s="336"/>
    </row>
    <row r="66" spans="1:17">
      <c r="A66" s="336"/>
      <c r="B66" s="336"/>
      <c r="C66" s="336"/>
      <c r="D66" s="336"/>
      <c r="E66" s="336"/>
      <c r="F66" s="336"/>
      <c r="G66" s="336"/>
      <c r="H66" s="336"/>
      <c r="I66" s="336"/>
      <c r="J66" s="336"/>
      <c r="K66" s="336"/>
      <c r="L66" s="336"/>
      <c r="M66" s="336"/>
      <c r="N66" s="336"/>
      <c r="O66" s="336"/>
      <c r="P66" s="336"/>
      <c r="Q66" s="336"/>
    </row>
    <row r="67" spans="1:17">
      <c r="A67" s="336"/>
      <c r="B67" s="336"/>
      <c r="C67" s="336"/>
      <c r="D67" s="336"/>
      <c r="E67" s="336"/>
      <c r="F67" s="336"/>
      <c r="G67" s="336"/>
      <c r="H67" s="336"/>
      <c r="I67" s="336"/>
      <c r="J67" s="336"/>
      <c r="K67" s="336"/>
      <c r="L67" s="336"/>
      <c r="M67" s="336"/>
      <c r="N67" s="336"/>
      <c r="O67" s="336"/>
      <c r="P67" s="336"/>
      <c r="Q67" s="336"/>
    </row>
    <row r="68" spans="1:17">
      <c r="A68" s="336"/>
      <c r="B68" s="336"/>
      <c r="C68" s="336"/>
      <c r="D68" s="336"/>
      <c r="E68" s="336"/>
      <c r="F68" s="336"/>
      <c r="G68" s="336"/>
      <c r="H68" s="336"/>
      <c r="I68" s="336"/>
      <c r="J68" s="336"/>
      <c r="K68" s="336"/>
      <c r="L68" s="336"/>
      <c r="M68" s="336"/>
      <c r="N68" s="336"/>
      <c r="O68" s="336"/>
      <c r="P68" s="336"/>
      <c r="Q68" s="336"/>
    </row>
    <row r="69" spans="1:17">
      <c r="A69" s="336"/>
      <c r="B69" s="336"/>
      <c r="C69" s="336"/>
      <c r="D69" s="336"/>
      <c r="E69" s="336"/>
      <c r="F69" s="336"/>
      <c r="G69" s="336"/>
      <c r="H69" s="336"/>
      <c r="I69" s="336"/>
      <c r="J69" s="336"/>
      <c r="K69" s="336"/>
      <c r="L69" s="336"/>
      <c r="M69" s="336"/>
      <c r="N69" s="336"/>
      <c r="O69" s="336"/>
      <c r="P69" s="336"/>
      <c r="Q69" s="336"/>
    </row>
    <row r="70" spans="1:17">
      <c r="A70" s="336"/>
      <c r="B70" s="336"/>
      <c r="C70" s="336"/>
      <c r="D70" s="336"/>
      <c r="E70" s="336"/>
      <c r="F70" s="336"/>
      <c r="G70" s="336"/>
      <c r="H70" s="336"/>
      <c r="I70" s="336"/>
      <c r="J70" s="336"/>
      <c r="K70" s="336"/>
      <c r="L70" s="336"/>
      <c r="M70" s="336"/>
      <c r="N70" s="336"/>
      <c r="O70" s="336"/>
      <c r="P70" s="336"/>
      <c r="Q70" s="336"/>
    </row>
    <row r="71" spans="1:17">
      <c r="A71" s="336"/>
      <c r="B71" s="336"/>
      <c r="C71" s="336"/>
      <c r="D71" s="336"/>
      <c r="E71" s="336"/>
      <c r="F71" s="336"/>
      <c r="G71" s="336"/>
      <c r="H71" s="336"/>
      <c r="I71" s="336"/>
      <c r="J71" s="336"/>
      <c r="K71" s="336"/>
      <c r="L71" s="336"/>
      <c r="M71" s="336"/>
      <c r="N71" s="336"/>
      <c r="O71" s="336"/>
      <c r="P71" s="336"/>
      <c r="Q71" s="336"/>
    </row>
    <row r="72" spans="1:17">
      <c r="A72" s="336"/>
      <c r="B72" s="336"/>
      <c r="C72" s="336"/>
      <c r="D72" s="336"/>
      <c r="E72" s="336"/>
      <c r="F72" s="336"/>
      <c r="G72" s="336"/>
      <c r="H72" s="336"/>
      <c r="I72" s="336"/>
      <c r="J72" s="336"/>
      <c r="K72" s="336"/>
      <c r="L72" s="336"/>
      <c r="M72" s="336"/>
      <c r="N72" s="336"/>
      <c r="O72" s="336"/>
      <c r="P72" s="336"/>
      <c r="Q72" s="336"/>
    </row>
    <row r="73" spans="1:17">
      <c r="A73" s="336"/>
      <c r="B73" s="336"/>
      <c r="C73" s="336"/>
      <c r="D73" s="336"/>
      <c r="E73" s="336"/>
      <c r="F73" s="336"/>
      <c r="G73" s="336"/>
      <c r="H73" s="336"/>
      <c r="I73" s="336"/>
      <c r="J73" s="336"/>
      <c r="K73" s="336"/>
      <c r="L73" s="336"/>
      <c r="M73" s="336"/>
      <c r="N73" s="336"/>
      <c r="O73" s="336"/>
      <c r="P73" s="336"/>
      <c r="Q73" s="336"/>
    </row>
    <row r="74" spans="1:17">
      <c r="A74" s="336"/>
      <c r="B74" s="336"/>
      <c r="C74" s="336"/>
      <c r="D74" s="336"/>
      <c r="E74" s="336"/>
      <c r="F74" s="336"/>
      <c r="G74" s="336"/>
      <c r="H74" s="336"/>
      <c r="I74" s="336"/>
      <c r="J74" s="336"/>
      <c r="K74" s="336"/>
      <c r="L74" s="336"/>
      <c r="M74" s="336"/>
      <c r="N74" s="336"/>
      <c r="O74" s="336"/>
      <c r="P74" s="336"/>
      <c r="Q74" s="336"/>
    </row>
    <row r="75" spans="1:17">
      <c r="A75" s="336"/>
      <c r="B75" s="336"/>
      <c r="C75" s="336"/>
      <c r="D75" s="336"/>
      <c r="E75" s="336"/>
      <c r="F75" s="336"/>
      <c r="G75" s="336"/>
      <c r="H75" s="336"/>
      <c r="I75" s="336"/>
      <c r="J75" s="336"/>
      <c r="K75" s="336"/>
      <c r="L75" s="336"/>
      <c r="M75" s="336"/>
      <c r="N75" s="336"/>
      <c r="O75" s="336"/>
      <c r="P75" s="336"/>
      <c r="Q75" s="336"/>
    </row>
    <row r="76" spans="1:17">
      <c r="A76" s="336"/>
      <c r="B76" s="336"/>
      <c r="C76" s="336"/>
      <c r="D76" s="336"/>
      <c r="E76" s="336"/>
      <c r="F76" s="336"/>
      <c r="G76" s="336"/>
      <c r="H76" s="336"/>
      <c r="I76" s="336"/>
      <c r="J76" s="336"/>
      <c r="K76" s="336"/>
      <c r="L76" s="336"/>
      <c r="M76" s="336"/>
      <c r="N76" s="336"/>
      <c r="O76" s="336"/>
      <c r="P76" s="336"/>
      <c r="Q76" s="336"/>
    </row>
    <row r="77" spans="1:17">
      <c r="A77" s="336"/>
      <c r="B77" s="336"/>
      <c r="C77" s="336"/>
      <c r="D77" s="336"/>
      <c r="E77" s="336"/>
      <c r="F77" s="336"/>
      <c r="G77" s="336"/>
      <c r="H77" s="336"/>
      <c r="I77" s="336"/>
      <c r="J77" s="336"/>
      <c r="K77" s="336"/>
      <c r="L77" s="336"/>
      <c r="M77" s="336"/>
      <c r="N77" s="336"/>
      <c r="O77" s="336"/>
      <c r="P77" s="336"/>
      <c r="Q77" s="336"/>
    </row>
    <row r="78" spans="1:17">
      <c r="A78" s="336"/>
      <c r="B78" s="336"/>
      <c r="C78" s="336"/>
      <c r="D78" s="336"/>
      <c r="E78" s="336"/>
      <c r="F78" s="336"/>
      <c r="G78" s="336"/>
      <c r="H78" s="336"/>
      <c r="I78" s="336"/>
      <c r="J78" s="336"/>
      <c r="K78" s="336"/>
      <c r="L78" s="336"/>
      <c r="M78" s="336"/>
      <c r="N78" s="336"/>
      <c r="O78" s="336"/>
      <c r="P78" s="336"/>
      <c r="Q78" s="336"/>
    </row>
    <row r="79" spans="1:17">
      <c r="A79" s="336"/>
      <c r="B79" s="336"/>
      <c r="C79" s="336"/>
      <c r="D79" s="336"/>
      <c r="E79" s="336"/>
      <c r="F79" s="336"/>
      <c r="G79" s="336"/>
      <c r="H79" s="336"/>
      <c r="I79" s="336"/>
      <c r="J79" s="336"/>
      <c r="K79" s="336"/>
      <c r="L79" s="336"/>
      <c r="M79" s="336"/>
      <c r="N79" s="336"/>
      <c r="O79" s="336"/>
      <c r="P79" s="336"/>
      <c r="Q79" s="336"/>
    </row>
    <row r="80" spans="1:17">
      <c r="A80" s="336"/>
      <c r="B80" s="336"/>
      <c r="C80" s="336"/>
      <c r="D80" s="336"/>
      <c r="E80" s="336"/>
      <c r="F80" s="336"/>
      <c r="G80" s="336"/>
      <c r="H80" s="336"/>
      <c r="I80" s="336"/>
      <c r="J80" s="336"/>
      <c r="K80" s="336"/>
      <c r="L80" s="336"/>
      <c r="M80" s="336"/>
      <c r="N80" s="336"/>
      <c r="O80" s="336"/>
      <c r="P80" s="336"/>
      <c r="Q80" s="336"/>
    </row>
    <row r="81" spans="1:17">
      <c r="A81" s="336"/>
      <c r="B81" s="336"/>
      <c r="C81" s="336"/>
      <c r="D81" s="336"/>
      <c r="E81" s="336"/>
      <c r="F81" s="336"/>
      <c r="G81" s="336"/>
      <c r="H81" s="336"/>
      <c r="I81" s="336"/>
      <c r="J81" s="336"/>
      <c r="K81" s="336"/>
      <c r="L81" s="336"/>
      <c r="M81" s="336"/>
      <c r="N81" s="336"/>
      <c r="O81" s="336"/>
      <c r="P81" s="336"/>
      <c r="Q81" s="336"/>
    </row>
    <row r="82" spans="1:17">
      <c r="A82" s="336"/>
      <c r="B82" s="336"/>
      <c r="C82" s="336"/>
      <c r="D82" s="336"/>
      <c r="E82" s="336"/>
      <c r="F82" s="336"/>
      <c r="G82" s="336"/>
      <c r="H82" s="336"/>
      <c r="I82" s="336"/>
      <c r="J82" s="336"/>
      <c r="K82" s="336"/>
      <c r="L82" s="336"/>
      <c r="M82" s="336"/>
      <c r="N82" s="336"/>
      <c r="O82" s="336"/>
      <c r="P82" s="336"/>
      <c r="Q82" s="336"/>
    </row>
    <row r="83" spans="1:17">
      <c r="A83" s="336"/>
      <c r="B83" s="336"/>
      <c r="C83" s="336"/>
      <c r="D83" s="336"/>
      <c r="E83" s="336"/>
      <c r="F83" s="336"/>
      <c r="G83" s="336"/>
      <c r="H83" s="336"/>
      <c r="I83" s="336"/>
      <c r="J83" s="336"/>
      <c r="K83" s="336"/>
      <c r="L83" s="336"/>
      <c r="M83" s="336"/>
      <c r="N83" s="336"/>
      <c r="O83" s="336"/>
      <c r="P83" s="336"/>
      <c r="Q83" s="336"/>
    </row>
    <row r="84" spans="1:17">
      <c r="A84" s="336"/>
      <c r="B84" s="336"/>
      <c r="C84" s="336"/>
      <c r="D84" s="336"/>
      <c r="E84" s="336"/>
      <c r="F84" s="336"/>
      <c r="G84" s="336"/>
      <c r="H84" s="336"/>
      <c r="I84" s="336"/>
      <c r="J84" s="336"/>
      <c r="K84" s="336"/>
      <c r="L84" s="336"/>
      <c r="M84" s="336"/>
      <c r="N84" s="336"/>
      <c r="O84" s="336"/>
      <c r="P84" s="336"/>
      <c r="Q84" s="336"/>
    </row>
    <row r="85" spans="1:17">
      <c r="A85" s="336"/>
      <c r="B85" s="336"/>
      <c r="C85" s="336"/>
      <c r="D85" s="336"/>
      <c r="E85" s="336"/>
      <c r="F85" s="336"/>
      <c r="G85" s="336"/>
      <c r="H85" s="336"/>
      <c r="I85" s="336"/>
      <c r="J85" s="336"/>
      <c r="K85" s="336"/>
      <c r="L85" s="336"/>
      <c r="M85" s="336"/>
      <c r="N85" s="336"/>
      <c r="O85" s="336"/>
      <c r="P85" s="336"/>
      <c r="Q85" s="336"/>
    </row>
    <row r="86" spans="1:17">
      <c r="A86" s="336"/>
      <c r="B86" s="336"/>
      <c r="C86" s="336"/>
      <c r="D86" s="336"/>
      <c r="E86" s="336"/>
      <c r="F86" s="336"/>
      <c r="G86" s="336"/>
      <c r="H86" s="336"/>
      <c r="I86" s="336"/>
      <c r="J86" s="336"/>
      <c r="K86" s="336"/>
      <c r="L86" s="336"/>
      <c r="M86" s="336"/>
      <c r="N86" s="336"/>
      <c r="O86" s="336"/>
      <c r="P86" s="336"/>
      <c r="Q86" s="336"/>
    </row>
    <row r="87" spans="1:17">
      <c r="A87" s="336"/>
      <c r="B87" s="336"/>
      <c r="C87" s="336"/>
      <c r="D87" s="336"/>
      <c r="E87" s="336"/>
      <c r="F87" s="336"/>
      <c r="G87" s="336"/>
      <c r="H87" s="336"/>
      <c r="I87" s="336"/>
      <c r="J87" s="336"/>
      <c r="K87" s="336"/>
      <c r="L87" s="336"/>
      <c r="M87" s="336"/>
      <c r="N87" s="336"/>
      <c r="O87" s="336"/>
      <c r="P87" s="336"/>
      <c r="Q87" s="336"/>
    </row>
    <row r="88" spans="1:17">
      <c r="A88" s="336"/>
      <c r="B88" s="336"/>
      <c r="C88" s="336"/>
      <c r="D88" s="336"/>
      <c r="E88" s="336"/>
      <c r="F88" s="336"/>
      <c r="G88" s="336"/>
      <c r="H88" s="336"/>
      <c r="I88" s="336"/>
      <c r="J88" s="336"/>
      <c r="K88" s="336"/>
      <c r="L88" s="336"/>
      <c r="M88" s="336"/>
      <c r="N88" s="336"/>
      <c r="O88" s="336"/>
      <c r="P88" s="336"/>
      <c r="Q88" s="336"/>
    </row>
    <row r="89" spans="1:17">
      <c r="A89" s="336"/>
      <c r="B89" s="336"/>
      <c r="C89" s="336"/>
      <c r="D89" s="336"/>
      <c r="E89" s="336"/>
      <c r="F89" s="336"/>
      <c r="G89" s="336"/>
      <c r="H89" s="336"/>
      <c r="I89" s="336"/>
      <c r="J89" s="336"/>
      <c r="K89" s="336"/>
      <c r="L89" s="336"/>
      <c r="M89" s="336"/>
      <c r="N89" s="336"/>
      <c r="O89" s="336"/>
      <c r="P89" s="336"/>
      <c r="Q89" s="336"/>
    </row>
    <row r="90" spans="1:17">
      <c r="A90" s="336"/>
      <c r="B90" s="336"/>
      <c r="C90" s="336"/>
      <c r="D90" s="336"/>
      <c r="E90" s="336"/>
      <c r="F90" s="336"/>
      <c r="G90" s="336"/>
      <c r="H90" s="336"/>
      <c r="I90" s="336"/>
      <c r="J90" s="336"/>
      <c r="K90" s="336"/>
      <c r="L90" s="336"/>
      <c r="M90" s="336"/>
      <c r="N90" s="336"/>
      <c r="O90" s="336"/>
      <c r="P90" s="336"/>
      <c r="Q90" s="336"/>
    </row>
    <row r="91" spans="1:17">
      <c r="A91" s="336"/>
      <c r="B91" s="336"/>
      <c r="C91" s="336"/>
      <c r="D91" s="336"/>
      <c r="E91" s="336"/>
      <c r="F91" s="336"/>
      <c r="G91" s="336"/>
      <c r="H91" s="336"/>
      <c r="I91" s="336"/>
      <c r="J91" s="336"/>
      <c r="K91" s="336"/>
      <c r="L91" s="336"/>
      <c r="M91" s="336"/>
      <c r="N91" s="336"/>
      <c r="O91" s="336"/>
      <c r="P91" s="336"/>
      <c r="Q91" s="336"/>
    </row>
    <row r="92" spans="1:17">
      <c r="A92" s="336"/>
      <c r="B92" s="336"/>
      <c r="C92" s="336"/>
      <c r="D92" s="336"/>
      <c r="E92" s="336"/>
      <c r="F92" s="336"/>
      <c r="G92" s="336"/>
      <c r="H92" s="336"/>
      <c r="I92" s="336"/>
      <c r="J92" s="336"/>
      <c r="K92" s="336"/>
      <c r="L92" s="336"/>
      <c r="M92" s="336"/>
      <c r="N92" s="336"/>
      <c r="O92" s="336"/>
      <c r="P92" s="336"/>
      <c r="Q92" s="336"/>
    </row>
    <row r="93" spans="1:17">
      <c r="A93" s="336"/>
      <c r="B93" s="336"/>
      <c r="C93" s="336"/>
      <c r="D93" s="336"/>
      <c r="E93" s="336"/>
      <c r="F93" s="336"/>
      <c r="G93" s="336"/>
      <c r="H93" s="336"/>
      <c r="I93" s="336"/>
      <c r="J93" s="336"/>
      <c r="K93" s="336"/>
      <c r="L93" s="336"/>
      <c r="M93" s="336"/>
      <c r="N93" s="336"/>
      <c r="O93" s="336"/>
      <c r="P93" s="336"/>
      <c r="Q93" s="336"/>
    </row>
    <row r="94" spans="1:17">
      <c r="A94" s="336"/>
      <c r="B94" s="336"/>
      <c r="C94" s="336"/>
      <c r="D94" s="336"/>
      <c r="E94" s="336"/>
      <c r="F94" s="336"/>
      <c r="G94" s="336"/>
      <c r="H94" s="336"/>
      <c r="I94" s="336"/>
      <c r="J94" s="336"/>
      <c r="K94" s="336"/>
      <c r="L94" s="336"/>
      <c r="M94" s="336"/>
      <c r="N94" s="336"/>
      <c r="O94" s="336"/>
      <c r="P94" s="336"/>
      <c r="Q94" s="336"/>
    </row>
    <row r="95" spans="1:17">
      <c r="A95" s="336"/>
      <c r="B95" s="336"/>
      <c r="C95" s="336"/>
      <c r="D95" s="336"/>
      <c r="E95" s="336"/>
      <c r="F95" s="336"/>
      <c r="G95" s="336"/>
      <c r="H95" s="336"/>
      <c r="I95" s="336"/>
      <c r="J95" s="336"/>
      <c r="K95" s="336"/>
      <c r="L95" s="336"/>
      <c r="M95" s="336"/>
      <c r="N95" s="336"/>
      <c r="O95" s="336"/>
      <c r="P95" s="336"/>
      <c r="Q95" s="336"/>
    </row>
    <row r="96" spans="1:17">
      <c r="A96" s="336"/>
      <c r="B96" s="336"/>
      <c r="C96" s="336"/>
      <c r="D96" s="336"/>
      <c r="E96" s="336"/>
      <c r="F96" s="336"/>
      <c r="G96" s="336"/>
      <c r="H96" s="336"/>
      <c r="I96" s="336"/>
      <c r="J96" s="336"/>
      <c r="K96" s="336"/>
      <c r="L96" s="336"/>
      <c r="M96" s="336"/>
      <c r="N96" s="336"/>
      <c r="O96" s="336"/>
      <c r="P96" s="336"/>
      <c r="Q96" s="336"/>
    </row>
    <row r="97" spans="1:17">
      <c r="A97" s="336"/>
      <c r="B97" s="336"/>
      <c r="C97" s="336"/>
      <c r="D97" s="336"/>
      <c r="E97" s="336"/>
      <c r="F97" s="336"/>
      <c r="G97" s="336"/>
      <c r="H97" s="336"/>
      <c r="I97" s="336"/>
      <c r="J97" s="336"/>
      <c r="K97" s="336"/>
      <c r="L97" s="336"/>
      <c r="M97" s="336"/>
      <c r="N97" s="336"/>
      <c r="O97" s="336"/>
      <c r="P97" s="336"/>
      <c r="Q97" s="336"/>
    </row>
    <row r="98" spans="1:17">
      <c r="A98" s="336"/>
      <c r="B98" s="336"/>
      <c r="C98" s="336"/>
      <c r="D98" s="336"/>
      <c r="E98" s="336"/>
      <c r="F98" s="336"/>
      <c r="G98" s="336"/>
      <c r="H98" s="336"/>
      <c r="I98" s="336"/>
      <c r="J98" s="336"/>
      <c r="K98" s="336"/>
      <c r="L98" s="336"/>
      <c r="M98" s="336"/>
      <c r="N98" s="336"/>
      <c r="O98" s="336"/>
      <c r="P98" s="336"/>
      <c r="Q98" s="336"/>
    </row>
    <row r="99" spans="1:17">
      <c r="A99" s="336"/>
      <c r="B99" s="336"/>
      <c r="C99" s="336"/>
      <c r="D99" s="336"/>
      <c r="E99" s="336"/>
      <c r="F99" s="336"/>
      <c r="G99" s="336"/>
      <c r="H99" s="336"/>
      <c r="I99" s="336"/>
      <c r="J99" s="336"/>
      <c r="K99" s="336"/>
      <c r="L99" s="336"/>
      <c r="M99" s="336"/>
      <c r="N99" s="336"/>
      <c r="O99" s="336"/>
      <c r="P99" s="336"/>
      <c r="Q99" s="336"/>
    </row>
    <row r="100" spans="1:17">
      <c r="A100" s="336"/>
      <c r="B100" s="336"/>
      <c r="C100" s="336"/>
      <c r="D100" s="336"/>
      <c r="E100" s="336"/>
      <c r="F100" s="336"/>
      <c r="G100" s="336"/>
      <c r="H100" s="336"/>
      <c r="I100" s="336"/>
      <c r="J100" s="336"/>
      <c r="K100" s="336"/>
      <c r="L100" s="336"/>
      <c r="M100" s="336"/>
      <c r="N100" s="336"/>
      <c r="O100" s="336"/>
      <c r="P100" s="336"/>
      <c r="Q100" s="336"/>
    </row>
    <row r="101" spans="1:17">
      <c r="A101" s="336"/>
      <c r="B101" s="336"/>
      <c r="C101" s="336"/>
      <c r="D101" s="336"/>
      <c r="E101" s="336"/>
      <c r="F101" s="336"/>
      <c r="G101" s="336"/>
      <c r="H101" s="336"/>
      <c r="I101" s="336"/>
      <c r="J101" s="336"/>
      <c r="K101" s="336"/>
      <c r="L101" s="336"/>
      <c r="M101" s="336"/>
      <c r="N101" s="336"/>
      <c r="O101" s="336"/>
      <c r="P101" s="336"/>
      <c r="Q101" s="336"/>
    </row>
    <row r="102" spans="1:17">
      <c r="A102" s="336"/>
      <c r="B102" s="336"/>
      <c r="C102" s="336"/>
      <c r="D102" s="336"/>
      <c r="E102" s="336"/>
      <c r="F102" s="336"/>
      <c r="G102" s="336"/>
      <c r="H102" s="336"/>
      <c r="I102" s="336"/>
      <c r="J102" s="336"/>
      <c r="K102" s="336"/>
      <c r="L102" s="336"/>
      <c r="M102" s="336"/>
      <c r="N102" s="336"/>
      <c r="O102" s="336"/>
      <c r="P102" s="336"/>
      <c r="Q102" s="336"/>
    </row>
    <row r="103" spans="1:17">
      <c r="A103" s="336"/>
      <c r="B103" s="336"/>
      <c r="C103" s="336"/>
      <c r="D103" s="336"/>
      <c r="E103" s="336"/>
      <c r="F103" s="336"/>
      <c r="G103" s="336"/>
      <c r="H103" s="336"/>
      <c r="I103" s="336"/>
      <c r="J103" s="336"/>
      <c r="K103" s="336"/>
      <c r="L103" s="336"/>
      <c r="M103" s="336"/>
      <c r="N103" s="336"/>
      <c r="O103" s="336"/>
      <c r="P103" s="336"/>
      <c r="Q103" s="336"/>
    </row>
    <row r="104" spans="1:17">
      <c r="A104" s="336"/>
      <c r="B104" s="336"/>
      <c r="C104" s="336"/>
      <c r="D104" s="336"/>
      <c r="E104" s="336"/>
      <c r="F104" s="336"/>
      <c r="G104" s="336"/>
      <c r="H104" s="336"/>
      <c r="I104" s="336"/>
      <c r="J104" s="336"/>
      <c r="K104" s="336"/>
      <c r="L104" s="336"/>
      <c r="M104" s="336"/>
      <c r="N104" s="336"/>
      <c r="O104" s="336"/>
      <c r="P104" s="336"/>
      <c r="Q104" s="336"/>
    </row>
    <row r="105" spans="1:17">
      <c r="A105" s="336"/>
      <c r="B105" s="336"/>
      <c r="C105" s="336"/>
      <c r="D105" s="336"/>
      <c r="E105" s="336"/>
      <c r="F105" s="336"/>
      <c r="G105" s="336"/>
      <c r="H105" s="336"/>
      <c r="I105" s="336"/>
      <c r="J105" s="336"/>
      <c r="K105" s="336"/>
      <c r="L105" s="336"/>
      <c r="M105" s="336"/>
      <c r="N105" s="336"/>
      <c r="O105" s="336"/>
      <c r="P105" s="336"/>
      <c r="Q105" s="336"/>
    </row>
    <row r="106" spans="1:17">
      <c r="A106" s="336"/>
      <c r="B106" s="336"/>
      <c r="C106" s="336"/>
      <c r="D106" s="336"/>
      <c r="E106" s="336"/>
      <c r="F106" s="336"/>
      <c r="G106" s="336"/>
      <c r="H106" s="336"/>
      <c r="I106" s="336"/>
      <c r="J106" s="336"/>
      <c r="K106" s="336"/>
      <c r="L106" s="336"/>
      <c r="M106" s="336"/>
      <c r="N106" s="336"/>
      <c r="O106" s="336"/>
      <c r="P106" s="336"/>
      <c r="Q106" s="336"/>
    </row>
    <row r="107" spans="1:17">
      <c r="A107" s="336"/>
      <c r="B107" s="336"/>
      <c r="C107" s="336"/>
      <c r="D107" s="336"/>
      <c r="E107" s="336"/>
      <c r="F107" s="336"/>
      <c r="G107" s="336"/>
      <c r="H107" s="336"/>
      <c r="I107" s="336"/>
      <c r="J107" s="336"/>
      <c r="K107" s="336"/>
      <c r="L107" s="336"/>
      <c r="M107" s="336"/>
      <c r="N107" s="336"/>
      <c r="O107" s="336"/>
      <c r="P107" s="336"/>
      <c r="Q107" s="336"/>
    </row>
    <row r="108" spans="1:17">
      <c r="A108" s="336"/>
      <c r="B108" s="336"/>
      <c r="C108" s="336"/>
      <c r="D108" s="336"/>
      <c r="E108" s="336"/>
      <c r="F108" s="336"/>
      <c r="G108" s="336"/>
      <c r="H108" s="336"/>
      <c r="I108" s="336"/>
      <c r="J108" s="336"/>
      <c r="K108" s="336"/>
      <c r="L108" s="336"/>
      <c r="M108" s="336"/>
      <c r="N108" s="336"/>
      <c r="O108" s="336"/>
      <c r="P108" s="336"/>
      <c r="Q108" s="336"/>
    </row>
    <row r="109" spans="1:17">
      <c r="A109" s="336"/>
      <c r="B109" s="336"/>
      <c r="C109" s="336"/>
      <c r="D109" s="336"/>
      <c r="E109" s="336"/>
      <c r="F109" s="336"/>
      <c r="G109" s="336"/>
      <c r="H109" s="336"/>
      <c r="I109" s="336"/>
      <c r="J109" s="336"/>
      <c r="K109" s="336"/>
      <c r="L109" s="336"/>
      <c r="M109" s="336"/>
      <c r="N109" s="336"/>
      <c r="O109" s="336"/>
      <c r="P109" s="336"/>
      <c r="Q109" s="336"/>
    </row>
    <row r="110" spans="1:17">
      <c r="A110" s="336"/>
      <c r="B110" s="336"/>
      <c r="C110" s="336"/>
      <c r="D110" s="336"/>
      <c r="E110" s="336"/>
      <c r="F110" s="336"/>
      <c r="G110" s="336"/>
      <c r="H110" s="336"/>
      <c r="I110" s="336"/>
      <c r="J110" s="336"/>
      <c r="K110" s="336"/>
      <c r="L110" s="336"/>
      <c r="M110" s="336"/>
      <c r="N110" s="336"/>
      <c r="O110" s="336"/>
      <c r="P110" s="336"/>
      <c r="Q110" s="336"/>
    </row>
    <row r="111" spans="1:17">
      <c r="A111" s="336"/>
      <c r="B111" s="336"/>
      <c r="C111" s="336"/>
      <c r="D111" s="336"/>
      <c r="E111" s="336"/>
      <c r="F111" s="336"/>
      <c r="G111" s="336"/>
      <c r="H111" s="336"/>
      <c r="I111" s="336"/>
      <c r="J111" s="336"/>
      <c r="K111" s="336"/>
      <c r="L111" s="336"/>
      <c r="M111" s="336"/>
      <c r="N111" s="336"/>
      <c r="O111" s="336"/>
      <c r="P111" s="336"/>
      <c r="Q111" s="336"/>
    </row>
    <row r="112" spans="1:17">
      <c r="A112" s="336"/>
      <c r="B112" s="336"/>
      <c r="C112" s="336"/>
      <c r="D112" s="336"/>
      <c r="E112" s="336"/>
      <c r="F112" s="336"/>
      <c r="G112" s="336"/>
      <c r="H112" s="336"/>
      <c r="I112" s="336"/>
      <c r="J112" s="336"/>
      <c r="K112" s="336"/>
      <c r="L112" s="336"/>
      <c r="M112" s="336"/>
      <c r="N112" s="336"/>
      <c r="O112" s="336"/>
      <c r="P112" s="336"/>
      <c r="Q112" s="336"/>
    </row>
    <row r="113" spans="1:17">
      <c r="A113" s="336"/>
      <c r="B113" s="336"/>
      <c r="C113" s="336"/>
      <c r="D113" s="336"/>
      <c r="E113" s="336"/>
      <c r="F113" s="336"/>
      <c r="G113" s="336"/>
      <c r="H113" s="336"/>
      <c r="I113" s="336"/>
      <c r="J113" s="336"/>
      <c r="K113" s="336"/>
      <c r="L113" s="336"/>
      <c r="M113" s="336"/>
      <c r="N113" s="336"/>
      <c r="O113" s="336"/>
      <c r="P113" s="336"/>
      <c r="Q113" s="336"/>
    </row>
    <row r="114" spans="1:17">
      <c r="A114" s="336"/>
      <c r="B114" s="336"/>
      <c r="C114" s="336"/>
      <c r="D114" s="336"/>
      <c r="E114" s="336"/>
      <c r="F114" s="336"/>
      <c r="G114" s="336"/>
      <c r="H114" s="336"/>
      <c r="I114" s="336"/>
      <c r="J114" s="336"/>
      <c r="K114" s="336"/>
      <c r="L114" s="336"/>
      <c r="M114" s="336"/>
      <c r="N114" s="336"/>
      <c r="O114" s="336"/>
      <c r="P114" s="336"/>
      <c r="Q114" s="336"/>
    </row>
    <row r="115" spans="1:17">
      <c r="A115" s="336"/>
      <c r="B115" s="336"/>
      <c r="C115" s="336"/>
      <c r="D115" s="336"/>
      <c r="E115" s="336"/>
      <c r="F115" s="336"/>
      <c r="G115" s="336"/>
      <c r="H115" s="336"/>
      <c r="I115" s="336"/>
      <c r="J115" s="336"/>
      <c r="K115" s="336"/>
      <c r="L115" s="336"/>
      <c r="M115" s="336"/>
      <c r="N115" s="336"/>
      <c r="O115" s="336"/>
      <c r="P115" s="336"/>
      <c r="Q115" s="336"/>
    </row>
    <row r="116" spans="1:17">
      <c r="A116" s="336"/>
      <c r="B116" s="336"/>
      <c r="C116" s="336"/>
      <c r="D116" s="336"/>
      <c r="E116" s="336"/>
      <c r="F116" s="336"/>
      <c r="G116" s="336"/>
      <c r="H116" s="336"/>
      <c r="I116" s="336"/>
      <c r="J116" s="336"/>
      <c r="K116" s="336"/>
      <c r="L116" s="336"/>
      <c r="M116" s="336"/>
      <c r="N116" s="336"/>
      <c r="O116" s="336"/>
      <c r="P116" s="336"/>
      <c r="Q116" s="336"/>
    </row>
    <row r="117" spans="1:17">
      <c r="A117" s="336"/>
      <c r="B117" s="336"/>
      <c r="C117" s="336"/>
      <c r="D117" s="336"/>
      <c r="E117" s="336"/>
      <c r="F117" s="336"/>
      <c r="G117" s="336"/>
      <c r="H117" s="336"/>
      <c r="I117" s="336"/>
      <c r="J117" s="336"/>
      <c r="K117" s="336"/>
      <c r="L117" s="336"/>
      <c r="M117" s="336"/>
      <c r="N117" s="336"/>
      <c r="O117" s="336"/>
      <c r="P117" s="336"/>
      <c r="Q117" s="336"/>
    </row>
    <row r="118" spans="1:17">
      <c r="A118" s="336"/>
      <c r="B118" s="336"/>
      <c r="C118" s="336"/>
      <c r="D118" s="336"/>
      <c r="E118" s="336"/>
      <c r="F118" s="336"/>
      <c r="G118" s="336"/>
      <c r="H118" s="336"/>
      <c r="I118" s="336"/>
      <c r="J118" s="336"/>
      <c r="K118" s="336"/>
      <c r="L118" s="336"/>
      <c r="M118" s="336"/>
      <c r="N118" s="336"/>
      <c r="O118" s="336"/>
      <c r="P118" s="336"/>
      <c r="Q118" s="336"/>
    </row>
    <row r="119" spans="1:17">
      <c r="A119" s="336"/>
      <c r="B119" s="336"/>
      <c r="C119" s="336"/>
      <c r="D119" s="336"/>
      <c r="E119" s="336"/>
      <c r="F119" s="336"/>
      <c r="G119" s="336"/>
      <c r="H119" s="336"/>
      <c r="I119" s="336"/>
      <c r="J119" s="336"/>
      <c r="K119" s="336"/>
      <c r="L119" s="336"/>
      <c r="M119" s="336"/>
      <c r="N119" s="336"/>
      <c r="O119" s="336"/>
      <c r="P119" s="336"/>
      <c r="Q119" s="336"/>
    </row>
    <row r="120" spans="1:17">
      <c r="A120" s="336"/>
      <c r="B120" s="336"/>
      <c r="C120" s="336"/>
      <c r="D120" s="336"/>
      <c r="E120" s="336"/>
      <c r="F120" s="336"/>
      <c r="G120" s="336"/>
      <c r="H120" s="336"/>
      <c r="I120" s="336"/>
      <c r="J120" s="336"/>
      <c r="K120" s="336"/>
      <c r="L120" s="336"/>
      <c r="M120" s="336"/>
      <c r="N120" s="336"/>
      <c r="O120" s="336"/>
      <c r="P120" s="336"/>
      <c r="Q120" s="336"/>
    </row>
    <row r="121" spans="1:17">
      <c r="A121" s="336"/>
      <c r="B121" s="336"/>
      <c r="C121" s="336"/>
      <c r="D121" s="336"/>
      <c r="E121" s="336"/>
      <c r="F121" s="336"/>
      <c r="G121" s="336"/>
      <c r="H121" s="336"/>
      <c r="I121" s="336"/>
      <c r="J121" s="336"/>
      <c r="K121" s="336"/>
      <c r="L121" s="336"/>
      <c r="M121" s="336"/>
      <c r="N121" s="336"/>
      <c r="O121" s="336"/>
      <c r="P121" s="336"/>
      <c r="Q121" s="336"/>
    </row>
    <row r="122" spans="1:17">
      <c r="A122" s="336"/>
      <c r="B122" s="336"/>
      <c r="C122" s="336"/>
      <c r="D122" s="336"/>
      <c r="E122" s="336"/>
      <c r="F122" s="336"/>
      <c r="G122" s="336"/>
      <c r="H122" s="336"/>
      <c r="I122" s="336"/>
      <c r="J122" s="336"/>
      <c r="K122" s="336"/>
      <c r="L122" s="336"/>
      <c r="M122" s="336"/>
      <c r="N122" s="336"/>
      <c r="O122" s="336"/>
      <c r="P122" s="336"/>
      <c r="Q122" s="336"/>
    </row>
    <row r="123" spans="1:17">
      <c r="A123" s="336"/>
      <c r="B123" s="336"/>
      <c r="C123" s="336"/>
      <c r="D123" s="336"/>
      <c r="E123" s="336"/>
      <c r="F123" s="336"/>
      <c r="G123" s="336"/>
      <c r="H123" s="336"/>
      <c r="I123" s="336"/>
      <c r="J123" s="336"/>
      <c r="K123" s="336"/>
      <c r="L123" s="336"/>
      <c r="M123" s="336"/>
      <c r="N123" s="336"/>
      <c r="O123" s="336"/>
      <c r="P123" s="336"/>
      <c r="Q123" s="336"/>
    </row>
    <row r="124" spans="1:17">
      <c r="A124" s="336"/>
      <c r="B124" s="336"/>
      <c r="C124" s="336"/>
      <c r="D124" s="336"/>
      <c r="E124" s="336"/>
      <c r="F124" s="336"/>
      <c r="G124" s="336"/>
      <c r="H124" s="336"/>
      <c r="I124" s="336"/>
      <c r="J124" s="336"/>
      <c r="K124" s="336"/>
      <c r="L124" s="336"/>
      <c r="M124" s="336"/>
      <c r="N124" s="336"/>
      <c r="O124" s="336"/>
      <c r="P124" s="336"/>
      <c r="Q124" s="336"/>
    </row>
    <row r="125" spans="1:17">
      <c r="A125" s="336"/>
      <c r="B125" s="336"/>
      <c r="C125" s="336"/>
      <c r="D125" s="336"/>
      <c r="E125" s="336"/>
      <c r="F125" s="336"/>
      <c r="G125" s="336"/>
      <c r="H125" s="336"/>
      <c r="I125" s="336"/>
      <c r="J125" s="336"/>
      <c r="K125" s="336"/>
      <c r="L125" s="336"/>
      <c r="M125" s="336"/>
      <c r="N125" s="336"/>
      <c r="O125" s="336"/>
      <c r="P125" s="336"/>
      <c r="Q125" s="336"/>
    </row>
    <row r="126" spans="1:17">
      <c r="A126" s="336"/>
      <c r="B126" s="336"/>
      <c r="C126" s="336"/>
      <c r="D126" s="336"/>
      <c r="E126" s="336"/>
      <c r="F126" s="336"/>
      <c r="G126" s="336"/>
      <c r="H126" s="336"/>
      <c r="I126" s="336"/>
      <c r="J126" s="336"/>
      <c r="K126" s="336"/>
      <c r="L126" s="336"/>
      <c r="M126" s="336"/>
      <c r="N126" s="336"/>
      <c r="O126" s="336"/>
      <c r="P126" s="336"/>
      <c r="Q126" s="336"/>
    </row>
    <row r="127" spans="1:17">
      <c r="A127" s="336"/>
      <c r="B127" s="336"/>
      <c r="C127" s="336"/>
      <c r="D127" s="336"/>
      <c r="E127" s="336"/>
      <c r="F127" s="336"/>
      <c r="G127" s="336"/>
      <c r="H127" s="336"/>
      <c r="I127" s="336"/>
      <c r="J127" s="336"/>
      <c r="K127" s="336"/>
      <c r="L127" s="336"/>
      <c r="M127" s="336"/>
      <c r="N127" s="336"/>
      <c r="O127" s="336"/>
      <c r="P127" s="336"/>
      <c r="Q127" s="336"/>
    </row>
    <row r="128" spans="1:17">
      <c r="A128" s="336"/>
      <c r="B128" s="336"/>
      <c r="C128" s="336"/>
      <c r="D128" s="336"/>
      <c r="E128" s="336"/>
      <c r="F128" s="336"/>
      <c r="G128" s="336"/>
      <c r="H128" s="336"/>
      <c r="I128" s="336"/>
      <c r="J128" s="336"/>
      <c r="K128" s="336"/>
      <c r="L128" s="336"/>
      <c r="M128" s="336"/>
      <c r="N128" s="336"/>
      <c r="O128" s="336"/>
      <c r="P128" s="336"/>
      <c r="Q128" s="336"/>
    </row>
    <row r="129" spans="1:17">
      <c r="A129" s="336"/>
      <c r="B129" s="336"/>
      <c r="C129" s="336"/>
      <c r="D129" s="336"/>
      <c r="E129" s="336"/>
      <c r="F129" s="336"/>
      <c r="G129" s="336"/>
      <c r="H129" s="336"/>
      <c r="I129" s="336"/>
      <c r="J129" s="336"/>
      <c r="K129" s="336"/>
      <c r="L129" s="336"/>
      <c r="M129" s="336"/>
      <c r="N129" s="336"/>
      <c r="O129" s="336"/>
      <c r="P129" s="336"/>
      <c r="Q129" s="336"/>
    </row>
    <row r="130" spans="1:17">
      <c r="A130" s="336"/>
      <c r="B130" s="336"/>
      <c r="C130" s="336"/>
      <c r="D130" s="336"/>
      <c r="E130" s="336"/>
      <c r="F130" s="336"/>
      <c r="G130" s="336"/>
      <c r="H130" s="336"/>
      <c r="I130" s="336"/>
      <c r="J130" s="336"/>
      <c r="K130" s="336"/>
      <c r="L130" s="336"/>
      <c r="M130" s="336"/>
      <c r="N130" s="336"/>
      <c r="O130" s="336"/>
      <c r="P130" s="336"/>
      <c r="Q130" s="336"/>
    </row>
    <row r="131" spans="1:17">
      <c r="A131" s="336"/>
      <c r="B131" s="336"/>
      <c r="C131" s="336"/>
      <c r="D131" s="336"/>
      <c r="E131" s="336"/>
      <c r="F131" s="336"/>
      <c r="G131" s="336"/>
      <c r="H131" s="336"/>
      <c r="I131" s="336"/>
      <c r="J131" s="336"/>
      <c r="K131" s="336"/>
      <c r="L131" s="336"/>
      <c r="M131" s="336"/>
      <c r="N131" s="336"/>
      <c r="O131" s="336"/>
      <c r="P131" s="336"/>
      <c r="Q131" s="336"/>
    </row>
    <row r="132" spans="1:17">
      <c r="A132" s="336"/>
      <c r="B132" s="336"/>
      <c r="C132" s="336"/>
      <c r="D132" s="336"/>
      <c r="E132" s="336"/>
      <c r="F132" s="336"/>
      <c r="G132" s="336"/>
      <c r="H132" s="336"/>
      <c r="I132" s="336"/>
      <c r="J132" s="336"/>
      <c r="K132" s="336"/>
      <c r="L132" s="336"/>
      <c r="M132" s="336"/>
      <c r="N132" s="336"/>
      <c r="O132" s="336"/>
      <c r="P132" s="336"/>
      <c r="Q132" s="336"/>
    </row>
    <row r="133" spans="1:17">
      <c r="A133" s="336"/>
      <c r="B133" s="336"/>
      <c r="C133" s="336"/>
      <c r="D133" s="336"/>
      <c r="E133" s="336"/>
      <c r="F133" s="336"/>
      <c r="G133" s="336"/>
      <c r="H133" s="336"/>
      <c r="I133" s="336"/>
      <c r="J133" s="336"/>
      <c r="K133" s="336"/>
      <c r="L133" s="336"/>
      <c r="M133" s="336"/>
      <c r="N133" s="336"/>
      <c r="O133" s="336"/>
      <c r="P133" s="336"/>
      <c r="Q133" s="336"/>
    </row>
    <row r="134" spans="1:17">
      <c r="A134" s="336"/>
      <c r="B134" s="336"/>
      <c r="C134" s="336"/>
      <c r="D134" s="336"/>
      <c r="E134" s="336"/>
      <c r="F134" s="336"/>
      <c r="G134" s="336"/>
      <c r="H134" s="336"/>
      <c r="I134" s="336"/>
      <c r="J134" s="336"/>
      <c r="K134" s="336"/>
      <c r="L134" s="336"/>
      <c r="M134" s="336"/>
      <c r="N134" s="336"/>
      <c r="O134" s="336"/>
      <c r="P134" s="336"/>
      <c r="Q134" s="336"/>
    </row>
  </sheetData>
  <customSheetViews>
    <customSheetView guid="{FD6B9644-7869-4AE4-B5F4-2F6A3AB7CBDB}">
      <pane xSplit="2" ySplit="1" topLeftCell="L2" activePane="bottomRight" state="frozen"/>
      <selection pane="bottomRight" activeCell="C2" sqref="C2"/>
      <pageMargins left="0.7" right="0.7" top="0.75" bottom="0.75" header="0.3" footer="0.3"/>
      <pageSetup paperSize="9" orientation="portrait" r:id="rId1"/>
    </customSheetView>
    <customSheetView guid="{9AF4A83C-CF57-4B40-8A74-6A0EA6C2FE5C}" hiddenColumns="1" topLeftCell="B13">
      <selection activeCell="Y22" sqref="Y22"/>
      <pageMargins left="0.7" right="0.7" top="0.75" bottom="0.75" header="0.3" footer="0.3"/>
      <pageSetup paperSize="9" orientation="portrait" r:id="rId2"/>
    </customSheetView>
    <customSheetView guid="{687A4863-1825-4D63-B732-E76682E6DE4F}" hiddenColumns="1" topLeftCell="A13">
      <selection activeCell="V36" sqref="V36"/>
      <pageMargins left="0.7" right="0.7" top="0.75" bottom="0.75" header="0.3" footer="0.3"/>
      <pageSetup paperSize="9" orientation="portrait" r:id="rId3"/>
    </customSheetView>
    <customSheetView guid="{57267270-6A97-4850-9DB6-FE6B399379AA}">
      <selection activeCell="M28" sqref="M28"/>
      <pageMargins left="0.7" right="0.7" top="0.75" bottom="0.75" header="0.3" footer="0.3"/>
      <pageSetup paperSize="9" orientation="portrait" r:id="rId4"/>
    </customSheetView>
    <customSheetView guid="{8DA78CF1-615A-4626-9893-6751995631A4}" hiddenColumns="1" topLeftCell="B1">
      <selection activeCell="S12" sqref="S12"/>
      <pageMargins left="0.7" right="0.7" top="0.75" bottom="0.75" header="0.3" footer="0.3"/>
      <pageSetup paperSize="9" orientation="portrait" r:id="rId5"/>
    </customSheetView>
    <customSheetView guid="{12F8D032-8143-430B-8DFF-852E8796C402}" hiddenColumns="1">
      <selection activeCell="V9" sqref="V9:V10"/>
      <pageMargins left="0.7" right="0.7" top="0.75" bottom="0.75" header="0.3" footer="0.3"/>
      <pageSetup paperSize="9" orientation="portrait" r:id="rId6"/>
    </customSheetView>
    <customSheetView guid="{899D69CD-4B7E-42BC-9944-5BD922EB798C}" topLeftCell="A22">
      <selection activeCell="A23" sqref="A23"/>
      <pageMargins left="0.7" right="0.7" top="0.75" bottom="0.75" header="0.3" footer="0.3"/>
      <pageSetup paperSize="9" orientation="portrait" r:id="rId7"/>
    </customSheetView>
    <customSheetView guid="{25FAB884-5E17-4008-8139-33D910C7DEFE}">
      <selection activeCell="E27" sqref="E27"/>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140625" defaultRowHeight="12.75"/>
  <cols>
    <col min="1" max="1" width="33.140625" style="96" customWidth="1"/>
    <col min="2" max="2" width="35.5703125" style="96" customWidth="1"/>
    <col min="3" max="4" width="11.140625" style="96" bestFit="1" customWidth="1"/>
    <col min="5" max="6" width="10.85546875" style="96" bestFit="1" customWidth="1"/>
    <col min="7" max="7" width="11" style="96" bestFit="1" customWidth="1"/>
    <col min="8" max="10" width="10" style="96" customWidth="1"/>
    <col min="11" max="11" width="11" style="96" bestFit="1" customWidth="1"/>
    <col min="12" max="16384" width="9.140625" style="96"/>
  </cols>
  <sheetData>
    <row r="1" spans="1:11">
      <c r="A1" s="95" t="s">
        <v>296</v>
      </c>
      <c r="B1" s="95" t="s">
        <v>297</v>
      </c>
    </row>
    <row r="2" spans="1:11" ht="43.5" customHeight="1" thickBot="1">
      <c r="A2" s="97" t="s">
        <v>310</v>
      </c>
      <c r="B2" s="97" t="s">
        <v>311</v>
      </c>
      <c r="C2" s="98" t="s">
        <v>112</v>
      </c>
      <c r="D2" s="98" t="s">
        <v>108</v>
      </c>
      <c r="E2" s="98" t="s">
        <v>113</v>
      </c>
      <c r="F2" s="98" t="s">
        <v>114</v>
      </c>
      <c r="G2" s="98" t="s">
        <v>115</v>
      </c>
      <c r="H2" s="98" t="s">
        <v>133</v>
      </c>
      <c r="I2" s="98" t="s">
        <v>134</v>
      </c>
      <c r="J2" s="98" t="s">
        <v>140</v>
      </c>
      <c r="K2" s="98" t="s">
        <v>148</v>
      </c>
    </row>
    <row r="3" spans="1:11">
      <c r="A3" s="99" t="s">
        <v>298</v>
      </c>
      <c r="B3" s="99" t="s">
        <v>299</v>
      </c>
      <c r="C3" s="100">
        <v>0</v>
      </c>
      <c r="D3" s="100">
        <v>0</v>
      </c>
      <c r="E3" s="100">
        <v>0</v>
      </c>
      <c r="F3" s="100">
        <v>0</v>
      </c>
      <c r="G3" s="100">
        <f>SUM(G4:G7)</f>
        <v>0</v>
      </c>
      <c r="H3" s="100">
        <f>SUM(H4:H7)</f>
        <v>0</v>
      </c>
      <c r="I3" s="100">
        <f>SUM(I4:I7)</f>
        <v>0</v>
      </c>
      <c r="J3" s="100">
        <f>SUM(J4:J7)</f>
        <v>0</v>
      </c>
      <c r="K3" s="100">
        <f>SUM(K4:K7)</f>
        <v>0</v>
      </c>
    </row>
    <row r="4" spans="1:11">
      <c r="A4" s="101" t="s">
        <v>312</v>
      </c>
      <c r="B4" s="101" t="s">
        <v>306</v>
      </c>
      <c r="C4" s="100"/>
      <c r="D4" s="100"/>
      <c r="E4" s="100"/>
      <c r="F4" s="100"/>
      <c r="G4" s="100">
        <v>0</v>
      </c>
      <c r="H4" s="100"/>
      <c r="I4" s="102"/>
      <c r="J4" s="100"/>
      <c r="K4" s="100">
        <v>0</v>
      </c>
    </row>
    <row r="5" spans="1:11">
      <c r="A5" s="101" t="s">
        <v>313</v>
      </c>
      <c r="B5" s="101" t="s">
        <v>307</v>
      </c>
      <c r="C5" s="100"/>
      <c r="D5" s="100"/>
      <c r="E5" s="100"/>
      <c r="F5" s="100"/>
      <c r="G5" s="100">
        <v>0</v>
      </c>
      <c r="H5" s="100"/>
      <c r="I5" s="100"/>
      <c r="J5" s="100"/>
      <c r="K5" s="100">
        <v>0</v>
      </c>
    </row>
    <row r="6" spans="1:11">
      <c r="A6" s="101" t="s">
        <v>314</v>
      </c>
      <c r="B6" s="101" t="s">
        <v>308</v>
      </c>
      <c r="C6" s="100"/>
      <c r="D6" s="100"/>
      <c r="E6" s="100"/>
      <c r="F6" s="100"/>
      <c r="G6" s="100">
        <v>0</v>
      </c>
      <c r="H6" s="100"/>
      <c r="I6" s="100"/>
      <c r="J6" s="100"/>
      <c r="K6" s="100">
        <v>0</v>
      </c>
    </row>
    <row r="7" spans="1:11">
      <c r="A7" s="101" t="s">
        <v>309</v>
      </c>
      <c r="B7" s="101" t="s">
        <v>309</v>
      </c>
      <c r="C7" s="100"/>
      <c r="D7" s="100"/>
      <c r="E7" s="100"/>
      <c r="F7" s="100"/>
      <c r="G7" s="100">
        <v>0</v>
      </c>
      <c r="H7" s="100"/>
      <c r="I7" s="100"/>
      <c r="J7" s="100"/>
      <c r="K7" s="100">
        <v>0</v>
      </c>
    </row>
    <row r="8" spans="1:11">
      <c r="A8" s="99" t="s">
        <v>300</v>
      </c>
      <c r="B8" s="99" t="s">
        <v>303</v>
      </c>
      <c r="C8" s="100">
        <v>-175632</v>
      </c>
      <c r="D8" s="100">
        <v>-118342</v>
      </c>
      <c r="E8" s="100">
        <v>-225510</v>
      </c>
      <c r="F8" s="100">
        <v>-214100</v>
      </c>
      <c r="G8" s="100">
        <f>SUM(G9:G12)</f>
        <v>-218758</v>
      </c>
      <c r="H8" s="100">
        <f>SUM(H9:H12)</f>
        <v>0</v>
      </c>
      <c r="I8" s="100">
        <f>SUM(I9:I12)</f>
        <v>0</v>
      </c>
      <c r="J8" s="100">
        <f>SUM(J9:J12)</f>
        <v>0</v>
      </c>
      <c r="K8" s="100">
        <f>SUM(K9:K12)</f>
        <v>-280118</v>
      </c>
    </row>
    <row r="9" spans="1:11" s="103" customFormat="1">
      <c r="A9" s="101" t="s">
        <v>312</v>
      </c>
      <c r="B9" s="101" t="s">
        <v>306</v>
      </c>
      <c r="C9" s="102"/>
      <c r="D9" s="102"/>
      <c r="E9" s="102"/>
      <c r="F9" s="102"/>
      <c r="G9" s="102">
        <v>-3021</v>
      </c>
      <c r="H9" s="102"/>
      <c r="I9" s="102"/>
      <c r="J9" s="102"/>
      <c r="K9" s="102">
        <v>-16561</v>
      </c>
    </row>
    <row r="10" spans="1:11" s="103" customFormat="1">
      <c r="A10" s="101" t="s">
        <v>313</v>
      </c>
      <c r="B10" s="101" t="s">
        <v>307</v>
      </c>
      <c r="C10" s="102"/>
      <c r="D10" s="102"/>
      <c r="E10" s="102"/>
      <c r="F10" s="102"/>
      <c r="G10" s="102">
        <v>26764</v>
      </c>
      <c r="H10" s="102"/>
      <c r="I10" s="102"/>
      <c r="J10" s="102"/>
      <c r="K10" s="102">
        <v>-47557</v>
      </c>
    </row>
    <row r="11" spans="1:11" s="103" customFormat="1">
      <c r="A11" s="101" t="s">
        <v>314</v>
      </c>
      <c r="B11" s="101" t="s">
        <v>308</v>
      </c>
      <c r="C11" s="102"/>
      <c r="D11" s="102"/>
      <c r="E11" s="102"/>
      <c r="F11" s="102"/>
      <c r="G11" s="102">
        <v>-252063</v>
      </c>
      <c r="H11" s="102"/>
      <c r="I11" s="102"/>
      <c r="J11" s="102"/>
      <c r="K11" s="102">
        <v>-244530</v>
      </c>
    </row>
    <row r="12" spans="1:11" s="103" customFormat="1">
      <c r="A12" s="101" t="s">
        <v>309</v>
      </c>
      <c r="B12" s="101" t="s">
        <v>309</v>
      </c>
      <c r="C12" s="102"/>
      <c r="D12" s="102"/>
      <c r="E12" s="102"/>
      <c r="F12" s="102"/>
      <c r="G12" s="102">
        <v>9562</v>
      </c>
      <c r="H12" s="102"/>
      <c r="I12" s="102"/>
      <c r="J12" s="102"/>
      <c r="K12" s="102">
        <v>28530</v>
      </c>
    </row>
    <row r="13" spans="1:11">
      <c r="A13" s="99" t="s">
        <v>301</v>
      </c>
      <c r="B13" s="99" t="s">
        <v>304</v>
      </c>
      <c r="C13" s="100">
        <v>31262</v>
      </c>
      <c r="D13" s="100">
        <v>15694</v>
      </c>
      <c r="E13" s="100">
        <v>-5906</v>
      </c>
      <c r="F13" s="100">
        <v>2484</v>
      </c>
      <c r="G13" s="100">
        <f>SUM(G14:G17)</f>
        <v>17680</v>
      </c>
      <c r="H13" s="100">
        <f>SUM(H14:H17)</f>
        <v>0</v>
      </c>
      <c r="I13" s="100">
        <f>SUM(I14:I17)</f>
        <v>0</v>
      </c>
      <c r="J13" s="100">
        <f>SUM(J14:J17)</f>
        <v>0</v>
      </c>
      <c r="K13" s="100">
        <f>SUM(K14:K17)</f>
        <v>7442</v>
      </c>
    </row>
    <row r="14" spans="1:11" s="103" customFormat="1">
      <c r="A14" s="101" t="s">
        <v>312</v>
      </c>
      <c r="B14" s="101" t="s">
        <v>306</v>
      </c>
      <c r="C14" s="102"/>
      <c r="D14" s="102"/>
      <c r="E14" s="102"/>
      <c r="F14" s="102"/>
      <c r="G14" s="102">
        <v>0</v>
      </c>
      <c r="H14" s="102"/>
      <c r="I14" s="102"/>
      <c r="J14" s="102"/>
      <c r="K14" s="102">
        <v>0</v>
      </c>
    </row>
    <row r="15" spans="1:11" s="103" customFormat="1">
      <c r="A15" s="101" t="s">
        <v>313</v>
      </c>
      <c r="B15" s="101" t="s">
        <v>307</v>
      </c>
      <c r="C15" s="102"/>
      <c r="D15" s="102"/>
      <c r="E15" s="102"/>
      <c r="F15" s="102"/>
      <c r="G15" s="102">
        <v>0</v>
      </c>
      <c r="H15" s="102"/>
      <c r="I15" s="102"/>
      <c r="J15" s="102"/>
      <c r="K15" s="102">
        <v>0</v>
      </c>
    </row>
    <row r="16" spans="1:11" s="103" customFormat="1">
      <c r="A16" s="101" t="s">
        <v>314</v>
      </c>
      <c r="B16" s="101" t="s">
        <v>308</v>
      </c>
      <c r="C16" s="102"/>
      <c r="D16" s="102"/>
      <c r="E16" s="102"/>
      <c r="F16" s="102"/>
      <c r="G16" s="102">
        <v>17680</v>
      </c>
      <c r="H16" s="102"/>
      <c r="I16" s="102"/>
      <c r="J16" s="102"/>
      <c r="K16" s="102">
        <v>7442</v>
      </c>
    </row>
    <row r="17" spans="1:11" s="103" customFormat="1">
      <c r="A17" s="101" t="s">
        <v>309</v>
      </c>
      <c r="B17" s="101" t="s">
        <v>309</v>
      </c>
      <c r="C17" s="102"/>
      <c r="D17" s="102"/>
      <c r="E17" s="102"/>
      <c r="F17" s="102"/>
      <c r="G17" s="102">
        <v>0</v>
      </c>
      <c r="H17" s="102"/>
      <c r="I17" s="102"/>
      <c r="J17" s="102"/>
      <c r="K17" s="102">
        <v>0</v>
      </c>
    </row>
    <row r="18" spans="1:11" ht="25.5">
      <c r="A18" s="104" t="s">
        <v>302</v>
      </c>
      <c r="B18" s="99" t="s">
        <v>305</v>
      </c>
      <c r="C18" s="100">
        <v>-1142</v>
      </c>
      <c r="D18" s="100">
        <v>2282</v>
      </c>
      <c r="E18" s="100">
        <v>-237</v>
      </c>
      <c r="F18" s="100">
        <v>-1326</v>
      </c>
      <c r="G18" s="100">
        <f>SUM(G19:G22)</f>
        <v>-2286</v>
      </c>
      <c r="H18" s="100">
        <f>SUM(H19:H22)</f>
        <v>0</v>
      </c>
      <c r="I18" s="100">
        <f>SUM(I19:I22)</f>
        <v>0</v>
      </c>
      <c r="J18" s="100">
        <f>SUM(J19:J22)</f>
        <v>0</v>
      </c>
      <c r="K18" s="100">
        <f>SUM(K19:K22)</f>
        <v>9988</v>
      </c>
    </row>
    <row r="19" spans="1:11" s="103" customFormat="1">
      <c r="A19" s="101" t="s">
        <v>312</v>
      </c>
      <c r="B19" s="101" t="s">
        <v>306</v>
      </c>
      <c r="C19" s="102"/>
      <c r="D19" s="102"/>
      <c r="E19" s="102"/>
      <c r="F19" s="102"/>
      <c r="G19" s="102">
        <v>-2540</v>
      </c>
      <c r="H19" s="102"/>
      <c r="I19" s="102"/>
      <c r="J19" s="102"/>
      <c r="K19" s="102">
        <v>2495</v>
      </c>
    </row>
    <row r="20" spans="1:11" s="103" customFormat="1">
      <c r="A20" s="101" t="s">
        <v>313</v>
      </c>
      <c r="B20" s="101" t="s">
        <v>307</v>
      </c>
      <c r="C20" s="102"/>
      <c r="D20" s="102"/>
      <c r="E20" s="102"/>
      <c r="F20" s="102"/>
      <c r="G20" s="102">
        <v>2111</v>
      </c>
      <c r="H20" s="102"/>
      <c r="I20" s="102"/>
      <c r="J20" s="102"/>
      <c r="K20" s="102">
        <v>2942</v>
      </c>
    </row>
    <row r="21" spans="1:11" s="103" customFormat="1">
      <c r="A21" s="101" t="s">
        <v>314</v>
      </c>
      <c r="B21" s="101" t="s">
        <v>308</v>
      </c>
      <c r="C21" s="102"/>
      <c r="D21" s="102"/>
      <c r="E21" s="102"/>
      <c r="F21" s="102"/>
      <c r="G21" s="102">
        <v>-1857</v>
      </c>
      <c r="H21" s="102"/>
      <c r="I21" s="102"/>
      <c r="J21" s="102"/>
      <c r="K21" s="102">
        <v>4551</v>
      </c>
    </row>
    <row r="22" spans="1:11" s="103" customFormat="1">
      <c r="A22" s="105" t="s">
        <v>309</v>
      </c>
      <c r="B22" s="105" t="s">
        <v>309</v>
      </c>
      <c r="C22" s="106"/>
      <c r="D22" s="106"/>
      <c r="E22" s="106"/>
      <c r="F22" s="106"/>
      <c r="G22" s="106">
        <v>0</v>
      </c>
      <c r="H22" s="106"/>
      <c r="I22" s="106"/>
      <c r="J22" s="106"/>
      <c r="K22" s="106">
        <v>0</v>
      </c>
    </row>
    <row r="23" spans="1:11" s="109" customFormat="1" ht="16.5" customHeight="1">
      <c r="A23" s="107" t="s">
        <v>56</v>
      </c>
      <c r="B23" s="107" t="s">
        <v>42</v>
      </c>
      <c r="C23" s="108">
        <f t="shared" ref="C23:K23" si="0">SUM(C3,C8,C13,C18)</f>
        <v>-145512</v>
      </c>
      <c r="D23" s="108">
        <f t="shared" si="0"/>
        <v>-100366</v>
      </c>
      <c r="E23" s="108">
        <f t="shared" si="0"/>
        <v>-231653</v>
      </c>
      <c r="F23" s="108">
        <f t="shared" si="0"/>
        <v>-212942</v>
      </c>
      <c r="G23" s="108">
        <f t="shared" si="0"/>
        <v>-203364</v>
      </c>
      <c r="H23" s="108">
        <f t="shared" si="0"/>
        <v>0</v>
      </c>
      <c r="I23" s="108">
        <f t="shared" si="0"/>
        <v>0</v>
      </c>
      <c r="J23" s="108">
        <f t="shared" si="0"/>
        <v>0</v>
      </c>
      <c r="K23" s="108">
        <f t="shared" si="0"/>
        <v>-262688</v>
      </c>
    </row>
    <row r="24" spans="1:11">
      <c r="C24" s="96" t="e">
        <f>#REF!-C23</f>
        <v>#REF!</v>
      </c>
      <c r="D24" s="96" t="e">
        <f>#REF!-D23</f>
        <v>#REF!</v>
      </c>
      <c r="E24" s="96" t="e">
        <f>#REF!-E23</f>
        <v>#REF!</v>
      </c>
      <c r="F24" s="96" t="e">
        <f>#REF!-F23</f>
        <v>#REF!</v>
      </c>
      <c r="G24" s="96" t="e">
        <f>#REF!-G23</f>
        <v>#REF!</v>
      </c>
      <c r="H24" s="96" t="e">
        <f>#REF!-H23</f>
        <v>#REF!</v>
      </c>
      <c r="I24" s="96" t="e">
        <f>#REF!-I23</f>
        <v>#REF!</v>
      </c>
      <c r="J24" s="96" t="e">
        <f>#REF!-J23</f>
        <v>#REF!</v>
      </c>
      <c r="K24" s="96" t="e">
        <f>#REF!-K23</f>
        <v>#REF!</v>
      </c>
    </row>
    <row r="34" spans="8:8">
      <c r="H34" s="96" t="s">
        <v>315</v>
      </c>
    </row>
  </sheetData>
  <customSheetViews>
    <customSheetView guid="{FD6B9644-7869-4AE4-B5F4-2F6A3AB7CBDB}" state="hidden">
      <selection activeCell="C59" sqref="C59"/>
      <pageMargins left="0.7" right="0.7" top="0.75" bottom="0.75" header="0.3" footer="0.3"/>
      <pageSetup paperSize="9" orientation="portrait" horizontalDpi="1200" verticalDpi="1200" r:id="rId1"/>
    </customSheetView>
    <customSheetView guid="{9AF4A83C-CF57-4B40-8A74-6A0EA6C2FE5C}" state="hidden">
      <selection activeCell="C59" sqref="C59"/>
      <pageMargins left="0.7" right="0.7" top="0.75" bottom="0.75" header="0.3" footer="0.3"/>
      <pageSetup paperSize="9" orientation="portrait" horizontalDpi="1200" verticalDpi="1200" r:id="rId2"/>
    </customSheetView>
    <customSheetView guid="{687A4863-1825-4D63-B732-E76682E6DE4F}" state="hidden">
      <selection activeCell="C59" sqref="C59"/>
      <pageMargins left="0.7" right="0.7" top="0.75" bottom="0.75" header="0.3" footer="0.3"/>
      <pageSetup paperSize="9" orientation="portrait" r:id="rId3"/>
    </customSheetView>
    <customSheetView guid="{57267270-6A97-4850-9DB6-FE6B399379AA}"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12F8D032-8143-430B-8DFF-852E8796C402}" state="hidden">
      <selection activeCell="C59" sqref="C59"/>
      <pageMargins left="0.7" right="0.7" top="0.75" bottom="0.75" header="0.3" footer="0.3"/>
    </customSheetView>
    <customSheetView guid="{899D69CD-4B7E-42BC-9944-5BD922EB798C}" state="hidden">
      <selection activeCell="C59" sqref="C59"/>
      <pageMargins left="0.7" right="0.7" top="0.75" bottom="0.75" header="0.3" footer="0.3"/>
      <pageSetup paperSize="9" orientation="portrait" r:id="rId4"/>
    </customSheetView>
    <customSheetView guid="{25FAB884-5E17-4008-8139-33D910C7DEFE}" state="hidden">
      <selection activeCell="C59" sqref="C59"/>
      <pageMargins left="0.7" right="0.7" top="0.75" bottom="0.75" header="0.3" footer="0.3"/>
      <pageSetup paperSize="9" orientation="portrait" r:id="rId5"/>
    </customSheetView>
  </customSheetViews>
  <pageMargins left="0.7" right="0.7" top="0.75" bottom="0.75" header="0.3" footer="0.3"/>
  <pageSetup paperSize="9" orientation="portrait" horizontalDpi="1200" verticalDpi="1200"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showGridLines="0" topLeftCell="D1" workbookViewId="0">
      <selection activeCell="F20" sqref="F20"/>
    </sheetView>
  </sheetViews>
  <sheetFormatPr defaultColWidth="9.140625" defaultRowHeight="12.75"/>
  <cols>
    <col min="1" max="1" width="3.85546875" style="113" customWidth="1"/>
    <col min="2" max="2" width="52.85546875" style="128" customWidth="1"/>
    <col min="3" max="3" width="53.85546875" style="128" customWidth="1"/>
    <col min="4" max="18" width="17.85546875" style="128" customWidth="1"/>
    <col min="19" max="16384" width="9.140625" style="113"/>
  </cols>
  <sheetData>
    <row r="1" spans="2:24" ht="26.25" thickBot="1">
      <c r="B1" s="110" t="s">
        <v>391</v>
      </c>
      <c r="C1" s="110" t="s">
        <v>407</v>
      </c>
      <c r="D1" s="112" t="s">
        <v>480</v>
      </c>
      <c r="E1" s="111" t="s">
        <v>479</v>
      </c>
      <c r="F1" s="111" t="s">
        <v>478</v>
      </c>
      <c r="G1" s="112" t="s">
        <v>572</v>
      </c>
      <c r="H1" s="112" t="s">
        <v>408</v>
      </c>
      <c r="I1" s="111" t="s">
        <v>427</v>
      </c>
      <c r="J1" s="111" t="s">
        <v>426</v>
      </c>
      <c r="K1" s="111" t="s">
        <v>425</v>
      </c>
      <c r="L1" s="111" t="s">
        <v>424</v>
      </c>
      <c r="M1" s="111" t="s">
        <v>570</v>
      </c>
      <c r="N1" s="111" t="s">
        <v>597</v>
      </c>
      <c r="O1" s="111" t="s">
        <v>627</v>
      </c>
      <c r="P1" s="111" t="s">
        <v>638</v>
      </c>
      <c r="Q1" s="111" t="s">
        <v>655</v>
      </c>
      <c r="R1" s="111" t="s">
        <v>656</v>
      </c>
    </row>
    <row r="2" spans="2:24" ht="12.6" customHeight="1">
      <c r="B2" s="114" t="s">
        <v>392</v>
      </c>
      <c r="C2" s="126" t="s">
        <v>409</v>
      </c>
      <c r="D2" s="115">
        <v>0.46800000000000003</v>
      </c>
      <c r="E2" s="115">
        <v>0.44600000000000001</v>
      </c>
      <c r="F2" s="115">
        <v>0.435</v>
      </c>
      <c r="G2" s="115">
        <v>0.434</v>
      </c>
      <c r="H2" s="115">
        <v>0.48899999999999999</v>
      </c>
      <c r="I2" s="115">
        <v>0.45200000000000001</v>
      </c>
      <c r="J2" s="115">
        <v>0.45</v>
      </c>
      <c r="K2" s="115">
        <v>0.432</v>
      </c>
      <c r="L2" s="115">
        <v>0.55100000000000005</v>
      </c>
      <c r="M2" s="115">
        <v>0.48699999999999999</v>
      </c>
      <c r="N2" s="115">
        <v>0.45700000000000002</v>
      </c>
      <c r="O2" s="115">
        <v>0.47199999999999998</v>
      </c>
      <c r="P2" s="115">
        <v>0.56299999999999994</v>
      </c>
      <c r="Q2" s="115">
        <v>0.51500000000000001</v>
      </c>
      <c r="R2" s="115">
        <v>0.48899999999999999</v>
      </c>
      <c r="T2" s="289"/>
      <c r="U2" s="289"/>
      <c r="V2" s="289"/>
      <c r="W2" s="289"/>
      <c r="X2" s="289"/>
    </row>
    <row r="3" spans="2:24" ht="12.6" customHeight="1">
      <c r="B3" s="116" t="s">
        <v>393</v>
      </c>
      <c r="C3" s="127" t="s">
        <v>410</v>
      </c>
      <c r="D3" s="117">
        <v>0.67800000000000005</v>
      </c>
      <c r="E3" s="117">
        <v>0.67200000000000004</v>
      </c>
      <c r="F3" s="117">
        <v>0.67700000000000005</v>
      </c>
      <c r="G3" s="117">
        <v>0.68</v>
      </c>
      <c r="H3" s="117">
        <v>0.7</v>
      </c>
      <c r="I3" s="117">
        <v>0.66800000000000004</v>
      </c>
      <c r="J3" s="117">
        <v>0.67600000000000005</v>
      </c>
      <c r="K3" s="117">
        <v>0.65900000000000003</v>
      </c>
      <c r="L3" s="117">
        <v>0.71699999999999997</v>
      </c>
      <c r="M3" s="117">
        <v>0.69799999999999995</v>
      </c>
      <c r="N3" s="117">
        <v>0.69699999999999995</v>
      </c>
      <c r="O3" s="117">
        <v>0.69499999999999995</v>
      </c>
      <c r="P3" s="117">
        <v>0.72799999999999998</v>
      </c>
      <c r="Q3" s="117">
        <v>0.71499999999999997</v>
      </c>
      <c r="R3" s="117">
        <v>0.69299999999999995</v>
      </c>
      <c r="T3" s="289"/>
      <c r="U3" s="289"/>
      <c r="V3" s="289"/>
      <c r="W3" s="289"/>
      <c r="X3" s="289"/>
    </row>
    <row r="4" spans="2:24" ht="12.6" customHeight="1">
      <c r="B4" s="116" t="s">
        <v>394</v>
      </c>
      <c r="C4" s="127" t="s">
        <v>411</v>
      </c>
      <c r="D4" s="118">
        <v>3.7400000000000003E-2</v>
      </c>
      <c r="E4" s="118">
        <v>3.78E-2</v>
      </c>
      <c r="F4" s="118">
        <v>3.7999999999999999E-2</v>
      </c>
      <c r="G4" s="118">
        <v>3.8300000000000001E-2</v>
      </c>
      <c r="H4" s="118">
        <v>3.95E-2</v>
      </c>
      <c r="I4" s="118">
        <v>3.85E-2</v>
      </c>
      <c r="J4" s="118">
        <v>3.7699999999999997E-2</v>
      </c>
      <c r="K4" s="118">
        <v>3.6600000000000001E-2</v>
      </c>
      <c r="L4" s="118">
        <v>3.4799999999999998E-2</v>
      </c>
      <c r="M4" s="118">
        <v>3.4799999999999998E-2</v>
      </c>
      <c r="N4" s="118">
        <v>3.5000000000000003E-2</v>
      </c>
      <c r="O4" s="118">
        <v>3.4599999999999999E-2</v>
      </c>
      <c r="P4" s="118">
        <v>3.32E-2</v>
      </c>
      <c r="Q4" s="118">
        <v>3.09E-2</v>
      </c>
      <c r="R4" s="118">
        <v>2.9499999999999998E-2</v>
      </c>
      <c r="T4" s="289"/>
      <c r="U4" s="289"/>
      <c r="V4" s="289"/>
      <c r="W4" s="289"/>
      <c r="X4" s="289"/>
    </row>
    <row r="5" spans="2:24" ht="12.6" customHeight="1">
      <c r="B5" s="116" t="s">
        <v>395</v>
      </c>
      <c r="C5" s="127" t="s">
        <v>412</v>
      </c>
      <c r="D5" s="117">
        <v>0.25700000000000001</v>
      </c>
      <c r="E5" s="117">
        <v>0.255</v>
      </c>
      <c r="F5" s="117">
        <v>0.26</v>
      </c>
      <c r="G5" s="117">
        <v>0.25900000000000001</v>
      </c>
      <c r="H5" s="119">
        <v>0.25900000000000001</v>
      </c>
      <c r="I5" s="119">
        <v>0.25</v>
      </c>
      <c r="J5" s="119">
        <v>0.251</v>
      </c>
      <c r="K5" s="119">
        <v>0.23599999999999999</v>
      </c>
      <c r="L5" s="119">
        <v>0.23200000000000001</v>
      </c>
      <c r="M5" s="117">
        <v>0.22500000000000001</v>
      </c>
      <c r="N5" s="117">
        <v>0.224</v>
      </c>
      <c r="O5" s="119">
        <v>0.22500000000000001</v>
      </c>
      <c r="P5" s="119">
        <v>0.23899999999999999</v>
      </c>
      <c r="Q5" s="119">
        <v>0.23799999999999999</v>
      </c>
      <c r="R5" s="119">
        <v>0.245</v>
      </c>
      <c r="T5" s="289"/>
      <c r="U5" s="289"/>
      <c r="V5" s="289"/>
      <c r="W5" s="289"/>
      <c r="X5" s="289"/>
    </row>
    <row r="6" spans="2:24" ht="12.6" customHeight="1">
      <c r="B6" s="116" t="s">
        <v>396</v>
      </c>
      <c r="C6" s="127" t="s">
        <v>413</v>
      </c>
      <c r="D6" s="117">
        <v>0.95899999999999996</v>
      </c>
      <c r="E6" s="117">
        <v>0.96299999999999997</v>
      </c>
      <c r="F6" s="117">
        <v>0.95899999999999996</v>
      </c>
      <c r="G6" s="117">
        <v>0.96699999999999997</v>
      </c>
      <c r="H6" s="119">
        <v>0.96</v>
      </c>
      <c r="I6" s="119">
        <v>0.93600000000000005</v>
      </c>
      <c r="J6" s="119">
        <v>0.93500000000000005</v>
      </c>
      <c r="K6" s="119">
        <v>0.91900000000000004</v>
      </c>
      <c r="L6" s="119">
        <v>0.93899999999999995</v>
      </c>
      <c r="M6" s="117">
        <v>0.94</v>
      </c>
      <c r="N6" s="117">
        <v>0.95199999999999996</v>
      </c>
      <c r="O6" s="119">
        <v>0.91600000000000004</v>
      </c>
      <c r="P6" s="119">
        <v>0.93600000000000005</v>
      </c>
      <c r="Q6" s="119">
        <v>0.86</v>
      </c>
      <c r="R6" s="119">
        <v>0.85199999999999998</v>
      </c>
      <c r="T6" s="289"/>
      <c r="U6" s="289"/>
      <c r="V6" s="289"/>
      <c r="W6" s="289"/>
      <c r="X6" s="289"/>
    </row>
    <row r="7" spans="2:24" ht="12.6" customHeight="1">
      <c r="B7" s="116" t="s">
        <v>397</v>
      </c>
      <c r="C7" s="127" t="s">
        <v>414</v>
      </c>
      <c r="D7" s="117">
        <v>6.4000000000000001E-2</v>
      </c>
      <c r="E7" s="117">
        <v>5.8999999999999997E-2</v>
      </c>
      <c r="F7" s="117">
        <v>0.06</v>
      </c>
      <c r="G7" s="117">
        <v>5.8000000000000003E-2</v>
      </c>
      <c r="H7" s="119">
        <v>0.06</v>
      </c>
      <c r="I7" s="119">
        <v>5.8000000000000003E-2</v>
      </c>
      <c r="J7" s="119">
        <v>5.5E-2</v>
      </c>
      <c r="K7" s="119">
        <v>4.5999999999999999E-2</v>
      </c>
      <c r="L7" s="119">
        <v>4.8000000000000001E-2</v>
      </c>
      <c r="M7" s="117">
        <v>4.7E-2</v>
      </c>
      <c r="N7" s="117">
        <v>0.05</v>
      </c>
      <c r="O7" s="119">
        <v>5.1999999999999998E-2</v>
      </c>
      <c r="P7" s="119">
        <v>5.1999999999999998E-2</v>
      </c>
      <c r="Q7" s="119">
        <v>5.6000000000000001E-2</v>
      </c>
      <c r="R7" s="119">
        <v>5.7000000000000002E-2</v>
      </c>
      <c r="T7" s="289"/>
      <c r="U7" s="289"/>
      <c r="V7" s="289"/>
      <c r="W7" s="289"/>
      <c r="X7" s="289"/>
    </row>
    <row r="8" spans="2:24" ht="12.6" customHeight="1">
      <c r="B8" s="116" t="s">
        <v>398</v>
      </c>
      <c r="C8" s="127" t="s">
        <v>415</v>
      </c>
      <c r="D8" s="117">
        <v>0.59199999999999997</v>
      </c>
      <c r="E8" s="117">
        <v>0.621</v>
      </c>
      <c r="F8" s="117">
        <v>0.628</v>
      </c>
      <c r="G8" s="117">
        <v>0.63100000000000001</v>
      </c>
      <c r="H8" s="119">
        <v>0.627</v>
      </c>
      <c r="I8" s="119">
        <v>0.63800000000000001</v>
      </c>
      <c r="J8" s="119">
        <v>0.63600000000000001</v>
      </c>
      <c r="K8" s="119">
        <v>0.50900000000000001</v>
      </c>
      <c r="L8" s="119">
        <v>0.52</v>
      </c>
      <c r="M8" s="117">
        <v>0.53600000000000003</v>
      </c>
      <c r="N8" s="117">
        <v>0.53400000000000003</v>
      </c>
      <c r="O8" s="119">
        <v>0.53800000000000003</v>
      </c>
      <c r="P8" s="119">
        <v>0.53900000000000003</v>
      </c>
      <c r="Q8" s="119">
        <v>0.54800000000000004</v>
      </c>
      <c r="R8" s="119">
        <v>0.56899999999999995</v>
      </c>
      <c r="T8" s="289"/>
      <c r="U8" s="289"/>
      <c r="V8" s="289"/>
      <c r="W8" s="289"/>
      <c r="X8" s="289"/>
    </row>
    <row r="9" spans="2:24" ht="12.6" customHeight="1">
      <c r="B9" s="116" t="s">
        <v>399</v>
      </c>
      <c r="C9" s="127" t="s">
        <v>416</v>
      </c>
      <c r="D9" s="118">
        <v>7.3000000000000001E-3</v>
      </c>
      <c r="E9" s="118">
        <v>6.6E-3</v>
      </c>
      <c r="F9" s="118">
        <v>6.4000000000000003E-3</v>
      </c>
      <c r="G9" s="118">
        <v>6.3E-3</v>
      </c>
      <c r="H9" s="120">
        <v>6.6E-3</v>
      </c>
      <c r="I9" s="120">
        <v>7.9000000000000008E-3</v>
      </c>
      <c r="J9" s="120">
        <v>8.0000000000000002E-3</v>
      </c>
      <c r="K9" s="120">
        <v>8.6E-3</v>
      </c>
      <c r="L9" s="120">
        <v>8.0999999999999996E-3</v>
      </c>
      <c r="M9" s="118">
        <v>8.8000000000000005E-3</v>
      </c>
      <c r="N9" s="118">
        <v>9.1999999999999998E-3</v>
      </c>
      <c r="O9" s="120">
        <v>8.5000000000000006E-3</v>
      </c>
      <c r="P9" s="120">
        <v>9.5999999999999992E-3</v>
      </c>
      <c r="Q9" s="120">
        <v>1.06E-2</v>
      </c>
      <c r="R9" s="120">
        <v>1.0699999999999999E-2</v>
      </c>
      <c r="T9" s="289"/>
      <c r="U9" s="289"/>
      <c r="V9" s="289"/>
      <c r="W9" s="289"/>
      <c r="X9" s="289"/>
    </row>
    <row r="10" spans="2:24" ht="12.6" customHeight="1">
      <c r="B10" s="116" t="s">
        <v>400</v>
      </c>
      <c r="C10" s="127" t="s">
        <v>417</v>
      </c>
      <c r="D10" s="117">
        <v>0.115</v>
      </c>
      <c r="E10" s="117">
        <v>0.11</v>
      </c>
      <c r="F10" s="117">
        <v>0.11700000000000001</v>
      </c>
      <c r="G10" s="117">
        <v>0.121</v>
      </c>
      <c r="H10" s="119">
        <v>0.113</v>
      </c>
      <c r="I10" s="119">
        <v>0.113</v>
      </c>
      <c r="J10" s="119">
        <v>0.11</v>
      </c>
      <c r="K10" s="119">
        <v>0.11899999999999999</v>
      </c>
      <c r="L10" s="119">
        <v>0.104</v>
      </c>
      <c r="M10" s="117">
        <v>0.10100000000000001</v>
      </c>
      <c r="N10" s="117">
        <v>0.11</v>
      </c>
      <c r="O10" s="119">
        <v>9.7000000000000003E-2</v>
      </c>
      <c r="P10" s="119">
        <v>8.5000000000000006E-2</v>
      </c>
      <c r="Q10" s="119">
        <v>7.0999999999999994E-2</v>
      </c>
      <c r="R10" s="119">
        <v>6.2E-2</v>
      </c>
      <c r="T10" s="289"/>
      <c r="U10" s="289"/>
      <c r="V10" s="289"/>
      <c r="W10" s="289"/>
      <c r="X10" s="289"/>
    </row>
    <row r="11" spans="2:24" ht="12.6" customHeight="1">
      <c r="B11" s="116" t="s">
        <v>401</v>
      </c>
      <c r="C11" s="127" t="s">
        <v>418</v>
      </c>
      <c r="D11" s="117">
        <v>0.13300000000000001</v>
      </c>
      <c r="E11" s="117">
        <v>0.128</v>
      </c>
      <c r="F11" s="117">
        <v>0.13700000000000001</v>
      </c>
      <c r="G11" s="117">
        <v>0.14199999999999999</v>
      </c>
      <c r="H11" s="119">
        <v>0.13300000000000001</v>
      </c>
      <c r="I11" s="119">
        <v>0.13300000000000001</v>
      </c>
      <c r="J11" s="119">
        <v>0.13</v>
      </c>
      <c r="K11" s="119">
        <v>0.14199999999999999</v>
      </c>
      <c r="L11" s="119">
        <v>0.124</v>
      </c>
      <c r="M11" s="117">
        <v>0.121</v>
      </c>
      <c r="N11" s="117">
        <v>0.13200000000000001</v>
      </c>
      <c r="O11" s="119">
        <v>0.11700000000000001</v>
      </c>
      <c r="P11" s="119">
        <v>0.10100000000000001</v>
      </c>
      <c r="Q11" s="119">
        <v>8.5999999999999993E-2</v>
      </c>
      <c r="R11" s="119">
        <v>7.4999999999999997E-2</v>
      </c>
      <c r="T11" s="289"/>
      <c r="U11" s="289"/>
      <c r="V11" s="289"/>
      <c r="W11" s="289"/>
      <c r="X11" s="289"/>
    </row>
    <row r="12" spans="2:24" ht="12.6" customHeight="1">
      <c r="B12" s="116" t="s">
        <v>402</v>
      </c>
      <c r="C12" s="127" t="s">
        <v>419</v>
      </c>
      <c r="D12" s="117">
        <v>1.4E-2</v>
      </c>
      <c r="E12" s="117">
        <v>1.2999999999999999E-2</v>
      </c>
      <c r="F12" s="117">
        <v>1.4E-2</v>
      </c>
      <c r="G12" s="117">
        <v>1.4E-2</v>
      </c>
      <c r="H12" s="119">
        <v>1.4E-2</v>
      </c>
      <c r="I12" s="119">
        <v>1.2999999999999999E-2</v>
      </c>
      <c r="J12" s="119">
        <v>1.2999999999999999E-2</v>
      </c>
      <c r="K12" s="119">
        <v>1.2999999999999999E-2</v>
      </c>
      <c r="L12" s="119">
        <v>1.0999999999999999E-2</v>
      </c>
      <c r="M12" s="117">
        <v>1.0999999999999999E-2</v>
      </c>
      <c r="N12" s="117">
        <v>1.2E-2</v>
      </c>
      <c r="O12" s="119">
        <v>0.01</v>
      </c>
      <c r="P12" s="119">
        <v>8.9999999999999993E-3</v>
      </c>
      <c r="Q12" s="119">
        <v>8.0000000000000002E-3</v>
      </c>
      <c r="R12" s="119">
        <v>7.0000000000000001E-3</v>
      </c>
      <c r="T12" s="289"/>
      <c r="U12" s="289"/>
      <c r="V12" s="289"/>
      <c r="W12" s="289"/>
      <c r="X12" s="289"/>
    </row>
    <row r="13" spans="2:24" ht="12.6" customHeight="1">
      <c r="B13" s="116" t="s">
        <v>403</v>
      </c>
      <c r="C13" s="127" t="s">
        <v>420</v>
      </c>
      <c r="D13" s="118">
        <v>0.15670000000000001</v>
      </c>
      <c r="E13" s="118">
        <v>0.1651</v>
      </c>
      <c r="F13" s="118">
        <v>0.16900000000000001</v>
      </c>
      <c r="G13" s="118">
        <v>0.16689999999999999</v>
      </c>
      <c r="H13" s="120">
        <v>0.16669999999999999</v>
      </c>
      <c r="I13" s="120">
        <v>0.17780000000000001</v>
      </c>
      <c r="J13" s="120">
        <v>0.17610000000000001</v>
      </c>
      <c r="K13" s="120">
        <v>0.1598</v>
      </c>
      <c r="L13" s="120">
        <v>0.16470000000000001</v>
      </c>
      <c r="M13" s="118">
        <v>0.16259999999999999</v>
      </c>
      <c r="N13" s="118">
        <v>0.16139999999999999</v>
      </c>
      <c r="O13" s="120">
        <v>0.17069999999999999</v>
      </c>
      <c r="P13" s="120">
        <v>0.16789999999999999</v>
      </c>
      <c r="Q13" s="120">
        <v>0.18759999999999999</v>
      </c>
      <c r="R13" s="120">
        <v>0.187</v>
      </c>
      <c r="T13" s="289"/>
      <c r="U13" s="289"/>
      <c r="V13" s="289"/>
      <c r="W13" s="289"/>
      <c r="X13" s="289"/>
    </row>
    <row r="14" spans="2:24" ht="12.6" customHeight="1">
      <c r="B14" s="116" t="s">
        <v>404</v>
      </c>
      <c r="C14" s="127" t="s">
        <v>421</v>
      </c>
      <c r="D14" s="118">
        <v>0.14699999999999999</v>
      </c>
      <c r="E14" s="118">
        <v>0.15529999999999999</v>
      </c>
      <c r="F14" s="118">
        <v>0.15920000000000001</v>
      </c>
      <c r="G14" s="118">
        <v>0.15279999999999999</v>
      </c>
      <c r="H14" s="118">
        <v>0.15310000000000001</v>
      </c>
      <c r="I14" s="118">
        <v>0.15629999999999999</v>
      </c>
      <c r="J14" s="118">
        <v>0.15509999999999999</v>
      </c>
      <c r="K14" s="118">
        <v>0.1411</v>
      </c>
      <c r="L14" s="118">
        <v>0.14630000000000001</v>
      </c>
      <c r="M14" s="118">
        <v>0.14449999999999999</v>
      </c>
      <c r="N14" s="118">
        <v>0.1431</v>
      </c>
      <c r="O14" s="118">
        <v>0.15210000000000001</v>
      </c>
      <c r="P14" s="118">
        <v>0.14910000000000001</v>
      </c>
      <c r="Q14" s="118">
        <v>0.1681</v>
      </c>
      <c r="R14" s="118">
        <v>0.1676</v>
      </c>
      <c r="T14" s="289"/>
      <c r="U14" s="289"/>
      <c r="V14" s="289"/>
      <c r="W14" s="289"/>
      <c r="X14" s="289"/>
    </row>
    <row r="15" spans="2:24" ht="12.6" customHeight="1">
      <c r="B15" s="116" t="s">
        <v>405</v>
      </c>
      <c r="C15" s="127" t="s">
        <v>422</v>
      </c>
      <c r="D15" s="121">
        <v>218.58</v>
      </c>
      <c r="E15" s="121">
        <v>220.65</v>
      </c>
      <c r="F15" s="121">
        <v>228</v>
      </c>
      <c r="G15" s="121">
        <v>234.86</v>
      </c>
      <c r="H15" s="121">
        <v>239.04</v>
      </c>
      <c r="I15" s="121">
        <v>241.21</v>
      </c>
      <c r="J15" s="121">
        <v>246.75</v>
      </c>
      <c r="K15" s="121">
        <v>260.51</v>
      </c>
      <c r="L15" s="121">
        <v>262.42</v>
      </c>
      <c r="M15" s="121">
        <v>250.07</v>
      </c>
      <c r="N15" s="121">
        <v>258.77999999999997</v>
      </c>
      <c r="O15" s="121">
        <v>264.27999999999997</v>
      </c>
      <c r="P15" s="121">
        <v>266.83999999999997</v>
      </c>
      <c r="Q15" s="121">
        <v>273.17</v>
      </c>
      <c r="R15" s="121">
        <v>278.45999999999998</v>
      </c>
      <c r="T15" s="289"/>
      <c r="U15" s="289"/>
      <c r="V15" s="289"/>
      <c r="W15" s="289"/>
      <c r="X15" s="289"/>
    </row>
    <row r="16" spans="2:24" ht="13.5" customHeight="1" thickBot="1">
      <c r="B16" s="122" t="s">
        <v>406</v>
      </c>
      <c r="C16" s="122" t="s">
        <v>423</v>
      </c>
      <c r="D16" s="123">
        <v>4.5599999999999996</v>
      </c>
      <c r="E16" s="123">
        <v>11.09</v>
      </c>
      <c r="F16" s="123">
        <v>16.57</v>
      </c>
      <c r="G16" s="123">
        <v>22.15</v>
      </c>
      <c r="H16" s="123">
        <v>4.37</v>
      </c>
      <c r="I16" s="123">
        <v>10.85</v>
      </c>
      <c r="J16" s="123">
        <v>15.86</v>
      </c>
      <c r="K16" s="123">
        <v>23.7</v>
      </c>
      <c r="L16" s="123">
        <v>3.32</v>
      </c>
      <c r="M16" s="285">
        <v>9.16</v>
      </c>
      <c r="N16" s="285">
        <v>15.98</v>
      </c>
      <c r="O16" s="123">
        <v>20.95</v>
      </c>
      <c r="P16" s="123">
        <v>1.67</v>
      </c>
      <c r="Q16" s="123">
        <v>4.66</v>
      </c>
      <c r="R16" s="123">
        <v>9.36</v>
      </c>
      <c r="S16" s="289"/>
      <c r="T16" s="289"/>
      <c r="U16" s="289"/>
      <c r="V16" s="289"/>
      <c r="W16" s="289"/>
      <c r="X16" s="289"/>
    </row>
    <row r="17" spans="1:18" ht="13.5" customHeight="1">
      <c r="B17" s="124"/>
      <c r="C17" s="124"/>
      <c r="D17" s="125"/>
      <c r="E17" s="125"/>
      <c r="F17" s="125"/>
      <c r="G17" s="125"/>
      <c r="H17" s="125"/>
      <c r="I17" s="125"/>
      <c r="J17" s="125"/>
      <c r="K17" s="125"/>
      <c r="L17" s="125"/>
      <c r="M17" s="125"/>
      <c r="N17" s="125"/>
      <c r="O17" s="125"/>
      <c r="P17" s="125"/>
      <c r="Q17" s="125"/>
      <c r="R17" s="125"/>
    </row>
    <row r="18" spans="1:18" ht="61.5" customHeight="1">
      <c r="A18" s="144" t="s">
        <v>428</v>
      </c>
      <c r="B18" s="240" t="s">
        <v>628</v>
      </c>
      <c r="C18" s="246" t="s">
        <v>629</v>
      </c>
      <c r="D18" s="125"/>
      <c r="E18" s="125"/>
      <c r="F18" s="125"/>
      <c r="G18" s="125"/>
      <c r="H18" s="125"/>
      <c r="I18" s="125"/>
      <c r="J18" s="125"/>
      <c r="K18" s="125"/>
      <c r="L18" s="125"/>
      <c r="M18" s="125"/>
      <c r="N18" s="125"/>
      <c r="O18" s="125"/>
      <c r="P18" s="125"/>
      <c r="Q18" s="125"/>
      <c r="R18" s="125"/>
    </row>
    <row r="19" spans="1:18" ht="29.25">
      <c r="A19" s="144" t="s">
        <v>429</v>
      </c>
      <c r="B19" s="398" t="s">
        <v>662</v>
      </c>
      <c r="C19" s="398" t="s">
        <v>630</v>
      </c>
      <c r="D19" s="125"/>
      <c r="E19" s="125"/>
      <c r="F19" s="125"/>
      <c r="G19" s="125"/>
      <c r="H19" s="125"/>
      <c r="I19" s="125"/>
      <c r="J19" s="125"/>
      <c r="K19" s="125"/>
      <c r="L19" s="125"/>
      <c r="M19" s="125"/>
      <c r="N19" s="125"/>
      <c r="O19" s="125"/>
      <c r="P19" s="125"/>
      <c r="Q19" s="125"/>
      <c r="R19" s="125"/>
    </row>
    <row r="20" spans="1:18" ht="29.25">
      <c r="A20" s="144" t="s">
        <v>430</v>
      </c>
      <c r="B20" s="240" t="s">
        <v>631</v>
      </c>
      <c r="C20" s="398" t="s">
        <v>632</v>
      </c>
      <c r="D20" s="125"/>
      <c r="E20" s="125"/>
      <c r="F20" s="125"/>
      <c r="G20" s="125"/>
      <c r="H20" s="125"/>
      <c r="I20" s="125"/>
      <c r="J20" s="125"/>
      <c r="K20" s="125"/>
      <c r="L20" s="125"/>
      <c r="M20" s="125"/>
      <c r="N20" s="125"/>
      <c r="O20" s="125"/>
      <c r="P20" s="125"/>
      <c r="Q20" s="125"/>
      <c r="R20" s="125"/>
    </row>
    <row r="21" spans="1:18" ht="29.25">
      <c r="A21" s="144" t="s">
        <v>431</v>
      </c>
      <c r="B21" s="240" t="s">
        <v>543</v>
      </c>
      <c r="C21" s="246" t="s">
        <v>544</v>
      </c>
      <c r="D21" s="125"/>
      <c r="E21" s="125"/>
      <c r="F21" s="125"/>
      <c r="G21" s="125"/>
      <c r="H21" s="125"/>
      <c r="I21" s="125"/>
      <c r="J21" s="125"/>
      <c r="K21" s="125"/>
      <c r="L21" s="125"/>
      <c r="M21" s="125"/>
      <c r="N21" s="125"/>
      <c r="O21" s="125"/>
      <c r="P21" s="125"/>
      <c r="Q21" s="125"/>
      <c r="R21" s="125"/>
    </row>
    <row r="22" spans="1:18" ht="29.25">
      <c r="A22" s="144" t="s">
        <v>432</v>
      </c>
      <c r="B22" s="240" t="s">
        <v>433</v>
      </c>
      <c r="C22" s="246" t="s">
        <v>545</v>
      </c>
      <c r="D22" s="125"/>
      <c r="E22" s="125"/>
      <c r="F22" s="125"/>
      <c r="G22" s="125"/>
      <c r="H22" s="125"/>
      <c r="I22" s="125"/>
      <c r="J22" s="125"/>
      <c r="K22" s="125"/>
      <c r="L22" s="125"/>
      <c r="M22" s="125"/>
      <c r="N22" s="125"/>
      <c r="O22" s="125"/>
      <c r="P22" s="125"/>
      <c r="Q22" s="125"/>
      <c r="R22" s="125"/>
    </row>
    <row r="23" spans="1:18" ht="48.75">
      <c r="A23" s="144" t="s">
        <v>434</v>
      </c>
      <c r="B23" s="240" t="s">
        <v>435</v>
      </c>
      <c r="C23" s="246" t="s">
        <v>546</v>
      </c>
      <c r="D23" s="125"/>
      <c r="E23" s="125"/>
      <c r="F23" s="125"/>
      <c r="G23" s="125"/>
      <c r="H23" s="125"/>
      <c r="I23" s="125"/>
      <c r="J23" s="125"/>
      <c r="K23" s="125"/>
      <c r="L23" s="125"/>
      <c r="M23" s="125"/>
      <c r="N23" s="125"/>
      <c r="O23" s="125"/>
      <c r="P23" s="125"/>
      <c r="Q23" s="125"/>
      <c r="R23" s="125"/>
    </row>
    <row r="24" spans="1:18" ht="22.5" customHeight="1">
      <c r="A24" s="144" t="s">
        <v>436</v>
      </c>
      <c r="B24" s="240" t="s">
        <v>437</v>
      </c>
      <c r="C24" s="246" t="s">
        <v>547</v>
      </c>
      <c r="D24" s="125"/>
      <c r="E24" s="125"/>
      <c r="F24" s="125"/>
      <c r="G24" s="125"/>
      <c r="H24" s="125"/>
      <c r="I24" s="125"/>
      <c r="J24" s="125"/>
      <c r="K24" s="125"/>
      <c r="L24" s="125"/>
      <c r="M24" s="125"/>
      <c r="N24" s="125"/>
      <c r="O24" s="125"/>
      <c r="P24" s="125"/>
      <c r="Q24" s="125"/>
      <c r="R24" s="125"/>
    </row>
    <row r="25" spans="1:18" ht="29.25">
      <c r="A25" s="144" t="s">
        <v>438</v>
      </c>
      <c r="B25" s="240" t="s">
        <v>439</v>
      </c>
      <c r="C25" s="246" t="s">
        <v>548</v>
      </c>
      <c r="D25" s="125"/>
      <c r="E25" s="125"/>
      <c r="F25" s="125"/>
      <c r="G25" s="125"/>
      <c r="H25" s="125"/>
      <c r="I25" s="125"/>
      <c r="J25" s="125"/>
      <c r="K25" s="125"/>
      <c r="L25" s="125"/>
      <c r="M25" s="125"/>
      <c r="N25" s="125"/>
      <c r="O25" s="125"/>
      <c r="P25" s="125"/>
      <c r="Q25" s="125"/>
      <c r="R25" s="125"/>
    </row>
    <row r="26" spans="1:18" ht="19.5">
      <c r="A26" s="144" t="s">
        <v>440</v>
      </c>
      <c r="B26" s="240" t="s">
        <v>441</v>
      </c>
      <c r="C26" s="246" t="s">
        <v>549</v>
      </c>
      <c r="D26" s="125"/>
      <c r="E26" s="125"/>
      <c r="F26" s="125"/>
      <c r="G26" s="125"/>
      <c r="H26" s="125"/>
      <c r="I26" s="125"/>
      <c r="J26" s="125"/>
      <c r="K26" s="125"/>
      <c r="L26" s="125"/>
      <c r="M26" s="125"/>
      <c r="N26" s="125"/>
      <c r="O26" s="125"/>
      <c r="P26" s="125"/>
      <c r="Q26" s="125"/>
      <c r="R26" s="125"/>
    </row>
    <row r="27" spans="1:18" ht="19.5">
      <c r="A27" s="144" t="s">
        <v>442</v>
      </c>
      <c r="B27" s="240" t="s">
        <v>633</v>
      </c>
      <c r="C27" s="246" t="s">
        <v>550</v>
      </c>
      <c r="D27" s="125"/>
      <c r="E27" s="125"/>
      <c r="F27" s="125"/>
      <c r="G27" s="125"/>
      <c r="H27" s="125"/>
      <c r="I27" s="125"/>
      <c r="J27" s="125"/>
      <c r="K27" s="125"/>
      <c r="L27" s="125"/>
      <c r="M27" s="125"/>
      <c r="N27" s="125"/>
      <c r="O27" s="125"/>
      <c r="P27" s="125"/>
      <c r="Q27" s="125"/>
      <c r="R27" s="125"/>
    </row>
    <row r="28" spans="1:18">
      <c r="D28" s="125"/>
      <c r="E28" s="125"/>
      <c r="F28" s="125"/>
      <c r="G28" s="125"/>
      <c r="H28" s="125"/>
      <c r="I28" s="125"/>
      <c r="J28" s="125"/>
      <c r="K28" s="125"/>
      <c r="L28" s="125"/>
      <c r="M28" s="125"/>
      <c r="N28" s="125"/>
      <c r="O28" s="125"/>
      <c r="P28" s="125"/>
      <c r="Q28" s="125"/>
      <c r="R28" s="125"/>
    </row>
    <row r="29" spans="1:18">
      <c r="D29" s="125"/>
      <c r="E29" s="125"/>
      <c r="F29" s="125"/>
      <c r="G29" s="125"/>
      <c r="H29" s="125"/>
      <c r="I29" s="125"/>
      <c r="J29" s="125"/>
      <c r="K29" s="125"/>
      <c r="L29" s="125"/>
      <c r="M29" s="125"/>
      <c r="N29" s="125"/>
      <c r="O29" s="125"/>
      <c r="P29" s="125"/>
      <c r="Q29" s="125"/>
      <c r="R29" s="125"/>
    </row>
    <row r="30" spans="1:18">
      <c r="D30" s="125"/>
      <c r="E30" s="125"/>
      <c r="F30" s="125"/>
      <c r="G30" s="125"/>
      <c r="H30" s="125"/>
      <c r="I30" s="125"/>
      <c r="J30" s="125"/>
      <c r="K30" s="125"/>
      <c r="L30" s="125"/>
      <c r="M30" s="125"/>
      <c r="N30" s="125"/>
      <c r="O30" s="125"/>
      <c r="P30" s="125"/>
      <c r="Q30" s="125"/>
      <c r="R30" s="125"/>
    </row>
    <row r="31" spans="1:18">
      <c r="D31" s="125"/>
      <c r="E31" s="125"/>
      <c r="F31" s="125"/>
      <c r="G31" s="125"/>
      <c r="H31" s="125"/>
      <c r="I31" s="125"/>
      <c r="J31" s="125"/>
      <c r="K31" s="125"/>
      <c r="L31" s="125"/>
      <c r="M31" s="125"/>
      <c r="N31" s="125"/>
      <c r="O31" s="125"/>
      <c r="P31" s="125"/>
      <c r="Q31" s="125"/>
      <c r="R31" s="125"/>
    </row>
  </sheetData>
  <customSheetViews>
    <customSheetView guid="{FD6B9644-7869-4AE4-B5F4-2F6A3AB7CBDB}" showGridLines="0" state="hidden" topLeftCell="D1">
      <selection activeCell="F20" sqref="F20"/>
      <pageMargins left="0.7" right="0.7" top="0.75" bottom="0.75" header="0.3" footer="0.3"/>
      <pageSetup paperSize="9" orientation="portrait" r:id="rId1"/>
    </customSheetView>
    <customSheetView guid="{9AF4A83C-CF57-4B40-8A74-6A0EA6C2FE5C}" showGridLines="0" state="hidden" topLeftCell="D1">
      <selection activeCell="F20" sqref="F20"/>
      <pageMargins left="0.7" right="0.7" top="0.75" bottom="0.75" header="0.3" footer="0.3"/>
      <pageSetup paperSize="9" orientation="portrait" r:id="rId2"/>
    </customSheetView>
    <customSheetView guid="{687A4863-1825-4D63-B732-E76682E6DE4F}" showGridLines="0" state="hidden" topLeftCell="J1">
      <selection activeCell="C20" sqref="C20"/>
      <pageMargins left="0.7" right="0.7" top="0.75" bottom="0.75" header="0.3" footer="0.3"/>
      <pageSetup paperSize="9" orientation="portrait" r:id="rId3"/>
    </customSheetView>
    <customSheetView guid="{57267270-6A97-4850-9DB6-FE6B399379AA}" showGridLines="0">
      <selection activeCell="C27" sqref="C27"/>
      <pageMargins left="0.7" right="0.7" top="0.75" bottom="0.75" header="0.3" footer="0.3"/>
      <pageSetup paperSize="9" orientation="portrait" r:id="rId4"/>
    </customSheetView>
    <customSheetView guid="{8DA78CF1-615A-4626-9893-6751995631A4}" showGridLines="0" topLeftCell="D1">
      <selection activeCell="K23" sqref="K23"/>
      <pageMargins left="0.7" right="0.7" top="0.75" bottom="0.75" header="0.3" footer="0.3"/>
      <pageSetup paperSize="9" orientation="portrait" r:id="rId5"/>
    </customSheetView>
    <customSheetView guid="{12F8D032-8143-430B-8DFF-852E8796C402}" showGridLines="0" topLeftCell="I1">
      <selection activeCell="P20" sqref="P20"/>
      <pageMargins left="0.7" right="0.7" top="0.75" bottom="0.75" header="0.3" footer="0.3"/>
      <pageSetup paperSize="9" orientation="portrait" r:id="rId6"/>
    </customSheetView>
    <customSheetView guid="{899D69CD-4B7E-42BC-9944-5BD922EB798C}">
      <selection activeCell="F20" sqref="F20"/>
      <pageMargins left="0.7" right="0.7" top="0.75" bottom="0.75" header="0.3" footer="0.3"/>
      <pageSetup paperSize="9" orientation="portrait" r:id="rId7"/>
    </customSheetView>
    <customSheetView guid="{25FAB884-5E17-4008-8139-33D910C7DEFE}">
      <selection activeCell="F20" sqref="F20"/>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6"/>
  <sheetViews>
    <sheetView showGridLines="0" workbookViewId="0">
      <selection activeCell="A24" sqref="A24"/>
    </sheetView>
  </sheetViews>
  <sheetFormatPr defaultRowHeight="15"/>
  <cols>
    <col min="1" max="1" width="56.140625" bestFit="1" customWidth="1"/>
    <col min="2" max="2" width="55" bestFit="1" customWidth="1"/>
    <col min="3" max="5" width="10.85546875" bestFit="1" customWidth="1"/>
    <col min="6" max="6" width="10.85546875" style="3" bestFit="1" customWidth="1"/>
    <col min="7" max="7" width="11" customWidth="1"/>
    <col min="8" max="8" width="11" style="3" customWidth="1"/>
    <col min="9" max="9" width="9.85546875" bestFit="1" customWidth="1"/>
    <col min="10" max="10" width="9.85546875" style="3" bestFit="1" customWidth="1"/>
  </cols>
  <sheetData>
    <row r="2" spans="1:10" s="89" customFormat="1" ht="15.75" thickBot="1">
      <c r="A2" s="43" t="s">
        <v>534</v>
      </c>
      <c r="B2" s="43" t="s">
        <v>535</v>
      </c>
      <c r="C2" s="51" t="s">
        <v>165</v>
      </c>
      <c r="D2" s="51" t="s">
        <v>573</v>
      </c>
      <c r="E2" s="53" t="s">
        <v>574</v>
      </c>
      <c r="F2" s="53" t="s">
        <v>596</v>
      </c>
      <c r="G2" s="53" t="s">
        <v>625</v>
      </c>
      <c r="H2" s="53">
        <v>43921</v>
      </c>
      <c r="I2" s="53">
        <v>44012</v>
      </c>
      <c r="J2" s="203">
        <v>44104</v>
      </c>
    </row>
    <row r="3" spans="1:10" s="89" customFormat="1">
      <c r="A3" s="218" t="s">
        <v>536</v>
      </c>
      <c r="B3" s="218" t="s">
        <v>477</v>
      </c>
      <c r="C3" s="219"/>
      <c r="D3" s="219"/>
      <c r="E3" s="219"/>
      <c r="F3" s="219"/>
      <c r="G3" s="219"/>
      <c r="H3" s="219"/>
      <c r="I3" s="219"/>
      <c r="J3" s="219"/>
    </row>
    <row r="4" spans="1:10" s="89" customFormat="1">
      <c r="A4" s="220" t="s">
        <v>537</v>
      </c>
      <c r="B4" s="220" t="s">
        <v>171</v>
      </c>
      <c r="C4" s="221">
        <v>127863304</v>
      </c>
      <c r="D4" s="221">
        <v>128673847</v>
      </c>
      <c r="E4" s="221">
        <v>130272454</v>
      </c>
      <c r="F4" s="221">
        <v>132561589</v>
      </c>
      <c r="G4" s="221">
        <v>132377036</v>
      </c>
      <c r="H4" s="221">
        <v>136527701</v>
      </c>
      <c r="I4" s="221">
        <v>130427157</v>
      </c>
      <c r="J4" s="221">
        <v>129855264</v>
      </c>
    </row>
    <row r="5" spans="1:10" s="89" customFormat="1">
      <c r="A5" s="222" t="s">
        <v>538</v>
      </c>
      <c r="B5" s="222" t="s">
        <v>551</v>
      </c>
      <c r="C5" s="223">
        <v>-564638</v>
      </c>
      <c r="D5" s="223">
        <v>-557472</v>
      </c>
      <c r="E5" s="223">
        <v>-552330</v>
      </c>
      <c r="F5" s="223">
        <v>-574167</v>
      </c>
      <c r="G5" s="223">
        <v>-571396</v>
      </c>
      <c r="H5" s="223">
        <v>-561675</v>
      </c>
      <c r="I5" s="223">
        <v>-564395</v>
      </c>
      <c r="J5" s="223">
        <v>-559747</v>
      </c>
    </row>
    <row r="6" spans="1:10" s="89" customFormat="1">
      <c r="A6" s="224" t="s">
        <v>313</v>
      </c>
      <c r="B6" s="224" t="s">
        <v>307</v>
      </c>
      <c r="C6" s="225"/>
      <c r="D6" s="225"/>
      <c r="E6" s="225"/>
      <c r="F6" s="225"/>
      <c r="G6" s="225"/>
      <c r="H6" s="225"/>
      <c r="I6" s="225"/>
      <c r="J6" s="225"/>
    </row>
    <row r="7" spans="1:10" s="89" customFormat="1">
      <c r="A7" s="220" t="s">
        <v>537</v>
      </c>
      <c r="B7" s="220" t="s">
        <v>171</v>
      </c>
      <c r="C7" s="221">
        <v>5696092</v>
      </c>
      <c r="D7" s="221">
        <v>6093723</v>
      </c>
      <c r="E7" s="221">
        <v>6783875</v>
      </c>
      <c r="F7" s="221">
        <v>6863173</v>
      </c>
      <c r="G7" s="221">
        <v>6546106</v>
      </c>
      <c r="H7" s="221">
        <v>6762337</v>
      </c>
      <c r="I7" s="221">
        <v>7674190</v>
      </c>
      <c r="J7" s="221">
        <v>7784160</v>
      </c>
    </row>
    <row r="8" spans="1:10" s="89" customFormat="1">
      <c r="A8" s="222" t="s">
        <v>538</v>
      </c>
      <c r="B8" s="222" t="s">
        <v>551</v>
      </c>
      <c r="C8" s="223">
        <v>-530276</v>
      </c>
      <c r="D8" s="223">
        <v>-552727</v>
      </c>
      <c r="E8" s="223">
        <v>-615669</v>
      </c>
      <c r="F8" s="223">
        <v>-639951</v>
      </c>
      <c r="G8" s="223">
        <v>-582541</v>
      </c>
      <c r="H8" s="223">
        <v>-741693</v>
      </c>
      <c r="I8" s="223">
        <v>-817540</v>
      </c>
      <c r="J8" s="223">
        <v>-819377</v>
      </c>
    </row>
    <row r="9" spans="1:10" s="89" customFormat="1">
      <c r="A9" s="224" t="s">
        <v>314</v>
      </c>
      <c r="B9" s="224" t="s">
        <v>308</v>
      </c>
      <c r="C9" s="225"/>
      <c r="D9" s="225"/>
      <c r="E9" s="225"/>
      <c r="F9" s="225"/>
      <c r="G9" s="225"/>
      <c r="H9" s="225"/>
      <c r="I9" s="225"/>
      <c r="J9" s="225"/>
    </row>
    <row r="10" spans="1:10" s="89" customFormat="1">
      <c r="A10" s="220" t="s">
        <v>537</v>
      </c>
      <c r="B10" s="220" t="s">
        <v>171</v>
      </c>
      <c r="C10" s="221">
        <v>5703661</v>
      </c>
      <c r="D10" s="221">
        <v>6091077</v>
      </c>
      <c r="E10" s="221">
        <v>6095285</v>
      </c>
      <c r="F10" s="221">
        <v>6539299</v>
      </c>
      <c r="G10" s="221">
        <v>6834385</v>
      </c>
      <c r="H10" s="221">
        <v>7142136</v>
      </c>
      <c r="I10" s="221">
        <v>7506574</v>
      </c>
      <c r="J10" s="221">
        <v>7629025</v>
      </c>
    </row>
    <row r="11" spans="1:10" s="89" customFormat="1">
      <c r="A11" s="222" t="s">
        <v>538</v>
      </c>
      <c r="B11" s="222" t="s">
        <v>551</v>
      </c>
      <c r="C11" s="223">
        <v>-3236293</v>
      </c>
      <c r="D11" s="223">
        <v>-3480014</v>
      </c>
      <c r="E11" s="223">
        <v>-3562717</v>
      </c>
      <c r="F11" s="223">
        <v>-3751732</v>
      </c>
      <c r="G11" s="223">
        <v>-3886229</v>
      </c>
      <c r="H11" s="223">
        <v>-4043474</v>
      </c>
      <c r="I11" s="223">
        <v>-4288048</v>
      </c>
      <c r="J11" s="223">
        <v>-4530127</v>
      </c>
    </row>
    <row r="12" spans="1:10" s="89" customFormat="1">
      <c r="A12" s="224" t="s">
        <v>469</v>
      </c>
      <c r="B12" s="224" t="s">
        <v>469</v>
      </c>
      <c r="C12" s="225"/>
      <c r="D12" s="225"/>
      <c r="E12" s="225"/>
      <c r="F12" s="225"/>
      <c r="G12" s="225"/>
      <c r="H12" s="225"/>
      <c r="I12" s="225"/>
      <c r="J12" s="225"/>
    </row>
    <row r="13" spans="1:10" s="89" customFormat="1">
      <c r="A13" s="220" t="s">
        <v>537</v>
      </c>
      <c r="B13" s="220" t="s">
        <v>171</v>
      </c>
      <c r="C13" s="221">
        <v>764562</v>
      </c>
      <c r="D13" s="221">
        <v>738455</v>
      </c>
      <c r="E13" s="221">
        <v>720352</v>
      </c>
      <c r="F13" s="221">
        <v>768655</v>
      </c>
      <c r="G13" s="221">
        <v>769208</v>
      </c>
      <c r="H13" s="221">
        <v>756701</v>
      </c>
      <c r="I13" s="221">
        <v>723074</v>
      </c>
      <c r="J13" s="221">
        <v>718820</v>
      </c>
    </row>
    <row r="14" spans="1:10" s="89" customFormat="1" ht="15.75" thickBot="1">
      <c r="A14" s="226" t="s">
        <v>538</v>
      </c>
      <c r="B14" s="226" t="s">
        <v>551</v>
      </c>
      <c r="C14" s="227">
        <v>-53115</v>
      </c>
      <c r="D14" s="227">
        <v>-74297</v>
      </c>
      <c r="E14" s="227">
        <v>-89355</v>
      </c>
      <c r="F14" s="227">
        <v>-151498</v>
      </c>
      <c r="G14" s="227">
        <v>-204198</v>
      </c>
      <c r="H14" s="227">
        <v>-216716</v>
      </c>
      <c r="I14" s="227">
        <v>-224036</v>
      </c>
      <c r="J14" s="227">
        <v>-222906</v>
      </c>
    </row>
    <row r="15" spans="1:10" s="89" customFormat="1">
      <c r="A15" s="228" t="s">
        <v>539</v>
      </c>
      <c r="B15" s="228" t="s">
        <v>540</v>
      </c>
      <c r="C15" s="229">
        <v>140027619</v>
      </c>
      <c r="D15" s="229">
        <v>141597102</v>
      </c>
      <c r="E15" s="229">
        <v>143871966</v>
      </c>
      <c r="F15" s="229">
        <f>F13+F10+F7+F4</f>
        <v>146732716</v>
      </c>
      <c r="G15" s="229">
        <f>G13+G10+G7+G4</f>
        <v>146526735</v>
      </c>
      <c r="H15" s="229">
        <v>151188875</v>
      </c>
      <c r="I15" s="229">
        <v>146330995</v>
      </c>
      <c r="J15" s="229">
        <v>145987269</v>
      </c>
    </row>
    <row r="16" spans="1:10" s="89" customFormat="1">
      <c r="A16" s="230" t="s">
        <v>538</v>
      </c>
      <c r="B16" s="231" t="s">
        <v>552</v>
      </c>
      <c r="C16" s="232">
        <v>-4384322</v>
      </c>
      <c r="D16" s="232">
        <v>-4664510</v>
      </c>
      <c r="E16" s="232">
        <v>-4820071</v>
      </c>
      <c r="F16" s="232">
        <f>F14+F11+F8+F5</f>
        <v>-5117348</v>
      </c>
      <c r="G16" s="232">
        <f>G14+G11+G8+G5</f>
        <v>-5244364</v>
      </c>
      <c r="H16" s="232">
        <v>-5563558</v>
      </c>
      <c r="I16" s="232">
        <v>-5894019</v>
      </c>
      <c r="J16" s="232">
        <v>-6132157</v>
      </c>
    </row>
    <row r="17" spans="1:10" s="89" customFormat="1" ht="18" customHeight="1" thickBot="1">
      <c r="A17" s="233" t="s">
        <v>541</v>
      </c>
      <c r="B17" s="234" t="s">
        <v>542</v>
      </c>
      <c r="C17" s="235">
        <v>135643297</v>
      </c>
      <c r="D17" s="235">
        <v>136932592</v>
      </c>
      <c r="E17" s="235">
        <v>139051895</v>
      </c>
      <c r="F17" s="235">
        <f>SUM(F15:F16)</f>
        <v>141615368</v>
      </c>
      <c r="G17" s="235">
        <f>SUM(G15:G16)</f>
        <v>141282371</v>
      </c>
      <c r="H17" s="235">
        <v>145625317</v>
      </c>
      <c r="I17" s="235">
        <v>140436976</v>
      </c>
      <c r="J17" s="235">
        <v>139855112</v>
      </c>
    </row>
    <row r="22" spans="1:10">
      <c r="C22" s="3"/>
    </row>
    <row r="23" spans="1:10">
      <c r="C23" s="3"/>
    </row>
    <row r="24" spans="1:10">
      <c r="C24" s="3"/>
    </row>
    <row r="25" spans="1:10">
      <c r="C25" s="3"/>
    </row>
    <row r="26" spans="1:10">
      <c r="C26" s="3"/>
    </row>
  </sheetData>
  <customSheetViews>
    <customSheetView guid="{FD6B9644-7869-4AE4-B5F4-2F6A3AB7CBDB}" showGridLines="0" state="hidden">
      <selection activeCell="A24" sqref="A24"/>
      <pageMargins left="0.7" right="0.7" top="0.75" bottom="0.75" header="0.3" footer="0.3"/>
      <pageSetup paperSize="9" orientation="portrait" horizontalDpi="1200" verticalDpi="1200" r:id="rId1"/>
    </customSheetView>
    <customSheetView guid="{9AF4A83C-CF57-4B40-8A74-6A0EA6C2FE5C}" showGridLines="0" state="hidden">
      <selection activeCell="A24" sqref="A24"/>
      <pageMargins left="0.7" right="0.7" top="0.75" bottom="0.75" header="0.3" footer="0.3"/>
      <pageSetup paperSize="9" orientation="portrait" horizontalDpi="1200" verticalDpi="1200" r:id="rId2"/>
    </customSheetView>
    <customSheetView guid="{687A4863-1825-4D63-B732-E76682E6DE4F}" showGridLines="0" state="hidden">
      <selection activeCell="B25" sqref="B25"/>
      <pageMargins left="0.7" right="0.7" top="0.75" bottom="0.75" header="0.3" footer="0.3"/>
      <pageSetup paperSize="9" orientation="portrait" r:id="rId3"/>
    </customSheetView>
    <customSheetView guid="{57267270-6A97-4850-9DB6-FE6B399379AA}" showGridLines="0">
      <selection activeCell="B26" sqref="B26"/>
      <pageMargins left="0.7" right="0.7" top="0.75" bottom="0.75" header="0.3" footer="0.3"/>
    </customSheetView>
    <customSheetView guid="{8DA78CF1-615A-4626-9893-6751995631A4}" showGridLines="0" topLeftCell="B1">
      <selection activeCell="B26" sqref="B26"/>
      <pageMargins left="0.7" right="0.7" top="0.75" bottom="0.75" header="0.3" footer="0.3"/>
    </customSheetView>
    <customSheetView guid="{12F8D032-8143-430B-8DFF-852E8796C402}" showGridLines="0" topLeftCell="B1">
      <selection activeCell="I19" sqref="I19"/>
      <pageMargins left="0.7" right="0.7" top="0.75" bottom="0.75" header="0.3" footer="0.3"/>
    </customSheetView>
    <customSheetView guid="{899D69CD-4B7E-42BC-9944-5BD922EB798C}" fitToPage="1">
      <selection activeCell="F16" sqref="F16"/>
      <pageMargins left="0.7" right="0.7" top="0.75" bottom="0.75" header="0.3" footer="0.3"/>
      <pageSetup paperSize="9" scale="85" fitToHeight="0" orientation="landscape" r:id="rId4"/>
    </customSheetView>
    <customSheetView guid="{25FAB884-5E17-4008-8139-33D910C7DEFE}" fitToPage="1">
      <selection activeCell="G33" sqref="G33"/>
      <pageMargins left="0.7" right="0.7" top="0.75" bottom="0.75" header="0.3" footer="0.3"/>
      <pageSetup paperSize="9" scale="85" fitToHeight="0" orientation="landscape" r:id="rId5"/>
    </customSheetView>
  </customSheetViews>
  <pageMargins left="0.7" right="0.7" top="0.75" bottom="0.75" header="0.3" footer="0.3"/>
  <pageSetup paperSize="9" orientation="portrait"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5"/>
  <sheetViews>
    <sheetView tabSelected="1" zoomScaleNormal="100" workbookViewId="0">
      <pane xSplit="2" ySplit="1" topLeftCell="N2" activePane="bottomRight" state="frozen"/>
      <selection pane="topRight" activeCell="C1" sqref="C1"/>
      <selection pane="bottomLeft" activeCell="A2" sqref="A2"/>
      <selection pane="bottomRight" activeCell="C2" sqref="C2"/>
    </sheetView>
  </sheetViews>
  <sheetFormatPr defaultColWidth="9.140625" defaultRowHeight="14.25"/>
  <cols>
    <col min="1" max="2" width="50.85546875" style="6" customWidth="1"/>
    <col min="3" max="11" width="13.42578125" style="6" customWidth="1"/>
    <col min="12" max="16" width="13.42578125" style="29" customWidth="1"/>
    <col min="17" max="19" width="15.5703125" style="29" customWidth="1"/>
    <col min="20" max="22" width="15.5703125" style="292" customWidth="1"/>
    <col min="23" max="23" width="10.5703125" style="29" bestFit="1" customWidth="1"/>
    <col min="24" max="25" width="11.5703125" style="451" customWidth="1"/>
    <col min="26" max="31" width="9.140625" style="451"/>
    <col min="32" max="16384" width="9.140625" style="6"/>
  </cols>
  <sheetData>
    <row r="1" spans="1:25" ht="17.25" customHeight="1" thickBot="1">
      <c r="A1" s="4" t="s">
        <v>84</v>
      </c>
      <c r="B1" s="4" t="s">
        <v>0</v>
      </c>
      <c r="C1" s="5" t="s">
        <v>112</v>
      </c>
      <c r="D1" s="5" t="s">
        <v>108</v>
      </c>
      <c r="E1" s="5" t="s">
        <v>113</v>
      </c>
      <c r="F1" s="5" t="s">
        <v>114</v>
      </c>
      <c r="G1" s="5" t="s">
        <v>115</v>
      </c>
      <c r="H1" s="5" t="s">
        <v>133</v>
      </c>
      <c r="I1" s="5" t="s">
        <v>134</v>
      </c>
      <c r="J1" s="5" t="s">
        <v>140</v>
      </c>
      <c r="K1" s="5" t="s">
        <v>148</v>
      </c>
      <c r="L1" s="5" t="s">
        <v>563</v>
      </c>
      <c r="M1" s="5" t="s">
        <v>594</v>
      </c>
      <c r="N1" s="5" t="s">
        <v>600</v>
      </c>
      <c r="O1" s="5" t="s">
        <v>635</v>
      </c>
      <c r="P1" s="5" t="s">
        <v>639</v>
      </c>
      <c r="Q1" s="5" t="s">
        <v>650</v>
      </c>
      <c r="R1" s="5" t="s">
        <v>664</v>
      </c>
      <c r="S1" s="5" t="s">
        <v>668</v>
      </c>
      <c r="T1" s="5" t="s">
        <v>673</v>
      </c>
      <c r="U1" s="5" t="s">
        <v>677</v>
      </c>
      <c r="V1" s="5" t="s">
        <v>687</v>
      </c>
    </row>
    <row r="2" spans="1:25" ht="28.5" customHeight="1">
      <c r="A2" s="7" t="s">
        <v>143</v>
      </c>
      <c r="B2" s="347" t="s">
        <v>144</v>
      </c>
      <c r="C2" s="341">
        <v>1559802</v>
      </c>
      <c r="D2" s="341">
        <v>1620968</v>
      </c>
      <c r="E2" s="341">
        <v>1663808</v>
      </c>
      <c r="F2" s="341">
        <v>1684729</v>
      </c>
      <c r="G2" s="341">
        <v>1688501</v>
      </c>
      <c r="H2" s="341">
        <v>1736743</v>
      </c>
      <c r="I2" s="341">
        <v>1805709</v>
      </c>
      <c r="J2" s="341">
        <v>1982843</v>
      </c>
      <c r="K2" s="341">
        <v>2081699</v>
      </c>
      <c r="L2" s="341">
        <v>2116449</v>
      </c>
      <c r="M2" s="341">
        <v>2166156</v>
      </c>
      <c r="N2" s="341">
        <v>2097532</v>
      </c>
      <c r="O2" s="341">
        <v>2040719</v>
      </c>
      <c r="P2" s="341">
        <v>1748376</v>
      </c>
      <c r="Q2" s="341">
        <v>1538368</v>
      </c>
      <c r="R2" s="341">
        <v>1529697</v>
      </c>
      <c r="S2" s="341">
        <v>1482872</v>
      </c>
      <c r="T2" s="341">
        <v>1504589</v>
      </c>
      <c r="U2" s="341">
        <v>1533008</v>
      </c>
      <c r="V2" s="341">
        <v>1842115</v>
      </c>
      <c r="W2" s="515">
        <v>6857160</v>
      </c>
      <c r="X2" s="519"/>
      <c r="Y2" s="519"/>
    </row>
    <row r="3" spans="1:25" ht="28.5" customHeight="1">
      <c r="A3" s="8" t="s">
        <v>116</v>
      </c>
      <c r="B3" s="348" t="s">
        <v>120</v>
      </c>
      <c r="C3" s="342">
        <v>0</v>
      </c>
      <c r="D3" s="342">
        <v>0</v>
      </c>
      <c r="E3" s="342">
        <v>0</v>
      </c>
      <c r="F3" s="342">
        <v>0</v>
      </c>
      <c r="G3" s="342">
        <v>1487943</v>
      </c>
      <c r="H3" s="342">
        <v>1537794</v>
      </c>
      <c r="I3" s="342">
        <v>1584506</v>
      </c>
      <c r="J3" s="342">
        <v>1734889</v>
      </c>
      <c r="K3" s="342">
        <v>1821282</v>
      </c>
      <c r="L3" s="342">
        <v>1869671</v>
      </c>
      <c r="M3" s="342">
        <v>1923854</v>
      </c>
      <c r="N3" s="342">
        <v>1852731</v>
      </c>
      <c r="O3" s="342">
        <v>1806790</v>
      </c>
      <c r="P3" s="342">
        <v>1525476</v>
      </c>
      <c r="Q3" s="342">
        <v>1312827</v>
      </c>
      <c r="R3" s="342">
        <v>1301683</v>
      </c>
      <c r="S3" s="342">
        <v>1266176</v>
      </c>
      <c r="T3" s="342">
        <v>1283969</v>
      </c>
      <c r="U3" s="342">
        <v>1328142</v>
      </c>
      <c r="V3" s="342">
        <v>1511489</v>
      </c>
      <c r="W3" s="515">
        <v>5946776</v>
      </c>
      <c r="X3" s="519"/>
      <c r="Y3" s="519"/>
    </row>
    <row r="4" spans="1:25" ht="28.5" customHeight="1">
      <c r="A4" s="8" t="s">
        <v>117</v>
      </c>
      <c r="B4" s="348" t="s">
        <v>121</v>
      </c>
      <c r="C4" s="342">
        <v>0</v>
      </c>
      <c r="D4" s="342">
        <v>0</v>
      </c>
      <c r="E4" s="342">
        <v>0</v>
      </c>
      <c r="F4" s="342">
        <v>0</v>
      </c>
      <c r="G4" s="342">
        <v>163239</v>
      </c>
      <c r="H4" s="342">
        <v>174832</v>
      </c>
      <c r="I4" s="342">
        <v>189226</v>
      </c>
      <c r="J4" s="342">
        <v>206081</v>
      </c>
      <c r="K4" s="342">
        <v>209674</v>
      </c>
      <c r="L4" s="342">
        <v>199210</v>
      </c>
      <c r="M4" s="342">
        <v>209193</v>
      </c>
      <c r="N4" s="342">
        <v>215747</v>
      </c>
      <c r="O4" s="342">
        <v>206593</v>
      </c>
      <c r="P4" s="342">
        <v>209592</v>
      </c>
      <c r="Q4" s="342">
        <v>219908</v>
      </c>
      <c r="R4" s="342">
        <v>217748</v>
      </c>
      <c r="S4" s="342">
        <v>213302</v>
      </c>
      <c r="T4" s="342">
        <v>216694</v>
      </c>
      <c r="U4" s="342">
        <v>201680</v>
      </c>
      <c r="V4" s="342">
        <v>323901</v>
      </c>
      <c r="W4" s="515">
        <v>853841</v>
      </c>
      <c r="X4" s="519"/>
      <c r="Y4" s="519"/>
    </row>
    <row r="5" spans="1:25" ht="28.5" customHeight="1">
      <c r="A5" s="8" t="s">
        <v>118</v>
      </c>
      <c r="B5" s="348" t="s">
        <v>119</v>
      </c>
      <c r="C5" s="342">
        <v>0</v>
      </c>
      <c r="D5" s="342">
        <v>0</v>
      </c>
      <c r="E5" s="342">
        <v>0</v>
      </c>
      <c r="F5" s="342">
        <v>0</v>
      </c>
      <c r="G5" s="342">
        <v>37319</v>
      </c>
      <c r="H5" s="342">
        <v>24117</v>
      </c>
      <c r="I5" s="342">
        <v>31977</v>
      </c>
      <c r="J5" s="342">
        <v>41873</v>
      </c>
      <c r="K5" s="342">
        <v>50743</v>
      </c>
      <c r="L5" s="342">
        <v>47568</v>
      </c>
      <c r="M5" s="342">
        <v>33109</v>
      </c>
      <c r="N5" s="342">
        <v>29054</v>
      </c>
      <c r="O5" s="342">
        <v>27336</v>
      </c>
      <c r="P5" s="342">
        <v>13308</v>
      </c>
      <c r="Q5" s="342">
        <v>5633</v>
      </c>
      <c r="R5" s="342">
        <v>10266</v>
      </c>
      <c r="S5" s="342">
        <v>3394</v>
      </c>
      <c r="T5" s="342">
        <v>3926</v>
      </c>
      <c r="U5" s="342">
        <v>3186</v>
      </c>
      <c r="V5" s="342">
        <v>6725</v>
      </c>
      <c r="W5" s="515">
        <v>56543</v>
      </c>
      <c r="X5" s="519"/>
      <c r="Y5" s="519"/>
    </row>
    <row r="6" spans="1:25" ht="15" customHeight="1">
      <c r="A6" s="10" t="s">
        <v>85</v>
      </c>
      <c r="B6" s="349" t="s">
        <v>48</v>
      </c>
      <c r="C6" s="342">
        <v>-305806</v>
      </c>
      <c r="D6" s="342">
        <v>-318481</v>
      </c>
      <c r="E6" s="342">
        <v>-322842</v>
      </c>
      <c r="F6" s="342">
        <v>-305281</v>
      </c>
      <c r="G6" s="342">
        <v>-298675</v>
      </c>
      <c r="H6" s="342">
        <v>-340536</v>
      </c>
      <c r="I6" s="342">
        <v>-383490</v>
      </c>
      <c r="J6" s="342">
        <v>-448690</v>
      </c>
      <c r="K6" s="342">
        <v>-473099</v>
      </c>
      <c r="L6" s="342">
        <v>-492917</v>
      </c>
      <c r="M6" s="342">
        <v>-465122</v>
      </c>
      <c r="N6" s="342">
        <v>-450529</v>
      </c>
      <c r="O6" s="342">
        <v>-404406</v>
      </c>
      <c r="P6" s="342">
        <v>-289941</v>
      </c>
      <c r="Q6" s="342">
        <v>-155686</v>
      </c>
      <c r="R6" s="342">
        <v>-118978</v>
      </c>
      <c r="S6" s="342">
        <v>-105914</v>
      </c>
      <c r="T6" s="342">
        <v>-93501</v>
      </c>
      <c r="U6" s="342">
        <v>-89113</v>
      </c>
      <c r="V6" s="342">
        <v>-111611</v>
      </c>
      <c r="W6" s="515">
        <v>-969011</v>
      </c>
      <c r="X6" s="519"/>
      <c r="Y6" s="519"/>
    </row>
    <row r="7" spans="1:25" ht="15" customHeight="1">
      <c r="A7" s="11" t="s">
        <v>86</v>
      </c>
      <c r="B7" s="350" t="s">
        <v>1</v>
      </c>
      <c r="C7" s="343">
        <v>1253996</v>
      </c>
      <c r="D7" s="343">
        <v>1302487</v>
      </c>
      <c r="E7" s="343">
        <v>1340966</v>
      </c>
      <c r="F7" s="343">
        <v>1379448</v>
      </c>
      <c r="G7" s="343">
        <v>1389826</v>
      </c>
      <c r="H7" s="343">
        <v>1396207</v>
      </c>
      <c r="I7" s="343">
        <v>1422219</v>
      </c>
      <c r="J7" s="343">
        <v>1534153</v>
      </c>
      <c r="K7" s="343">
        <v>1608600</v>
      </c>
      <c r="L7" s="343">
        <v>1623532</v>
      </c>
      <c r="M7" s="343">
        <v>1701034</v>
      </c>
      <c r="N7" s="343">
        <v>1647003</v>
      </c>
      <c r="O7" s="343">
        <v>1636313</v>
      </c>
      <c r="P7" s="343">
        <v>1458435</v>
      </c>
      <c r="Q7" s="343">
        <v>1382682</v>
      </c>
      <c r="R7" s="343">
        <v>1410719</v>
      </c>
      <c r="S7" s="343">
        <v>1376958</v>
      </c>
      <c r="T7" s="343">
        <v>1411088</v>
      </c>
      <c r="U7" s="343">
        <v>1443895</v>
      </c>
      <c r="V7" s="343">
        <v>1730504</v>
      </c>
      <c r="W7" s="515">
        <v>5888149</v>
      </c>
      <c r="X7" s="519"/>
      <c r="Y7" s="519"/>
    </row>
    <row r="8" spans="1:25" ht="15" customHeight="1">
      <c r="A8" s="10" t="s">
        <v>87</v>
      </c>
      <c r="B8" s="349" t="s">
        <v>2</v>
      </c>
      <c r="C8" s="342">
        <v>571025</v>
      </c>
      <c r="D8" s="342">
        <v>607881</v>
      </c>
      <c r="E8" s="342">
        <v>654490</v>
      </c>
      <c r="F8" s="342">
        <v>642813</v>
      </c>
      <c r="G8" s="342">
        <v>603973</v>
      </c>
      <c r="H8" s="342">
        <v>649627</v>
      </c>
      <c r="I8" s="342">
        <v>608742</v>
      </c>
      <c r="J8" s="342">
        <v>664230</v>
      </c>
      <c r="K8" s="342">
        <v>629803</v>
      </c>
      <c r="L8" s="342">
        <v>661065</v>
      </c>
      <c r="M8" s="342">
        <v>662229</v>
      </c>
      <c r="N8" s="342">
        <v>694952</v>
      </c>
      <c r="O8" s="342">
        <v>661836</v>
      </c>
      <c r="P8" s="342">
        <v>603635</v>
      </c>
      <c r="Q8" s="342">
        <v>668754</v>
      </c>
      <c r="R8" s="342">
        <v>704582</v>
      </c>
      <c r="S8" s="342">
        <v>717493</v>
      </c>
      <c r="T8" s="342">
        <v>720477</v>
      </c>
      <c r="U8" s="342">
        <v>758226</v>
      </c>
      <c r="V8" s="342">
        <v>776395</v>
      </c>
      <c r="W8" s="515">
        <v>2638807</v>
      </c>
      <c r="X8" s="519"/>
      <c r="Y8" s="519"/>
    </row>
    <row r="9" spans="1:25" ht="15" customHeight="1">
      <c r="A9" s="10" t="s">
        <v>88</v>
      </c>
      <c r="B9" s="349" t="s">
        <v>3</v>
      </c>
      <c r="C9" s="342">
        <v>-95832</v>
      </c>
      <c r="D9" s="342">
        <v>-112239</v>
      </c>
      <c r="E9" s="342">
        <v>-127585</v>
      </c>
      <c r="F9" s="342">
        <v>-127427</v>
      </c>
      <c r="G9" s="342">
        <v>-88859</v>
      </c>
      <c r="H9" s="342">
        <v>-119867</v>
      </c>
      <c r="I9" s="342">
        <v>-93092</v>
      </c>
      <c r="J9" s="342">
        <v>-166952</v>
      </c>
      <c r="K9" s="342">
        <v>-109741</v>
      </c>
      <c r="L9" s="342">
        <v>-138708</v>
      </c>
      <c r="M9" s="342">
        <v>-118182</v>
      </c>
      <c r="N9" s="342">
        <v>-153246</v>
      </c>
      <c r="O9" s="342">
        <v>-123592</v>
      </c>
      <c r="P9" s="342">
        <v>-111804</v>
      </c>
      <c r="Q9" s="342">
        <v>-116024</v>
      </c>
      <c r="R9" s="342">
        <v>-135281</v>
      </c>
      <c r="S9" s="342">
        <v>-106219</v>
      </c>
      <c r="T9" s="342">
        <v>-120397</v>
      </c>
      <c r="U9" s="342">
        <v>-123373</v>
      </c>
      <c r="V9" s="342">
        <v>-135479</v>
      </c>
      <c r="W9" s="515">
        <v>-486701</v>
      </c>
      <c r="X9" s="519"/>
      <c r="Y9" s="519"/>
    </row>
    <row r="10" spans="1:25" ht="15" customHeight="1">
      <c r="A10" s="11" t="s">
        <v>53</v>
      </c>
      <c r="B10" s="350" t="s">
        <v>4</v>
      </c>
      <c r="C10" s="343">
        <v>475193</v>
      </c>
      <c r="D10" s="343">
        <v>495642</v>
      </c>
      <c r="E10" s="343">
        <v>526905</v>
      </c>
      <c r="F10" s="343">
        <v>515386</v>
      </c>
      <c r="G10" s="343">
        <v>515114</v>
      </c>
      <c r="H10" s="343">
        <v>529760</v>
      </c>
      <c r="I10" s="343">
        <v>515650</v>
      </c>
      <c r="J10" s="343">
        <v>497278</v>
      </c>
      <c r="K10" s="343">
        <v>520062</v>
      </c>
      <c r="L10" s="343">
        <v>522357</v>
      </c>
      <c r="M10" s="343">
        <v>544047</v>
      </c>
      <c r="N10" s="343">
        <v>541706</v>
      </c>
      <c r="O10" s="343">
        <v>538244</v>
      </c>
      <c r="P10" s="343">
        <v>491831</v>
      </c>
      <c r="Q10" s="343">
        <v>552730</v>
      </c>
      <c r="R10" s="343">
        <v>569301</v>
      </c>
      <c r="S10" s="343">
        <v>611274</v>
      </c>
      <c r="T10" s="343">
        <v>600080</v>
      </c>
      <c r="U10" s="343">
        <v>634853</v>
      </c>
      <c r="V10" s="343">
        <v>640916</v>
      </c>
      <c r="W10" s="515">
        <v>2152106</v>
      </c>
      <c r="X10" s="519"/>
      <c r="Y10" s="519"/>
    </row>
    <row r="11" spans="1:25" ht="15" customHeight="1">
      <c r="A11" s="10" t="s">
        <v>89</v>
      </c>
      <c r="B11" s="349" t="s">
        <v>5</v>
      </c>
      <c r="C11" s="342">
        <v>345</v>
      </c>
      <c r="D11" s="342">
        <v>75579</v>
      </c>
      <c r="E11" s="342">
        <v>712</v>
      </c>
      <c r="F11" s="342">
        <v>180</v>
      </c>
      <c r="G11" s="342">
        <v>185</v>
      </c>
      <c r="H11" s="342">
        <v>98323</v>
      </c>
      <c r="I11" s="342">
        <v>1353</v>
      </c>
      <c r="J11" s="342">
        <v>255</v>
      </c>
      <c r="K11" s="342">
        <v>247</v>
      </c>
      <c r="L11" s="342">
        <v>96993</v>
      </c>
      <c r="M11" s="342">
        <v>1468</v>
      </c>
      <c r="N11" s="342">
        <v>513</v>
      </c>
      <c r="O11" s="342">
        <v>349</v>
      </c>
      <c r="P11" s="342">
        <v>20322</v>
      </c>
      <c r="Q11" s="342">
        <v>1825</v>
      </c>
      <c r="R11" s="342">
        <v>387</v>
      </c>
      <c r="S11" s="342">
        <v>852</v>
      </c>
      <c r="T11" s="342">
        <v>101972</v>
      </c>
      <c r="U11" s="342">
        <v>1392</v>
      </c>
      <c r="V11" s="342">
        <v>8632</v>
      </c>
      <c r="W11" s="515">
        <v>22883</v>
      </c>
      <c r="X11" s="519"/>
      <c r="Y11" s="519"/>
    </row>
    <row r="12" spans="1:25" ht="15" customHeight="1">
      <c r="A12" s="10" t="s">
        <v>90</v>
      </c>
      <c r="B12" s="349" t="s">
        <v>6</v>
      </c>
      <c r="C12" s="342">
        <v>55858</v>
      </c>
      <c r="D12" s="342">
        <v>36228</v>
      </c>
      <c r="E12" s="342">
        <v>55567</v>
      </c>
      <c r="F12" s="342">
        <v>47321</v>
      </c>
      <c r="G12" s="342">
        <v>-1083</v>
      </c>
      <c r="H12" s="342">
        <v>69249</v>
      </c>
      <c r="I12" s="342">
        <v>60451</v>
      </c>
      <c r="J12" s="342">
        <v>15922</v>
      </c>
      <c r="K12" s="342">
        <v>48432</v>
      </c>
      <c r="L12" s="342">
        <v>30201</v>
      </c>
      <c r="M12" s="342">
        <v>63780</v>
      </c>
      <c r="N12" s="342">
        <v>73136</v>
      </c>
      <c r="O12" s="342">
        <v>6303</v>
      </c>
      <c r="P12" s="342">
        <v>58612</v>
      </c>
      <c r="Q12" s="342">
        <v>28321</v>
      </c>
      <c r="R12" s="342">
        <v>57273</v>
      </c>
      <c r="S12" s="342">
        <v>71031</v>
      </c>
      <c r="T12" s="342">
        <v>57741</v>
      </c>
      <c r="U12" s="342">
        <v>45044</v>
      </c>
      <c r="V12" s="342">
        <v>94138</v>
      </c>
      <c r="W12" s="515">
        <v>150509</v>
      </c>
      <c r="X12" s="519"/>
      <c r="Y12" s="519"/>
    </row>
    <row r="13" spans="1:25" ht="15" customHeight="1">
      <c r="A13" s="10" t="s">
        <v>91</v>
      </c>
      <c r="B13" s="349" t="s">
        <v>7</v>
      </c>
      <c r="C13" s="342">
        <v>17177</v>
      </c>
      <c r="D13" s="342">
        <v>10770</v>
      </c>
      <c r="E13" s="342">
        <v>3962</v>
      </c>
      <c r="F13" s="342">
        <v>15593</v>
      </c>
      <c r="G13" s="342">
        <v>3927</v>
      </c>
      <c r="H13" s="342">
        <v>16900</v>
      </c>
      <c r="I13" s="342">
        <v>29449</v>
      </c>
      <c r="J13" s="342">
        <v>-12796</v>
      </c>
      <c r="K13" s="342">
        <v>32855</v>
      </c>
      <c r="L13" s="342">
        <v>61896</v>
      </c>
      <c r="M13" s="342">
        <v>42341</v>
      </c>
      <c r="N13" s="342">
        <v>48383</v>
      </c>
      <c r="O13" s="342">
        <v>26486</v>
      </c>
      <c r="P13" s="342">
        <v>27056</v>
      </c>
      <c r="Q13" s="342">
        <v>128102</v>
      </c>
      <c r="R13" s="342">
        <v>76068</v>
      </c>
      <c r="S13" s="342">
        <v>26791</v>
      </c>
      <c r="T13" s="342">
        <v>37575</v>
      </c>
      <c r="U13" s="342">
        <v>55240</v>
      </c>
      <c r="V13" s="342">
        <v>-24688</v>
      </c>
      <c r="W13" s="515">
        <v>257712</v>
      </c>
      <c r="X13" s="519"/>
      <c r="Y13" s="519"/>
    </row>
    <row r="14" spans="1:25" ht="14.45" customHeight="1">
      <c r="A14" s="10" t="s">
        <v>106</v>
      </c>
      <c r="B14" s="349" t="s">
        <v>52</v>
      </c>
      <c r="C14" s="342">
        <v>3757</v>
      </c>
      <c r="D14" s="342">
        <v>0</v>
      </c>
      <c r="E14" s="342">
        <v>0</v>
      </c>
      <c r="F14" s="342">
        <v>0</v>
      </c>
      <c r="G14" s="342">
        <v>-65</v>
      </c>
      <c r="H14" s="342">
        <v>0</v>
      </c>
      <c r="I14" s="342">
        <v>0</v>
      </c>
      <c r="J14" s="342">
        <v>0</v>
      </c>
      <c r="K14" s="342">
        <v>0</v>
      </c>
      <c r="L14" s="342">
        <v>0</v>
      </c>
      <c r="M14" s="342">
        <v>0</v>
      </c>
      <c r="N14" s="342">
        <v>0</v>
      </c>
      <c r="O14" s="342">
        <v>0</v>
      </c>
      <c r="P14" s="342">
        <v>0</v>
      </c>
      <c r="Q14" s="342">
        <v>0</v>
      </c>
      <c r="R14" s="342">
        <v>0</v>
      </c>
      <c r="S14" s="342">
        <v>0</v>
      </c>
      <c r="T14" s="342">
        <v>0</v>
      </c>
      <c r="U14" s="342">
        <v>0</v>
      </c>
      <c r="V14" s="342">
        <v>0</v>
      </c>
      <c r="W14" s="515">
        <v>0</v>
      </c>
      <c r="X14" s="519"/>
      <c r="Y14" s="519"/>
    </row>
    <row r="15" spans="1:25" ht="15" customHeight="1">
      <c r="A15" s="10" t="s">
        <v>92</v>
      </c>
      <c r="B15" s="349" t="s">
        <v>8</v>
      </c>
      <c r="C15" s="342">
        <v>42340</v>
      </c>
      <c r="D15" s="342">
        <v>32204</v>
      </c>
      <c r="E15" s="342">
        <v>23671</v>
      </c>
      <c r="F15" s="342">
        <v>52372</v>
      </c>
      <c r="G15" s="342">
        <v>77448</v>
      </c>
      <c r="H15" s="342">
        <v>76421</v>
      </c>
      <c r="I15" s="342">
        <v>25814</v>
      </c>
      <c r="J15" s="342">
        <v>34159</v>
      </c>
      <c r="K15" s="342">
        <v>32270</v>
      </c>
      <c r="L15" s="342">
        <v>50602</v>
      </c>
      <c r="M15" s="342">
        <v>100791</v>
      </c>
      <c r="N15" s="342">
        <v>69832</v>
      </c>
      <c r="O15" s="342">
        <v>40816</v>
      </c>
      <c r="P15" s="342">
        <v>25724</v>
      </c>
      <c r="Q15" s="342">
        <v>40773</v>
      </c>
      <c r="R15" s="342">
        <v>68666</v>
      </c>
      <c r="S15" s="342">
        <v>40464</v>
      </c>
      <c r="T15" s="342">
        <v>56338</v>
      </c>
      <c r="U15" s="342">
        <v>69470</v>
      </c>
      <c r="V15" s="342">
        <v>118022</v>
      </c>
      <c r="W15" s="515">
        <v>175979</v>
      </c>
      <c r="X15" s="519"/>
      <c r="Y15" s="519"/>
    </row>
    <row r="16" spans="1:25" ht="15" customHeight="1">
      <c r="A16" s="10" t="s">
        <v>146</v>
      </c>
      <c r="B16" s="349" t="s">
        <v>147</v>
      </c>
      <c r="C16" s="342"/>
      <c r="D16" s="342"/>
      <c r="E16" s="342"/>
      <c r="F16" s="342"/>
      <c r="G16" s="342">
        <v>0</v>
      </c>
      <c r="H16" s="342">
        <v>0</v>
      </c>
      <c r="I16" s="342">
        <v>0</v>
      </c>
      <c r="J16" s="342">
        <v>419295</v>
      </c>
      <c r="K16" s="342">
        <v>0</v>
      </c>
      <c r="L16" s="342">
        <v>0</v>
      </c>
      <c r="M16" s="342">
        <v>0</v>
      </c>
      <c r="N16" s="342">
        <v>0</v>
      </c>
      <c r="O16" s="342">
        <v>0</v>
      </c>
      <c r="P16" s="342">
        <v>0</v>
      </c>
      <c r="Q16" s="342">
        <v>0</v>
      </c>
      <c r="R16" s="342">
        <v>0</v>
      </c>
      <c r="S16" s="342">
        <v>0</v>
      </c>
      <c r="T16" s="342">
        <v>0</v>
      </c>
      <c r="U16" s="342">
        <v>0</v>
      </c>
      <c r="V16" s="342">
        <v>0</v>
      </c>
      <c r="W16" s="515">
        <v>0</v>
      </c>
      <c r="X16" s="519"/>
      <c r="Y16" s="519"/>
    </row>
    <row r="17" spans="1:31" ht="15" customHeight="1">
      <c r="A17" s="10" t="s">
        <v>700</v>
      </c>
      <c r="B17" s="349" t="s">
        <v>699</v>
      </c>
      <c r="C17" s="342">
        <v>-145512</v>
      </c>
      <c r="D17" s="342">
        <v>-100366</v>
      </c>
      <c r="E17" s="342">
        <v>-231653</v>
      </c>
      <c r="F17" s="342">
        <v>-212942</v>
      </c>
      <c r="G17" s="342">
        <v>-203364</v>
      </c>
      <c r="H17" s="342">
        <v>-257876</v>
      </c>
      <c r="I17" s="342">
        <v>-253665</v>
      </c>
      <c r="J17" s="342">
        <v>-370163</v>
      </c>
      <c r="K17" s="342">
        <v>-262688</v>
      </c>
      <c r="L17" s="342">
        <v>-356558</v>
      </c>
      <c r="M17" s="342">
        <v>-336556</v>
      </c>
      <c r="N17" s="342">
        <v>-263551</v>
      </c>
      <c r="O17" s="342">
        <v>-466300</v>
      </c>
      <c r="P17" s="342">
        <v>-480919</v>
      </c>
      <c r="Q17" s="342">
        <v>-358898</v>
      </c>
      <c r="R17" s="342">
        <v>-456695</v>
      </c>
      <c r="S17" s="342">
        <v>-363079</v>
      </c>
      <c r="T17" s="342">
        <v>-263847</v>
      </c>
      <c r="U17" s="342">
        <v>-223561</v>
      </c>
      <c r="V17" s="342">
        <v>-273701</v>
      </c>
      <c r="W17" s="515">
        <v>-1762812</v>
      </c>
      <c r="X17" s="519"/>
      <c r="Y17" s="519"/>
    </row>
    <row r="18" spans="1:31" ht="15" customHeight="1">
      <c r="A18" s="10" t="s">
        <v>295</v>
      </c>
      <c r="B18" s="349" t="s">
        <v>9</v>
      </c>
      <c r="C18" s="342">
        <v>-865972</v>
      </c>
      <c r="D18" s="342">
        <v>-828582</v>
      </c>
      <c r="E18" s="342">
        <v>-807694</v>
      </c>
      <c r="F18" s="342">
        <v>-870166</v>
      </c>
      <c r="G18" s="342">
        <v>-971151</v>
      </c>
      <c r="H18" s="342">
        <v>-915827</v>
      </c>
      <c r="I18" s="342">
        <v>-916628</v>
      </c>
      <c r="J18" s="342">
        <v>-965363</v>
      </c>
      <c r="K18" s="342">
        <v>-1236233</v>
      </c>
      <c r="L18" s="342">
        <v>-1016451</v>
      </c>
      <c r="M18" s="342">
        <v>-982177</v>
      </c>
      <c r="N18" s="342">
        <v>-1231429</v>
      </c>
      <c r="O18" s="342">
        <v>-1265327</v>
      </c>
      <c r="P18" s="342">
        <v>-963782</v>
      </c>
      <c r="Q18" s="342">
        <v>-929893</v>
      </c>
      <c r="R18" s="342">
        <v>-1328984</v>
      </c>
      <c r="S18" s="342">
        <v>-1269257</v>
      </c>
      <c r="T18" s="342">
        <v>-1442343</v>
      </c>
      <c r="U18" s="342">
        <v>-1077351</v>
      </c>
      <c r="V18" s="342">
        <v>-1698245</v>
      </c>
      <c r="W18" s="515">
        <v>-4487986</v>
      </c>
      <c r="X18" s="519"/>
      <c r="Y18" s="519"/>
    </row>
    <row r="19" spans="1:31" s="15" customFormat="1" ht="15" customHeight="1">
      <c r="A19" s="13" t="s">
        <v>135</v>
      </c>
      <c r="B19" s="351" t="s">
        <v>136</v>
      </c>
      <c r="C19" s="344">
        <v>-763710</v>
      </c>
      <c r="D19" s="344">
        <v>-734087</v>
      </c>
      <c r="E19" s="344">
        <v>-686366</v>
      </c>
      <c r="F19" s="344">
        <v>-755269</v>
      </c>
      <c r="G19" s="344">
        <v>-862454</v>
      </c>
      <c r="H19" s="344">
        <v>-751413</v>
      </c>
      <c r="I19" s="344">
        <v>-800454</v>
      </c>
      <c r="J19" s="344">
        <v>-828437</v>
      </c>
      <c r="K19" s="344">
        <v>-1056859</v>
      </c>
      <c r="L19" s="344">
        <v>-813201</v>
      </c>
      <c r="M19" s="344">
        <v>-789211</v>
      </c>
      <c r="N19" s="344">
        <v>-766961</v>
      </c>
      <c r="O19" s="344">
        <v>-1021684</v>
      </c>
      <c r="P19" s="344">
        <v>-667015</v>
      </c>
      <c r="Q19" s="344">
        <v>-729211</v>
      </c>
      <c r="R19" s="344">
        <v>-844631</v>
      </c>
      <c r="S19" s="344">
        <v>-871867</v>
      </c>
      <c r="T19" s="344">
        <v>-730985</v>
      </c>
      <c r="U19" s="344">
        <v>-735577</v>
      </c>
      <c r="V19" s="344">
        <v>-833701</v>
      </c>
      <c r="W19" s="515">
        <v>-3262541</v>
      </c>
      <c r="X19" s="519"/>
      <c r="Y19" s="519"/>
      <c r="Z19" s="520"/>
      <c r="AA19" s="520"/>
      <c r="AB19" s="520"/>
      <c r="AC19" s="520"/>
      <c r="AD19" s="520"/>
      <c r="AE19" s="520"/>
    </row>
    <row r="20" spans="1:31" s="15" customFormat="1" ht="27" customHeight="1">
      <c r="A20" s="13" t="s">
        <v>153</v>
      </c>
      <c r="B20" s="351" t="s">
        <v>10</v>
      </c>
      <c r="C20" s="344">
        <v>-74269</v>
      </c>
      <c r="D20" s="344">
        <v>-77840</v>
      </c>
      <c r="E20" s="344">
        <v>-82167</v>
      </c>
      <c r="F20" s="344">
        <v>-84657</v>
      </c>
      <c r="G20" s="344">
        <v>-82536</v>
      </c>
      <c r="H20" s="344">
        <v>-79866</v>
      </c>
      <c r="I20" s="344">
        <v>-82093</v>
      </c>
      <c r="J20" s="344">
        <v>-88975</v>
      </c>
      <c r="K20" s="344">
        <v>-99583</v>
      </c>
      <c r="L20" s="344">
        <v>-102806</v>
      </c>
      <c r="M20" s="344">
        <v>-103264</v>
      </c>
      <c r="N20" s="344">
        <v>-119571</v>
      </c>
      <c r="O20" s="344">
        <v>-99142</v>
      </c>
      <c r="P20" s="344">
        <v>-95630</v>
      </c>
      <c r="Q20" s="344">
        <v>-98185</v>
      </c>
      <c r="R20" s="344">
        <v>-112306</v>
      </c>
      <c r="S20" s="344">
        <v>-100660</v>
      </c>
      <c r="T20" s="344">
        <v>-98287</v>
      </c>
      <c r="U20" s="344">
        <v>-100046</v>
      </c>
      <c r="V20" s="344">
        <v>-112406</v>
      </c>
      <c r="W20" s="515">
        <v>-405263</v>
      </c>
      <c r="X20" s="519"/>
      <c r="Y20" s="519"/>
      <c r="Z20" s="520"/>
      <c r="AA20" s="520"/>
      <c r="AB20" s="520"/>
      <c r="AC20" s="520"/>
      <c r="AD20" s="520"/>
      <c r="AE20" s="520"/>
    </row>
    <row r="21" spans="1:31" s="15" customFormat="1" ht="12.6" customHeight="1">
      <c r="A21" s="13" t="s">
        <v>154</v>
      </c>
      <c r="B21" s="351" t="s">
        <v>155</v>
      </c>
      <c r="C21" s="344"/>
      <c r="D21" s="344"/>
      <c r="E21" s="344"/>
      <c r="F21" s="344"/>
      <c r="G21" s="344">
        <v>0</v>
      </c>
      <c r="H21" s="344">
        <v>0</v>
      </c>
      <c r="I21" s="344">
        <v>0</v>
      </c>
      <c r="J21" s="344">
        <v>0</v>
      </c>
      <c r="K21" s="344">
        <v>-52998</v>
      </c>
      <c r="L21" s="344">
        <v>-54412</v>
      </c>
      <c r="M21" s="344">
        <v>-54283</v>
      </c>
      <c r="N21" s="344">
        <v>-41258</v>
      </c>
      <c r="O21" s="344">
        <v>-53160</v>
      </c>
      <c r="P21" s="344">
        <v>-51080</v>
      </c>
      <c r="Q21" s="344">
        <v>-48048</v>
      </c>
      <c r="R21" s="344">
        <v>-36044</v>
      </c>
      <c r="S21" s="344">
        <v>-47267</v>
      </c>
      <c r="T21" s="344">
        <v>-45470</v>
      </c>
      <c r="U21" s="344">
        <v>-44210</v>
      </c>
      <c r="V21" s="344">
        <v>-30624</v>
      </c>
      <c r="W21" s="515">
        <v>-188332</v>
      </c>
      <c r="X21" s="519"/>
      <c r="Y21" s="519"/>
      <c r="Z21" s="520"/>
      <c r="AA21" s="520"/>
      <c r="AB21" s="520"/>
      <c r="AC21" s="520"/>
      <c r="AD21" s="520"/>
      <c r="AE21" s="520"/>
    </row>
    <row r="22" spans="1:31" s="15" customFormat="1" ht="15" customHeight="1">
      <c r="A22" s="13" t="s">
        <v>58</v>
      </c>
      <c r="B22" s="351" t="s">
        <v>11</v>
      </c>
      <c r="C22" s="344">
        <v>-27993</v>
      </c>
      <c r="D22" s="344">
        <v>-16655</v>
      </c>
      <c r="E22" s="344">
        <v>-39161</v>
      </c>
      <c r="F22" s="344">
        <v>-30240</v>
      </c>
      <c r="G22" s="344">
        <v>-26161</v>
      </c>
      <c r="H22" s="344">
        <v>-84548</v>
      </c>
      <c r="I22" s="344">
        <v>-34081</v>
      </c>
      <c r="J22" s="344">
        <v>-47951</v>
      </c>
      <c r="K22" s="344">
        <v>-26793</v>
      </c>
      <c r="L22" s="344">
        <v>-46032</v>
      </c>
      <c r="M22" s="344">
        <v>-35419</v>
      </c>
      <c r="N22" s="344">
        <v>-303639</v>
      </c>
      <c r="O22" s="344">
        <v>-91341</v>
      </c>
      <c r="P22" s="344">
        <v>-150057</v>
      </c>
      <c r="Q22" s="344">
        <v>-54449</v>
      </c>
      <c r="R22" s="344">
        <v>-336003</v>
      </c>
      <c r="S22" s="344">
        <v>-249463</v>
      </c>
      <c r="T22" s="344">
        <v>-567601</v>
      </c>
      <c r="U22" s="344">
        <v>-197518</v>
      </c>
      <c r="V22" s="344">
        <v>-721514</v>
      </c>
      <c r="W22" s="515">
        <v>-631850</v>
      </c>
      <c r="X22" s="519"/>
      <c r="Y22" s="519"/>
      <c r="Z22" s="520"/>
      <c r="AA22" s="520"/>
      <c r="AB22" s="520"/>
      <c r="AC22" s="520"/>
      <c r="AD22" s="520"/>
      <c r="AE22" s="520"/>
    </row>
    <row r="23" spans="1:31" ht="30" customHeight="1">
      <c r="A23" s="10" t="s">
        <v>107</v>
      </c>
      <c r="B23" s="349" t="s">
        <v>49</v>
      </c>
      <c r="C23" s="342">
        <v>8655</v>
      </c>
      <c r="D23" s="342">
        <v>15157</v>
      </c>
      <c r="E23" s="342">
        <v>14734</v>
      </c>
      <c r="F23" s="342">
        <v>19718</v>
      </c>
      <c r="G23" s="342">
        <v>10998</v>
      </c>
      <c r="H23" s="342">
        <v>14504</v>
      </c>
      <c r="I23" s="342">
        <v>16752</v>
      </c>
      <c r="J23" s="342">
        <v>20413</v>
      </c>
      <c r="K23" s="342">
        <v>14338</v>
      </c>
      <c r="L23" s="342">
        <v>15945</v>
      </c>
      <c r="M23" s="342">
        <v>18641</v>
      </c>
      <c r="N23" s="342">
        <v>18268</v>
      </c>
      <c r="O23" s="342">
        <v>16699</v>
      </c>
      <c r="P23" s="342">
        <v>20140</v>
      </c>
      <c r="Q23" s="342">
        <v>31620</v>
      </c>
      <c r="R23" s="342">
        <v>17901</v>
      </c>
      <c r="S23" s="342">
        <v>19451</v>
      </c>
      <c r="T23" s="342">
        <v>19825</v>
      </c>
      <c r="U23" s="342">
        <v>18096</v>
      </c>
      <c r="V23" s="342">
        <v>16696</v>
      </c>
      <c r="W23" s="515">
        <v>86360</v>
      </c>
      <c r="X23" s="519"/>
      <c r="Y23" s="519"/>
    </row>
    <row r="24" spans="1:31" ht="15" customHeight="1">
      <c r="A24" s="16" t="s">
        <v>98</v>
      </c>
      <c r="B24" s="352" t="s">
        <v>99</v>
      </c>
      <c r="C24" s="345">
        <v>-106392</v>
      </c>
      <c r="D24" s="345">
        <v>-108320</v>
      </c>
      <c r="E24" s="345">
        <v>-109373</v>
      </c>
      <c r="F24" s="345">
        <v>-113471</v>
      </c>
      <c r="G24" s="345">
        <v>-113444</v>
      </c>
      <c r="H24" s="345">
        <v>-119546</v>
      </c>
      <c r="I24" s="345">
        <v>-123515</v>
      </c>
      <c r="J24" s="345">
        <v>-143255</v>
      </c>
      <c r="K24" s="345">
        <v>-153693</v>
      </c>
      <c r="L24" s="345">
        <v>-151603</v>
      </c>
      <c r="M24" s="345">
        <v>-146433</v>
      </c>
      <c r="N24" s="345">
        <v>-147305</v>
      </c>
      <c r="O24" s="345">
        <v>-148629</v>
      </c>
      <c r="P24" s="345">
        <v>-152499</v>
      </c>
      <c r="Q24" s="345">
        <v>-147835</v>
      </c>
      <c r="R24" s="345">
        <v>-153040</v>
      </c>
      <c r="S24" s="345">
        <v>-152960</v>
      </c>
      <c r="T24" s="345">
        <v>-147545</v>
      </c>
      <c r="U24" s="345">
        <v>-149589</v>
      </c>
      <c r="V24" s="345">
        <v>-164344</v>
      </c>
      <c r="W24" s="515">
        <v>-602003</v>
      </c>
      <c r="X24" s="519"/>
      <c r="Y24" s="519"/>
    </row>
    <row r="25" spans="1:31" ht="15" customHeight="1">
      <c r="A25" s="11" t="s">
        <v>93</v>
      </c>
      <c r="B25" s="350" t="s">
        <v>12</v>
      </c>
      <c r="C25" s="343">
        <v>739445</v>
      </c>
      <c r="D25" s="343">
        <v>930799</v>
      </c>
      <c r="E25" s="343">
        <v>817797</v>
      </c>
      <c r="F25" s="343">
        <v>833439</v>
      </c>
      <c r="G25" s="343">
        <v>708391</v>
      </c>
      <c r="H25" s="343">
        <v>908115</v>
      </c>
      <c r="I25" s="343">
        <v>777880</v>
      </c>
      <c r="J25" s="343">
        <v>1029898</v>
      </c>
      <c r="K25" s="343">
        <v>604190</v>
      </c>
      <c r="L25" s="343">
        <v>876914</v>
      </c>
      <c r="M25" s="343">
        <v>1006936</v>
      </c>
      <c r="N25" s="343">
        <v>756556</v>
      </c>
      <c r="O25" s="343">
        <v>384954</v>
      </c>
      <c r="P25" s="343">
        <v>504920</v>
      </c>
      <c r="Q25" s="343">
        <v>729427</v>
      </c>
      <c r="R25" s="343">
        <v>261596</v>
      </c>
      <c r="S25" s="343">
        <v>361525</v>
      </c>
      <c r="T25" s="343">
        <v>430884</v>
      </c>
      <c r="U25" s="343">
        <v>817489</v>
      </c>
      <c r="V25" s="343">
        <v>447930</v>
      </c>
      <c r="W25" s="515">
        <v>1880897</v>
      </c>
      <c r="X25" s="519"/>
      <c r="Y25" s="519"/>
    </row>
    <row r="26" spans="1:31" ht="15" customHeight="1">
      <c r="A26" s="17" t="s">
        <v>94</v>
      </c>
      <c r="B26" s="353" t="s">
        <v>13</v>
      </c>
      <c r="C26" s="345">
        <v>-212812</v>
      </c>
      <c r="D26" s="345">
        <v>-199737</v>
      </c>
      <c r="E26" s="345">
        <v>-188610</v>
      </c>
      <c r="F26" s="345">
        <v>-215548</v>
      </c>
      <c r="G26" s="345">
        <v>-180987</v>
      </c>
      <c r="H26" s="345">
        <v>-176520</v>
      </c>
      <c r="I26" s="345">
        <v>-201320</v>
      </c>
      <c r="J26" s="345">
        <v>-168312</v>
      </c>
      <c r="K26" s="345">
        <v>-191634</v>
      </c>
      <c r="L26" s="345">
        <v>-198989</v>
      </c>
      <c r="M26" s="345">
        <v>-227709</v>
      </c>
      <c r="N26" s="345">
        <v>-182156</v>
      </c>
      <c r="O26" s="345">
        <v>-152077</v>
      </c>
      <c r="P26" s="345">
        <v>-157779</v>
      </c>
      <c r="Q26" s="345">
        <v>-189459</v>
      </c>
      <c r="R26" s="345">
        <v>-144408</v>
      </c>
      <c r="S26" s="345">
        <v>-168668</v>
      </c>
      <c r="T26" s="345">
        <v>-185362</v>
      </c>
      <c r="U26" s="345">
        <v>-212657</v>
      </c>
      <c r="V26" s="345">
        <v>-238735</v>
      </c>
      <c r="W26" s="515">
        <v>-643723</v>
      </c>
      <c r="X26" s="519"/>
      <c r="Y26" s="519"/>
    </row>
    <row r="27" spans="1:31" ht="15" customHeight="1">
      <c r="A27" s="7" t="s">
        <v>95</v>
      </c>
      <c r="B27" s="347" t="s">
        <v>50</v>
      </c>
      <c r="C27" s="341">
        <v>526633</v>
      </c>
      <c r="D27" s="341">
        <v>731062</v>
      </c>
      <c r="E27" s="341">
        <v>629187</v>
      </c>
      <c r="F27" s="341">
        <v>617891</v>
      </c>
      <c r="G27" s="341">
        <v>527404</v>
      </c>
      <c r="H27" s="341">
        <v>731595</v>
      </c>
      <c r="I27" s="341">
        <v>576560</v>
      </c>
      <c r="J27" s="341">
        <v>861586</v>
      </c>
      <c r="K27" s="341">
        <v>412556</v>
      </c>
      <c r="L27" s="341">
        <v>677925</v>
      </c>
      <c r="M27" s="341">
        <v>779227</v>
      </c>
      <c r="N27" s="341">
        <v>574400</v>
      </c>
      <c r="O27" s="341">
        <v>232877</v>
      </c>
      <c r="P27" s="341">
        <v>347141</v>
      </c>
      <c r="Q27" s="341">
        <v>539968</v>
      </c>
      <c r="R27" s="341">
        <v>117188</v>
      </c>
      <c r="S27" s="341">
        <v>192857</v>
      </c>
      <c r="T27" s="341">
        <v>245522</v>
      </c>
      <c r="U27" s="341">
        <v>604832</v>
      </c>
      <c r="V27" s="341">
        <v>209195</v>
      </c>
      <c r="W27" s="515">
        <v>1237174</v>
      </c>
      <c r="X27" s="519"/>
      <c r="Y27" s="519"/>
    </row>
    <row r="28" spans="1:31" ht="15" customHeight="1">
      <c r="A28" s="16" t="s">
        <v>96</v>
      </c>
      <c r="B28" s="352" t="s">
        <v>51</v>
      </c>
      <c r="C28" s="345"/>
      <c r="D28" s="345"/>
      <c r="E28" s="345"/>
      <c r="F28" s="345"/>
      <c r="G28" s="345"/>
      <c r="H28" s="345"/>
      <c r="I28" s="345"/>
      <c r="J28" s="345"/>
      <c r="K28" s="345"/>
      <c r="L28" s="345"/>
      <c r="M28" s="345"/>
      <c r="N28" s="345"/>
      <c r="O28" s="345"/>
      <c r="P28" s="345"/>
      <c r="Q28" s="345"/>
      <c r="R28" s="345"/>
      <c r="S28" s="345"/>
      <c r="T28" s="345"/>
      <c r="U28" s="345"/>
      <c r="V28" s="345"/>
      <c r="W28" s="515">
        <v>0</v>
      </c>
      <c r="X28" s="519"/>
      <c r="Y28" s="519"/>
    </row>
    <row r="29" spans="1:31" ht="15" customHeight="1">
      <c r="A29" s="10" t="s">
        <v>698</v>
      </c>
      <c r="B29" s="10" t="s">
        <v>697</v>
      </c>
      <c r="C29" s="342">
        <v>452461</v>
      </c>
      <c r="D29" s="342">
        <v>647914</v>
      </c>
      <c r="E29" s="342">
        <v>556427</v>
      </c>
      <c r="F29" s="342">
        <v>542511</v>
      </c>
      <c r="G29" s="342">
        <v>433933</v>
      </c>
      <c r="H29" s="342">
        <v>643810</v>
      </c>
      <c r="I29" s="342">
        <v>497466</v>
      </c>
      <c r="J29" s="342">
        <v>788145</v>
      </c>
      <c r="K29" s="342">
        <v>339007</v>
      </c>
      <c r="L29" s="342">
        <v>596465</v>
      </c>
      <c r="M29" s="342">
        <v>695841</v>
      </c>
      <c r="N29" s="342">
        <v>507034</v>
      </c>
      <c r="O29" s="342">
        <v>170934</v>
      </c>
      <c r="P29" s="342">
        <v>304853</v>
      </c>
      <c r="Q29" s="342">
        <v>479834</v>
      </c>
      <c r="R29" s="342">
        <v>81546</v>
      </c>
      <c r="S29" s="342">
        <v>151752</v>
      </c>
      <c r="T29" s="342">
        <v>222544</v>
      </c>
      <c r="U29" s="342">
        <v>543830</v>
      </c>
      <c r="V29" s="342">
        <v>193558</v>
      </c>
      <c r="W29" s="515">
        <v>1037167</v>
      </c>
      <c r="X29" s="519"/>
      <c r="Y29" s="519"/>
    </row>
    <row r="30" spans="1:31" ht="15" customHeight="1">
      <c r="A30" s="18" t="s">
        <v>97</v>
      </c>
      <c r="B30" s="354" t="s">
        <v>14</v>
      </c>
      <c r="C30" s="346">
        <v>74172</v>
      </c>
      <c r="D30" s="346">
        <v>83148</v>
      </c>
      <c r="E30" s="346">
        <v>72760</v>
      </c>
      <c r="F30" s="346">
        <v>75380</v>
      </c>
      <c r="G30" s="346">
        <v>93471</v>
      </c>
      <c r="H30" s="346">
        <v>87785</v>
      </c>
      <c r="I30" s="346">
        <v>79094</v>
      </c>
      <c r="J30" s="346">
        <v>73441</v>
      </c>
      <c r="K30" s="346">
        <v>73549</v>
      </c>
      <c r="L30" s="346">
        <v>81460</v>
      </c>
      <c r="M30" s="346">
        <v>83386</v>
      </c>
      <c r="N30" s="346">
        <v>67366</v>
      </c>
      <c r="O30" s="403">
        <v>61943</v>
      </c>
      <c r="P30" s="403">
        <v>42288</v>
      </c>
      <c r="Q30" s="403">
        <v>60134</v>
      </c>
      <c r="R30" s="403">
        <v>35642</v>
      </c>
      <c r="S30" s="403">
        <v>41105</v>
      </c>
      <c r="T30" s="403">
        <v>22978</v>
      </c>
      <c r="U30" s="403">
        <v>61002</v>
      </c>
      <c r="V30" s="403">
        <v>15637</v>
      </c>
      <c r="W30" s="515">
        <v>200007</v>
      </c>
      <c r="X30" s="519"/>
      <c r="Y30" s="519"/>
    </row>
    <row r="31" spans="1:31" s="451" customFormat="1" ht="17.25" customHeight="1">
      <c r="M31" s="519"/>
      <c r="Q31" s="521"/>
      <c r="R31" s="521"/>
      <c r="S31" s="521"/>
      <c r="T31" s="521"/>
      <c r="U31" s="521"/>
      <c r="V31" s="521"/>
    </row>
    <row r="32" spans="1:31" s="451" customFormat="1">
      <c r="R32" s="452"/>
      <c r="S32" s="452"/>
      <c r="T32" s="521"/>
      <c r="U32" s="502"/>
      <c r="V32" s="502"/>
    </row>
    <row r="33" spans="18:22" s="451" customFormat="1">
      <c r="R33" s="452"/>
      <c r="S33" s="452"/>
      <c r="T33" s="502"/>
      <c r="U33" s="502"/>
      <c r="V33" s="502"/>
    </row>
    <row r="34" spans="18:22" s="451" customFormat="1">
      <c r="R34" s="452"/>
      <c r="S34" s="452"/>
      <c r="T34" s="502"/>
      <c r="U34" s="502"/>
      <c r="V34" s="502"/>
    </row>
    <row r="35" spans="18:22" s="451" customFormat="1">
      <c r="R35" s="452"/>
      <c r="S35" s="452"/>
      <c r="T35" s="502"/>
      <c r="U35" s="502"/>
      <c r="V35" s="502"/>
    </row>
    <row r="36" spans="18:22" s="451" customFormat="1">
      <c r="T36" s="521"/>
      <c r="U36" s="521"/>
      <c r="V36" s="521"/>
    </row>
    <row r="37" spans="18:22" s="451" customFormat="1">
      <c r="T37" s="521"/>
      <c r="U37" s="521"/>
      <c r="V37" s="521"/>
    </row>
    <row r="38" spans="18:22" s="451" customFormat="1">
      <c r="T38" s="521"/>
      <c r="U38" s="521"/>
      <c r="V38" s="521"/>
    </row>
    <row r="39" spans="18:22" s="451" customFormat="1">
      <c r="T39" s="521"/>
      <c r="U39" s="521"/>
      <c r="V39" s="521"/>
    </row>
    <row r="40" spans="18:22" s="451" customFormat="1">
      <c r="T40" s="521"/>
      <c r="U40" s="521"/>
      <c r="V40" s="521"/>
    </row>
    <row r="41" spans="18:22" s="451" customFormat="1">
      <c r="T41" s="521"/>
      <c r="U41" s="521"/>
      <c r="V41" s="521"/>
    </row>
    <row r="42" spans="18:22" s="451" customFormat="1">
      <c r="T42" s="521"/>
      <c r="U42" s="521"/>
      <c r="V42" s="521"/>
    </row>
    <row r="43" spans="18:22" s="451" customFormat="1">
      <c r="T43" s="521"/>
      <c r="U43" s="521"/>
      <c r="V43" s="521"/>
    </row>
    <row r="44" spans="18:22" s="451" customFormat="1">
      <c r="T44" s="521"/>
      <c r="U44" s="521"/>
      <c r="V44" s="521"/>
    </row>
    <row r="45" spans="18:22" s="451" customFormat="1">
      <c r="T45" s="521"/>
      <c r="U45" s="521"/>
      <c r="V45" s="521"/>
    </row>
    <row r="46" spans="18:22" s="451" customFormat="1">
      <c r="T46" s="521"/>
      <c r="U46" s="521"/>
      <c r="V46" s="521"/>
    </row>
    <row r="47" spans="18:22" s="451" customFormat="1">
      <c r="T47" s="521"/>
      <c r="U47" s="521"/>
      <c r="V47" s="521"/>
    </row>
    <row r="48" spans="18:22" s="451" customFormat="1">
      <c r="T48" s="521"/>
      <c r="U48" s="521"/>
      <c r="V48" s="521"/>
    </row>
    <row r="49" spans="20:22" s="451" customFormat="1">
      <c r="T49" s="521"/>
      <c r="U49" s="521"/>
      <c r="V49" s="521"/>
    </row>
    <row r="50" spans="20:22" s="451" customFormat="1">
      <c r="T50" s="521"/>
      <c r="U50" s="521"/>
      <c r="V50" s="521"/>
    </row>
    <row r="51" spans="20:22" s="451" customFormat="1">
      <c r="T51" s="521"/>
      <c r="U51" s="521"/>
      <c r="V51" s="521"/>
    </row>
    <row r="52" spans="20:22" s="451" customFormat="1">
      <c r="T52" s="521"/>
      <c r="U52" s="521"/>
      <c r="V52" s="521"/>
    </row>
    <row r="53" spans="20:22" s="451" customFormat="1">
      <c r="T53" s="521"/>
      <c r="U53" s="521"/>
      <c r="V53" s="521"/>
    </row>
    <row r="54" spans="20:22" s="451" customFormat="1">
      <c r="T54" s="521"/>
      <c r="U54" s="521"/>
      <c r="V54" s="521"/>
    </row>
    <row r="55" spans="20:22" s="451" customFormat="1">
      <c r="T55" s="521"/>
      <c r="U55" s="521"/>
      <c r="V55" s="521"/>
    </row>
  </sheetData>
  <customSheetViews>
    <customSheetView guid="{FD6B9644-7869-4AE4-B5F4-2F6A3AB7CBDB}">
      <pane xSplit="2" ySplit="1" topLeftCell="N2" activePane="bottomRight" state="frozen"/>
      <selection pane="bottomRight" activeCell="C2" sqref="C2"/>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9AF4A83C-CF57-4B40-8A74-6A0EA6C2FE5C}" hiddenColumns="1">
      <selection activeCell="U28" sqref="U28"/>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687A4863-1825-4D63-B732-E76682E6DE4F}" hiddenColumns="1" topLeftCell="A6">
      <selection activeCell="A17" sqref="A17"/>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8DA78CF1-615A-4626-9893-6751995631A4}" hiddenColumns="1" topLeftCell="M10">
      <selection activeCell="S19" sqref="S19"/>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12F8D032-8143-430B-8DFF-852E8796C402}" topLeftCell="K21">
      <selection activeCell="S36" sqref="S36"/>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899D69CD-4B7E-42BC-9944-5BD922EB798C}" topLeftCell="P22">
      <selection activeCell="X2" sqref="X2"/>
      <pageMargins left="0.78740157480314965" right="0.78740157480314965" top="0.98425196850393704" bottom="0.98425196850393704" header="0.51181102362204722" footer="0.51181102362204722"/>
      <pageSetup paperSize="9" scale="44" orientation="landscape" r:id="rId6"/>
      <headerFooter alignWithMargins="0"/>
    </customSheetView>
    <customSheetView guid="{25FAB884-5E17-4008-8139-33D910C7DEFE}" topLeftCell="C1">
      <selection activeCell="U13" sqref="U13"/>
      <pageMargins left="0.78740157480314965" right="0.78740157480314965" top="0.98425196850393704" bottom="0.98425196850393704" header="0.51181102362204722" footer="0.51181102362204722"/>
      <pageSetup paperSize="9" scale="44" orientation="landscape" r:id="rId7"/>
      <headerFooter alignWithMargins="0"/>
    </customSheetView>
  </customSheetViews>
  <pageMargins left="0.78740157480314965" right="0.78740157480314965" top="0.98425196850393704" bottom="0.98425196850393704" header="0.51181102362204722" footer="0.51181102362204722"/>
  <pageSetup paperSize="9" scale="44" orientation="landscape" r:id="rId8"/>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3"/>
  <sheetViews>
    <sheetView showGridLines="0" topLeftCell="H1" workbookViewId="0">
      <selection activeCell="K28" sqref="K28"/>
    </sheetView>
  </sheetViews>
  <sheetFormatPr defaultColWidth="9.140625" defaultRowHeight="16.5"/>
  <cols>
    <col min="1" max="1" width="1.5703125" style="131" customWidth="1"/>
    <col min="2" max="2" width="4.42578125" style="131" customWidth="1"/>
    <col min="3" max="3" width="39.85546875" style="131" customWidth="1"/>
    <col min="4" max="4" width="38.140625" style="131" customWidth="1"/>
    <col min="5" max="5" width="6.85546875" style="131" bestFit="1" customWidth="1"/>
    <col min="6" max="6" width="6.85546875" style="131" customWidth="1"/>
    <col min="7" max="7" width="16.85546875" style="139" customWidth="1"/>
    <col min="8" max="10" width="16.85546875" style="131" customWidth="1"/>
    <col min="11" max="11" width="16.85546875" style="139" customWidth="1"/>
    <col min="12" max="21" width="16.85546875" style="131" customWidth="1"/>
    <col min="22" max="16384" width="9.140625" style="131"/>
  </cols>
  <sheetData>
    <row r="1" spans="3:28" ht="12" customHeight="1">
      <c r="C1" s="134"/>
      <c r="D1" s="134"/>
      <c r="E1" s="134"/>
      <c r="F1" s="134"/>
      <c r="G1" s="138"/>
      <c r="H1" s="138"/>
      <c r="I1" s="138"/>
      <c r="J1" s="138"/>
      <c r="K1" s="138"/>
      <c r="L1" s="138"/>
      <c r="M1" s="138"/>
      <c r="N1" s="138"/>
      <c r="O1" s="138"/>
      <c r="P1" s="138"/>
      <c r="Q1" s="138"/>
      <c r="R1" s="138"/>
      <c r="S1" s="138"/>
      <c r="T1" s="138"/>
      <c r="U1" s="138"/>
    </row>
    <row r="2" spans="3:28" ht="26.25" customHeight="1">
      <c r="C2" s="129" t="s">
        <v>663</v>
      </c>
      <c r="D2" s="129" t="s">
        <v>454</v>
      </c>
      <c r="E2" s="129"/>
      <c r="F2" s="129"/>
      <c r="G2" s="130"/>
      <c r="H2" s="129"/>
      <c r="I2" s="129"/>
      <c r="J2" s="129"/>
      <c r="K2" s="130"/>
      <c r="L2" s="129"/>
      <c r="M2" s="129"/>
      <c r="N2" s="129"/>
      <c r="O2" s="129"/>
      <c r="P2" s="129"/>
      <c r="Q2" s="129"/>
      <c r="R2" s="129"/>
      <c r="S2" s="129"/>
      <c r="T2" s="129"/>
      <c r="U2" s="129"/>
    </row>
    <row r="3" spans="3:28" ht="15.75" customHeight="1" thickBot="1">
      <c r="C3" s="132" t="s">
        <v>445</v>
      </c>
      <c r="D3" s="132" t="s">
        <v>455</v>
      </c>
      <c r="E3" s="132"/>
      <c r="F3" s="132"/>
      <c r="G3" s="215" t="s">
        <v>476</v>
      </c>
      <c r="H3" s="215" t="s">
        <v>159</v>
      </c>
      <c r="I3" s="215" t="s">
        <v>160</v>
      </c>
      <c r="J3" s="215" t="s">
        <v>465</v>
      </c>
      <c r="K3" s="215" t="s">
        <v>444</v>
      </c>
      <c r="L3" s="215" t="s">
        <v>163</v>
      </c>
      <c r="M3" s="215" t="s">
        <v>164</v>
      </c>
      <c r="N3" s="215" t="s">
        <v>464</v>
      </c>
      <c r="O3" s="215" t="s">
        <v>443</v>
      </c>
      <c r="P3" s="133" t="s">
        <v>571</v>
      </c>
      <c r="Q3" s="133" t="s">
        <v>598</v>
      </c>
      <c r="R3" s="133" t="s">
        <v>626</v>
      </c>
      <c r="S3" s="415">
        <v>43921</v>
      </c>
      <c r="T3" s="415">
        <v>44012</v>
      </c>
      <c r="U3" s="415">
        <v>44104</v>
      </c>
    </row>
    <row r="4" spans="3:28" ht="12" customHeight="1">
      <c r="C4" s="134" t="s">
        <v>557</v>
      </c>
      <c r="D4" s="134" t="s">
        <v>558</v>
      </c>
      <c r="E4" s="135" t="s">
        <v>470</v>
      </c>
      <c r="F4" s="135" t="s">
        <v>472</v>
      </c>
      <c r="G4" s="142">
        <v>3212</v>
      </c>
      <c r="H4" s="142">
        <v>3253</v>
      </c>
      <c r="I4" s="142">
        <v>3314</v>
      </c>
      <c r="J4" s="142">
        <v>3388</v>
      </c>
      <c r="K4" s="142">
        <v>3452</v>
      </c>
      <c r="L4" s="142">
        <v>3526</v>
      </c>
      <c r="M4" s="142">
        <v>3601</v>
      </c>
      <c r="N4" s="142">
        <v>4019</v>
      </c>
      <c r="O4" s="142">
        <v>4126</v>
      </c>
      <c r="P4" s="142">
        <v>4229</v>
      </c>
      <c r="Q4" s="142">
        <v>4293</v>
      </c>
      <c r="R4" s="142">
        <v>4424</v>
      </c>
      <c r="S4" s="142">
        <v>3988</v>
      </c>
      <c r="T4" s="142">
        <v>4056</v>
      </c>
      <c r="U4" s="142">
        <v>6719</v>
      </c>
      <c r="V4" s="290"/>
      <c r="W4" s="290"/>
      <c r="X4" s="290"/>
      <c r="Y4" s="290"/>
      <c r="Z4" s="290"/>
      <c r="AA4" s="290"/>
      <c r="AB4" s="290"/>
    </row>
    <row r="5" spans="3:28" ht="12" customHeight="1">
      <c r="C5" s="236" t="s">
        <v>555</v>
      </c>
      <c r="D5" s="134" t="s">
        <v>556</v>
      </c>
      <c r="E5" s="135" t="s">
        <v>471</v>
      </c>
      <c r="F5" s="135" t="s">
        <v>472</v>
      </c>
      <c r="G5" s="142">
        <v>2002</v>
      </c>
      <c r="H5" s="142">
        <v>2007</v>
      </c>
      <c r="I5" s="142">
        <v>2017</v>
      </c>
      <c r="J5" s="142">
        <v>2056</v>
      </c>
      <c r="K5" s="142">
        <v>2111</v>
      </c>
      <c r="L5" s="142">
        <v>2136</v>
      </c>
      <c r="M5" s="142">
        <v>2175</v>
      </c>
      <c r="N5" s="142">
        <v>2345</v>
      </c>
      <c r="O5" s="142">
        <v>2401</v>
      </c>
      <c r="P5" s="142">
        <v>2408</v>
      </c>
      <c r="Q5" s="142">
        <v>2459</v>
      </c>
      <c r="R5" s="142">
        <v>2510</v>
      </c>
      <c r="S5" s="142">
        <v>2607</v>
      </c>
      <c r="T5" s="142">
        <v>2635</v>
      </c>
      <c r="U5" s="142">
        <v>2880</v>
      </c>
      <c r="V5" s="290"/>
      <c r="W5" s="290"/>
      <c r="X5" s="290"/>
      <c r="Y5" s="290"/>
      <c r="Z5" s="290"/>
      <c r="AA5" s="290"/>
      <c r="AB5" s="290"/>
    </row>
    <row r="6" spans="3:28" ht="12" customHeight="1">
      <c r="C6" s="134" t="s">
        <v>561</v>
      </c>
      <c r="D6" s="134" t="s">
        <v>562</v>
      </c>
      <c r="E6" s="135" t="s">
        <v>471</v>
      </c>
      <c r="F6" s="135" t="s">
        <v>472</v>
      </c>
      <c r="G6" s="142">
        <v>909</v>
      </c>
      <c r="H6" s="142">
        <v>963</v>
      </c>
      <c r="I6" s="142">
        <v>1015</v>
      </c>
      <c r="J6" s="142">
        <v>1094</v>
      </c>
      <c r="K6" s="142">
        <v>1139</v>
      </c>
      <c r="L6" s="142">
        <v>1183</v>
      </c>
      <c r="M6" s="142">
        <v>1244</v>
      </c>
      <c r="N6" s="142">
        <v>1337</v>
      </c>
      <c r="O6" s="142">
        <v>1400</v>
      </c>
      <c r="P6" s="142">
        <v>1461</v>
      </c>
      <c r="Q6" s="142">
        <v>1527</v>
      </c>
      <c r="R6" s="142">
        <v>1577</v>
      </c>
      <c r="S6" s="142">
        <v>1647</v>
      </c>
      <c r="T6" s="142">
        <v>1703</v>
      </c>
      <c r="U6" s="142">
        <v>1895</v>
      </c>
      <c r="V6" s="290"/>
      <c r="W6" s="290"/>
      <c r="X6" s="290"/>
      <c r="Y6" s="290"/>
      <c r="Z6" s="290"/>
      <c r="AA6" s="290"/>
      <c r="AB6" s="290"/>
    </row>
    <row r="7" spans="3:28" ht="10.5" customHeight="1">
      <c r="C7" s="204" t="s">
        <v>446</v>
      </c>
      <c r="D7" s="204" t="s">
        <v>456</v>
      </c>
      <c r="E7" s="205" t="s">
        <v>471</v>
      </c>
      <c r="F7" s="205" t="s">
        <v>472</v>
      </c>
      <c r="G7" s="212">
        <v>3470</v>
      </c>
      <c r="H7" s="212">
        <v>3471</v>
      </c>
      <c r="I7" s="212">
        <v>3538</v>
      </c>
      <c r="J7" s="212">
        <v>3624</v>
      </c>
      <c r="K7" s="212">
        <v>3630</v>
      </c>
      <c r="L7" s="212">
        <v>3694</v>
      </c>
      <c r="M7" s="212">
        <v>3761</v>
      </c>
      <c r="N7" s="212">
        <v>3981</v>
      </c>
      <c r="O7" s="212">
        <v>4082</v>
      </c>
      <c r="P7" s="284">
        <v>4054</v>
      </c>
      <c r="Q7" s="284">
        <v>4136</v>
      </c>
      <c r="R7" s="284">
        <v>4163</v>
      </c>
      <c r="S7" s="284">
        <v>4214</v>
      </c>
      <c r="T7" s="284">
        <v>4231</v>
      </c>
      <c r="U7" s="284">
        <v>4248</v>
      </c>
      <c r="V7" s="290"/>
      <c r="W7" s="290"/>
      <c r="X7" s="290"/>
      <c r="Y7" s="290"/>
      <c r="Z7" s="290"/>
      <c r="AA7" s="290"/>
      <c r="AB7" s="290"/>
    </row>
    <row r="8" spans="3:28" ht="10.5" customHeight="1">
      <c r="C8" s="136" t="s">
        <v>447</v>
      </c>
      <c r="D8" s="136" t="s">
        <v>457</v>
      </c>
      <c r="E8" s="137" t="s">
        <v>470</v>
      </c>
      <c r="F8" s="137" t="s">
        <v>472</v>
      </c>
      <c r="G8" s="145">
        <v>1225</v>
      </c>
      <c r="H8" s="145">
        <v>1233</v>
      </c>
      <c r="I8" s="145">
        <v>1257</v>
      </c>
      <c r="J8" s="145">
        <v>1271</v>
      </c>
      <c r="K8" s="145">
        <v>1272</v>
      </c>
      <c r="L8" s="145">
        <v>1273</v>
      </c>
      <c r="M8" s="145">
        <v>1279</v>
      </c>
      <c r="N8" s="145">
        <v>1325</v>
      </c>
      <c r="O8" s="145">
        <v>1331</v>
      </c>
      <c r="P8" s="213">
        <v>1302</v>
      </c>
      <c r="Q8" s="213">
        <v>1289</v>
      </c>
      <c r="R8" s="213">
        <v>1270</v>
      </c>
      <c r="S8" s="213">
        <v>1243</v>
      </c>
      <c r="T8" s="213">
        <v>1237</v>
      </c>
      <c r="U8" s="213">
        <v>1230</v>
      </c>
      <c r="V8" s="290"/>
      <c r="W8" s="290"/>
      <c r="X8" s="290"/>
      <c r="Y8" s="290"/>
      <c r="Z8" s="290"/>
      <c r="AA8" s="290"/>
      <c r="AB8" s="290"/>
    </row>
    <row r="9" spans="3:28" ht="12" customHeight="1">
      <c r="C9" s="134" t="s">
        <v>448</v>
      </c>
      <c r="D9" s="134" t="s">
        <v>458</v>
      </c>
      <c r="E9" s="135" t="s">
        <v>470</v>
      </c>
      <c r="F9" s="135" t="s">
        <v>472</v>
      </c>
      <c r="G9" s="142">
        <v>6387</v>
      </c>
      <c r="H9" s="142">
        <v>6402</v>
      </c>
      <c r="I9" s="142">
        <v>6353</v>
      </c>
      <c r="J9" s="142">
        <v>6454</v>
      </c>
      <c r="K9" s="142">
        <v>6487</v>
      </c>
      <c r="L9" s="142">
        <v>6532</v>
      </c>
      <c r="M9" s="142">
        <v>6539</v>
      </c>
      <c r="N9" s="142">
        <v>6956</v>
      </c>
      <c r="O9" s="142">
        <v>6995</v>
      </c>
      <c r="P9" s="142">
        <v>7049</v>
      </c>
      <c r="Q9" s="142">
        <v>7151</v>
      </c>
      <c r="R9" s="142">
        <v>7247</v>
      </c>
      <c r="S9" s="142">
        <v>7215</v>
      </c>
      <c r="T9" s="142">
        <v>7164</v>
      </c>
      <c r="U9" s="142">
        <v>7185</v>
      </c>
      <c r="V9" s="290"/>
      <c r="W9" s="290"/>
      <c r="X9" s="290"/>
      <c r="Y9" s="290"/>
      <c r="Z9" s="290"/>
      <c r="AA9" s="290"/>
      <c r="AB9" s="290"/>
    </row>
    <row r="10" spans="3:28" ht="12" customHeight="1">
      <c r="C10" s="206" t="s">
        <v>473</v>
      </c>
      <c r="D10" s="206" t="s">
        <v>474</v>
      </c>
      <c r="E10" s="207" t="s">
        <v>470</v>
      </c>
      <c r="F10" s="207" t="s">
        <v>472</v>
      </c>
      <c r="G10" s="213">
        <v>3935</v>
      </c>
      <c r="H10" s="213">
        <v>3977</v>
      </c>
      <c r="I10" s="213">
        <v>3916</v>
      </c>
      <c r="J10" s="213">
        <v>3954</v>
      </c>
      <c r="K10" s="213">
        <v>3993</v>
      </c>
      <c r="L10" s="213">
        <v>4050</v>
      </c>
      <c r="M10" s="213">
        <v>4103</v>
      </c>
      <c r="N10" s="213">
        <v>4459</v>
      </c>
      <c r="O10" s="213">
        <v>4490</v>
      </c>
      <c r="P10" s="213">
        <v>4535</v>
      </c>
      <c r="Q10" s="213">
        <v>4598</v>
      </c>
      <c r="R10" s="213">
        <v>4643</v>
      </c>
      <c r="S10" s="213">
        <v>4720</v>
      </c>
      <c r="T10" s="213">
        <v>4765</v>
      </c>
      <c r="U10" s="213">
        <v>4844</v>
      </c>
      <c r="V10" s="290"/>
      <c r="W10" s="290"/>
      <c r="X10" s="290"/>
      <c r="Y10" s="290"/>
      <c r="Z10" s="290"/>
      <c r="AA10" s="290"/>
      <c r="AB10" s="290"/>
    </row>
    <row r="11" spans="3:28" ht="12" customHeight="1">
      <c r="C11" s="134" t="s">
        <v>449</v>
      </c>
      <c r="D11" s="134" t="s">
        <v>459</v>
      </c>
      <c r="E11" s="135" t="s">
        <v>450</v>
      </c>
      <c r="F11" s="135" t="s">
        <v>460</v>
      </c>
      <c r="G11" s="142">
        <v>792</v>
      </c>
      <c r="H11" s="142">
        <v>759</v>
      </c>
      <c r="I11" s="142">
        <v>752</v>
      </c>
      <c r="J11" s="142">
        <v>735</v>
      </c>
      <c r="K11" s="142">
        <v>720</v>
      </c>
      <c r="L11" s="142">
        <v>693</v>
      </c>
      <c r="M11" s="142">
        <v>673</v>
      </c>
      <c r="N11" s="142">
        <v>764</v>
      </c>
      <c r="O11" s="142">
        <v>723</v>
      </c>
      <c r="P11" s="142">
        <v>682</v>
      </c>
      <c r="Q11" s="142">
        <v>675</v>
      </c>
      <c r="R11" s="142">
        <v>655</v>
      </c>
      <c r="S11" s="142">
        <v>629</v>
      </c>
      <c r="T11" s="142">
        <v>584</v>
      </c>
      <c r="U11" s="142">
        <v>566</v>
      </c>
      <c r="V11" s="290"/>
      <c r="W11" s="290"/>
      <c r="X11" s="290"/>
      <c r="Y11" s="290"/>
      <c r="Z11" s="290"/>
      <c r="AA11" s="290"/>
      <c r="AB11" s="290"/>
    </row>
    <row r="12" spans="3:28" ht="12" customHeight="1">
      <c r="C12" s="134" t="s">
        <v>451</v>
      </c>
      <c r="D12" s="134" t="s">
        <v>461</v>
      </c>
      <c r="E12" s="135" t="s">
        <v>450</v>
      </c>
      <c r="F12" s="135" t="s">
        <v>460</v>
      </c>
      <c r="G12" s="142">
        <v>260</v>
      </c>
      <c r="H12" s="142">
        <v>265</v>
      </c>
      <c r="I12" s="142">
        <v>262</v>
      </c>
      <c r="J12" s="142">
        <v>262</v>
      </c>
      <c r="K12" s="142">
        <v>276</v>
      </c>
      <c r="L12" s="142">
        <v>281</v>
      </c>
      <c r="M12" s="142">
        <v>289</v>
      </c>
      <c r="N12" s="142">
        <v>293</v>
      </c>
      <c r="O12" s="142">
        <v>297</v>
      </c>
      <c r="P12" s="142">
        <v>306</v>
      </c>
      <c r="Q12" s="142">
        <v>310</v>
      </c>
      <c r="R12" s="142">
        <v>317</v>
      </c>
      <c r="S12" s="142">
        <v>327</v>
      </c>
      <c r="T12" s="142">
        <v>369</v>
      </c>
      <c r="U12" s="142">
        <v>376</v>
      </c>
      <c r="V12" s="290"/>
      <c r="W12" s="290"/>
      <c r="X12" s="290"/>
      <c r="Y12" s="290"/>
      <c r="Z12" s="290"/>
      <c r="AA12" s="290"/>
      <c r="AB12" s="290"/>
    </row>
    <row r="13" spans="3:28" ht="12" customHeight="1">
      <c r="C13" s="134" t="s">
        <v>643</v>
      </c>
      <c r="D13" s="134" t="s">
        <v>644</v>
      </c>
      <c r="E13" s="135" t="s">
        <v>450</v>
      </c>
      <c r="F13" s="135" t="s">
        <v>460</v>
      </c>
      <c r="G13" s="450"/>
      <c r="H13" s="450"/>
      <c r="I13" s="450"/>
      <c r="J13" s="450"/>
      <c r="K13" s="450"/>
      <c r="L13" s="450"/>
      <c r="M13" s="450"/>
      <c r="N13" s="450"/>
      <c r="O13" s="450"/>
      <c r="P13" s="450"/>
      <c r="Q13" s="450"/>
      <c r="R13" s="142">
        <v>10</v>
      </c>
      <c r="S13" s="142">
        <v>11</v>
      </c>
      <c r="T13" s="142">
        <v>11</v>
      </c>
      <c r="U13" s="142">
        <v>12</v>
      </c>
      <c r="V13" s="290"/>
      <c r="W13" s="290"/>
      <c r="X13" s="290"/>
      <c r="Y13" s="290"/>
      <c r="Z13" s="290"/>
      <c r="AA13" s="290"/>
      <c r="AB13" s="290"/>
    </row>
    <row r="14" spans="3:28" ht="12" customHeight="1">
      <c r="C14" s="206" t="s">
        <v>466</v>
      </c>
      <c r="D14" s="206" t="s">
        <v>475</v>
      </c>
      <c r="E14" s="207" t="s">
        <v>467</v>
      </c>
      <c r="F14" s="207" t="s">
        <v>468</v>
      </c>
      <c r="G14" s="213">
        <v>1753</v>
      </c>
      <c r="H14" s="213">
        <v>1741</v>
      </c>
      <c r="I14" s="213">
        <v>1726</v>
      </c>
      <c r="J14" s="213">
        <v>1732</v>
      </c>
      <c r="K14" s="213">
        <v>1744</v>
      </c>
      <c r="L14" s="213">
        <v>1739</v>
      </c>
      <c r="M14" s="213">
        <v>1725</v>
      </c>
      <c r="N14" s="213">
        <v>1762</v>
      </c>
      <c r="O14" s="213">
        <v>1746</v>
      </c>
      <c r="P14" s="213">
        <v>1726</v>
      </c>
      <c r="Q14" s="213">
        <v>1716</v>
      </c>
      <c r="R14" s="213">
        <v>1700</v>
      </c>
      <c r="S14" s="213">
        <v>1697</v>
      </c>
      <c r="T14" s="213">
        <v>1682</v>
      </c>
      <c r="U14" s="213">
        <v>1674</v>
      </c>
      <c r="V14" s="290"/>
      <c r="W14" s="290"/>
      <c r="X14" s="290"/>
      <c r="Y14" s="290"/>
      <c r="Z14" s="290"/>
      <c r="AA14" s="290"/>
      <c r="AB14" s="290"/>
    </row>
    <row r="15" spans="3:28" ht="12" customHeight="1">
      <c r="C15" s="208" t="s">
        <v>452</v>
      </c>
      <c r="D15" s="209" t="s">
        <v>462</v>
      </c>
      <c r="E15" s="210" t="s">
        <v>453</v>
      </c>
      <c r="F15" s="211" t="s">
        <v>463</v>
      </c>
      <c r="G15" s="214">
        <v>14699</v>
      </c>
      <c r="H15" s="214">
        <v>14558</v>
      </c>
      <c r="I15" s="214">
        <v>14473</v>
      </c>
      <c r="J15" s="214">
        <v>14383</v>
      </c>
      <c r="K15" s="214">
        <v>14330</v>
      </c>
      <c r="L15" s="214">
        <v>14286</v>
      </c>
      <c r="M15" s="214">
        <v>14030</v>
      </c>
      <c r="N15" s="214">
        <v>15347</v>
      </c>
      <c r="O15" s="214">
        <v>14642</v>
      </c>
      <c r="P15" s="213">
        <v>14058</v>
      </c>
      <c r="Q15" s="213">
        <v>13630</v>
      </c>
      <c r="R15" s="213">
        <v>13642</v>
      </c>
      <c r="S15" s="213">
        <v>13383</v>
      </c>
      <c r="T15" s="213">
        <v>13201</v>
      </c>
      <c r="U15" s="213">
        <v>12788</v>
      </c>
      <c r="V15" s="290"/>
      <c r="W15" s="290"/>
      <c r="X15" s="290"/>
      <c r="Y15" s="290"/>
      <c r="Z15" s="290"/>
      <c r="AA15" s="290"/>
      <c r="AB15" s="290"/>
    </row>
    <row r="16" spans="3:28" ht="15.6" customHeight="1" thickBot="1">
      <c r="C16" s="132" t="s">
        <v>530</v>
      </c>
      <c r="D16" s="132" t="s">
        <v>531</v>
      </c>
      <c r="E16" s="132"/>
      <c r="F16" s="132"/>
      <c r="G16" s="215" t="s">
        <v>476</v>
      </c>
      <c r="H16" s="215" t="s">
        <v>159</v>
      </c>
      <c r="I16" s="215" t="s">
        <v>160</v>
      </c>
      <c r="J16" s="215" t="s">
        <v>465</v>
      </c>
      <c r="K16" s="215" t="s">
        <v>444</v>
      </c>
      <c r="L16" s="215" t="s">
        <v>163</v>
      </c>
      <c r="M16" s="215" t="s">
        <v>164</v>
      </c>
      <c r="N16" s="215" t="s">
        <v>464</v>
      </c>
      <c r="O16" s="215" t="s">
        <v>443</v>
      </c>
      <c r="P16" s="215" t="s">
        <v>571</v>
      </c>
      <c r="Q16" s="215" t="s">
        <v>598</v>
      </c>
      <c r="R16" s="215" t="s">
        <v>598</v>
      </c>
      <c r="S16" s="416">
        <f>S3</f>
        <v>43921</v>
      </c>
      <c r="T16" s="416">
        <v>44012</v>
      </c>
      <c r="U16" s="416">
        <v>44012</v>
      </c>
      <c r="V16" s="290"/>
      <c r="W16" s="290"/>
      <c r="X16" s="290"/>
      <c r="Y16" s="290"/>
      <c r="Z16" s="290"/>
      <c r="AA16" s="290"/>
      <c r="AB16" s="290"/>
    </row>
    <row r="17" spans="1:28" ht="14.45" customHeight="1">
      <c r="C17" s="141" t="s">
        <v>646</v>
      </c>
      <c r="D17" s="141" t="s">
        <v>647</v>
      </c>
      <c r="E17" s="137" t="s">
        <v>532</v>
      </c>
      <c r="F17" s="137" t="s">
        <v>533</v>
      </c>
      <c r="G17" s="145">
        <v>14019968</v>
      </c>
      <c r="H17" s="145">
        <v>14869743</v>
      </c>
      <c r="I17" s="145">
        <v>15566830</v>
      </c>
      <c r="J17" s="145">
        <v>15996843</v>
      </c>
      <c r="K17" s="145">
        <v>16431222</v>
      </c>
      <c r="L17" s="145">
        <v>16329736</v>
      </c>
      <c r="M17" s="145">
        <v>16199060</v>
      </c>
      <c r="N17" s="145">
        <v>15057490</v>
      </c>
      <c r="O17" s="145">
        <v>15380567</v>
      </c>
      <c r="P17" s="145">
        <v>15840643</v>
      </c>
      <c r="Q17" s="145">
        <v>16319225</v>
      </c>
      <c r="R17" s="145">
        <v>16919956</v>
      </c>
      <c r="S17" s="145">
        <v>12020262</v>
      </c>
      <c r="T17" s="145">
        <v>13064578</v>
      </c>
      <c r="U17" s="145">
        <v>14535650</v>
      </c>
      <c r="V17" s="290"/>
      <c r="W17" s="290"/>
      <c r="X17" s="290"/>
      <c r="Y17" s="290"/>
      <c r="Z17" s="290"/>
      <c r="AA17" s="290"/>
      <c r="AB17" s="290"/>
    </row>
    <row r="18" spans="1:28" ht="12" customHeight="1">
      <c r="C18" s="140"/>
      <c r="D18" s="140"/>
      <c r="E18" s="140"/>
      <c r="F18" s="140"/>
      <c r="G18" s="217"/>
      <c r="H18" s="217"/>
      <c r="I18" s="217"/>
      <c r="J18" s="217"/>
      <c r="K18" s="217"/>
      <c r="L18" s="217"/>
      <c r="M18" s="217"/>
      <c r="N18" s="217"/>
      <c r="O18" s="217"/>
      <c r="P18" s="217"/>
      <c r="Q18" s="217"/>
      <c r="R18" s="217"/>
      <c r="S18" s="217"/>
      <c r="T18" s="217"/>
      <c r="U18" s="217"/>
    </row>
    <row r="19" spans="1:28" ht="54" customHeight="1">
      <c r="A19" s="237"/>
      <c r="B19" s="238" t="s">
        <v>554</v>
      </c>
      <c r="C19" s="239" t="s">
        <v>657</v>
      </c>
      <c r="D19" s="245" t="s">
        <v>661</v>
      </c>
      <c r="G19" s="216"/>
      <c r="H19" s="216"/>
      <c r="I19" s="216"/>
      <c r="J19" s="216"/>
      <c r="K19" s="216"/>
      <c r="L19" s="216"/>
      <c r="M19" s="216"/>
      <c r="N19" s="216"/>
      <c r="O19" s="216"/>
    </row>
    <row r="20" spans="1:28" ht="60" customHeight="1">
      <c r="A20" s="237"/>
      <c r="B20" s="238" t="s">
        <v>553</v>
      </c>
      <c r="C20" s="239" t="s">
        <v>658</v>
      </c>
      <c r="D20" s="245" t="s">
        <v>659</v>
      </c>
      <c r="G20" s="216"/>
      <c r="H20" s="216"/>
      <c r="I20" s="216"/>
      <c r="J20" s="216"/>
      <c r="K20" s="216"/>
      <c r="L20" s="216"/>
      <c r="M20" s="216"/>
      <c r="N20" s="216"/>
      <c r="O20" s="216"/>
    </row>
    <row r="21" spans="1:28" ht="21.6" customHeight="1">
      <c r="B21" s="238" t="s">
        <v>430</v>
      </c>
      <c r="C21" s="239" t="s">
        <v>645</v>
      </c>
      <c r="D21" s="245" t="s">
        <v>660</v>
      </c>
      <c r="G21" s="216"/>
      <c r="H21" s="216"/>
      <c r="I21" s="216"/>
      <c r="J21" s="216"/>
      <c r="K21" s="216"/>
      <c r="L21" s="216"/>
      <c r="M21" s="216"/>
      <c r="N21" s="216"/>
      <c r="O21" s="216"/>
    </row>
    <row r="22" spans="1:28" ht="21" customHeight="1">
      <c r="B22" s="238" t="s">
        <v>431</v>
      </c>
      <c r="C22" s="239" t="s">
        <v>559</v>
      </c>
      <c r="D22" s="245" t="s">
        <v>560</v>
      </c>
      <c r="H22" s="143"/>
      <c r="K22" s="143"/>
      <c r="L22" s="143"/>
      <c r="N22" s="143"/>
      <c r="O22" s="143"/>
      <c r="P22" s="143"/>
      <c r="Q22" s="143"/>
      <c r="R22" s="143"/>
      <c r="S22" s="143"/>
      <c r="T22" s="143"/>
      <c r="U22" s="143"/>
    </row>
    <row r="23" spans="1:28" ht="12" customHeight="1">
      <c r="C23" s="134"/>
      <c r="D23" s="134"/>
      <c r="E23" s="135"/>
      <c r="F23" s="135"/>
      <c r="G23" s="142"/>
      <c r="H23" s="142"/>
      <c r="I23" s="142"/>
      <c r="J23" s="142"/>
      <c r="K23" s="142"/>
      <c r="L23" s="142"/>
      <c r="M23" s="142"/>
      <c r="N23" s="142"/>
      <c r="O23" s="142"/>
      <c r="P23" s="142"/>
      <c r="Q23" s="142"/>
      <c r="R23" s="142"/>
      <c r="S23" s="142"/>
      <c r="T23" s="142"/>
      <c r="U23" s="142"/>
    </row>
  </sheetData>
  <customSheetViews>
    <customSheetView guid="{FD6B9644-7869-4AE4-B5F4-2F6A3AB7CBDB}" showGridLines="0" fitToPage="1" state="hidden" topLeftCell="H1">
      <selection activeCell="K28" sqref="K28"/>
      <pageMargins left="0.7" right="0.7" top="0.75" bottom="0.75" header="0.3" footer="0.3"/>
      <pageSetup paperSize="9" scale="37" fitToHeight="0" orientation="landscape" r:id="rId1"/>
    </customSheetView>
    <customSheetView guid="{9AF4A83C-CF57-4B40-8A74-6A0EA6C2FE5C}" showGridLines="0" fitToPage="1" state="hidden" topLeftCell="H1">
      <selection activeCell="K28" sqref="K28"/>
      <pageMargins left="0.7" right="0.7" top="0.75" bottom="0.75" header="0.3" footer="0.3"/>
      <pageSetup paperSize="9" scale="37" fitToHeight="0" orientation="landscape" r:id="rId2"/>
    </customSheetView>
    <customSheetView guid="{687A4863-1825-4D63-B732-E76682E6DE4F}" showGridLines="0" fitToPage="1" state="hidden" topLeftCell="L1">
      <selection activeCell="T20" sqref="T20"/>
      <pageMargins left="0.7" right="0.7" top="0.75" bottom="0.75" header="0.3" footer="0.3"/>
      <pageSetup paperSize="9" scale="37" fitToHeight="0" orientation="landscape" r:id="rId3"/>
    </customSheetView>
    <customSheetView guid="{57267270-6A97-4850-9DB6-FE6B399379AA}" showGridLines="0" fitToPage="1" topLeftCell="B1">
      <selection activeCell="C32" sqref="C32"/>
      <pageMargins left="0.7" right="0.7" top="0.75" bottom="0.75" header="0.3" footer="0.3"/>
      <pageSetup paperSize="9" scale="37" fitToHeight="0" orientation="landscape" r:id="rId4"/>
    </customSheetView>
    <customSheetView guid="{8DA78CF1-615A-4626-9893-6751995631A4}" showGridLines="0" fitToPage="1" topLeftCell="P1">
      <selection activeCell="G25" sqref="G25"/>
      <pageMargins left="0.7" right="0.7" top="0.75" bottom="0.75" header="0.3" footer="0.3"/>
      <pageSetup paperSize="9" scale="37" fitToHeight="0" orientation="landscape" r:id="rId5"/>
    </customSheetView>
    <customSheetView guid="{12F8D032-8143-430B-8DFF-852E8796C402}" showGridLines="0" fitToPage="1" topLeftCell="B10">
      <selection activeCell="K20" sqref="K20"/>
      <pageMargins left="0.7" right="0.7" top="0.75" bottom="0.75" header="0.3" footer="0.3"/>
      <pageSetup paperSize="9" scale="37" fitToHeight="0" orientation="landscape" r:id="rId6"/>
    </customSheetView>
    <customSheetView guid="{899D69CD-4B7E-42BC-9944-5BD922EB798C}" fitToPage="1">
      <selection activeCell="P14" sqref="P14"/>
      <pageMargins left="0.7" right="0.7" top="0.75" bottom="0.75" header="0.3" footer="0.3"/>
      <pageSetup paperSize="9" scale="37" fitToHeight="0" orientation="landscape" r:id="rId7"/>
    </customSheetView>
    <customSheetView guid="{25FAB884-5E17-4008-8139-33D910C7DEFE}" fitToPage="1">
      <selection activeCell="P14" sqref="P14"/>
      <pageMargins left="0.7" right="0.7" top="0.75" bottom="0.75" header="0.3" footer="0.3"/>
      <pageSetup paperSize="9" scale="37" fitToHeight="0" orientation="landscape" r:id="rId8"/>
    </customSheetView>
  </customSheetViews>
  <pageMargins left="0.7" right="0.7" top="0.75" bottom="0.75" header="0.3" footer="0.3"/>
  <pageSetup paperSize="9" scale="37" fitToHeight="0" orientation="landscape" r:id="rId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workbookViewId="0">
      <pane xSplit="6" ySplit="3" topLeftCell="O4" activePane="bottomRight" state="frozen"/>
      <selection pane="topRight" activeCell="G1" sqref="G1"/>
      <selection pane="bottomLeft" activeCell="A4" sqref="A4"/>
      <selection pane="bottomRight" activeCell="G4" sqref="G4"/>
    </sheetView>
  </sheetViews>
  <sheetFormatPr defaultColWidth="9.140625" defaultRowHeight="16.5"/>
  <cols>
    <col min="1" max="1" width="1.5703125" style="131" customWidth="1"/>
    <col min="2" max="2" width="2" style="131" customWidth="1"/>
    <col min="3" max="3" width="39.85546875" style="131" customWidth="1"/>
    <col min="4" max="4" width="38.140625" style="131" customWidth="1"/>
    <col min="5" max="5" width="6.85546875" style="131" bestFit="1" customWidth="1"/>
    <col min="6" max="6" width="6.85546875" style="131" customWidth="1"/>
    <col min="7" max="7" width="9.7109375" style="139" customWidth="1"/>
    <col min="8" max="10" width="9.7109375" style="131" customWidth="1"/>
    <col min="11" max="11" width="9.7109375" style="139" customWidth="1"/>
    <col min="12" max="26" width="9.7109375" style="131" customWidth="1"/>
    <col min="27" max="16384" width="9.140625" style="131"/>
  </cols>
  <sheetData>
    <row r="1" spans="3:26">
      <c r="C1" s="134"/>
      <c r="D1" s="134"/>
      <c r="E1" s="134"/>
      <c r="F1" s="134"/>
      <c r="G1" s="138"/>
      <c r="H1" s="138"/>
      <c r="I1" s="138"/>
      <c r="J1" s="138"/>
      <c r="K1" s="138"/>
      <c r="L1" s="138"/>
      <c r="M1" s="138"/>
      <c r="N1" s="138"/>
      <c r="O1" s="138"/>
      <c r="P1" s="138"/>
      <c r="Q1" s="138"/>
      <c r="R1" s="138"/>
      <c r="S1" s="138"/>
      <c r="T1" s="138"/>
      <c r="U1" s="138"/>
    </row>
    <row r="2" spans="3:26" ht="30">
      <c r="C2" s="129" t="s">
        <v>663</v>
      </c>
      <c r="D2" s="129" t="s">
        <v>454</v>
      </c>
      <c r="E2" s="129"/>
      <c r="F2" s="129"/>
      <c r="G2" s="130"/>
      <c r="H2" s="129"/>
      <c r="I2" s="129"/>
      <c r="J2" s="129"/>
      <c r="K2" s="130"/>
      <c r="L2" s="129"/>
      <c r="M2" s="129"/>
      <c r="N2" s="129"/>
      <c r="O2" s="129"/>
      <c r="P2" s="129"/>
      <c r="Q2" s="129"/>
      <c r="R2" s="129"/>
      <c r="S2" s="129"/>
      <c r="T2" s="129"/>
      <c r="U2" s="129"/>
      <c r="V2" s="129"/>
      <c r="W2" s="129"/>
      <c r="X2" s="129"/>
      <c r="Y2" s="129"/>
      <c r="Z2" s="129"/>
    </row>
    <row r="3" spans="3:26" ht="17.25" thickBot="1">
      <c r="C3" s="132" t="s">
        <v>445</v>
      </c>
      <c r="D3" s="132" t="s">
        <v>455</v>
      </c>
      <c r="E3" s="132"/>
      <c r="F3" s="132"/>
      <c r="G3" s="215" t="s">
        <v>476</v>
      </c>
      <c r="H3" s="215" t="s">
        <v>159</v>
      </c>
      <c r="I3" s="215" t="s">
        <v>160</v>
      </c>
      <c r="J3" s="215" t="s">
        <v>465</v>
      </c>
      <c r="K3" s="215" t="s">
        <v>444</v>
      </c>
      <c r="L3" s="215" t="s">
        <v>163</v>
      </c>
      <c r="M3" s="215" t="s">
        <v>164</v>
      </c>
      <c r="N3" s="215" t="s">
        <v>464</v>
      </c>
      <c r="O3" s="215" t="s">
        <v>443</v>
      </c>
      <c r="P3" s="133" t="s">
        <v>571</v>
      </c>
      <c r="Q3" s="133" t="s">
        <v>598</v>
      </c>
      <c r="R3" s="133" t="s">
        <v>626</v>
      </c>
      <c r="S3" s="415">
        <v>43921</v>
      </c>
      <c r="T3" s="415">
        <v>44012</v>
      </c>
      <c r="U3" s="415">
        <v>44104</v>
      </c>
      <c r="V3" s="415">
        <v>44196</v>
      </c>
      <c r="W3" s="415">
        <v>44286</v>
      </c>
      <c r="X3" s="415">
        <v>44377</v>
      </c>
      <c r="Y3" s="415">
        <v>44469</v>
      </c>
      <c r="Z3" s="415">
        <v>44561</v>
      </c>
    </row>
    <row r="4" spans="3:26">
      <c r="C4" s="134" t="s">
        <v>557</v>
      </c>
      <c r="D4" s="134" t="s">
        <v>558</v>
      </c>
      <c r="E4" s="135" t="s">
        <v>470</v>
      </c>
      <c r="F4" s="135" t="s">
        <v>472</v>
      </c>
      <c r="G4" s="142">
        <v>3212</v>
      </c>
      <c r="H4" s="142">
        <v>3253</v>
      </c>
      <c r="I4" s="142">
        <v>3314</v>
      </c>
      <c r="J4" s="142">
        <v>3388</v>
      </c>
      <c r="K4" s="142">
        <v>3452</v>
      </c>
      <c r="L4" s="142">
        <v>3526</v>
      </c>
      <c r="M4" s="142">
        <v>3601</v>
      </c>
      <c r="N4" s="142">
        <v>4019</v>
      </c>
      <c r="O4" s="142">
        <v>4126</v>
      </c>
      <c r="P4" s="142">
        <v>4229</v>
      </c>
      <c r="Q4" s="142">
        <v>4293</v>
      </c>
      <c r="R4" s="142">
        <v>4424</v>
      </c>
      <c r="S4" s="142">
        <v>3988</v>
      </c>
      <c r="T4" s="142">
        <v>4056</v>
      </c>
      <c r="U4" s="142">
        <v>5469</v>
      </c>
      <c r="V4" s="142">
        <v>5448</v>
      </c>
      <c r="W4" s="142">
        <v>5451</v>
      </c>
      <c r="X4" s="142">
        <v>5456</v>
      </c>
      <c r="Y4" s="142">
        <v>5593</v>
      </c>
      <c r="Z4" s="142">
        <v>5749</v>
      </c>
    </row>
    <row r="5" spans="3:26">
      <c r="C5" s="236" t="s">
        <v>555</v>
      </c>
      <c r="D5" s="134" t="s">
        <v>556</v>
      </c>
      <c r="E5" s="135" t="s">
        <v>471</v>
      </c>
      <c r="F5" s="135" t="s">
        <v>472</v>
      </c>
      <c r="G5" s="142">
        <v>2002</v>
      </c>
      <c r="H5" s="142">
        <v>2007</v>
      </c>
      <c r="I5" s="142">
        <v>2017</v>
      </c>
      <c r="J5" s="142">
        <v>2056</v>
      </c>
      <c r="K5" s="142">
        <v>2111</v>
      </c>
      <c r="L5" s="142">
        <v>2136</v>
      </c>
      <c r="M5" s="142">
        <v>2175</v>
      </c>
      <c r="N5" s="142">
        <v>2345</v>
      </c>
      <c r="O5" s="142">
        <v>2401</v>
      </c>
      <c r="P5" s="142">
        <v>2408</v>
      </c>
      <c r="Q5" s="142">
        <v>2459</v>
      </c>
      <c r="R5" s="142">
        <v>2510</v>
      </c>
      <c r="S5" s="142">
        <v>2607</v>
      </c>
      <c r="T5" s="142">
        <v>2635</v>
      </c>
      <c r="U5" s="142">
        <v>2881</v>
      </c>
      <c r="V5" s="142">
        <v>2934</v>
      </c>
      <c r="W5" s="142">
        <v>2996</v>
      </c>
      <c r="X5" s="142">
        <v>3031</v>
      </c>
      <c r="Y5" s="142">
        <v>3119</v>
      </c>
      <c r="Z5" s="142">
        <v>3235</v>
      </c>
    </row>
    <row r="6" spans="3:26">
      <c r="C6" s="134" t="s">
        <v>561</v>
      </c>
      <c r="D6" s="134" t="s">
        <v>562</v>
      </c>
      <c r="E6" s="135" t="s">
        <v>471</v>
      </c>
      <c r="F6" s="135" t="s">
        <v>472</v>
      </c>
      <c r="G6" s="142">
        <v>909</v>
      </c>
      <c r="H6" s="142">
        <v>963</v>
      </c>
      <c r="I6" s="142">
        <v>1015</v>
      </c>
      <c r="J6" s="142">
        <v>1094</v>
      </c>
      <c r="K6" s="142">
        <v>1139</v>
      </c>
      <c r="L6" s="142">
        <v>1183</v>
      </c>
      <c r="M6" s="142">
        <v>1244</v>
      </c>
      <c r="N6" s="142">
        <v>1337</v>
      </c>
      <c r="O6" s="142">
        <v>1400</v>
      </c>
      <c r="P6" s="142">
        <v>1461</v>
      </c>
      <c r="Q6" s="142">
        <v>1527</v>
      </c>
      <c r="R6" s="142">
        <v>1577</v>
      </c>
      <c r="S6" s="142">
        <v>1647</v>
      </c>
      <c r="T6" s="142">
        <v>1703</v>
      </c>
      <c r="U6" s="142">
        <v>1860</v>
      </c>
      <c r="V6" s="142">
        <v>1967</v>
      </c>
      <c r="W6" s="142">
        <v>2021</v>
      </c>
      <c r="X6" s="142">
        <v>2113</v>
      </c>
      <c r="Y6" s="142">
        <v>2226</v>
      </c>
      <c r="Z6" s="142">
        <v>2359</v>
      </c>
    </row>
    <row r="7" spans="3:26">
      <c r="C7" s="204" t="s">
        <v>446</v>
      </c>
      <c r="D7" s="204" t="s">
        <v>456</v>
      </c>
      <c r="E7" s="205" t="s">
        <v>471</v>
      </c>
      <c r="F7" s="205" t="s">
        <v>472</v>
      </c>
      <c r="G7" s="212">
        <v>3470</v>
      </c>
      <c r="H7" s="212">
        <v>3471</v>
      </c>
      <c r="I7" s="212">
        <v>3538</v>
      </c>
      <c r="J7" s="212">
        <v>3624</v>
      </c>
      <c r="K7" s="212">
        <v>3630</v>
      </c>
      <c r="L7" s="212">
        <v>3694</v>
      </c>
      <c r="M7" s="212">
        <v>3761</v>
      </c>
      <c r="N7" s="212">
        <v>3981</v>
      </c>
      <c r="O7" s="212">
        <v>4082</v>
      </c>
      <c r="P7" s="284">
        <v>4054</v>
      </c>
      <c r="Q7" s="284">
        <v>4136</v>
      </c>
      <c r="R7" s="284">
        <v>4163</v>
      </c>
      <c r="S7" s="284">
        <v>4214</v>
      </c>
      <c r="T7" s="284">
        <v>4231</v>
      </c>
      <c r="U7" s="284">
        <v>4248</v>
      </c>
      <c r="V7" s="284">
        <v>4268</v>
      </c>
      <c r="W7" s="284">
        <v>4305</v>
      </c>
      <c r="X7" s="284">
        <v>4348</v>
      </c>
      <c r="Y7" s="284">
        <v>4368</v>
      </c>
      <c r="Z7" s="284">
        <v>4382</v>
      </c>
    </row>
    <row r="8" spans="3:26">
      <c r="C8" s="136" t="s">
        <v>447</v>
      </c>
      <c r="D8" s="136" t="s">
        <v>457</v>
      </c>
      <c r="E8" s="137" t="s">
        <v>470</v>
      </c>
      <c r="F8" s="137" t="s">
        <v>472</v>
      </c>
      <c r="G8" s="145">
        <v>1225</v>
      </c>
      <c r="H8" s="145">
        <v>1233</v>
      </c>
      <c r="I8" s="145">
        <v>1257</v>
      </c>
      <c r="J8" s="145">
        <v>1271</v>
      </c>
      <c r="K8" s="145">
        <v>1272</v>
      </c>
      <c r="L8" s="145">
        <v>1273</v>
      </c>
      <c r="M8" s="145">
        <v>1279</v>
      </c>
      <c r="N8" s="145">
        <v>1325</v>
      </c>
      <c r="O8" s="145">
        <v>1331</v>
      </c>
      <c r="P8" s="213">
        <v>1302</v>
      </c>
      <c r="Q8" s="213">
        <v>1289</v>
      </c>
      <c r="R8" s="213">
        <v>1270</v>
      </c>
      <c r="S8" s="213">
        <v>1243</v>
      </c>
      <c r="T8" s="213">
        <v>1237</v>
      </c>
      <c r="U8" s="213">
        <v>1230</v>
      </c>
      <c r="V8" s="213">
        <v>1189</v>
      </c>
      <c r="W8" s="213">
        <v>1160</v>
      </c>
      <c r="X8" s="213">
        <v>1136</v>
      </c>
      <c r="Y8" s="213">
        <v>1093</v>
      </c>
      <c r="Z8" s="213">
        <v>1058</v>
      </c>
    </row>
    <row r="9" spans="3:26">
      <c r="C9" s="134" t="s">
        <v>448</v>
      </c>
      <c r="D9" s="134" t="s">
        <v>458</v>
      </c>
      <c r="E9" s="135" t="s">
        <v>470</v>
      </c>
      <c r="F9" s="135" t="s">
        <v>472</v>
      </c>
      <c r="G9" s="142">
        <v>6387</v>
      </c>
      <c r="H9" s="142">
        <v>6402</v>
      </c>
      <c r="I9" s="142">
        <v>6353</v>
      </c>
      <c r="J9" s="142">
        <v>6454</v>
      </c>
      <c r="K9" s="142">
        <v>6487</v>
      </c>
      <c r="L9" s="142">
        <v>6532</v>
      </c>
      <c r="M9" s="142">
        <v>6539</v>
      </c>
      <c r="N9" s="142">
        <v>6956</v>
      </c>
      <c r="O9" s="142">
        <v>6995</v>
      </c>
      <c r="P9" s="142">
        <v>7049</v>
      </c>
      <c r="Q9" s="142">
        <v>7151</v>
      </c>
      <c r="R9" s="142">
        <v>7247</v>
      </c>
      <c r="S9" s="142">
        <v>7215</v>
      </c>
      <c r="T9" s="142">
        <v>7164</v>
      </c>
      <c r="U9" s="142">
        <v>7185</v>
      </c>
      <c r="V9" s="142">
        <v>7083</v>
      </c>
      <c r="W9" s="142">
        <v>7017</v>
      </c>
      <c r="X9" s="142">
        <v>6972</v>
      </c>
      <c r="Y9" s="142">
        <v>7035</v>
      </c>
      <c r="Z9" s="142">
        <v>7157</v>
      </c>
    </row>
    <row r="10" spans="3:26">
      <c r="C10" s="206" t="s">
        <v>473</v>
      </c>
      <c r="D10" s="206" t="s">
        <v>474</v>
      </c>
      <c r="E10" s="207" t="s">
        <v>470</v>
      </c>
      <c r="F10" s="207" t="s">
        <v>472</v>
      </c>
      <c r="G10" s="213">
        <v>3935</v>
      </c>
      <c r="H10" s="213">
        <v>3977</v>
      </c>
      <c r="I10" s="213">
        <v>3916</v>
      </c>
      <c r="J10" s="213">
        <v>3954</v>
      </c>
      <c r="K10" s="213">
        <v>3993</v>
      </c>
      <c r="L10" s="213">
        <v>4050</v>
      </c>
      <c r="M10" s="213">
        <v>4103</v>
      </c>
      <c r="N10" s="213">
        <v>4459</v>
      </c>
      <c r="O10" s="213">
        <v>4490</v>
      </c>
      <c r="P10" s="213">
        <v>4535</v>
      </c>
      <c r="Q10" s="213">
        <v>4598</v>
      </c>
      <c r="R10" s="213">
        <v>4643</v>
      </c>
      <c r="S10" s="213">
        <v>4720</v>
      </c>
      <c r="T10" s="213">
        <v>4765</v>
      </c>
      <c r="U10" s="213">
        <v>4844</v>
      </c>
      <c r="V10" s="213">
        <v>4850</v>
      </c>
      <c r="W10" s="213">
        <v>4885</v>
      </c>
      <c r="X10" s="213">
        <v>4972</v>
      </c>
      <c r="Y10" s="213">
        <v>5050</v>
      </c>
      <c r="Z10" s="213">
        <v>5125</v>
      </c>
    </row>
    <row r="11" spans="3:26">
      <c r="C11" s="134" t="s">
        <v>449</v>
      </c>
      <c r="D11" s="134" t="s">
        <v>459</v>
      </c>
      <c r="E11" s="135" t="s">
        <v>450</v>
      </c>
      <c r="F11" s="135" t="s">
        <v>460</v>
      </c>
      <c r="G11" s="142">
        <v>792</v>
      </c>
      <c r="H11" s="142">
        <v>759</v>
      </c>
      <c r="I11" s="142">
        <v>752</v>
      </c>
      <c r="J11" s="142">
        <v>735</v>
      </c>
      <c r="K11" s="142">
        <v>720</v>
      </c>
      <c r="L11" s="142">
        <v>693</v>
      </c>
      <c r="M11" s="142">
        <v>673</v>
      </c>
      <c r="N11" s="142">
        <v>764</v>
      </c>
      <c r="O11" s="142">
        <v>723</v>
      </c>
      <c r="P11" s="142">
        <v>682</v>
      </c>
      <c r="Q11" s="142">
        <v>675</v>
      </c>
      <c r="R11" s="142">
        <v>655</v>
      </c>
      <c r="S11" s="142">
        <v>629</v>
      </c>
      <c r="T11" s="142">
        <v>584</v>
      </c>
      <c r="U11" s="142">
        <v>566</v>
      </c>
      <c r="V11" s="142">
        <v>550</v>
      </c>
      <c r="W11" s="142">
        <v>495</v>
      </c>
      <c r="X11" s="142">
        <v>470</v>
      </c>
      <c r="Y11" s="142">
        <v>457</v>
      </c>
      <c r="Z11" s="142">
        <v>437</v>
      </c>
    </row>
    <row r="12" spans="3:26">
      <c r="C12" s="134" t="s">
        <v>451</v>
      </c>
      <c r="D12" s="134" t="s">
        <v>461</v>
      </c>
      <c r="E12" s="135" t="s">
        <v>450</v>
      </c>
      <c r="F12" s="135" t="s">
        <v>460</v>
      </c>
      <c r="G12" s="142">
        <v>260</v>
      </c>
      <c r="H12" s="142">
        <v>265</v>
      </c>
      <c r="I12" s="142">
        <v>262</v>
      </c>
      <c r="J12" s="142">
        <v>262</v>
      </c>
      <c r="K12" s="142">
        <v>276</v>
      </c>
      <c r="L12" s="142">
        <v>281</v>
      </c>
      <c r="M12" s="142">
        <v>289</v>
      </c>
      <c r="N12" s="142">
        <v>293</v>
      </c>
      <c r="O12" s="142">
        <v>297</v>
      </c>
      <c r="P12" s="142">
        <v>306</v>
      </c>
      <c r="Q12" s="142">
        <v>310</v>
      </c>
      <c r="R12" s="142">
        <v>317</v>
      </c>
      <c r="S12" s="142">
        <v>327</v>
      </c>
      <c r="T12" s="142">
        <v>369</v>
      </c>
      <c r="U12" s="142">
        <v>376</v>
      </c>
      <c r="V12" s="142">
        <v>380</v>
      </c>
      <c r="W12" s="142">
        <v>413</v>
      </c>
      <c r="X12" s="142">
        <v>420</v>
      </c>
      <c r="Y12" s="142">
        <v>428</v>
      </c>
      <c r="Z12" s="142">
        <v>435</v>
      </c>
    </row>
    <row r="13" spans="3:26">
      <c r="C13" s="134" t="s">
        <v>643</v>
      </c>
      <c r="D13" s="134" t="s">
        <v>644</v>
      </c>
      <c r="E13" s="135" t="s">
        <v>450</v>
      </c>
      <c r="F13" s="135" t="s">
        <v>460</v>
      </c>
      <c r="G13" s="450"/>
      <c r="H13" s="450"/>
      <c r="I13" s="450"/>
      <c r="J13" s="450"/>
      <c r="K13" s="450"/>
      <c r="L13" s="450"/>
      <c r="M13" s="450"/>
      <c r="N13" s="450"/>
      <c r="O13" s="450"/>
      <c r="P13" s="450"/>
      <c r="Q13" s="450"/>
      <c r="R13" s="142">
        <v>10</v>
      </c>
      <c r="S13" s="142">
        <v>11</v>
      </c>
      <c r="T13" s="142">
        <v>11</v>
      </c>
      <c r="U13" s="142">
        <v>12</v>
      </c>
      <c r="V13" s="142">
        <v>12</v>
      </c>
      <c r="W13" s="142">
        <v>12</v>
      </c>
      <c r="X13" s="142">
        <v>12</v>
      </c>
      <c r="Y13" s="142">
        <v>12</v>
      </c>
      <c r="Z13" s="142">
        <v>13</v>
      </c>
    </row>
    <row r="14" spans="3:26">
      <c r="C14" s="206" t="s">
        <v>466</v>
      </c>
      <c r="D14" s="206" t="s">
        <v>475</v>
      </c>
      <c r="E14" s="207" t="s">
        <v>467</v>
      </c>
      <c r="F14" s="207" t="s">
        <v>468</v>
      </c>
      <c r="G14" s="213">
        <v>1753</v>
      </c>
      <c r="H14" s="213">
        <v>1741</v>
      </c>
      <c r="I14" s="213">
        <v>1726</v>
      </c>
      <c r="J14" s="213">
        <v>1732</v>
      </c>
      <c r="K14" s="213">
        <v>1744</v>
      </c>
      <c r="L14" s="213">
        <v>1739</v>
      </c>
      <c r="M14" s="213">
        <v>1725</v>
      </c>
      <c r="N14" s="213">
        <v>1762</v>
      </c>
      <c r="O14" s="213">
        <v>1746</v>
      </c>
      <c r="P14" s="213">
        <v>1726</v>
      </c>
      <c r="Q14" s="213">
        <v>1716</v>
      </c>
      <c r="R14" s="213">
        <v>1700</v>
      </c>
      <c r="S14" s="213">
        <v>1697</v>
      </c>
      <c r="T14" s="213">
        <v>1682</v>
      </c>
      <c r="U14" s="213">
        <v>1674</v>
      </c>
      <c r="V14" s="213">
        <v>1661</v>
      </c>
      <c r="W14" s="213">
        <v>1638</v>
      </c>
      <c r="X14" s="213">
        <v>1595</v>
      </c>
      <c r="Y14" s="213">
        <v>1555</v>
      </c>
      <c r="Z14" s="213">
        <v>1524</v>
      </c>
    </row>
    <row r="15" spans="3:26">
      <c r="C15" s="208" t="s">
        <v>452</v>
      </c>
      <c r="D15" s="209" t="s">
        <v>462</v>
      </c>
      <c r="E15" s="210" t="s">
        <v>453</v>
      </c>
      <c r="F15" s="211" t="s">
        <v>463</v>
      </c>
      <c r="G15" s="214">
        <v>14699</v>
      </c>
      <c r="H15" s="214">
        <v>14558</v>
      </c>
      <c r="I15" s="214">
        <v>14473</v>
      </c>
      <c r="J15" s="214">
        <v>14383</v>
      </c>
      <c r="K15" s="214">
        <v>14330</v>
      </c>
      <c r="L15" s="214">
        <v>14286</v>
      </c>
      <c r="M15" s="214">
        <v>14030</v>
      </c>
      <c r="N15" s="214">
        <v>15347</v>
      </c>
      <c r="O15" s="214">
        <v>14642</v>
      </c>
      <c r="P15" s="213">
        <v>14058</v>
      </c>
      <c r="Q15" s="213">
        <v>13630</v>
      </c>
      <c r="R15" s="213">
        <v>13579</v>
      </c>
      <c r="S15" s="213">
        <v>13318</v>
      </c>
      <c r="T15" s="213">
        <v>13135</v>
      </c>
      <c r="U15" s="213">
        <v>12788</v>
      </c>
      <c r="V15" s="213">
        <v>12616</v>
      </c>
      <c r="W15" s="213">
        <v>12063</v>
      </c>
      <c r="X15" s="213">
        <v>11636</v>
      </c>
      <c r="Y15" s="213">
        <v>11440</v>
      </c>
      <c r="Z15" s="213">
        <v>11323</v>
      </c>
    </row>
    <row r="16" spans="3:26" ht="17.25" thickBot="1">
      <c r="C16" s="132" t="s">
        <v>530</v>
      </c>
      <c r="D16" s="132" t="s">
        <v>531</v>
      </c>
      <c r="E16" s="132"/>
      <c r="F16" s="132"/>
      <c r="G16" s="215" t="s">
        <v>476</v>
      </c>
      <c r="H16" s="215" t="s">
        <v>159</v>
      </c>
      <c r="I16" s="215" t="s">
        <v>160</v>
      </c>
      <c r="J16" s="215" t="s">
        <v>465</v>
      </c>
      <c r="K16" s="215" t="s">
        <v>444</v>
      </c>
      <c r="L16" s="215" t="s">
        <v>163</v>
      </c>
      <c r="M16" s="215" t="s">
        <v>164</v>
      </c>
      <c r="N16" s="215" t="s">
        <v>464</v>
      </c>
      <c r="O16" s="215" t="s">
        <v>443</v>
      </c>
      <c r="P16" s="215" t="s">
        <v>571</v>
      </c>
      <c r="Q16" s="215" t="s">
        <v>598</v>
      </c>
      <c r="R16" s="215" t="s">
        <v>598</v>
      </c>
      <c r="S16" s="416">
        <v>43921</v>
      </c>
      <c r="T16" s="416">
        <v>44012</v>
      </c>
      <c r="U16" s="416">
        <v>44012</v>
      </c>
      <c r="V16" s="416">
        <v>44196</v>
      </c>
      <c r="W16" s="416">
        <v>44286</v>
      </c>
      <c r="X16" s="416">
        <v>44377</v>
      </c>
      <c r="Y16" s="416">
        <f>Y3</f>
        <v>44469</v>
      </c>
      <c r="Z16" s="416">
        <f>Z3</f>
        <v>44561</v>
      </c>
    </row>
    <row r="17" spans="1:26">
      <c r="C17" s="141" t="s">
        <v>646</v>
      </c>
      <c r="D17" s="141" t="s">
        <v>647</v>
      </c>
      <c r="E17" s="137" t="s">
        <v>532</v>
      </c>
      <c r="F17" s="137" t="s">
        <v>533</v>
      </c>
      <c r="G17" s="145">
        <v>14019968</v>
      </c>
      <c r="H17" s="145">
        <v>14869743</v>
      </c>
      <c r="I17" s="145">
        <v>15566830</v>
      </c>
      <c r="J17" s="145">
        <v>15996843</v>
      </c>
      <c r="K17" s="145">
        <v>16431222</v>
      </c>
      <c r="L17" s="145">
        <v>16329736</v>
      </c>
      <c r="M17" s="145">
        <v>16199060</v>
      </c>
      <c r="N17" s="145">
        <v>15057490</v>
      </c>
      <c r="O17" s="145">
        <v>15380567</v>
      </c>
      <c r="P17" s="145">
        <v>15840643</v>
      </c>
      <c r="Q17" s="145">
        <v>16319225</v>
      </c>
      <c r="R17" s="145">
        <v>16919956</v>
      </c>
      <c r="S17" s="145">
        <v>12020262</v>
      </c>
      <c r="T17" s="145">
        <v>13064578</v>
      </c>
      <c r="U17" s="145">
        <v>14535650</v>
      </c>
      <c r="V17" s="145">
        <v>16168685</v>
      </c>
      <c r="W17" s="145">
        <v>17933020</v>
      </c>
      <c r="X17" s="145">
        <v>18850280</v>
      </c>
      <c r="Y17" s="145">
        <v>19349507</v>
      </c>
      <c r="Z17" s="145">
        <v>17560741</v>
      </c>
    </row>
    <row r="18" spans="1:26">
      <c r="C18" s="140"/>
      <c r="D18" s="140"/>
      <c r="E18" s="140"/>
      <c r="F18" s="140"/>
      <c r="G18" s="217"/>
      <c r="H18" s="217"/>
      <c r="I18" s="217"/>
      <c r="J18" s="217"/>
      <c r="K18" s="217"/>
      <c r="L18" s="217"/>
      <c r="M18" s="217"/>
      <c r="N18" s="217"/>
      <c r="O18" s="217"/>
      <c r="P18" s="217"/>
      <c r="Q18" s="217"/>
      <c r="R18" s="217"/>
      <c r="S18" s="217"/>
      <c r="T18" s="217"/>
      <c r="U18" s="217"/>
    </row>
    <row r="19" spans="1:26" ht="48.75">
      <c r="A19" s="237"/>
      <c r="B19" s="535" t="s">
        <v>554</v>
      </c>
      <c r="C19" s="536" t="s">
        <v>741</v>
      </c>
      <c r="D19" s="536" t="s">
        <v>742</v>
      </c>
      <c r="E19" s="216"/>
      <c r="F19" s="216"/>
      <c r="G19" s="216"/>
      <c r="H19" s="216"/>
      <c r="I19" s="216"/>
      <c r="J19" s="216"/>
      <c r="K19" s="216"/>
      <c r="L19" s="216"/>
      <c r="M19" s="216"/>
      <c r="N19" s="216"/>
      <c r="O19" s="216"/>
    </row>
    <row r="20" spans="1:26" ht="68.25">
      <c r="A20" s="237"/>
      <c r="B20" s="535" t="s">
        <v>553</v>
      </c>
      <c r="C20" s="536" t="s">
        <v>743</v>
      </c>
      <c r="D20" s="536" t="s">
        <v>659</v>
      </c>
      <c r="G20" s="216"/>
      <c r="H20" s="216"/>
      <c r="I20" s="216"/>
      <c r="J20" s="216"/>
      <c r="K20" s="216"/>
      <c r="L20" s="216"/>
      <c r="M20" s="216"/>
      <c r="N20" s="216"/>
      <c r="O20" s="216"/>
    </row>
    <row r="21" spans="1:26" ht="19.5">
      <c r="B21" s="535" t="s">
        <v>430</v>
      </c>
      <c r="C21" s="536" t="s">
        <v>744</v>
      </c>
      <c r="D21" s="536" t="s">
        <v>745</v>
      </c>
      <c r="F21" s="216"/>
      <c r="G21" s="216"/>
      <c r="H21" s="216"/>
      <c r="I21" s="216"/>
      <c r="J21" s="216"/>
      <c r="K21" s="131"/>
      <c r="L21" s="216"/>
      <c r="M21" s="216"/>
      <c r="N21" s="216"/>
      <c r="O21" s="216"/>
    </row>
    <row r="22" spans="1:26" ht="19.5">
      <c r="B22" s="535" t="s">
        <v>431</v>
      </c>
      <c r="C22" s="536" t="s">
        <v>559</v>
      </c>
      <c r="D22" s="536" t="s">
        <v>560</v>
      </c>
      <c r="F22" s="216"/>
      <c r="G22" s="216"/>
      <c r="H22" s="216"/>
      <c r="I22" s="216"/>
      <c r="J22" s="216"/>
      <c r="K22" s="131"/>
      <c r="L22" s="216"/>
      <c r="M22" s="142"/>
      <c r="N22" s="142"/>
      <c r="O22" s="142"/>
      <c r="P22" s="142"/>
      <c r="Q22" s="142"/>
      <c r="R22" s="142"/>
      <c r="S22" s="142"/>
      <c r="T22" s="142"/>
      <c r="U22" s="142"/>
    </row>
    <row r="23" spans="1:26">
      <c r="F23" s="216"/>
      <c r="G23" s="216"/>
      <c r="H23" s="216"/>
      <c r="I23" s="216"/>
      <c r="J23" s="216"/>
      <c r="K23" s="131"/>
      <c r="L23" s="216"/>
    </row>
    <row r="24" spans="1:26">
      <c r="F24" s="216"/>
      <c r="G24" s="216"/>
      <c r="H24" s="216"/>
      <c r="I24" s="216"/>
      <c r="J24" s="216"/>
      <c r="K24" s="131"/>
      <c r="L24" s="216"/>
    </row>
    <row r="25" spans="1:26">
      <c r="F25" s="216"/>
      <c r="G25" s="216"/>
      <c r="H25" s="216"/>
      <c r="I25" s="216"/>
      <c r="J25" s="216"/>
      <c r="K25" s="131"/>
      <c r="L25" s="216"/>
    </row>
    <row r="26" spans="1:26">
      <c r="F26" s="216"/>
      <c r="G26" s="216"/>
      <c r="H26" s="216"/>
      <c r="I26" s="216"/>
      <c r="J26" s="216"/>
      <c r="K26" s="131"/>
      <c r="L26" s="216"/>
    </row>
    <row r="27" spans="1:26">
      <c r="F27" s="216"/>
      <c r="G27" s="216"/>
      <c r="H27" s="216"/>
      <c r="I27" s="216"/>
      <c r="J27" s="216"/>
      <c r="K27" s="131"/>
      <c r="L27" s="216"/>
    </row>
    <row r="28" spans="1:26">
      <c r="F28" s="216"/>
      <c r="G28" s="216"/>
      <c r="H28" s="216"/>
      <c r="I28" s="216"/>
      <c r="J28" s="216"/>
      <c r="K28" s="131"/>
      <c r="L28" s="216"/>
    </row>
    <row r="29" spans="1:26">
      <c r="F29" s="216"/>
      <c r="G29" s="216"/>
      <c r="H29" s="216"/>
      <c r="I29" s="216"/>
      <c r="J29" s="216"/>
      <c r="K29" s="131"/>
      <c r="L29" s="216"/>
    </row>
    <row r="30" spans="1:26">
      <c r="F30" s="216"/>
      <c r="G30" s="216"/>
      <c r="H30" s="216"/>
      <c r="I30" s="216"/>
      <c r="J30" s="216"/>
      <c r="K30" s="131"/>
      <c r="L30" s="216"/>
    </row>
    <row r="31" spans="1:26">
      <c r="F31" s="216"/>
      <c r="G31" s="216"/>
      <c r="H31" s="216"/>
      <c r="I31" s="216"/>
      <c r="J31" s="216"/>
      <c r="K31" s="131"/>
      <c r="L31" s="216"/>
    </row>
    <row r="32" spans="1:26">
      <c r="F32" s="216"/>
      <c r="G32" s="216"/>
      <c r="H32" s="216"/>
      <c r="I32" s="216"/>
      <c r="J32" s="216"/>
      <c r="K32" s="131"/>
      <c r="L32" s="216"/>
    </row>
    <row r="33" spans="6:12">
      <c r="F33" s="216"/>
      <c r="G33" s="216"/>
      <c r="H33" s="216"/>
      <c r="I33" s="216"/>
      <c r="J33" s="216"/>
      <c r="K33" s="131"/>
      <c r="L33" s="216"/>
    </row>
    <row r="34" spans="6:12">
      <c r="F34" s="216"/>
      <c r="G34" s="216"/>
      <c r="H34" s="216"/>
      <c r="I34" s="216"/>
      <c r="J34" s="216"/>
      <c r="K34" s="131"/>
      <c r="L34" s="216"/>
    </row>
    <row r="35" spans="6:12">
      <c r="F35" s="216"/>
      <c r="G35" s="216"/>
      <c r="H35" s="216"/>
      <c r="I35" s="216"/>
      <c r="J35" s="216"/>
      <c r="K35" s="131"/>
      <c r="L35" s="216"/>
    </row>
    <row r="36" spans="6:12">
      <c r="F36" s="216"/>
      <c r="G36" s="216"/>
      <c r="H36" s="216"/>
      <c r="I36" s="216"/>
      <c r="J36" s="216"/>
      <c r="K36" s="131"/>
      <c r="L36" s="216"/>
    </row>
    <row r="37" spans="6:12">
      <c r="F37" s="216"/>
      <c r="G37" s="216"/>
      <c r="H37" s="216"/>
      <c r="I37" s="216"/>
      <c r="J37" s="216"/>
      <c r="K37" s="131"/>
      <c r="L37" s="216"/>
    </row>
    <row r="38" spans="6:12">
      <c r="F38" s="216"/>
      <c r="G38" s="216"/>
      <c r="H38" s="216"/>
      <c r="I38" s="216"/>
      <c r="J38" s="216"/>
      <c r="K38" s="131"/>
      <c r="L38" s="216"/>
    </row>
    <row r="39" spans="6:12">
      <c r="F39" s="216"/>
      <c r="G39" s="216"/>
      <c r="H39" s="216"/>
      <c r="I39" s="216"/>
      <c r="J39" s="216"/>
      <c r="K39" s="131"/>
      <c r="L39" s="216"/>
    </row>
    <row r="40" spans="6:12">
      <c r="F40" s="216"/>
      <c r="G40" s="216"/>
      <c r="H40" s="216"/>
      <c r="I40" s="216"/>
      <c r="J40" s="216"/>
      <c r="K40" s="131"/>
      <c r="L40" s="216"/>
    </row>
    <row r="41" spans="6:12">
      <c r="F41" s="216"/>
      <c r="G41" s="216"/>
      <c r="H41" s="216"/>
      <c r="I41" s="216"/>
      <c r="J41" s="216"/>
      <c r="K41" s="131"/>
      <c r="L41" s="216"/>
    </row>
    <row r="42" spans="6:12">
      <c r="F42" s="216"/>
      <c r="G42" s="216"/>
      <c r="H42" s="216"/>
      <c r="I42" s="216"/>
      <c r="J42" s="216"/>
      <c r="K42" s="131"/>
      <c r="L42" s="216"/>
    </row>
    <row r="43" spans="6:12">
      <c r="F43" s="216"/>
      <c r="G43" s="216"/>
      <c r="H43" s="216"/>
      <c r="I43" s="216"/>
      <c r="J43" s="216"/>
      <c r="K43" s="131"/>
      <c r="L43" s="216"/>
    </row>
    <row r="44" spans="6:12">
      <c r="F44" s="216"/>
      <c r="G44" s="216"/>
      <c r="H44" s="216"/>
      <c r="I44" s="216"/>
      <c r="J44" s="216"/>
      <c r="K44" s="131"/>
      <c r="L44" s="216"/>
    </row>
    <row r="45" spans="6:12">
      <c r="F45" s="216"/>
      <c r="G45" s="216"/>
      <c r="H45" s="216"/>
      <c r="I45" s="216"/>
      <c r="J45" s="216"/>
      <c r="K45" s="131"/>
      <c r="L45" s="216"/>
    </row>
    <row r="46" spans="6:12">
      <c r="F46" s="216"/>
      <c r="G46" s="216"/>
      <c r="H46" s="216"/>
      <c r="I46" s="216"/>
      <c r="J46" s="216"/>
      <c r="K46" s="131"/>
      <c r="L46" s="216"/>
    </row>
    <row r="47" spans="6:12">
      <c r="F47" s="216"/>
      <c r="G47" s="216"/>
      <c r="H47" s="216"/>
      <c r="I47" s="216"/>
      <c r="J47" s="216"/>
      <c r="K47" s="131"/>
      <c r="L47" s="216"/>
    </row>
    <row r="48" spans="6:12">
      <c r="F48" s="216"/>
      <c r="G48" s="216"/>
      <c r="H48" s="216"/>
      <c r="I48" s="216"/>
      <c r="J48" s="216"/>
      <c r="K48" s="131"/>
      <c r="L48" s="216"/>
    </row>
    <row r="49" spans="6:12">
      <c r="F49" s="216"/>
      <c r="G49" s="216"/>
      <c r="H49" s="216"/>
      <c r="I49" s="216"/>
      <c r="J49" s="216"/>
      <c r="K49" s="131"/>
      <c r="L49" s="216"/>
    </row>
    <row r="50" spans="6:12">
      <c r="F50" s="216"/>
      <c r="G50" s="216"/>
      <c r="H50" s="216"/>
      <c r="I50" s="216"/>
      <c r="J50" s="216"/>
      <c r="K50" s="131"/>
      <c r="L50" s="216"/>
    </row>
    <row r="51" spans="6:12">
      <c r="F51" s="216"/>
      <c r="G51" s="216"/>
      <c r="H51" s="216"/>
      <c r="I51" s="216"/>
      <c r="J51" s="216"/>
      <c r="K51" s="131"/>
      <c r="L51" s="216"/>
    </row>
    <row r="52" spans="6:12">
      <c r="F52" s="216"/>
      <c r="G52" s="216"/>
      <c r="H52" s="216"/>
      <c r="I52" s="216"/>
      <c r="J52" s="216"/>
      <c r="K52" s="131"/>
      <c r="L52" s="216"/>
    </row>
    <row r="53" spans="6:12">
      <c r="F53" s="216"/>
      <c r="G53" s="216"/>
      <c r="H53" s="216"/>
      <c r="I53" s="216"/>
      <c r="J53" s="216"/>
      <c r="K53" s="131"/>
      <c r="L53" s="216"/>
    </row>
    <row r="54" spans="6:12">
      <c r="F54" s="216"/>
      <c r="G54" s="216"/>
      <c r="H54" s="216"/>
      <c r="I54" s="216"/>
      <c r="J54" s="216"/>
      <c r="K54" s="131"/>
      <c r="L54" s="216"/>
    </row>
    <row r="55" spans="6:12">
      <c r="F55" s="216"/>
      <c r="G55" s="216"/>
      <c r="H55" s="216"/>
      <c r="I55" s="216"/>
      <c r="J55" s="216"/>
      <c r="K55" s="131"/>
      <c r="L55" s="216"/>
    </row>
    <row r="56" spans="6:12">
      <c r="F56" s="216"/>
      <c r="G56" s="216"/>
      <c r="H56" s="216"/>
      <c r="I56" s="216"/>
      <c r="J56" s="216"/>
      <c r="K56" s="131"/>
      <c r="L56" s="216"/>
    </row>
    <row r="57" spans="6:12">
      <c r="F57" s="216"/>
      <c r="G57" s="216"/>
      <c r="H57" s="216"/>
      <c r="I57" s="216"/>
      <c r="J57" s="216"/>
      <c r="K57" s="131"/>
      <c r="L57" s="216"/>
    </row>
    <row r="58" spans="6:12">
      <c r="F58" s="216"/>
      <c r="G58" s="216"/>
      <c r="H58" s="216"/>
      <c r="I58" s="216"/>
      <c r="J58" s="216"/>
      <c r="K58" s="131"/>
      <c r="L58" s="216"/>
    </row>
    <row r="59" spans="6:12">
      <c r="F59" s="216"/>
      <c r="G59" s="216"/>
      <c r="H59" s="216"/>
      <c r="I59" s="216"/>
      <c r="J59" s="216"/>
      <c r="K59" s="131"/>
      <c r="L59" s="216"/>
    </row>
    <row r="60" spans="6:12">
      <c r="F60" s="216"/>
      <c r="G60" s="216"/>
      <c r="H60" s="216"/>
      <c r="I60" s="216"/>
      <c r="J60" s="216"/>
      <c r="K60" s="131"/>
      <c r="L60" s="216"/>
    </row>
    <row r="61" spans="6:12">
      <c r="F61" s="216"/>
      <c r="G61" s="216"/>
      <c r="H61" s="216"/>
      <c r="I61" s="216"/>
      <c r="J61" s="216"/>
      <c r="K61" s="131"/>
      <c r="L61" s="216"/>
    </row>
    <row r="62" spans="6:12">
      <c r="F62" s="216"/>
      <c r="G62" s="216"/>
      <c r="H62" s="216"/>
      <c r="I62" s="216"/>
      <c r="J62" s="216"/>
      <c r="K62" s="131"/>
      <c r="L62" s="216"/>
    </row>
    <row r="63" spans="6:12">
      <c r="F63" s="216"/>
      <c r="G63" s="216"/>
      <c r="H63" s="216"/>
      <c r="I63" s="216"/>
      <c r="J63" s="216"/>
      <c r="K63" s="131"/>
      <c r="L63" s="216"/>
    </row>
    <row r="64" spans="6:12">
      <c r="F64" s="216"/>
      <c r="G64" s="216"/>
      <c r="H64" s="216"/>
      <c r="I64" s="216"/>
      <c r="J64" s="216"/>
      <c r="K64" s="131"/>
      <c r="L64" s="216"/>
    </row>
    <row r="65" spans="6:12">
      <c r="F65" s="216"/>
      <c r="G65" s="216"/>
      <c r="H65" s="216"/>
      <c r="I65" s="216"/>
      <c r="J65" s="216"/>
      <c r="K65" s="131"/>
      <c r="L65" s="216"/>
    </row>
  </sheetData>
  <customSheetViews>
    <customSheetView guid="{FD6B9644-7869-4AE4-B5F4-2F6A3AB7CBDB}">
      <pane xSplit="6" ySplit="3" topLeftCell="O4" activePane="bottomRight" state="frozen"/>
      <selection pane="bottomRight" activeCell="G4" sqref="G4"/>
      <pageMargins left="0.7" right="0.7" top="0.75" bottom="0.75" header="0.3" footer="0.3"/>
      <pageSetup paperSize="9" orientation="portrait" horizontalDpi="1200" verticalDpi="1200" r:id="rId1"/>
    </customSheetView>
    <customSheetView guid="{9AF4A83C-CF57-4B40-8A74-6A0EA6C2FE5C}">
      <selection activeCell="O27" sqref="O27"/>
      <pageMargins left="0.7" right="0.7" top="0.75" bottom="0.75" header="0.3" footer="0.3"/>
      <pageSetup paperSize="9" orientation="portrait" horizontalDpi="1200" verticalDpi="1200" r:id="rId2"/>
    </customSheetView>
    <customSheetView guid="{687A4863-1825-4D63-B732-E76682E6DE4F}" state="hidden">
      <selection activeCell="L28" sqref="L28"/>
      <pageMargins left="0.7" right="0.7" top="0.75" bottom="0.75" header="0.3" footer="0.3"/>
      <pageSetup paperSize="9" orientation="portrait" r:id="rId3"/>
    </customSheetView>
    <customSheetView guid="{8DA78CF1-615A-4626-9893-6751995631A4}">
      <selection activeCell="K36" sqref="K36"/>
      <pageMargins left="0.7" right="0.7" top="0.75" bottom="0.75" header="0.3" footer="0.3"/>
    </customSheetView>
    <customSheetView guid="{12F8D032-8143-430B-8DFF-852E8796C402}" state="hidden">
      <selection activeCell="D13" sqref="D13"/>
      <pageMargins left="0.7" right="0.7" top="0.75" bottom="0.75" header="0.3" footer="0.3"/>
    </customSheetView>
    <customSheetView guid="{899D69CD-4B7E-42BC-9944-5BD922EB798C}">
      <selection activeCell="K36" sqref="K36"/>
      <pageMargins left="0.7" right="0.7" top="0.75" bottom="0.75" header="0.3" footer="0.3"/>
      <pageSetup paperSize="9" orientation="portrait" r:id="rId4"/>
    </customSheetView>
    <customSheetView guid="{25FAB884-5E17-4008-8139-33D910C7DEFE}">
      <selection activeCell="K36" sqref="K36"/>
      <pageMargins left="0.7" right="0.7" top="0.75" bottom="0.75" header="0.3" footer="0.3"/>
      <pageSetup paperSize="9" orientation="portrait" r:id="rId5"/>
    </customSheetView>
  </customSheetViews>
  <pageMargins left="0.7" right="0.7" top="0.75" bottom="0.75" header="0.3" footer="0.3"/>
  <pageSetup paperSize="9" orientation="portrait" horizontalDpi="1200" verticalDpi="1200"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1"/>
  <sheetViews>
    <sheetView workbookViewId="0">
      <pane xSplit="3" ySplit="1" topLeftCell="O2" activePane="bottomRight" state="frozen"/>
      <selection pane="topRight" activeCell="D1" sqref="D1"/>
      <selection pane="bottomLeft" activeCell="A2" sqref="A2"/>
      <selection pane="bottomRight" activeCell="D2" sqref="D2"/>
    </sheetView>
  </sheetViews>
  <sheetFormatPr defaultColWidth="9.140625" defaultRowHeight="12.75"/>
  <cols>
    <col min="1" max="1" width="3.85546875" style="113" customWidth="1"/>
    <col min="2" max="2" width="52.85546875" style="128" customWidth="1"/>
    <col min="3" max="3" width="53.85546875" style="128" customWidth="1"/>
    <col min="4" max="18" width="10.140625" style="128" customWidth="1"/>
    <col min="19" max="23" width="10.140625" style="113" customWidth="1"/>
    <col min="24" max="16384" width="9.140625" style="113"/>
  </cols>
  <sheetData>
    <row r="1" spans="2:23" ht="26.25" thickBot="1">
      <c r="B1" s="110" t="s">
        <v>391</v>
      </c>
      <c r="C1" s="110" t="s">
        <v>407</v>
      </c>
      <c r="D1" s="112" t="s">
        <v>480</v>
      </c>
      <c r="E1" s="111" t="s">
        <v>479</v>
      </c>
      <c r="F1" s="111" t="s">
        <v>478</v>
      </c>
      <c r="G1" s="112" t="s">
        <v>572</v>
      </c>
      <c r="H1" s="112" t="s">
        <v>408</v>
      </c>
      <c r="I1" s="111" t="s">
        <v>427</v>
      </c>
      <c r="J1" s="111" t="s">
        <v>426</v>
      </c>
      <c r="K1" s="111" t="s">
        <v>425</v>
      </c>
      <c r="L1" s="111" t="s">
        <v>424</v>
      </c>
      <c r="M1" s="111" t="s">
        <v>570</v>
      </c>
      <c r="N1" s="111" t="s">
        <v>597</v>
      </c>
      <c r="O1" s="111" t="s">
        <v>627</v>
      </c>
      <c r="P1" s="111" t="s">
        <v>638</v>
      </c>
      <c r="Q1" s="111" t="s">
        <v>715</v>
      </c>
      <c r="R1" s="111" t="s">
        <v>716</v>
      </c>
      <c r="S1" s="111" t="s">
        <v>717</v>
      </c>
      <c r="T1" s="111" t="s">
        <v>718</v>
      </c>
      <c r="U1" s="111" t="s">
        <v>719</v>
      </c>
      <c r="V1" s="111" t="s">
        <v>720</v>
      </c>
      <c r="W1" s="111" t="s">
        <v>721</v>
      </c>
    </row>
    <row r="2" spans="2:23">
      <c r="B2" s="114" t="s">
        <v>392</v>
      </c>
      <c r="C2" s="126" t="s">
        <v>409</v>
      </c>
      <c r="D2" s="115">
        <v>0.46800000000000003</v>
      </c>
      <c r="E2" s="115">
        <v>0.44600000000000001</v>
      </c>
      <c r="F2" s="115">
        <v>0.435</v>
      </c>
      <c r="G2" s="115">
        <v>0.434</v>
      </c>
      <c r="H2" s="115">
        <v>0.48899999999999999</v>
      </c>
      <c r="I2" s="115">
        <v>0.45200000000000001</v>
      </c>
      <c r="J2" s="115">
        <v>0.45</v>
      </c>
      <c r="K2" s="115">
        <v>0.432</v>
      </c>
      <c r="L2" s="115">
        <v>0.55100000000000005</v>
      </c>
      <c r="M2" s="115">
        <v>0.48699999999999999</v>
      </c>
      <c r="N2" s="115">
        <v>0.45700000000000002</v>
      </c>
      <c r="O2" s="115">
        <v>0.47199999999999998</v>
      </c>
      <c r="P2" s="115">
        <v>0.56299999999999994</v>
      </c>
      <c r="Q2" s="115">
        <v>0.51500000000000001</v>
      </c>
      <c r="R2" s="115">
        <v>0.48899999999999999</v>
      </c>
      <c r="S2" s="115">
        <v>0.51900000000000002</v>
      </c>
      <c r="T2" s="115">
        <v>0.59599999999999997</v>
      </c>
      <c r="U2" s="115">
        <v>0.61699999999999999</v>
      </c>
      <c r="V2" s="115">
        <v>0.56999999999999995</v>
      </c>
      <c r="W2" s="115">
        <v>0.59599999999999997</v>
      </c>
    </row>
    <row r="3" spans="2:23">
      <c r="B3" s="116" t="s">
        <v>393</v>
      </c>
      <c r="C3" s="127" t="s">
        <v>410</v>
      </c>
      <c r="D3" s="117">
        <v>0.67800000000000005</v>
      </c>
      <c r="E3" s="117">
        <v>0.67200000000000004</v>
      </c>
      <c r="F3" s="117">
        <v>0.67700000000000005</v>
      </c>
      <c r="G3" s="117">
        <v>0.68</v>
      </c>
      <c r="H3" s="117">
        <v>0.7</v>
      </c>
      <c r="I3" s="117">
        <v>0.66800000000000004</v>
      </c>
      <c r="J3" s="117">
        <v>0.67600000000000005</v>
      </c>
      <c r="K3" s="117">
        <v>0.65900000000000003</v>
      </c>
      <c r="L3" s="117">
        <v>0.71699999999999997</v>
      </c>
      <c r="M3" s="117">
        <v>0.69799999999999995</v>
      </c>
      <c r="N3" s="117">
        <v>0.69699999999999995</v>
      </c>
      <c r="O3" s="117">
        <v>0.69499999999999995</v>
      </c>
      <c r="P3" s="117">
        <v>0.72799999999999998</v>
      </c>
      <c r="Q3" s="117">
        <v>0.71499999999999997</v>
      </c>
      <c r="R3" s="117">
        <v>0.69299999999999995</v>
      </c>
      <c r="S3" s="117">
        <v>0.68100000000000005</v>
      </c>
      <c r="T3" s="117">
        <v>0.64800000000000002</v>
      </c>
      <c r="U3" s="117">
        <v>0.63500000000000001</v>
      </c>
      <c r="V3" s="117">
        <v>0.63700000000000001</v>
      </c>
      <c r="W3" s="117">
        <v>0.64700000000000002</v>
      </c>
    </row>
    <row r="4" spans="2:23">
      <c r="B4" s="116" t="s">
        <v>722</v>
      </c>
      <c r="C4" s="127" t="s">
        <v>411</v>
      </c>
      <c r="D4" s="118">
        <v>3.7400000000000003E-2</v>
      </c>
      <c r="E4" s="118">
        <v>3.78E-2</v>
      </c>
      <c r="F4" s="118">
        <v>3.7999999999999999E-2</v>
      </c>
      <c r="G4" s="118">
        <v>3.8300000000000001E-2</v>
      </c>
      <c r="H4" s="118">
        <v>3.95E-2</v>
      </c>
      <c r="I4" s="118">
        <v>3.85E-2</v>
      </c>
      <c r="J4" s="118">
        <v>3.7699999999999997E-2</v>
      </c>
      <c r="K4" s="118">
        <v>3.6600000000000001E-2</v>
      </c>
      <c r="L4" s="118">
        <v>3.4799999999999998E-2</v>
      </c>
      <c r="M4" s="118">
        <v>3.4799999999999998E-2</v>
      </c>
      <c r="N4" s="118">
        <v>3.5000000000000003E-2</v>
      </c>
      <c r="O4" s="118">
        <v>3.4599999999999999E-2</v>
      </c>
      <c r="P4" s="118">
        <v>3.32E-2</v>
      </c>
      <c r="Q4" s="118">
        <v>3.09E-2</v>
      </c>
      <c r="R4" s="118">
        <v>2.9499999999999998E-2</v>
      </c>
      <c r="S4" s="118">
        <v>2.87E-2</v>
      </c>
      <c r="T4" s="118">
        <v>2.5600000000000001E-2</v>
      </c>
      <c r="U4" s="118">
        <v>2.5899999999999999E-2</v>
      </c>
      <c r="V4" s="118">
        <v>2.5999999999999999E-2</v>
      </c>
      <c r="W4" s="118">
        <v>2.7099999999999999E-2</v>
      </c>
    </row>
    <row r="5" spans="2:23">
      <c r="B5" s="116" t="s">
        <v>395</v>
      </c>
      <c r="C5" s="127" t="s">
        <v>412</v>
      </c>
      <c r="D5" s="117">
        <v>0.25700000000000001</v>
      </c>
      <c r="E5" s="117">
        <v>0.255</v>
      </c>
      <c r="F5" s="117">
        <v>0.26</v>
      </c>
      <c r="G5" s="117">
        <v>0.25900000000000001</v>
      </c>
      <c r="H5" s="119">
        <v>0.25900000000000001</v>
      </c>
      <c r="I5" s="119">
        <v>0.25</v>
      </c>
      <c r="J5" s="119">
        <v>0.251</v>
      </c>
      <c r="K5" s="119">
        <v>0.23599999999999999</v>
      </c>
      <c r="L5" s="119">
        <v>0.23200000000000001</v>
      </c>
      <c r="M5" s="117">
        <v>0.22500000000000001</v>
      </c>
      <c r="N5" s="117">
        <v>0.224</v>
      </c>
      <c r="O5" s="119">
        <v>0.22500000000000001</v>
      </c>
      <c r="P5" s="119">
        <v>0.23899999999999999</v>
      </c>
      <c r="Q5" s="119">
        <v>0.23799999999999999</v>
      </c>
      <c r="R5" s="119">
        <v>0.245</v>
      </c>
      <c r="S5" s="119">
        <v>0.249</v>
      </c>
      <c r="T5" s="117">
        <v>0.28799999999999998</v>
      </c>
      <c r="U5" s="117">
        <v>0.27600000000000002</v>
      </c>
      <c r="V5" s="117">
        <v>0.27800000000000002</v>
      </c>
      <c r="W5" s="117">
        <v>0.27</v>
      </c>
    </row>
    <row r="6" spans="2:23">
      <c r="B6" s="116" t="s">
        <v>396</v>
      </c>
      <c r="C6" s="127" t="s">
        <v>413</v>
      </c>
      <c r="D6" s="117">
        <v>0.95899999999999996</v>
      </c>
      <c r="E6" s="117">
        <v>0.96299999999999997</v>
      </c>
      <c r="F6" s="117">
        <v>0.95899999999999996</v>
      </c>
      <c r="G6" s="117">
        <v>0.96699999999999997</v>
      </c>
      <c r="H6" s="119">
        <v>0.96</v>
      </c>
      <c r="I6" s="119">
        <v>0.93600000000000005</v>
      </c>
      <c r="J6" s="119">
        <v>0.93500000000000005</v>
      </c>
      <c r="K6" s="119">
        <v>0.91900000000000004</v>
      </c>
      <c r="L6" s="119">
        <v>0.93899999999999995</v>
      </c>
      <c r="M6" s="117">
        <v>0.94</v>
      </c>
      <c r="N6" s="117">
        <v>0.95199999999999996</v>
      </c>
      <c r="O6" s="119">
        <v>0.91600000000000004</v>
      </c>
      <c r="P6" s="119">
        <v>0.93600000000000005</v>
      </c>
      <c r="Q6" s="119">
        <v>0.86</v>
      </c>
      <c r="R6" s="119">
        <v>0.85199999999999998</v>
      </c>
      <c r="S6" s="119">
        <v>0.82799999999999996</v>
      </c>
      <c r="T6" s="117">
        <v>0.79700000000000004</v>
      </c>
      <c r="U6" s="117">
        <v>0.82</v>
      </c>
      <c r="V6" s="117">
        <v>0.82</v>
      </c>
      <c r="W6" s="117">
        <v>0.8</v>
      </c>
    </row>
    <row r="7" spans="2:23">
      <c r="B7" s="116" t="s">
        <v>397</v>
      </c>
      <c r="C7" s="127" t="s">
        <v>723</v>
      </c>
      <c r="D7" s="117">
        <v>6.4000000000000001E-2</v>
      </c>
      <c r="E7" s="117">
        <v>5.8999999999999997E-2</v>
      </c>
      <c r="F7" s="117">
        <v>0.06</v>
      </c>
      <c r="G7" s="117">
        <v>5.8000000000000003E-2</v>
      </c>
      <c r="H7" s="119">
        <v>0.06</v>
      </c>
      <c r="I7" s="119">
        <v>5.8000000000000003E-2</v>
      </c>
      <c r="J7" s="119">
        <v>5.5E-2</v>
      </c>
      <c r="K7" s="119">
        <v>4.5999999999999999E-2</v>
      </c>
      <c r="L7" s="119">
        <v>4.8000000000000001E-2</v>
      </c>
      <c r="M7" s="117">
        <v>4.7E-2</v>
      </c>
      <c r="N7" s="117">
        <v>0.05</v>
      </c>
      <c r="O7" s="119">
        <v>5.1999999999999998E-2</v>
      </c>
      <c r="P7" s="119">
        <v>5.1999999999999998E-2</v>
      </c>
      <c r="Q7" s="119">
        <v>5.6000000000000001E-2</v>
      </c>
      <c r="R7" s="119">
        <v>5.7000000000000002E-2</v>
      </c>
      <c r="S7" s="119">
        <v>5.8000000000000003E-2</v>
      </c>
      <c r="T7" s="117">
        <v>0.06</v>
      </c>
      <c r="U7" s="117">
        <v>5.8000000000000003E-2</v>
      </c>
      <c r="V7" s="117">
        <v>5.3999999999999999E-2</v>
      </c>
      <c r="W7" s="117">
        <v>0.05</v>
      </c>
    </row>
    <row r="8" spans="2:23">
      <c r="B8" s="116" t="s">
        <v>398</v>
      </c>
      <c r="C8" s="127" t="s">
        <v>415</v>
      </c>
      <c r="D8" s="117">
        <v>0.59199999999999997</v>
      </c>
      <c r="E8" s="117">
        <v>0.621</v>
      </c>
      <c r="F8" s="117">
        <v>0.628</v>
      </c>
      <c r="G8" s="117">
        <v>0.63100000000000001</v>
      </c>
      <c r="H8" s="119">
        <v>0.627</v>
      </c>
      <c r="I8" s="119">
        <v>0.63800000000000001</v>
      </c>
      <c r="J8" s="119">
        <v>0.63600000000000001</v>
      </c>
      <c r="K8" s="119">
        <v>0.50900000000000001</v>
      </c>
      <c r="L8" s="119">
        <v>0.52</v>
      </c>
      <c r="M8" s="117">
        <v>0.53600000000000003</v>
      </c>
      <c r="N8" s="117">
        <v>0.53400000000000003</v>
      </c>
      <c r="O8" s="119">
        <v>0.53800000000000003</v>
      </c>
      <c r="P8" s="119">
        <v>0.53900000000000003</v>
      </c>
      <c r="Q8" s="119">
        <v>0.54800000000000004</v>
      </c>
      <c r="R8" s="119">
        <v>0.56899999999999995</v>
      </c>
      <c r="S8" s="119">
        <v>0.57899999999999996</v>
      </c>
      <c r="T8" s="117">
        <v>0.57199999999999995</v>
      </c>
      <c r="U8" s="117">
        <v>0.59399999999999997</v>
      </c>
      <c r="V8" s="117">
        <v>0.60299999999999998</v>
      </c>
      <c r="W8" s="117">
        <v>0.60399999999999998</v>
      </c>
    </row>
    <row r="9" spans="2:23">
      <c r="B9" s="116" t="s">
        <v>724</v>
      </c>
      <c r="C9" s="127" t="s">
        <v>725</v>
      </c>
      <c r="D9" s="118">
        <v>7.3000000000000001E-3</v>
      </c>
      <c r="E9" s="118">
        <v>6.6E-3</v>
      </c>
      <c r="F9" s="118">
        <v>6.4000000000000003E-3</v>
      </c>
      <c r="G9" s="118">
        <v>6.3E-3</v>
      </c>
      <c r="H9" s="120">
        <v>6.6E-3</v>
      </c>
      <c r="I9" s="120">
        <v>7.9000000000000008E-3</v>
      </c>
      <c r="J9" s="120">
        <v>8.0000000000000002E-3</v>
      </c>
      <c r="K9" s="120">
        <v>8.6E-3</v>
      </c>
      <c r="L9" s="120">
        <v>8.0999999999999996E-3</v>
      </c>
      <c r="M9" s="118">
        <v>8.8000000000000005E-3</v>
      </c>
      <c r="N9" s="118">
        <v>9.1999999999999998E-3</v>
      </c>
      <c r="O9" s="120">
        <v>8.5000000000000006E-3</v>
      </c>
      <c r="P9" s="120">
        <v>9.5999999999999992E-3</v>
      </c>
      <c r="Q9" s="120">
        <v>1.06E-2</v>
      </c>
      <c r="R9" s="120">
        <v>1.0699999999999999E-2</v>
      </c>
      <c r="S9" s="120">
        <v>1.21E-2</v>
      </c>
      <c r="T9" s="118">
        <v>1.14E-2</v>
      </c>
      <c r="U9" s="118">
        <v>9.9000000000000008E-3</v>
      </c>
      <c r="V9" s="118">
        <v>8.8999999999999999E-3</v>
      </c>
      <c r="W9" s="118">
        <v>7.6E-3</v>
      </c>
    </row>
    <row r="10" spans="2:23">
      <c r="B10" s="116" t="s">
        <v>400</v>
      </c>
      <c r="C10" s="127" t="s">
        <v>417</v>
      </c>
      <c r="D10" s="117">
        <v>0.115</v>
      </c>
      <c r="E10" s="117">
        <v>0.11</v>
      </c>
      <c r="F10" s="117">
        <v>0.11700000000000001</v>
      </c>
      <c r="G10" s="117">
        <v>0.121</v>
      </c>
      <c r="H10" s="119">
        <v>0.113</v>
      </c>
      <c r="I10" s="119">
        <v>0.113</v>
      </c>
      <c r="J10" s="119">
        <v>0.11</v>
      </c>
      <c r="K10" s="119">
        <v>0.11899999999999999</v>
      </c>
      <c r="L10" s="119">
        <v>0.104</v>
      </c>
      <c r="M10" s="117">
        <v>0.10100000000000001</v>
      </c>
      <c r="N10" s="117">
        <v>0.11</v>
      </c>
      <c r="O10" s="119">
        <v>9.7000000000000003E-2</v>
      </c>
      <c r="P10" s="119">
        <v>8.5000000000000006E-2</v>
      </c>
      <c r="Q10" s="119">
        <v>7.0999999999999994E-2</v>
      </c>
      <c r="R10" s="119">
        <v>6.2E-2</v>
      </c>
      <c r="S10" s="119">
        <v>4.3999999999999997E-2</v>
      </c>
      <c r="T10" s="117">
        <v>4.1000000000000002E-2</v>
      </c>
      <c r="U10" s="117">
        <v>3.7999999999999999E-2</v>
      </c>
      <c r="V10" s="117">
        <v>4.1000000000000002E-2</v>
      </c>
      <c r="W10" s="117">
        <v>4.7E-2</v>
      </c>
    </row>
    <row r="11" spans="2:23">
      <c r="B11" s="116" t="s">
        <v>401</v>
      </c>
      <c r="C11" s="127" t="s">
        <v>726</v>
      </c>
      <c r="D11" s="117">
        <v>0.13300000000000001</v>
      </c>
      <c r="E11" s="117">
        <v>0.128</v>
      </c>
      <c r="F11" s="117">
        <v>0.13700000000000001</v>
      </c>
      <c r="G11" s="117">
        <v>0.14199999999999999</v>
      </c>
      <c r="H11" s="119">
        <v>0.13300000000000001</v>
      </c>
      <c r="I11" s="119">
        <v>0.13300000000000001</v>
      </c>
      <c r="J11" s="119">
        <v>0.13</v>
      </c>
      <c r="K11" s="119">
        <v>0.14199999999999999</v>
      </c>
      <c r="L11" s="119">
        <v>0.124</v>
      </c>
      <c r="M11" s="117">
        <v>0.121</v>
      </c>
      <c r="N11" s="117">
        <v>0.13200000000000001</v>
      </c>
      <c r="O11" s="119">
        <v>0.11700000000000001</v>
      </c>
      <c r="P11" s="119">
        <v>0.10100000000000001</v>
      </c>
      <c r="Q11" s="119">
        <v>8.5999999999999993E-2</v>
      </c>
      <c r="R11" s="119">
        <v>7.4999999999999997E-2</v>
      </c>
      <c r="S11" s="119">
        <v>5.2999999999999999E-2</v>
      </c>
      <c r="T11" s="117">
        <v>0.05</v>
      </c>
      <c r="U11" s="117">
        <v>4.5999999999999999E-2</v>
      </c>
      <c r="V11" s="117">
        <v>4.9000000000000002E-2</v>
      </c>
      <c r="W11" s="117">
        <v>5.2999999999999999E-2</v>
      </c>
    </row>
    <row r="12" spans="2:23">
      <c r="B12" s="116" t="s">
        <v>727</v>
      </c>
      <c r="C12" s="127" t="s">
        <v>419</v>
      </c>
      <c r="D12" s="117">
        <v>1.4E-2</v>
      </c>
      <c r="E12" s="117">
        <v>1.2999999999999999E-2</v>
      </c>
      <c r="F12" s="117">
        <v>1.4E-2</v>
      </c>
      <c r="G12" s="117">
        <v>1.4E-2</v>
      </c>
      <c r="H12" s="119">
        <v>1.4E-2</v>
      </c>
      <c r="I12" s="119">
        <v>1.2999999999999999E-2</v>
      </c>
      <c r="J12" s="119">
        <v>1.2999999999999999E-2</v>
      </c>
      <c r="K12" s="119">
        <v>1.2999999999999999E-2</v>
      </c>
      <c r="L12" s="119">
        <v>1.0999999999999999E-2</v>
      </c>
      <c r="M12" s="117">
        <v>1.0999999999999999E-2</v>
      </c>
      <c r="N12" s="117">
        <v>1.2E-2</v>
      </c>
      <c r="O12" s="119">
        <v>0.01</v>
      </c>
      <c r="P12" s="119">
        <v>8.9999999999999993E-3</v>
      </c>
      <c r="Q12" s="119">
        <v>8.0000000000000002E-3</v>
      </c>
      <c r="R12" s="119">
        <v>7.0000000000000001E-3</v>
      </c>
      <c r="S12" s="119">
        <v>5.0000000000000001E-3</v>
      </c>
      <c r="T12" s="117">
        <v>4.0000000000000001E-3</v>
      </c>
      <c r="U12" s="117">
        <v>4.0000000000000001E-3</v>
      </c>
      <c r="V12" s="117">
        <v>4.0000000000000001E-3</v>
      </c>
      <c r="W12" s="117">
        <v>5.0000000000000001E-3</v>
      </c>
    </row>
    <row r="13" spans="2:23">
      <c r="B13" s="116" t="s">
        <v>403</v>
      </c>
      <c r="C13" s="127" t="s">
        <v>420</v>
      </c>
      <c r="D13" s="118">
        <v>0.15670000000000001</v>
      </c>
      <c r="E13" s="118">
        <v>0.1651</v>
      </c>
      <c r="F13" s="118">
        <v>0.16900000000000001</v>
      </c>
      <c r="G13" s="118">
        <v>0.16689999999999999</v>
      </c>
      <c r="H13" s="120">
        <v>0.16669999999999999</v>
      </c>
      <c r="I13" s="120">
        <v>0.17780000000000001</v>
      </c>
      <c r="J13" s="120">
        <v>0.17610000000000001</v>
      </c>
      <c r="K13" s="120">
        <v>0.1598</v>
      </c>
      <c r="L13" s="120">
        <v>0.16470000000000001</v>
      </c>
      <c r="M13" s="118">
        <v>0.16259999999999999</v>
      </c>
      <c r="N13" s="118">
        <v>0.16139999999999999</v>
      </c>
      <c r="O13" s="120">
        <v>0.17069999999999999</v>
      </c>
      <c r="P13" s="120">
        <v>0.16789999999999999</v>
      </c>
      <c r="Q13" s="120">
        <v>0.18890000000000001</v>
      </c>
      <c r="R13" s="120">
        <v>0.18840000000000001</v>
      </c>
      <c r="S13" s="120">
        <v>0.20419999999999999</v>
      </c>
      <c r="T13" s="118">
        <v>0.2089</v>
      </c>
      <c r="U13" s="118">
        <v>0.21160000000000001</v>
      </c>
      <c r="V13" s="118">
        <v>0.20380000000000001</v>
      </c>
      <c r="W13" s="118">
        <v>0.18579999999999999</v>
      </c>
    </row>
    <row r="14" spans="2:23">
      <c r="B14" s="116" t="s">
        <v>404</v>
      </c>
      <c r="C14" s="127" t="s">
        <v>421</v>
      </c>
      <c r="D14" s="118">
        <v>0.14699999999999999</v>
      </c>
      <c r="E14" s="118">
        <v>0.15529999999999999</v>
      </c>
      <c r="F14" s="118">
        <v>0.15920000000000001</v>
      </c>
      <c r="G14" s="118">
        <v>0.15279999999999999</v>
      </c>
      <c r="H14" s="118">
        <v>0.15310000000000001</v>
      </c>
      <c r="I14" s="118">
        <v>0.15629999999999999</v>
      </c>
      <c r="J14" s="118">
        <v>0.15509999999999999</v>
      </c>
      <c r="K14" s="118">
        <v>0.1411</v>
      </c>
      <c r="L14" s="118">
        <v>0.14630000000000001</v>
      </c>
      <c r="M14" s="118">
        <v>0.14449999999999999</v>
      </c>
      <c r="N14" s="118">
        <v>0.1431</v>
      </c>
      <c r="O14" s="118">
        <v>0.15210000000000001</v>
      </c>
      <c r="P14" s="118">
        <v>0.14910000000000001</v>
      </c>
      <c r="Q14" s="118">
        <v>0.1694</v>
      </c>
      <c r="R14" s="120">
        <v>0.16889999999999999</v>
      </c>
      <c r="S14" s="120">
        <v>0.18379999999999999</v>
      </c>
      <c r="T14" s="118">
        <v>0.18870000000000001</v>
      </c>
      <c r="U14" s="118">
        <v>0.19139999999999999</v>
      </c>
      <c r="V14" s="118">
        <v>0.18379999999999999</v>
      </c>
      <c r="W14" s="118">
        <v>0.1663</v>
      </c>
    </row>
    <row r="15" spans="2:23">
      <c r="B15" s="116" t="s">
        <v>405</v>
      </c>
      <c r="C15" s="127" t="s">
        <v>422</v>
      </c>
      <c r="D15" s="121">
        <v>218.58</v>
      </c>
      <c r="E15" s="121">
        <v>220.65</v>
      </c>
      <c r="F15" s="121">
        <v>228</v>
      </c>
      <c r="G15" s="121">
        <v>234.86</v>
      </c>
      <c r="H15" s="121">
        <v>239.04</v>
      </c>
      <c r="I15" s="121">
        <v>241.21</v>
      </c>
      <c r="J15" s="121">
        <v>246.75</v>
      </c>
      <c r="K15" s="121">
        <v>260.51</v>
      </c>
      <c r="L15" s="121">
        <v>262.42</v>
      </c>
      <c r="M15" s="121">
        <v>250.07</v>
      </c>
      <c r="N15" s="121">
        <v>258.77999999999997</v>
      </c>
      <c r="O15" s="121">
        <v>264.27999999999997</v>
      </c>
      <c r="P15" s="121">
        <v>266.83999999999997</v>
      </c>
      <c r="Q15" s="121">
        <v>273.17</v>
      </c>
      <c r="R15" s="121">
        <v>278.45999999999998</v>
      </c>
      <c r="S15" s="121">
        <v>280.44</v>
      </c>
      <c r="T15" s="121">
        <v>284.64999999999998</v>
      </c>
      <c r="U15" s="121">
        <v>283.13</v>
      </c>
      <c r="V15" s="121">
        <v>283.67</v>
      </c>
      <c r="W15" s="121">
        <v>266.31</v>
      </c>
    </row>
    <row r="16" spans="2:23" ht="13.5" thickBot="1">
      <c r="B16" s="122" t="s">
        <v>406</v>
      </c>
      <c r="C16" s="122" t="s">
        <v>423</v>
      </c>
      <c r="D16" s="123">
        <v>4.5599999999999996</v>
      </c>
      <c r="E16" s="123">
        <v>11.09</v>
      </c>
      <c r="F16" s="123">
        <v>16.57</v>
      </c>
      <c r="G16" s="123">
        <v>22.15</v>
      </c>
      <c r="H16" s="123">
        <v>4.37</v>
      </c>
      <c r="I16" s="123">
        <v>10.85</v>
      </c>
      <c r="J16" s="123">
        <v>15.86</v>
      </c>
      <c r="K16" s="123">
        <v>23.7</v>
      </c>
      <c r="L16" s="123">
        <v>3.32</v>
      </c>
      <c r="M16" s="285">
        <v>9.16</v>
      </c>
      <c r="N16" s="285">
        <v>15.98</v>
      </c>
      <c r="O16" s="123">
        <v>20.95</v>
      </c>
      <c r="P16" s="123">
        <v>1.67</v>
      </c>
      <c r="Q16" s="123">
        <v>4.66</v>
      </c>
      <c r="R16" s="123">
        <v>9.36</v>
      </c>
      <c r="S16" s="123">
        <v>10.16</v>
      </c>
      <c r="T16" s="285">
        <v>1.49</v>
      </c>
      <c r="U16" s="285">
        <v>3.66</v>
      </c>
      <c r="V16" s="285">
        <v>8.98</v>
      </c>
      <c r="W16" s="285">
        <v>10.88</v>
      </c>
    </row>
    <row r="17" spans="1:18">
      <c r="B17" s="124"/>
      <c r="C17" s="124"/>
      <c r="D17" s="125"/>
      <c r="E17" s="125"/>
      <c r="F17" s="125"/>
      <c r="G17" s="125"/>
      <c r="H17" s="125"/>
      <c r="I17" s="125"/>
      <c r="J17" s="125"/>
      <c r="K17" s="125"/>
      <c r="L17" s="125"/>
      <c r="M17" s="125"/>
      <c r="N17" s="125"/>
      <c r="O17" s="125"/>
      <c r="P17" s="125"/>
      <c r="Q17" s="125"/>
      <c r="R17" s="125"/>
    </row>
    <row r="18" spans="1:18" ht="68.25">
      <c r="A18" s="144" t="s">
        <v>428</v>
      </c>
      <c r="B18" s="240" t="s">
        <v>728</v>
      </c>
      <c r="C18" s="240" t="s">
        <v>729</v>
      </c>
      <c r="D18" s="125"/>
      <c r="E18" s="125"/>
      <c r="F18" s="125"/>
      <c r="G18" s="125"/>
      <c r="H18" s="125"/>
      <c r="I18" s="125"/>
      <c r="J18" s="125"/>
      <c r="K18" s="125"/>
      <c r="L18" s="125"/>
      <c r="M18" s="125"/>
      <c r="N18" s="125"/>
      <c r="O18" s="125"/>
      <c r="P18" s="125"/>
      <c r="Q18" s="125"/>
      <c r="R18" s="125"/>
    </row>
    <row r="19" spans="1:18" ht="29.25">
      <c r="A19" s="144" t="s">
        <v>429</v>
      </c>
      <c r="B19" s="398" t="s">
        <v>730</v>
      </c>
      <c r="C19" s="240" t="s">
        <v>630</v>
      </c>
      <c r="D19" s="125"/>
      <c r="E19" s="125"/>
      <c r="F19" s="125"/>
      <c r="G19" s="125"/>
      <c r="H19" s="125"/>
      <c r="I19" s="125"/>
      <c r="J19" s="125"/>
      <c r="K19" s="125"/>
      <c r="L19" s="125"/>
      <c r="M19" s="125"/>
      <c r="N19" s="125"/>
      <c r="O19" s="125"/>
      <c r="P19" s="125"/>
      <c r="Q19" s="125"/>
      <c r="R19" s="125"/>
    </row>
    <row r="20" spans="1:18" ht="29.25">
      <c r="A20" s="144" t="s">
        <v>430</v>
      </c>
      <c r="B20" s="240" t="s">
        <v>631</v>
      </c>
      <c r="C20" s="240" t="s">
        <v>632</v>
      </c>
      <c r="D20" s="125"/>
      <c r="E20" s="125"/>
      <c r="F20" s="125"/>
      <c r="G20" s="125"/>
      <c r="H20" s="125"/>
      <c r="I20" s="125"/>
      <c r="J20" s="125"/>
      <c r="K20" s="125"/>
      <c r="L20" s="125"/>
      <c r="M20" s="125"/>
      <c r="N20" s="125"/>
      <c r="O20" s="125"/>
      <c r="P20" s="125"/>
      <c r="Q20" s="125"/>
      <c r="R20" s="125"/>
    </row>
    <row r="21" spans="1:18" ht="29.25">
      <c r="A21" s="144" t="s">
        <v>431</v>
      </c>
      <c r="B21" s="240" t="s">
        <v>543</v>
      </c>
      <c r="C21" s="240" t="s">
        <v>731</v>
      </c>
      <c r="D21" s="125"/>
      <c r="E21" s="125"/>
      <c r="F21" s="125"/>
      <c r="G21" s="125"/>
      <c r="H21" s="125"/>
      <c r="I21" s="125"/>
      <c r="J21" s="125"/>
      <c r="K21" s="125"/>
      <c r="L21" s="125"/>
      <c r="M21" s="125"/>
      <c r="N21" s="125"/>
      <c r="O21" s="125"/>
      <c r="P21" s="125"/>
      <c r="Q21" s="125"/>
      <c r="R21" s="125"/>
    </row>
    <row r="22" spans="1:18" ht="29.25">
      <c r="A22" s="144" t="s">
        <v>432</v>
      </c>
      <c r="B22" s="240" t="s">
        <v>433</v>
      </c>
      <c r="C22" s="240" t="s">
        <v>545</v>
      </c>
      <c r="D22" s="125"/>
      <c r="E22" s="125"/>
      <c r="F22" s="125"/>
      <c r="G22" s="125"/>
      <c r="H22" s="125"/>
      <c r="I22" s="125"/>
      <c r="J22" s="125"/>
      <c r="K22" s="125"/>
      <c r="L22" s="125"/>
      <c r="M22" s="125"/>
      <c r="N22" s="125"/>
      <c r="O22" s="125"/>
      <c r="P22" s="125"/>
      <c r="Q22" s="125"/>
      <c r="R22" s="125"/>
    </row>
    <row r="23" spans="1:18" ht="48.75">
      <c r="A23" s="144" t="s">
        <v>434</v>
      </c>
      <c r="B23" s="240" t="s">
        <v>435</v>
      </c>
      <c r="C23" s="240" t="s">
        <v>732</v>
      </c>
      <c r="D23" s="125"/>
      <c r="E23" s="125"/>
      <c r="F23" s="125"/>
      <c r="G23" s="125"/>
      <c r="H23" s="125"/>
      <c r="I23" s="125"/>
      <c r="J23" s="125"/>
      <c r="K23" s="125"/>
      <c r="L23" s="125"/>
      <c r="M23" s="125"/>
      <c r="N23" s="125"/>
      <c r="O23" s="125"/>
      <c r="P23" s="125"/>
      <c r="Q23" s="125"/>
      <c r="R23" s="125"/>
    </row>
    <row r="24" spans="1:18" ht="19.5">
      <c r="A24" s="144" t="s">
        <v>436</v>
      </c>
      <c r="B24" s="240" t="s">
        <v>437</v>
      </c>
      <c r="C24" s="240" t="s">
        <v>547</v>
      </c>
      <c r="D24" s="125"/>
      <c r="E24" s="125"/>
      <c r="F24" s="125"/>
      <c r="G24" s="125"/>
      <c r="H24" s="125"/>
      <c r="I24" s="125"/>
      <c r="J24" s="125"/>
      <c r="K24" s="125"/>
      <c r="L24" s="125"/>
      <c r="M24" s="125"/>
      <c r="N24" s="125"/>
      <c r="O24" s="125"/>
      <c r="P24" s="125"/>
      <c r="Q24" s="125"/>
      <c r="R24" s="125"/>
    </row>
    <row r="25" spans="1:18" ht="39">
      <c r="A25" s="144" t="s">
        <v>438</v>
      </c>
      <c r="B25" s="240" t="s">
        <v>733</v>
      </c>
      <c r="C25" s="240" t="s">
        <v>734</v>
      </c>
      <c r="D25" s="125"/>
      <c r="E25" s="125"/>
      <c r="F25" s="125"/>
      <c r="G25" s="125"/>
      <c r="H25" s="125"/>
      <c r="I25" s="125"/>
      <c r="J25" s="125"/>
      <c r="K25" s="125"/>
      <c r="L25" s="125"/>
      <c r="M25" s="125"/>
      <c r="N25" s="125"/>
      <c r="O25" s="125"/>
      <c r="P25" s="125"/>
      <c r="Q25" s="125"/>
      <c r="R25" s="125"/>
    </row>
    <row r="26" spans="1:18" ht="39">
      <c r="A26" s="144" t="s">
        <v>440</v>
      </c>
      <c r="B26" s="240" t="s">
        <v>735</v>
      </c>
      <c r="C26" s="240" t="s">
        <v>736</v>
      </c>
      <c r="D26" s="125"/>
      <c r="E26" s="125"/>
      <c r="F26" s="125"/>
      <c r="G26" s="125"/>
      <c r="H26" s="125"/>
      <c r="I26" s="125"/>
      <c r="J26" s="125"/>
      <c r="K26" s="125"/>
      <c r="L26" s="125"/>
      <c r="M26" s="125"/>
      <c r="N26" s="125"/>
      <c r="O26" s="125"/>
      <c r="P26" s="125"/>
      <c r="Q26" s="125"/>
      <c r="R26" s="125"/>
    </row>
    <row r="27" spans="1:18" ht="19.5">
      <c r="A27" s="144" t="s">
        <v>442</v>
      </c>
      <c r="B27" s="240" t="s">
        <v>737</v>
      </c>
      <c r="C27" s="240" t="s">
        <v>550</v>
      </c>
      <c r="D27" s="125"/>
      <c r="E27" s="125"/>
      <c r="F27" s="125"/>
      <c r="G27" s="125"/>
      <c r="H27" s="125"/>
      <c r="I27" s="125"/>
      <c r="J27" s="125"/>
      <c r="K27" s="125"/>
      <c r="L27" s="125"/>
      <c r="M27" s="125"/>
      <c r="N27" s="125"/>
      <c r="O27" s="125"/>
      <c r="P27" s="125"/>
      <c r="Q27" s="125"/>
      <c r="R27" s="125"/>
    </row>
    <row r="28" spans="1:18" ht="19.5">
      <c r="A28" s="144" t="s">
        <v>738</v>
      </c>
      <c r="B28" s="240" t="s">
        <v>739</v>
      </c>
      <c r="C28" s="240" t="s">
        <v>740</v>
      </c>
      <c r="D28" s="125"/>
      <c r="E28" s="125"/>
      <c r="F28" s="125"/>
      <c r="G28" s="125"/>
      <c r="H28" s="125"/>
      <c r="I28" s="125"/>
      <c r="J28" s="125"/>
      <c r="K28" s="125"/>
      <c r="L28" s="125"/>
      <c r="M28" s="125"/>
      <c r="N28" s="125"/>
      <c r="O28" s="125"/>
      <c r="P28" s="125"/>
      <c r="Q28" s="125"/>
      <c r="R28" s="125"/>
    </row>
    <row r="29" spans="1:18">
      <c r="D29" s="125"/>
      <c r="E29" s="125"/>
      <c r="F29" s="125"/>
      <c r="G29" s="125"/>
      <c r="H29" s="125"/>
      <c r="I29" s="125"/>
      <c r="J29" s="125"/>
      <c r="K29" s="125"/>
      <c r="L29" s="125"/>
      <c r="M29" s="125"/>
      <c r="N29" s="125"/>
      <c r="O29" s="125"/>
      <c r="P29" s="125"/>
      <c r="Q29" s="125"/>
      <c r="R29" s="125"/>
    </row>
    <row r="30" spans="1:18">
      <c r="D30" s="125"/>
      <c r="E30" s="125"/>
      <c r="F30" s="125"/>
      <c r="G30" s="125"/>
      <c r="H30" s="125"/>
      <c r="I30" s="125"/>
      <c r="J30" s="125"/>
      <c r="K30" s="125"/>
      <c r="L30" s="125"/>
      <c r="M30" s="125"/>
      <c r="N30" s="125"/>
      <c r="O30" s="125"/>
      <c r="P30" s="125"/>
      <c r="Q30" s="125"/>
      <c r="R30" s="125"/>
    </row>
    <row r="31" spans="1:18">
      <c r="D31" s="125"/>
      <c r="E31" s="125"/>
      <c r="F31" s="125"/>
      <c r="G31" s="125"/>
      <c r="H31" s="125"/>
      <c r="I31" s="125"/>
      <c r="J31" s="125"/>
      <c r="K31" s="125"/>
      <c r="L31" s="125"/>
      <c r="M31" s="125"/>
      <c r="N31" s="125"/>
      <c r="O31" s="125"/>
      <c r="P31" s="125"/>
      <c r="Q31" s="125"/>
      <c r="R31" s="125"/>
    </row>
  </sheetData>
  <customSheetViews>
    <customSheetView guid="{FD6B9644-7869-4AE4-B5F4-2F6A3AB7CBDB}">
      <pane xSplit="3" ySplit="1" topLeftCell="O2" activePane="bottomRight" state="frozen"/>
      <selection pane="bottomRight" activeCell="D2" sqref="D2"/>
      <pageMargins left="0.7" right="0.7" top="0.75" bottom="0.75" header="0.3" footer="0.3"/>
      <pageSetup paperSize="9" orientation="portrait" horizontalDpi="1200" verticalDpi="1200" r:id="rId1"/>
    </customSheetView>
    <customSheetView guid="{9AF4A83C-CF57-4B40-8A74-6A0EA6C2FE5C}">
      <selection activeCell="D31" sqref="D31"/>
      <pageMargins left="0.7" right="0.7" top="0.75" bottom="0.75" header="0.3" footer="0.3"/>
      <pageSetup paperSize="9" orientation="portrait" horizontalDpi="1200" verticalDpi="1200" r:id="rId2"/>
    </customSheetView>
    <customSheetView guid="{687A4863-1825-4D63-B732-E76682E6DE4F}" state="hidden">
      <selection activeCell="D31" sqref="D31"/>
      <pageMargins left="0.7" right="0.7" top="0.75" bottom="0.75" header="0.3" footer="0.3"/>
      <pageSetup paperSize="9" orientation="portrait" r:id="rId3"/>
    </customSheetView>
    <customSheetView guid="{57267270-6A97-4850-9DB6-FE6B399379AA}">
      <selection activeCell="D31" sqref="D31"/>
      <pageMargins left="0.7" right="0.7" top="0.75" bottom="0.75" header="0.3" footer="0.3"/>
    </customSheetView>
    <customSheetView guid="{8DA78CF1-615A-4626-9893-6751995631A4}">
      <selection activeCell="D31" sqref="D31"/>
      <pageMargins left="0.7" right="0.7" top="0.75" bottom="0.75" header="0.3" footer="0.3"/>
    </customSheetView>
    <customSheetView guid="{12F8D032-8143-430B-8DFF-852E8796C402}" state="hidden">
      <selection activeCell="D31" sqref="D31"/>
      <pageMargins left="0.7" right="0.7" top="0.75" bottom="0.75" header="0.3" footer="0.3"/>
    </customSheetView>
    <customSheetView guid="{899D69CD-4B7E-42BC-9944-5BD922EB798C}" state="hidden">
      <selection activeCell="D31" sqref="D31"/>
      <pageMargins left="0.7" right="0.7" top="0.75" bottom="0.75" header="0.3" footer="0.3"/>
      <pageSetup paperSize="9" orientation="portrait" r:id="rId4"/>
    </customSheetView>
    <customSheetView guid="{25FAB884-5E17-4008-8139-33D910C7DEFE}" state="hidden">
      <selection activeCell="D31" sqref="D31"/>
      <pageMargins left="0.7" right="0.7" top="0.75" bottom="0.75" header="0.3" footer="0.3"/>
      <pageSetup paperSize="9" orientation="portrait" r:id="rId5"/>
    </customSheetView>
  </customSheetViews>
  <pageMargins left="0.7" right="0.7" top="0.75" bottom="0.75" header="0.3" footer="0.3"/>
  <pageSetup paperSize="9" orientation="portrait" horizontalDpi="1200" verticalDpi="1200"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7"/>
  <sheetViews>
    <sheetView workbookViewId="0">
      <pane xSplit="2" ySplit="2" topLeftCell="E3" activePane="bottomRight" state="frozen"/>
      <selection pane="topRight" activeCell="C1" sqref="C1"/>
      <selection pane="bottomLeft" activeCell="A3" sqref="A3"/>
      <selection pane="bottomRight" activeCell="G20" sqref="G20"/>
    </sheetView>
  </sheetViews>
  <sheetFormatPr defaultColWidth="9.140625" defaultRowHeight="15"/>
  <cols>
    <col min="1" max="1" width="56.140625" style="3" bestFit="1" customWidth="1"/>
    <col min="2" max="2" width="55" style="3" bestFit="1" customWidth="1"/>
    <col min="3" max="6" width="10.85546875" style="3" bestFit="1" customWidth="1"/>
    <col min="7" max="8" width="11" style="3" customWidth="1"/>
    <col min="9" max="14" width="11.42578125" style="3" customWidth="1"/>
    <col min="15" max="15" width="13.140625" style="3" bestFit="1" customWidth="1"/>
    <col min="16" max="16384" width="9.140625" style="3"/>
  </cols>
  <sheetData>
    <row r="2" spans="1:15" s="89" customFormat="1" ht="15.75" thickBot="1">
      <c r="A2" s="43" t="s">
        <v>534</v>
      </c>
      <c r="B2" s="43" t="s">
        <v>535</v>
      </c>
      <c r="C2" s="51" t="s">
        <v>165</v>
      </c>
      <c r="D2" s="51" t="s">
        <v>573</v>
      </c>
      <c r="E2" s="53" t="s">
        <v>574</v>
      </c>
      <c r="F2" s="53" t="s">
        <v>596</v>
      </c>
      <c r="G2" s="53" t="s">
        <v>625</v>
      </c>
      <c r="H2" s="53">
        <v>43921</v>
      </c>
      <c r="I2" s="53">
        <v>44012</v>
      </c>
      <c r="J2" s="203">
        <v>44104</v>
      </c>
      <c r="K2" s="203">
        <v>44196</v>
      </c>
      <c r="L2" s="203">
        <v>44286</v>
      </c>
      <c r="M2" s="203">
        <v>44377</v>
      </c>
      <c r="N2" s="203">
        <v>44469</v>
      </c>
      <c r="O2" s="203">
        <v>44561</v>
      </c>
    </row>
    <row r="3" spans="1:15" s="89" customFormat="1">
      <c r="A3" s="218" t="s">
        <v>536</v>
      </c>
      <c r="B3" s="218" t="s">
        <v>477</v>
      </c>
      <c r="C3" s="219"/>
      <c r="D3" s="219"/>
      <c r="E3" s="219"/>
      <c r="F3" s="219"/>
      <c r="G3" s="219"/>
      <c r="H3" s="219"/>
      <c r="I3" s="219"/>
      <c r="J3" s="219"/>
      <c r="K3" s="219"/>
      <c r="L3" s="219"/>
      <c r="M3" s="219"/>
      <c r="N3" s="219"/>
      <c r="O3" s="219"/>
    </row>
    <row r="4" spans="1:15" s="89" customFormat="1">
      <c r="A4" s="220" t="s">
        <v>537</v>
      </c>
      <c r="B4" s="220" t="s">
        <v>171</v>
      </c>
      <c r="C4" s="221">
        <v>127863304</v>
      </c>
      <c r="D4" s="221">
        <v>128673847</v>
      </c>
      <c r="E4" s="221">
        <v>130272454</v>
      </c>
      <c r="F4" s="221">
        <v>132561589</v>
      </c>
      <c r="G4" s="221">
        <v>132377036</v>
      </c>
      <c r="H4" s="221">
        <v>136527701</v>
      </c>
      <c r="I4" s="221">
        <v>130427157</v>
      </c>
      <c r="J4" s="221">
        <v>129855264</v>
      </c>
      <c r="K4" s="221">
        <v>128731412</v>
      </c>
      <c r="L4" s="221">
        <v>129415833</v>
      </c>
      <c r="M4" s="221">
        <v>129253163</v>
      </c>
      <c r="N4" s="221">
        <v>133491982</v>
      </c>
      <c r="O4" s="221">
        <v>136842887</v>
      </c>
    </row>
    <row r="5" spans="1:15" s="89" customFormat="1">
      <c r="A5" s="222" t="s">
        <v>538</v>
      </c>
      <c r="B5" s="222" t="s">
        <v>551</v>
      </c>
      <c r="C5" s="223">
        <v>-564638</v>
      </c>
      <c r="D5" s="223">
        <v>-557472</v>
      </c>
      <c r="E5" s="223">
        <v>-552330</v>
      </c>
      <c r="F5" s="223">
        <v>-574167</v>
      </c>
      <c r="G5" s="223">
        <v>-571396</v>
      </c>
      <c r="H5" s="223">
        <v>-561675</v>
      </c>
      <c r="I5" s="223">
        <v>-564395</v>
      </c>
      <c r="J5" s="223">
        <v>-559747</v>
      </c>
      <c r="K5" s="223">
        <v>-586945</v>
      </c>
      <c r="L5" s="223">
        <v>-635468</v>
      </c>
      <c r="M5" s="223">
        <v>-655172</v>
      </c>
      <c r="N5" s="223">
        <v>-684202</v>
      </c>
      <c r="O5" s="223">
        <v>-694132</v>
      </c>
    </row>
    <row r="6" spans="1:15" s="89" customFormat="1">
      <c r="A6" s="224" t="s">
        <v>313</v>
      </c>
      <c r="B6" s="224" t="s">
        <v>307</v>
      </c>
      <c r="C6" s="225"/>
      <c r="D6" s="225"/>
      <c r="E6" s="225"/>
      <c r="F6" s="225"/>
      <c r="G6" s="225"/>
      <c r="H6" s="225"/>
      <c r="I6" s="225"/>
      <c r="J6" s="225"/>
      <c r="K6" s="225"/>
      <c r="L6" s="225"/>
      <c r="M6" s="225"/>
      <c r="N6" s="225"/>
      <c r="O6" s="225"/>
    </row>
    <row r="7" spans="1:15" s="89" customFormat="1">
      <c r="A7" s="220" t="s">
        <v>537</v>
      </c>
      <c r="B7" s="220" t="s">
        <v>171</v>
      </c>
      <c r="C7" s="221">
        <v>5696092</v>
      </c>
      <c r="D7" s="221">
        <v>6093723</v>
      </c>
      <c r="E7" s="221">
        <v>6783875</v>
      </c>
      <c r="F7" s="221">
        <v>6863173</v>
      </c>
      <c r="G7" s="221">
        <v>6546106</v>
      </c>
      <c r="H7" s="221">
        <v>6762337</v>
      </c>
      <c r="I7" s="221">
        <v>7674190</v>
      </c>
      <c r="J7" s="221">
        <v>7784160</v>
      </c>
      <c r="K7" s="221">
        <v>8657703</v>
      </c>
      <c r="L7" s="221">
        <v>7616780</v>
      </c>
      <c r="M7" s="221">
        <v>7829342</v>
      </c>
      <c r="N7" s="221">
        <v>7441833</v>
      </c>
      <c r="O7" s="221">
        <v>7418365</v>
      </c>
    </row>
    <row r="8" spans="1:15" s="89" customFormat="1">
      <c r="A8" s="222" t="s">
        <v>538</v>
      </c>
      <c r="B8" s="222" t="s">
        <v>551</v>
      </c>
      <c r="C8" s="223">
        <v>-530276</v>
      </c>
      <c r="D8" s="223">
        <v>-552727</v>
      </c>
      <c r="E8" s="223">
        <v>-615669</v>
      </c>
      <c r="F8" s="223">
        <v>-639951</v>
      </c>
      <c r="G8" s="223">
        <v>-582541</v>
      </c>
      <c r="H8" s="223">
        <v>-741693</v>
      </c>
      <c r="I8" s="223">
        <v>-817540</v>
      </c>
      <c r="J8" s="223">
        <v>-819377</v>
      </c>
      <c r="K8" s="223">
        <v>-801265</v>
      </c>
      <c r="L8" s="223">
        <v>-691011</v>
      </c>
      <c r="M8" s="223">
        <v>-597941</v>
      </c>
      <c r="N8" s="223">
        <v>-566375</v>
      </c>
      <c r="O8" s="223">
        <v>-594211</v>
      </c>
    </row>
    <row r="9" spans="1:15" s="89" customFormat="1">
      <c r="A9" s="224" t="s">
        <v>314</v>
      </c>
      <c r="B9" s="224" t="s">
        <v>308</v>
      </c>
      <c r="C9" s="225"/>
      <c r="D9" s="225"/>
      <c r="E9" s="225"/>
      <c r="F9" s="225"/>
      <c r="G9" s="225"/>
      <c r="H9" s="225"/>
      <c r="I9" s="225"/>
      <c r="J9" s="225"/>
      <c r="K9" s="225"/>
      <c r="L9" s="225"/>
      <c r="M9" s="225"/>
      <c r="N9" s="225"/>
      <c r="O9" s="225"/>
    </row>
    <row r="10" spans="1:15" s="89" customFormat="1">
      <c r="A10" s="220" t="s">
        <v>537</v>
      </c>
      <c r="B10" s="220" t="s">
        <v>171</v>
      </c>
      <c r="C10" s="221">
        <v>5703661</v>
      </c>
      <c r="D10" s="221">
        <v>6091077</v>
      </c>
      <c r="E10" s="221">
        <v>6095285</v>
      </c>
      <c r="F10" s="221">
        <v>6539299</v>
      </c>
      <c r="G10" s="221">
        <v>6834385</v>
      </c>
      <c r="H10" s="221">
        <v>7142136</v>
      </c>
      <c r="I10" s="221">
        <v>7506574</v>
      </c>
      <c r="J10" s="221">
        <v>7629025</v>
      </c>
      <c r="K10" s="221">
        <v>7710686</v>
      </c>
      <c r="L10" s="221">
        <v>8049896</v>
      </c>
      <c r="M10" s="221">
        <v>7681315</v>
      </c>
      <c r="N10" s="221">
        <v>7428657</v>
      </c>
      <c r="O10" s="221">
        <v>6927582</v>
      </c>
    </row>
    <row r="11" spans="1:15" s="89" customFormat="1">
      <c r="A11" s="222" t="s">
        <v>538</v>
      </c>
      <c r="B11" s="222" t="s">
        <v>551</v>
      </c>
      <c r="C11" s="223">
        <v>-3236293</v>
      </c>
      <c r="D11" s="223">
        <v>-3480014</v>
      </c>
      <c r="E11" s="223">
        <v>-3562717</v>
      </c>
      <c r="F11" s="223">
        <v>-3751732</v>
      </c>
      <c r="G11" s="223">
        <v>-3886229</v>
      </c>
      <c r="H11" s="223">
        <v>-4043474</v>
      </c>
      <c r="I11" s="223">
        <v>-4288048</v>
      </c>
      <c r="J11" s="223">
        <v>-4530127</v>
      </c>
      <c r="K11" s="223">
        <v>-4666098</v>
      </c>
      <c r="L11" s="223">
        <v>-4778336</v>
      </c>
      <c r="M11" s="223">
        <v>-4731311</v>
      </c>
      <c r="N11" s="223">
        <v>-4660193</v>
      </c>
      <c r="O11" s="223">
        <v>-4356658</v>
      </c>
    </row>
    <row r="12" spans="1:15" s="89" customFormat="1">
      <c r="A12" s="224" t="s">
        <v>469</v>
      </c>
      <c r="B12" s="224" t="s">
        <v>469</v>
      </c>
      <c r="C12" s="225"/>
      <c r="D12" s="225"/>
      <c r="E12" s="225"/>
      <c r="F12" s="225"/>
      <c r="G12" s="225"/>
      <c r="H12" s="225"/>
      <c r="I12" s="225"/>
      <c r="J12" s="225"/>
      <c r="K12" s="225"/>
      <c r="L12" s="225"/>
      <c r="M12" s="225"/>
      <c r="N12" s="225"/>
      <c r="O12" s="225"/>
    </row>
    <row r="13" spans="1:15" s="89" customFormat="1">
      <c r="A13" s="220" t="s">
        <v>537</v>
      </c>
      <c r="B13" s="220" t="s">
        <v>171</v>
      </c>
      <c r="C13" s="221">
        <v>764562</v>
      </c>
      <c r="D13" s="221">
        <v>738455</v>
      </c>
      <c r="E13" s="221">
        <v>720352</v>
      </c>
      <c r="F13" s="221">
        <v>768655</v>
      </c>
      <c r="G13" s="221">
        <v>769208</v>
      </c>
      <c r="H13" s="221">
        <v>756701</v>
      </c>
      <c r="I13" s="221">
        <v>723074</v>
      </c>
      <c r="J13" s="221">
        <v>718820</v>
      </c>
      <c r="K13" s="221">
        <v>725705</v>
      </c>
      <c r="L13" s="221">
        <v>697068</v>
      </c>
      <c r="M13" s="221">
        <v>685701</v>
      </c>
      <c r="N13" s="221">
        <v>664552</v>
      </c>
      <c r="O13" s="221">
        <v>635202</v>
      </c>
    </row>
    <row r="14" spans="1:15" s="89" customFormat="1" ht="15.75" thickBot="1">
      <c r="A14" s="226" t="s">
        <v>538</v>
      </c>
      <c r="B14" s="226" t="s">
        <v>551</v>
      </c>
      <c r="C14" s="227">
        <v>-53115</v>
      </c>
      <c r="D14" s="227">
        <v>-74297</v>
      </c>
      <c r="E14" s="227">
        <v>-89355</v>
      </c>
      <c r="F14" s="227">
        <v>-151498</v>
      </c>
      <c r="G14" s="227">
        <v>-204198</v>
      </c>
      <c r="H14" s="227">
        <v>-216716</v>
      </c>
      <c r="I14" s="227">
        <v>-224036</v>
      </c>
      <c r="J14" s="227">
        <v>-222906</v>
      </c>
      <c r="K14" s="227">
        <v>-221470</v>
      </c>
      <c r="L14" s="227">
        <v>-223129</v>
      </c>
      <c r="M14" s="227">
        <v>-234837</v>
      </c>
      <c r="N14" s="227">
        <v>-222211</v>
      </c>
      <c r="O14" s="227">
        <v>-212291</v>
      </c>
    </row>
    <row r="15" spans="1:15" s="89" customFormat="1">
      <c r="A15" s="228" t="s">
        <v>539</v>
      </c>
      <c r="B15" s="228" t="s">
        <v>540</v>
      </c>
      <c r="C15" s="229">
        <v>140027619</v>
      </c>
      <c r="D15" s="229">
        <v>141597102</v>
      </c>
      <c r="E15" s="229">
        <v>143871966</v>
      </c>
      <c r="F15" s="229">
        <f>F13+F10+F7+F4</f>
        <v>146732716</v>
      </c>
      <c r="G15" s="229">
        <f>G13+G10+G7+G4</f>
        <v>146526735</v>
      </c>
      <c r="H15" s="229">
        <v>151188875</v>
      </c>
      <c r="I15" s="229">
        <v>146330995</v>
      </c>
      <c r="J15" s="229">
        <v>145987269</v>
      </c>
      <c r="K15" s="229">
        <f t="shared" ref="K15:N16" si="0">K4+K7+K10+K13</f>
        <v>145825506</v>
      </c>
      <c r="L15" s="229">
        <f t="shared" si="0"/>
        <v>145779577</v>
      </c>
      <c r="M15" s="229">
        <f t="shared" si="0"/>
        <v>145449521</v>
      </c>
      <c r="N15" s="229">
        <f>N4+N7+N10+N13</f>
        <v>149027024</v>
      </c>
      <c r="O15" s="229">
        <f>O4+O7+O10+O13</f>
        <v>151824036</v>
      </c>
    </row>
    <row r="16" spans="1:15" s="89" customFormat="1">
      <c r="A16" s="230" t="s">
        <v>538</v>
      </c>
      <c r="B16" s="231" t="s">
        <v>552</v>
      </c>
      <c r="C16" s="232">
        <v>-4384322</v>
      </c>
      <c r="D16" s="232">
        <v>-4664510</v>
      </c>
      <c r="E16" s="232">
        <v>-4820071</v>
      </c>
      <c r="F16" s="232">
        <f>F14+F11+F8+F5</f>
        <v>-5117348</v>
      </c>
      <c r="G16" s="232">
        <f>G14+G11+G8+G5</f>
        <v>-5244364</v>
      </c>
      <c r="H16" s="232">
        <v>-5563558</v>
      </c>
      <c r="I16" s="232">
        <v>-5894019</v>
      </c>
      <c r="J16" s="232">
        <v>-6132157</v>
      </c>
      <c r="K16" s="232">
        <f t="shared" si="0"/>
        <v>-6275778</v>
      </c>
      <c r="L16" s="232">
        <f t="shared" si="0"/>
        <v>-6327944</v>
      </c>
      <c r="M16" s="232">
        <f t="shared" si="0"/>
        <v>-6219261</v>
      </c>
      <c r="N16" s="232">
        <f t="shared" si="0"/>
        <v>-6132981</v>
      </c>
      <c r="O16" s="232">
        <v>-5857293</v>
      </c>
    </row>
    <row r="17" spans="1:15" s="89" customFormat="1" ht="15.75" thickBot="1">
      <c r="A17" s="233" t="s">
        <v>541</v>
      </c>
      <c r="B17" s="234" t="s">
        <v>542</v>
      </c>
      <c r="C17" s="235">
        <v>135643297</v>
      </c>
      <c r="D17" s="235">
        <v>136932592</v>
      </c>
      <c r="E17" s="235">
        <v>139051895</v>
      </c>
      <c r="F17" s="235">
        <f>SUM(F15:F16)</f>
        <v>141615368</v>
      </c>
      <c r="G17" s="235">
        <f>SUM(G15:G16)</f>
        <v>141282371</v>
      </c>
      <c r="H17" s="235">
        <v>145625317</v>
      </c>
      <c r="I17" s="235">
        <v>140436976</v>
      </c>
      <c r="J17" s="235">
        <v>139855112</v>
      </c>
      <c r="K17" s="235">
        <f>SUM(K15:K16)</f>
        <v>139549728</v>
      </c>
      <c r="L17" s="235">
        <f>SUM(L15:L16)</f>
        <v>139451633</v>
      </c>
      <c r="M17" s="235">
        <f>SUM(M15:M16)</f>
        <v>139230260</v>
      </c>
      <c r="N17" s="235">
        <f>SUM(N15:N16)</f>
        <v>142894043</v>
      </c>
      <c r="O17" s="235">
        <v>145966743</v>
      </c>
    </row>
  </sheetData>
  <customSheetViews>
    <customSheetView guid="{FD6B9644-7869-4AE4-B5F4-2F6A3AB7CBDB}">
      <pane xSplit="2" ySplit="2" topLeftCell="E3" activePane="bottomRight" state="frozen"/>
      <selection pane="bottomRight" activeCell="G20" sqref="G2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84"/>
  <sheetViews>
    <sheetView zoomScaleNormal="100" zoomScaleSheetLayoutView="90" workbookViewId="0">
      <pane xSplit="3" ySplit="1" topLeftCell="O2" activePane="bottomRight" state="frozen"/>
      <selection pane="topRight" activeCell="D1" sqref="D1"/>
      <selection pane="bottomLeft" activeCell="A2" sqref="A2"/>
      <selection pane="bottomRight" activeCell="I20" sqref="I20"/>
    </sheetView>
  </sheetViews>
  <sheetFormatPr defaultColWidth="9.85546875" defaultRowHeight="14.25"/>
  <cols>
    <col min="1" max="1" width="5.140625" style="6" customWidth="1"/>
    <col min="2" max="2" width="55.42578125" style="6" customWidth="1"/>
    <col min="3" max="3" width="52.42578125" style="6" customWidth="1"/>
    <col min="4" max="24" width="13.42578125" style="6" customWidth="1"/>
    <col min="25" max="43" width="9.85546875" style="451"/>
    <col min="44" max="16384" width="9.85546875" style="6"/>
  </cols>
  <sheetData>
    <row r="1" spans="2:43" s="21" customFormat="1" ht="32.25" customHeight="1" thickBot="1">
      <c r="B1" s="4" t="s">
        <v>318</v>
      </c>
      <c r="C1" s="4" t="s">
        <v>297</v>
      </c>
      <c r="D1" s="254" t="s">
        <v>158</v>
      </c>
      <c r="E1" s="254" t="s">
        <v>159</v>
      </c>
      <c r="F1" s="254" t="s">
        <v>160</v>
      </c>
      <c r="G1" s="254" t="s">
        <v>161</v>
      </c>
      <c r="H1" s="321">
        <v>43101</v>
      </c>
      <c r="I1" s="254" t="s">
        <v>162</v>
      </c>
      <c r="J1" s="254" t="s">
        <v>163</v>
      </c>
      <c r="K1" s="254" t="s">
        <v>164</v>
      </c>
      <c r="L1" s="255">
        <v>43465</v>
      </c>
      <c r="M1" s="277">
        <v>43555</v>
      </c>
      <c r="N1" s="255">
        <v>43646</v>
      </c>
      <c r="O1" s="255">
        <v>43738</v>
      </c>
      <c r="P1" s="255">
        <v>43830</v>
      </c>
      <c r="Q1" s="321">
        <v>43921</v>
      </c>
      <c r="R1" s="321">
        <v>44012</v>
      </c>
      <c r="S1" s="321">
        <v>44104</v>
      </c>
      <c r="T1" s="321">
        <v>44196</v>
      </c>
      <c r="U1" s="321">
        <v>44286</v>
      </c>
      <c r="V1" s="321">
        <v>44377</v>
      </c>
      <c r="W1" s="321">
        <v>44469</v>
      </c>
      <c r="X1" s="321">
        <v>44561</v>
      </c>
      <c r="Y1" s="522"/>
      <c r="Z1" s="522"/>
      <c r="AA1" s="522"/>
      <c r="AB1" s="522"/>
      <c r="AC1" s="522"/>
      <c r="AD1" s="522"/>
      <c r="AE1" s="522"/>
      <c r="AF1" s="522"/>
      <c r="AG1" s="522"/>
      <c r="AH1" s="522"/>
      <c r="AI1" s="522"/>
      <c r="AJ1" s="522"/>
      <c r="AK1" s="522"/>
      <c r="AL1" s="522"/>
      <c r="AM1" s="522"/>
      <c r="AN1" s="522"/>
      <c r="AO1" s="522"/>
      <c r="AP1" s="522"/>
      <c r="AQ1" s="522"/>
    </row>
    <row r="2" spans="2:43" ht="15" customHeight="1">
      <c r="B2" s="22" t="s">
        <v>59</v>
      </c>
      <c r="C2" s="22" t="s">
        <v>15</v>
      </c>
    </row>
    <row r="3" spans="2:43" ht="15" customHeight="1">
      <c r="B3" s="8" t="s">
        <v>105</v>
      </c>
      <c r="C3" s="8" t="s">
        <v>46</v>
      </c>
      <c r="D3" s="9">
        <v>4150507</v>
      </c>
      <c r="E3" s="9">
        <v>4112997</v>
      </c>
      <c r="F3" s="9">
        <v>5117186</v>
      </c>
      <c r="G3" s="9">
        <v>4146222</v>
      </c>
      <c r="H3" s="9">
        <v>4146222</v>
      </c>
      <c r="I3" s="9">
        <v>5202843</v>
      </c>
      <c r="J3" s="9">
        <v>4681443</v>
      </c>
      <c r="K3" s="9">
        <v>6835281</v>
      </c>
      <c r="L3" s="9">
        <v>8907552</v>
      </c>
      <c r="M3" s="9">
        <v>7201578</v>
      </c>
      <c r="N3" s="9">
        <v>6041063</v>
      </c>
      <c r="O3" s="9">
        <v>7689819</v>
      </c>
      <c r="P3" s="9">
        <v>7973014</v>
      </c>
      <c r="Q3" s="9">
        <v>7106086</v>
      </c>
      <c r="R3" s="9">
        <v>4211854</v>
      </c>
      <c r="S3" s="9">
        <v>2907749</v>
      </c>
      <c r="T3" s="9">
        <v>5489303</v>
      </c>
      <c r="U3" s="9">
        <v>10914631</v>
      </c>
      <c r="V3" s="9">
        <v>3165563</v>
      </c>
      <c r="W3" s="9">
        <v>2774695</v>
      </c>
      <c r="X3" s="9">
        <v>8438275</v>
      </c>
    </row>
    <row r="4" spans="2:43" ht="15" customHeight="1">
      <c r="B4" s="8" t="s">
        <v>60</v>
      </c>
      <c r="C4" s="8" t="s">
        <v>16</v>
      </c>
      <c r="D4" s="9">
        <v>2618114</v>
      </c>
      <c r="E4" s="9">
        <v>1870753</v>
      </c>
      <c r="F4" s="9">
        <v>2179043</v>
      </c>
      <c r="G4" s="9">
        <v>2136474</v>
      </c>
      <c r="H4" s="9">
        <v>2136474</v>
      </c>
      <c r="I4" s="9">
        <v>1810599</v>
      </c>
      <c r="J4" s="9">
        <v>1704535</v>
      </c>
      <c r="K4" s="9">
        <v>1743975</v>
      </c>
      <c r="L4" s="9">
        <v>2936214</v>
      </c>
      <c r="M4" s="9">
        <v>1700577</v>
      </c>
      <c r="N4" s="9">
        <v>2310836</v>
      </c>
      <c r="O4" s="9">
        <v>2766181</v>
      </c>
      <c r="P4" s="9">
        <v>3716582</v>
      </c>
      <c r="Q4" s="9">
        <v>5552427</v>
      </c>
      <c r="R4" s="9">
        <v>3987575</v>
      </c>
      <c r="S4" s="9">
        <v>2971312</v>
      </c>
      <c r="T4" s="9">
        <v>2926522</v>
      </c>
      <c r="U4" s="9">
        <v>3570869</v>
      </c>
      <c r="V4" s="9">
        <v>2935494</v>
      </c>
      <c r="W4" s="9">
        <v>3139913</v>
      </c>
      <c r="X4" s="9">
        <v>2690252</v>
      </c>
    </row>
    <row r="5" spans="2:43" ht="26.25" customHeight="1">
      <c r="B5" s="8" t="s">
        <v>61</v>
      </c>
      <c r="C5" s="8" t="s">
        <v>17</v>
      </c>
      <c r="D5" s="9">
        <v>2598913</v>
      </c>
      <c r="E5" s="9">
        <v>1928351</v>
      </c>
      <c r="F5" s="9">
        <v>2241690</v>
      </c>
      <c r="G5" s="9">
        <v>1647823</v>
      </c>
      <c r="H5" s="9">
        <v>1647823</v>
      </c>
      <c r="I5" s="9">
        <v>1415122</v>
      </c>
      <c r="J5" s="9">
        <v>1717630</v>
      </c>
      <c r="K5" s="9">
        <v>1295044</v>
      </c>
      <c r="L5" s="9">
        <v>1260084</v>
      </c>
      <c r="M5" s="9">
        <v>1483868</v>
      </c>
      <c r="N5" s="9">
        <v>1615563</v>
      </c>
      <c r="O5" s="9">
        <v>2799735</v>
      </c>
      <c r="P5" s="9">
        <v>2102481</v>
      </c>
      <c r="Q5" s="9">
        <v>3924398</v>
      </c>
      <c r="R5" s="9">
        <v>2750930</v>
      </c>
      <c r="S5" s="9">
        <v>4730315</v>
      </c>
      <c r="T5" s="9">
        <v>3190423</v>
      </c>
      <c r="U5" s="9">
        <v>3128426</v>
      </c>
      <c r="V5" s="9">
        <v>2874705</v>
      </c>
      <c r="W5" s="9">
        <v>3180399</v>
      </c>
      <c r="X5" s="9">
        <v>4183294</v>
      </c>
    </row>
    <row r="6" spans="2:43" ht="15" customHeight="1">
      <c r="B6" s="8" t="s">
        <v>126</v>
      </c>
      <c r="C6" s="8" t="s">
        <v>316</v>
      </c>
      <c r="D6" s="9">
        <v>104018178</v>
      </c>
      <c r="E6" s="9">
        <v>105053727</v>
      </c>
      <c r="F6" s="9">
        <v>106475429</v>
      </c>
      <c r="G6" s="9">
        <v>107839897</v>
      </c>
      <c r="H6" s="9">
        <v>107556726</v>
      </c>
      <c r="I6" s="9">
        <v>109077791</v>
      </c>
      <c r="J6" s="9">
        <v>114176972</v>
      </c>
      <c r="K6" s="9">
        <v>116590007</v>
      </c>
      <c r="L6" s="9">
        <v>137460378</v>
      </c>
      <c r="M6" s="9">
        <v>138667143</v>
      </c>
      <c r="N6" s="9">
        <v>140725703</v>
      </c>
      <c r="O6" s="9">
        <v>143825386</v>
      </c>
      <c r="P6" s="9">
        <v>143402629</v>
      </c>
      <c r="Q6" s="9">
        <v>147672910</v>
      </c>
      <c r="R6" s="9">
        <v>142622135</v>
      </c>
      <c r="S6" s="9">
        <v>142051438</v>
      </c>
      <c r="T6" s="9">
        <v>141998745</v>
      </c>
      <c r="U6" s="9">
        <v>143001534</v>
      </c>
      <c r="V6" s="9">
        <v>141989966</v>
      </c>
      <c r="W6" s="9">
        <v>145347384</v>
      </c>
      <c r="X6" s="9">
        <v>148250421</v>
      </c>
      <c r="Z6" s="519"/>
    </row>
    <row r="7" spans="2:43" ht="15" customHeight="1">
      <c r="B7" s="8" t="s">
        <v>122</v>
      </c>
      <c r="C7" s="8" t="s">
        <v>124</v>
      </c>
      <c r="D7" s="9">
        <v>0</v>
      </c>
      <c r="E7" s="9">
        <v>0</v>
      </c>
      <c r="F7" s="9">
        <v>0</v>
      </c>
      <c r="G7" s="9">
        <v>0</v>
      </c>
      <c r="H7" s="9">
        <v>105961354</v>
      </c>
      <c r="I7" s="9">
        <v>107577229</v>
      </c>
      <c r="J7" s="9">
        <v>112688503</v>
      </c>
      <c r="K7" s="9">
        <v>115127536</v>
      </c>
      <c r="L7" s="9">
        <v>135643297</v>
      </c>
      <c r="M7" s="9">
        <v>136932592</v>
      </c>
      <c r="N7" s="9">
        <v>139051895</v>
      </c>
      <c r="O7" s="9">
        <v>141615368</v>
      </c>
      <c r="P7" s="9">
        <v>141282371</v>
      </c>
      <c r="Q7" s="9">
        <v>145625317</v>
      </c>
      <c r="R7" s="9">
        <v>140436976</v>
      </c>
      <c r="S7" s="9">
        <v>139855112</v>
      </c>
      <c r="T7" s="9">
        <v>139549728</v>
      </c>
      <c r="U7" s="9">
        <v>139451632</v>
      </c>
      <c r="V7" s="9">
        <v>139230260</v>
      </c>
      <c r="W7" s="9">
        <v>142894043</v>
      </c>
      <c r="X7" s="9">
        <v>145966743</v>
      </c>
    </row>
    <row r="8" spans="2:43" ht="15" customHeight="1">
      <c r="B8" s="8" t="s">
        <v>141</v>
      </c>
      <c r="C8" s="8" t="s">
        <v>142</v>
      </c>
      <c r="D8" s="9">
        <v>0</v>
      </c>
      <c r="E8" s="9">
        <v>0</v>
      </c>
      <c r="F8" s="9">
        <v>0</v>
      </c>
      <c r="G8" s="9">
        <v>0</v>
      </c>
      <c r="H8" s="9">
        <v>0</v>
      </c>
      <c r="I8" s="9">
        <v>0</v>
      </c>
      <c r="J8" s="9">
        <v>0</v>
      </c>
      <c r="K8" s="9"/>
      <c r="L8" s="9">
        <v>366751</v>
      </c>
      <c r="M8" s="9">
        <v>392279</v>
      </c>
      <c r="N8" s="9">
        <v>419535</v>
      </c>
      <c r="O8" s="9">
        <v>984048</v>
      </c>
      <c r="P8" s="9">
        <v>923811</v>
      </c>
      <c r="Q8" s="9">
        <v>946418</v>
      </c>
      <c r="R8" s="9">
        <v>1135482</v>
      </c>
      <c r="S8" s="9">
        <v>1140320</v>
      </c>
      <c r="T8" s="9">
        <v>1556791</v>
      </c>
      <c r="U8" s="9">
        <v>2703415</v>
      </c>
      <c r="V8" s="9">
        <v>1980668</v>
      </c>
      <c r="W8" s="9">
        <v>1768501</v>
      </c>
      <c r="X8" s="9">
        <v>1729848</v>
      </c>
    </row>
    <row r="9" spans="2:43" ht="15" customHeight="1">
      <c r="B9" s="8" t="s">
        <v>123</v>
      </c>
      <c r="C9" s="8" t="s">
        <v>125</v>
      </c>
      <c r="D9" s="9">
        <v>0</v>
      </c>
      <c r="E9" s="9">
        <v>0</v>
      </c>
      <c r="F9" s="9">
        <v>0</v>
      </c>
      <c r="G9" s="9">
        <v>0</v>
      </c>
      <c r="H9" s="9">
        <v>1595372</v>
      </c>
      <c r="I9" s="9">
        <v>1500562</v>
      </c>
      <c r="J9" s="9">
        <v>1488469</v>
      </c>
      <c r="K9" s="9">
        <v>1462471</v>
      </c>
      <c r="L9" s="9">
        <v>1450330</v>
      </c>
      <c r="M9" s="9">
        <v>1342272</v>
      </c>
      <c r="N9" s="9">
        <v>1254273</v>
      </c>
      <c r="O9" s="9">
        <v>1225970</v>
      </c>
      <c r="P9" s="9">
        <v>1196447</v>
      </c>
      <c r="Q9" s="9">
        <v>1101175</v>
      </c>
      <c r="R9" s="9">
        <v>1049677</v>
      </c>
      <c r="S9" s="9">
        <v>1056006</v>
      </c>
      <c r="T9" s="9">
        <v>892226</v>
      </c>
      <c r="U9" s="9">
        <v>846487</v>
      </c>
      <c r="V9" s="9">
        <v>779038</v>
      </c>
      <c r="W9" s="9">
        <v>684840</v>
      </c>
      <c r="X9" s="9">
        <v>553830</v>
      </c>
    </row>
    <row r="10" spans="2:43" ht="15" customHeight="1">
      <c r="B10" s="8" t="s">
        <v>100</v>
      </c>
      <c r="C10" s="8" t="s">
        <v>101</v>
      </c>
      <c r="D10" s="9">
        <v>769937</v>
      </c>
      <c r="E10" s="9">
        <v>2441564</v>
      </c>
      <c r="F10" s="9">
        <v>1525925</v>
      </c>
      <c r="G10" s="9">
        <v>5631488</v>
      </c>
      <c r="H10" s="9">
        <v>5631488</v>
      </c>
      <c r="I10" s="9">
        <v>5567891</v>
      </c>
      <c r="J10" s="9">
        <v>7544762</v>
      </c>
      <c r="K10" s="9">
        <v>9887869</v>
      </c>
      <c r="L10" s="9">
        <v>9189763</v>
      </c>
      <c r="M10" s="9">
        <v>12353498</v>
      </c>
      <c r="N10" s="9">
        <v>8046822</v>
      </c>
      <c r="O10" s="9">
        <v>223860</v>
      </c>
      <c r="P10" s="9">
        <v>1851171</v>
      </c>
      <c r="Q10" s="9">
        <v>1160328</v>
      </c>
      <c r="R10" s="9">
        <v>2169867</v>
      </c>
      <c r="S10" s="9">
        <v>125828</v>
      </c>
      <c r="T10" s="9">
        <v>293583</v>
      </c>
      <c r="U10" s="9">
        <v>191774</v>
      </c>
      <c r="V10" s="9">
        <v>587269</v>
      </c>
      <c r="W10" s="9">
        <v>430465</v>
      </c>
      <c r="X10" s="9">
        <v>453372</v>
      </c>
    </row>
    <row r="11" spans="2:43" ht="15" customHeight="1">
      <c r="B11" s="8" t="s">
        <v>104</v>
      </c>
      <c r="C11" s="8" t="s">
        <v>250</v>
      </c>
      <c r="D11" s="9">
        <v>25090751</v>
      </c>
      <c r="E11" s="9">
        <v>25072507</v>
      </c>
      <c r="F11" s="9">
        <v>25926495</v>
      </c>
      <c r="G11" s="9">
        <v>26905088</v>
      </c>
      <c r="H11" s="9"/>
      <c r="I11" s="9">
        <v>0</v>
      </c>
      <c r="J11" s="9">
        <v>0</v>
      </c>
      <c r="K11" s="9">
        <v>0</v>
      </c>
      <c r="L11" s="9">
        <v>0</v>
      </c>
      <c r="M11" s="9">
        <v>0</v>
      </c>
      <c r="N11" s="9">
        <v>0</v>
      </c>
      <c r="O11" s="9">
        <v>0</v>
      </c>
      <c r="P11" s="9">
        <v>0</v>
      </c>
      <c r="Q11" s="9">
        <v>0</v>
      </c>
      <c r="R11" s="9">
        <v>0</v>
      </c>
      <c r="S11" s="9">
        <v>0</v>
      </c>
      <c r="T11" s="9">
        <v>0</v>
      </c>
      <c r="U11" s="9">
        <v>0</v>
      </c>
      <c r="V11" s="9">
        <v>0</v>
      </c>
      <c r="W11" s="9">
        <v>0</v>
      </c>
      <c r="X11" s="9">
        <v>0</v>
      </c>
    </row>
    <row r="12" spans="2:43" ht="15" customHeight="1">
      <c r="B12" s="8" t="s">
        <v>127</v>
      </c>
      <c r="C12" s="8" t="s">
        <v>128</v>
      </c>
      <c r="D12" s="9">
        <v>0</v>
      </c>
      <c r="E12" s="9">
        <v>0</v>
      </c>
      <c r="F12" s="9">
        <v>0</v>
      </c>
      <c r="G12" s="9">
        <v>0</v>
      </c>
      <c r="H12" s="9">
        <v>26889994</v>
      </c>
      <c r="I12" s="9">
        <v>27661682</v>
      </c>
      <c r="J12" s="9">
        <v>33527451</v>
      </c>
      <c r="K12" s="9">
        <v>33986072</v>
      </c>
      <c r="L12" s="9">
        <v>37844506</v>
      </c>
      <c r="M12" s="9">
        <v>37976558</v>
      </c>
      <c r="N12" s="9">
        <v>38081452</v>
      </c>
      <c r="O12" s="9">
        <v>37581667</v>
      </c>
      <c r="P12" s="9">
        <v>41328134</v>
      </c>
      <c r="Q12" s="9">
        <v>41193093</v>
      </c>
      <c r="R12" s="9">
        <v>56806942</v>
      </c>
      <c r="S12" s="9">
        <v>61209949</v>
      </c>
      <c r="T12" s="9">
        <v>66783434</v>
      </c>
      <c r="U12" s="9">
        <v>68758852</v>
      </c>
      <c r="V12" s="9">
        <v>71165386</v>
      </c>
      <c r="W12" s="9">
        <v>70048917</v>
      </c>
      <c r="X12" s="9">
        <v>71866260</v>
      </c>
    </row>
    <row r="13" spans="2:43" ht="29.45" customHeight="1">
      <c r="B13" s="8" t="s">
        <v>156</v>
      </c>
      <c r="C13" s="8" t="s">
        <v>251</v>
      </c>
      <c r="D13" s="9">
        <v>0</v>
      </c>
      <c r="E13" s="9">
        <v>0</v>
      </c>
      <c r="F13" s="9">
        <v>0</v>
      </c>
      <c r="G13" s="9">
        <v>0</v>
      </c>
      <c r="H13" s="9">
        <v>25984209</v>
      </c>
      <c r="I13" s="9">
        <v>26750860</v>
      </c>
      <c r="J13" s="9">
        <v>32565132</v>
      </c>
      <c r="K13" s="9">
        <v>33013402</v>
      </c>
      <c r="L13" s="9">
        <v>36886457</v>
      </c>
      <c r="M13" s="9">
        <v>36994963</v>
      </c>
      <c r="N13" s="9">
        <v>37097116</v>
      </c>
      <c r="O13" s="9">
        <v>36585574</v>
      </c>
      <c r="P13" s="9">
        <v>40248937</v>
      </c>
      <c r="Q13" s="9">
        <v>40130536</v>
      </c>
      <c r="R13" s="9">
        <v>55799648</v>
      </c>
      <c r="S13" s="9">
        <v>60192017</v>
      </c>
      <c r="T13" s="9">
        <v>65700052</v>
      </c>
      <c r="U13" s="9">
        <v>67191633</v>
      </c>
      <c r="V13" s="9">
        <v>69713676</v>
      </c>
      <c r="W13" s="9">
        <v>68563302</v>
      </c>
      <c r="X13" s="9">
        <v>70064796</v>
      </c>
    </row>
    <row r="14" spans="2:43" ht="17.45" customHeight="1">
      <c r="B14" s="8" t="s">
        <v>139</v>
      </c>
      <c r="C14" s="8" t="s">
        <v>252</v>
      </c>
      <c r="D14" s="9">
        <v>0</v>
      </c>
      <c r="E14" s="9">
        <v>0</v>
      </c>
      <c r="F14" s="9">
        <v>0</v>
      </c>
      <c r="G14" s="9">
        <v>0</v>
      </c>
      <c r="H14" s="9">
        <v>93165</v>
      </c>
      <c r="I14" s="9">
        <v>99238</v>
      </c>
      <c r="J14" s="9">
        <v>118746</v>
      </c>
      <c r="K14" s="9">
        <v>131330</v>
      </c>
      <c r="L14" s="9">
        <v>136511</v>
      </c>
      <c r="M14" s="9">
        <v>163878</v>
      </c>
      <c r="N14" s="9">
        <v>177035</v>
      </c>
      <c r="O14" s="9">
        <v>187335</v>
      </c>
      <c r="P14" s="9">
        <v>194285</v>
      </c>
      <c r="Q14" s="9">
        <v>181321</v>
      </c>
      <c r="R14" s="9">
        <v>205854</v>
      </c>
      <c r="S14" s="9">
        <v>103695</v>
      </c>
      <c r="T14" s="9">
        <v>110155</v>
      </c>
      <c r="U14" s="9">
        <v>112080</v>
      </c>
      <c r="V14" s="9">
        <v>118325</v>
      </c>
      <c r="W14" s="9">
        <v>118325</v>
      </c>
      <c r="X14" s="9">
        <v>116977</v>
      </c>
    </row>
    <row r="15" spans="2:43" ht="17.45" customHeight="1">
      <c r="B15" s="8"/>
      <c r="C15" s="8" t="s">
        <v>688</v>
      </c>
      <c r="D15" s="9">
        <v>0</v>
      </c>
      <c r="E15" s="9">
        <v>0</v>
      </c>
      <c r="F15" s="9">
        <v>0</v>
      </c>
      <c r="G15" s="9">
        <v>0</v>
      </c>
      <c r="H15" s="9">
        <v>0</v>
      </c>
      <c r="I15" s="9">
        <v>0</v>
      </c>
      <c r="J15" s="9">
        <v>0</v>
      </c>
      <c r="K15" s="9">
        <v>0</v>
      </c>
      <c r="L15" s="9">
        <v>0</v>
      </c>
      <c r="M15" s="9">
        <v>0</v>
      </c>
      <c r="N15" s="9">
        <v>0</v>
      </c>
      <c r="O15" s="9">
        <v>0</v>
      </c>
      <c r="P15" s="9">
        <v>0</v>
      </c>
      <c r="Q15" s="9">
        <v>0</v>
      </c>
      <c r="R15" s="9">
        <v>0</v>
      </c>
      <c r="S15" s="9">
        <v>0</v>
      </c>
      <c r="T15" s="9">
        <v>0</v>
      </c>
      <c r="U15" s="9">
        <v>0</v>
      </c>
      <c r="V15" s="9">
        <v>0</v>
      </c>
      <c r="W15" s="9">
        <v>0</v>
      </c>
      <c r="X15" s="9">
        <v>1421272</v>
      </c>
    </row>
    <row r="16" spans="2:43" ht="27" customHeight="1">
      <c r="B16" s="8" t="s">
        <v>157</v>
      </c>
      <c r="C16" s="8" t="s">
        <v>253</v>
      </c>
      <c r="D16" s="9">
        <v>0</v>
      </c>
      <c r="E16" s="9">
        <v>0</v>
      </c>
      <c r="F16" s="9">
        <v>0</v>
      </c>
      <c r="G16" s="9">
        <v>0</v>
      </c>
      <c r="H16" s="9">
        <v>812620</v>
      </c>
      <c r="I16" s="9">
        <v>811584</v>
      </c>
      <c r="J16" s="9">
        <v>843573</v>
      </c>
      <c r="K16" s="9">
        <v>841340</v>
      </c>
      <c r="L16" s="9">
        <v>821538</v>
      </c>
      <c r="M16" s="9">
        <v>817717</v>
      </c>
      <c r="N16" s="9">
        <v>807301</v>
      </c>
      <c r="O16" s="9">
        <v>808758</v>
      </c>
      <c r="P16" s="9">
        <v>884912</v>
      </c>
      <c r="Q16" s="9">
        <v>881236</v>
      </c>
      <c r="R16" s="9">
        <v>801440</v>
      </c>
      <c r="S16" s="9">
        <v>808264</v>
      </c>
      <c r="T16" s="9">
        <v>857331</v>
      </c>
      <c r="U16" s="9">
        <v>1336707</v>
      </c>
      <c r="V16" s="9">
        <v>1329921</v>
      </c>
      <c r="W16" s="9">
        <v>1363826</v>
      </c>
      <c r="X16" s="9">
        <v>259788</v>
      </c>
    </row>
    <row r="17" spans="2:24" ht="18" customHeight="1">
      <c r="B17" s="422" t="s">
        <v>649</v>
      </c>
      <c r="C17" s="420" t="s">
        <v>648</v>
      </c>
      <c r="D17" s="9"/>
      <c r="E17" s="9"/>
      <c r="F17" s="9"/>
      <c r="G17" s="9"/>
      <c r="H17" s="9"/>
      <c r="I17" s="9"/>
      <c r="J17" s="9"/>
      <c r="K17" s="9"/>
      <c r="L17" s="9"/>
      <c r="M17" s="9"/>
      <c r="N17" s="9"/>
      <c r="O17" s="9"/>
      <c r="P17" s="9"/>
      <c r="Q17" s="9"/>
      <c r="R17" s="9"/>
      <c r="S17" s="9">
        <v>105973</v>
      </c>
      <c r="T17" s="9">
        <v>115896</v>
      </c>
      <c r="U17" s="9">
        <v>118432</v>
      </c>
      <c r="V17" s="9">
        <v>3464</v>
      </c>
      <c r="W17" s="9">
        <v>3464</v>
      </c>
      <c r="X17" s="9">
        <v>3427</v>
      </c>
    </row>
    <row r="18" spans="2:24" ht="16.7" customHeight="1">
      <c r="B18" s="8" t="s">
        <v>601</v>
      </c>
      <c r="C18" s="8" t="s">
        <v>602</v>
      </c>
      <c r="D18" s="9">
        <v>0</v>
      </c>
      <c r="E18" s="9">
        <v>0</v>
      </c>
      <c r="F18" s="9">
        <v>0</v>
      </c>
      <c r="G18" s="9">
        <v>0</v>
      </c>
      <c r="H18" s="9">
        <v>2385727</v>
      </c>
      <c r="I18" s="9">
        <v>2607112</v>
      </c>
      <c r="J18" s="9">
        <v>1638155</v>
      </c>
      <c r="K18" s="9">
        <v>2746983</v>
      </c>
      <c r="L18" s="9">
        <v>1708744</v>
      </c>
      <c r="M18" s="9">
        <v>1601898</v>
      </c>
      <c r="N18" s="9">
        <v>1216615</v>
      </c>
      <c r="O18" s="9">
        <v>1167517</v>
      </c>
      <c r="P18" s="9">
        <v>1089558</v>
      </c>
      <c r="Q18" s="9">
        <v>1152234</v>
      </c>
      <c r="R18" s="9">
        <v>1129955</v>
      </c>
      <c r="S18" s="9">
        <v>828689</v>
      </c>
      <c r="T18" s="9">
        <v>657664</v>
      </c>
      <c r="U18" s="9">
        <v>643558</v>
      </c>
      <c r="V18" s="9">
        <v>542154</v>
      </c>
      <c r="W18" s="9">
        <v>544553</v>
      </c>
      <c r="X18" s="9">
        <v>534437</v>
      </c>
    </row>
    <row r="19" spans="2:24" ht="15" customHeight="1">
      <c r="B19" s="8" t="s">
        <v>137</v>
      </c>
      <c r="C19" s="8" t="s">
        <v>138</v>
      </c>
      <c r="D19" s="9">
        <v>880163</v>
      </c>
      <c r="E19" s="9">
        <v>853327</v>
      </c>
      <c r="F19" s="9">
        <v>868482</v>
      </c>
      <c r="G19" s="9">
        <v>889372</v>
      </c>
      <c r="H19" s="9">
        <v>889372</v>
      </c>
      <c r="I19" s="9">
        <v>901864</v>
      </c>
      <c r="J19" s="9">
        <v>855457</v>
      </c>
      <c r="K19" s="9">
        <v>871776</v>
      </c>
      <c r="L19" s="9">
        <v>891952</v>
      </c>
      <c r="M19" s="9">
        <v>906884</v>
      </c>
      <c r="N19" s="9">
        <v>865227</v>
      </c>
      <c r="O19" s="9">
        <v>885208</v>
      </c>
      <c r="P19" s="9">
        <v>903113</v>
      </c>
      <c r="Q19" s="9">
        <v>920752</v>
      </c>
      <c r="R19" s="9">
        <v>947922</v>
      </c>
      <c r="S19" s="9">
        <v>978234</v>
      </c>
      <c r="T19" s="9">
        <v>998397</v>
      </c>
      <c r="U19" s="9">
        <v>1015499</v>
      </c>
      <c r="V19" s="9">
        <v>917143</v>
      </c>
      <c r="W19" s="9">
        <v>934292</v>
      </c>
      <c r="X19" s="9">
        <v>932740</v>
      </c>
    </row>
    <row r="20" spans="2:24" ht="15" customHeight="1">
      <c r="B20" s="8" t="s">
        <v>62</v>
      </c>
      <c r="C20" s="8" t="s">
        <v>19</v>
      </c>
      <c r="D20" s="9">
        <v>452759</v>
      </c>
      <c r="E20" s="9">
        <v>436761</v>
      </c>
      <c r="F20" s="9">
        <v>430607</v>
      </c>
      <c r="G20" s="9">
        <v>490327</v>
      </c>
      <c r="H20" s="9">
        <v>490327</v>
      </c>
      <c r="I20" s="9">
        <v>486567</v>
      </c>
      <c r="J20" s="9">
        <v>495572</v>
      </c>
      <c r="K20" s="9">
        <v>526149</v>
      </c>
      <c r="L20" s="9">
        <v>819409</v>
      </c>
      <c r="M20" s="9">
        <v>773264</v>
      </c>
      <c r="N20" s="9">
        <v>742302</v>
      </c>
      <c r="O20" s="9">
        <v>734570</v>
      </c>
      <c r="P20" s="9">
        <v>772117</v>
      </c>
      <c r="Q20" s="9">
        <v>728938</v>
      </c>
      <c r="R20" s="9">
        <v>696945</v>
      </c>
      <c r="S20" s="9">
        <v>688811</v>
      </c>
      <c r="T20" s="9">
        <v>708356</v>
      </c>
      <c r="U20" s="9">
        <v>669130</v>
      </c>
      <c r="V20" s="9">
        <v>658384</v>
      </c>
      <c r="W20" s="9">
        <v>637320</v>
      </c>
      <c r="X20" s="9">
        <v>692802</v>
      </c>
    </row>
    <row r="21" spans="2:24" ht="15" customHeight="1">
      <c r="B21" s="8" t="s">
        <v>63</v>
      </c>
      <c r="C21" s="8" t="s">
        <v>45</v>
      </c>
      <c r="D21" s="9">
        <v>1688516</v>
      </c>
      <c r="E21" s="9">
        <v>1688516</v>
      </c>
      <c r="F21" s="9">
        <v>1712056</v>
      </c>
      <c r="G21" s="9">
        <v>1712056</v>
      </c>
      <c r="H21" s="9">
        <v>1712056</v>
      </c>
      <c r="I21" s="9">
        <v>1712056</v>
      </c>
      <c r="J21" s="9">
        <v>1712056</v>
      </c>
      <c r="K21" s="9">
        <v>1712056</v>
      </c>
      <c r="L21" s="9">
        <v>1712056</v>
      </c>
      <c r="M21" s="9">
        <v>1712056</v>
      </c>
      <c r="N21" s="9">
        <v>1712056</v>
      </c>
      <c r="O21" s="9">
        <v>1712056</v>
      </c>
      <c r="P21" s="9">
        <v>1712056</v>
      </c>
      <c r="Q21" s="9">
        <v>1712056</v>
      </c>
      <c r="R21" s="9">
        <v>1712056</v>
      </c>
      <c r="S21" s="9">
        <v>1712056</v>
      </c>
      <c r="T21" s="9">
        <v>1712056</v>
      </c>
      <c r="U21" s="9">
        <v>1712056</v>
      </c>
      <c r="V21" s="9">
        <v>1712056</v>
      </c>
      <c r="W21" s="9">
        <v>1712056</v>
      </c>
      <c r="X21" s="9">
        <v>1712056</v>
      </c>
    </row>
    <row r="22" spans="2:24" ht="15" customHeight="1">
      <c r="B22" s="8" t="s">
        <v>64</v>
      </c>
      <c r="C22" s="8" t="s">
        <v>20</v>
      </c>
      <c r="D22" s="9">
        <v>858934</v>
      </c>
      <c r="E22" s="9">
        <v>858046</v>
      </c>
      <c r="F22" s="9">
        <v>857240</v>
      </c>
      <c r="G22" s="9">
        <v>930717</v>
      </c>
      <c r="H22" s="9">
        <v>930717</v>
      </c>
      <c r="I22" s="9">
        <v>898332</v>
      </c>
      <c r="J22" s="9">
        <v>900490</v>
      </c>
      <c r="K22" s="9">
        <v>918828</v>
      </c>
      <c r="L22" s="9">
        <v>986384</v>
      </c>
      <c r="M22" s="9">
        <v>752271</v>
      </c>
      <c r="N22" s="9">
        <v>748294</v>
      </c>
      <c r="O22" s="9">
        <v>744992</v>
      </c>
      <c r="P22" s="9">
        <v>874078</v>
      </c>
      <c r="Q22" s="9">
        <v>838877</v>
      </c>
      <c r="R22" s="9">
        <v>796281</v>
      </c>
      <c r="S22" s="9">
        <v>784112</v>
      </c>
      <c r="T22" s="9">
        <v>803429</v>
      </c>
      <c r="U22" s="9">
        <v>748561</v>
      </c>
      <c r="V22" s="9">
        <v>756603</v>
      </c>
      <c r="W22" s="9">
        <v>719636</v>
      </c>
      <c r="X22" s="9">
        <v>732909</v>
      </c>
    </row>
    <row r="23" spans="2:24" ht="15" customHeight="1">
      <c r="B23" s="8" t="s">
        <v>149</v>
      </c>
      <c r="C23" s="8" t="s">
        <v>150</v>
      </c>
      <c r="D23" s="9">
        <v>0</v>
      </c>
      <c r="E23" s="9">
        <v>0</v>
      </c>
      <c r="F23" s="9">
        <v>0</v>
      </c>
      <c r="G23" s="9">
        <v>0</v>
      </c>
      <c r="H23" s="9">
        <v>0</v>
      </c>
      <c r="I23" s="9">
        <v>0</v>
      </c>
      <c r="J23" s="9">
        <v>0</v>
      </c>
      <c r="K23" s="9">
        <v>0</v>
      </c>
      <c r="L23" s="9">
        <v>0</v>
      </c>
      <c r="M23" s="9">
        <v>984553</v>
      </c>
      <c r="N23" s="9">
        <v>922098</v>
      </c>
      <c r="O23" s="9">
        <v>894006</v>
      </c>
      <c r="P23" s="9">
        <v>838792</v>
      </c>
      <c r="Q23" s="9">
        <v>796671</v>
      </c>
      <c r="R23" s="9">
        <v>751195</v>
      </c>
      <c r="S23" s="9">
        <v>735823</v>
      </c>
      <c r="T23" s="9">
        <v>710657</v>
      </c>
      <c r="U23" s="9">
        <v>665512</v>
      </c>
      <c r="V23" s="9">
        <v>633445</v>
      </c>
      <c r="W23" s="9">
        <v>579199</v>
      </c>
      <c r="X23" s="9">
        <v>517102</v>
      </c>
    </row>
    <row r="24" spans="2:24" ht="15" customHeight="1">
      <c r="B24" s="8" t="s">
        <v>65</v>
      </c>
      <c r="C24" s="8" t="s">
        <v>21</v>
      </c>
      <c r="D24" s="9">
        <v>24228</v>
      </c>
      <c r="E24" s="9">
        <v>0</v>
      </c>
      <c r="F24" s="9">
        <v>0</v>
      </c>
      <c r="G24" s="9">
        <v>0</v>
      </c>
      <c r="H24" s="9">
        <v>0</v>
      </c>
      <c r="I24" s="9">
        <v>0</v>
      </c>
      <c r="J24" s="9">
        <v>0</v>
      </c>
      <c r="K24" s="9">
        <v>0</v>
      </c>
      <c r="L24" s="9">
        <v>0</v>
      </c>
      <c r="M24" s="9">
        <v>0</v>
      </c>
      <c r="N24" s="9">
        <v>0</v>
      </c>
      <c r="O24" s="9">
        <v>0</v>
      </c>
      <c r="P24" s="9">
        <v>0</v>
      </c>
      <c r="Q24" s="9">
        <v>0</v>
      </c>
      <c r="R24" s="9">
        <v>0</v>
      </c>
      <c r="S24" s="9">
        <v>0</v>
      </c>
      <c r="T24" s="9">
        <v>0</v>
      </c>
      <c r="U24" s="9">
        <v>24012</v>
      </c>
      <c r="V24" s="9">
        <v>151826</v>
      </c>
      <c r="W24" s="9">
        <v>174717</v>
      </c>
      <c r="X24" s="9">
        <v>216884</v>
      </c>
    </row>
    <row r="25" spans="2:24" ht="15" customHeight="1">
      <c r="B25" s="8" t="s">
        <v>66</v>
      </c>
      <c r="C25" s="8" t="s">
        <v>22</v>
      </c>
      <c r="D25" s="9">
        <v>1383737</v>
      </c>
      <c r="E25" s="9">
        <v>1425284</v>
      </c>
      <c r="F25" s="9">
        <v>1430858</v>
      </c>
      <c r="G25" s="9">
        <v>1414227</v>
      </c>
      <c r="H25" s="9">
        <v>1473247</v>
      </c>
      <c r="I25" s="9">
        <v>1445532</v>
      </c>
      <c r="J25" s="9">
        <v>1534620</v>
      </c>
      <c r="K25" s="9">
        <v>1577736</v>
      </c>
      <c r="L25" s="9">
        <v>1760121</v>
      </c>
      <c r="M25" s="9">
        <v>1750550</v>
      </c>
      <c r="N25" s="9">
        <v>1776340</v>
      </c>
      <c r="O25" s="9">
        <v>1879861</v>
      </c>
      <c r="P25" s="9">
        <v>1847916</v>
      </c>
      <c r="Q25" s="9">
        <v>1866048</v>
      </c>
      <c r="R25" s="9">
        <v>1910219</v>
      </c>
      <c r="S25" s="9">
        <v>1964394</v>
      </c>
      <c r="T25" s="9">
        <v>1996552</v>
      </c>
      <c r="U25" s="9">
        <v>1872826</v>
      </c>
      <c r="V25" s="9">
        <v>1922827</v>
      </c>
      <c r="W25" s="9">
        <v>1995352</v>
      </c>
      <c r="X25" s="9">
        <v>2383710</v>
      </c>
    </row>
    <row r="26" spans="2:24" ht="15" customHeight="1">
      <c r="B26" s="8" t="s">
        <v>695</v>
      </c>
      <c r="C26" s="8" t="s">
        <v>696</v>
      </c>
      <c r="D26" s="9">
        <v>637</v>
      </c>
      <c r="E26" s="9">
        <v>608</v>
      </c>
      <c r="F26" s="9">
        <v>733</v>
      </c>
      <c r="G26" s="9">
        <v>103</v>
      </c>
      <c r="H26" s="9">
        <v>103</v>
      </c>
      <c r="I26" s="9">
        <v>15261</v>
      </c>
      <c r="J26" s="9">
        <v>12860</v>
      </c>
      <c r="K26" s="9">
        <v>13985</v>
      </c>
      <c r="L26" s="9">
        <v>12145</v>
      </c>
      <c r="M26" s="9">
        <v>10993</v>
      </c>
      <c r="N26" s="9">
        <v>11044</v>
      </c>
      <c r="O26" s="9">
        <v>11120</v>
      </c>
      <c r="P26" s="9">
        <v>2679</v>
      </c>
      <c r="Q26" s="9">
        <v>7184</v>
      </c>
      <c r="R26" s="9">
        <v>10861</v>
      </c>
      <c r="S26" s="9">
        <v>10923</v>
      </c>
      <c r="T26" s="9">
        <v>11901</v>
      </c>
      <c r="U26" s="9">
        <v>5318</v>
      </c>
      <c r="V26" s="9">
        <v>4674</v>
      </c>
      <c r="W26" s="9">
        <v>4608</v>
      </c>
      <c r="X26" s="9">
        <v>4817</v>
      </c>
    </row>
    <row r="27" spans="2:24" ht="15" customHeight="1">
      <c r="B27" s="8" t="s">
        <v>67</v>
      </c>
      <c r="C27" s="8" t="s">
        <v>23</v>
      </c>
      <c r="D27" s="9">
        <v>951249</v>
      </c>
      <c r="E27" s="9">
        <v>1007263</v>
      </c>
      <c r="F27" s="9">
        <v>1290943</v>
      </c>
      <c r="G27" s="9">
        <v>1065068</v>
      </c>
      <c r="H27" s="9">
        <v>1065068</v>
      </c>
      <c r="I27" s="9">
        <v>1039282</v>
      </c>
      <c r="J27" s="9">
        <v>1338337</v>
      </c>
      <c r="K27" s="9">
        <v>1189769</v>
      </c>
      <c r="L27" s="9">
        <v>1166995</v>
      </c>
      <c r="M27" s="9">
        <v>1152820</v>
      </c>
      <c r="N27" s="9">
        <v>1085831</v>
      </c>
      <c r="O27" s="9">
        <v>1157007</v>
      </c>
      <c r="P27" s="9">
        <v>1061846</v>
      </c>
      <c r="Q27" s="9">
        <v>1267521</v>
      </c>
      <c r="R27" s="9">
        <v>1104493</v>
      </c>
      <c r="S27" s="9">
        <v>1134331</v>
      </c>
      <c r="T27" s="9">
        <v>1030287</v>
      </c>
      <c r="U27" s="9">
        <v>1320448</v>
      </c>
      <c r="V27" s="9">
        <v>1361046</v>
      </c>
      <c r="W27" s="9">
        <v>1429745</v>
      </c>
      <c r="X27" s="9">
        <v>1267009</v>
      </c>
    </row>
    <row r="28" spans="2:24" ht="15" customHeight="1">
      <c r="B28" s="23" t="s">
        <v>68</v>
      </c>
      <c r="C28" s="23" t="s">
        <v>24</v>
      </c>
      <c r="D28" s="24">
        <v>147038306</v>
      </c>
      <c r="E28" s="24">
        <v>150005625</v>
      </c>
      <c r="F28" s="24">
        <v>152027395</v>
      </c>
      <c r="G28" s="24">
        <v>157194589</v>
      </c>
      <c r="H28" s="24">
        <v>156955344</v>
      </c>
      <c r="I28" s="24">
        <v>159841934</v>
      </c>
      <c r="J28" s="24">
        <v>171840340</v>
      </c>
      <c r="K28" s="24">
        <v>179895530</v>
      </c>
      <c r="L28" s="24">
        <v>206656303</v>
      </c>
      <c r="M28" s="24">
        <v>209028511</v>
      </c>
      <c r="N28" s="24">
        <v>205901246</v>
      </c>
      <c r="O28" s="24">
        <v>204072985</v>
      </c>
      <c r="P28" s="24">
        <v>209476166</v>
      </c>
      <c r="Q28" s="24">
        <v>215899523</v>
      </c>
      <c r="R28" s="24">
        <v>221609230</v>
      </c>
      <c r="S28" s="24">
        <v>222833964</v>
      </c>
      <c r="T28" s="24">
        <v>229311309</v>
      </c>
      <c r="U28" s="24">
        <v>238243006</v>
      </c>
      <c r="V28" s="24">
        <v>231378541</v>
      </c>
      <c r="W28" s="24">
        <v>233653251</v>
      </c>
      <c r="X28" s="24">
        <v>244876340</v>
      </c>
    </row>
    <row r="29" spans="2:24" ht="15" customHeight="1">
      <c r="B29" s="25" t="s">
        <v>69</v>
      </c>
      <c r="C29" s="25" t="s">
        <v>25</v>
      </c>
      <c r="D29" s="9"/>
      <c r="E29" s="9"/>
      <c r="F29" s="9"/>
      <c r="G29" s="9"/>
      <c r="H29" s="9"/>
      <c r="I29" s="9"/>
      <c r="J29" s="9"/>
      <c r="K29" s="9"/>
      <c r="L29" s="9"/>
      <c r="M29" s="9"/>
      <c r="N29" s="9"/>
      <c r="O29" s="9"/>
      <c r="P29" s="9"/>
      <c r="Q29" s="9"/>
      <c r="R29" s="9"/>
    </row>
    <row r="30" spans="2:24" ht="15" customHeight="1">
      <c r="B30" s="8" t="s">
        <v>70</v>
      </c>
      <c r="C30" s="8" t="s">
        <v>26</v>
      </c>
      <c r="D30" s="9">
        <v>2635608</v>
      </c>
      <c r="E30" s="9">
        <v>2591607</v>
      </c>
      <c r="F30" s="9">
        <v>2730481</v>
      </c>
      <c r="G30" s="9">
        <v>2783083</v>
      </c>
      <c r="H30" s="9">
        <v>2783083</v>
      </c>
      <c r="I30" s="9">
        <v>3838090</v>
      </c>
      <c r="J30" s="9">
        <v>3252586</v>
      </c>
      <c r="K30" s="9">
        <v>3646033</v>
      </c>
      <c r="L30" s="9">
        <v>2832928</v>
      </c>
      <c r="M30" s="9">
        <v>2999969</v>
      </c>
      <c r="N30" s="9">
        <v>3456334</v>
      </c>
      <c r="O30" s="9">
        <v>3997194</v>
      </c>
      <c r="P30" s="9">
        <v>5031744</v>
      </c>
      <c r="Q30" s="9">
        <v>5392512</v>
      </c>
      <c r="R30" s="9">
        <v>5370650</v>
      </c>
      <c r="S30" s="9">
        <v>5188853</v>
      </c>
      <c r="T30" s="9">
        <v>5373312</v>
      </c>
      <c r="U30" s="9">
        <v>5387105</v>
      </c>
      <c r="V30" s="9">
        <v>4212994</v>
      </c>
      <c r="W30" s="9">
        <v>3671924</v>
      </c>
      <c r="X30" s="9">
        <v>4400138</v>
      </c>
    </row>
    <row r="31" spans="2:24" ht="17.45" customHeight="1">
      <c r="B31" s="8" t="s">
        <v>317</v>
      </c>
      <c r="C31" s="8" t="s">
        <v>27</v>
      </c>
      <c r="D31" s="9">
        <v>3707502</v>
      </c>
      <c r="E31" s="9">
        <v>2870863</v>
      </c>
      <c r="F31" s="9">
        <v>2855030</v>
      </c>
      <c r="G31" s="9">
        <v>2047397</v>
      </c>
      <c r="H31" s="9">
        <v>2047397</v>
      </c>
      <c r="I31" s="9">
        <v>2219765</v>
      </c>
      <c r="J31" s="9">
        <v>2250847</v>
      </c>
      <c r="K31" s="9">
        <v>2415070</v>
      </c>
      <c r="L31" s="9">
        <v>2393883</v>
      </c>
      <c r="M31" s="9">
        <v>2799501</v>
      </c>
      <c r="N31" s="9">
        <v>2679022</v>
      </c>
      <c r="O31" s="9">
        <v>3294662</v>
      </c>
      <c r="P31" s="9">
        <v>2852440</v>
      </c>
      <c r="Q31" s="9">
        <v>5346307</v>
      </c>
      <c r="R31" s="9">
        <v>4509972</v>
      </c>
      <c r="S31" s="9">
        <v>4568547</v>
      </c>
      <c r="T31" s="9">
        <v>4805438</v>
      </c>
      <c r="U31" s="9">
        <v>4276355</v>
      </c>
      <c r="V31" s="9">
        <v>3464562</v>
      </c>
      <c r="W31" s="9">
        <v>4017702</v>
      </c>
      <c r="X31" s="9">
        <v>5640415</v>
      </c>
    </row>
    <row r="32" spans="2:24" ht="15" customHeight="1">
      <c r="B32" s="8" t="s">
        <v>71</v>
      </c>
      <c r="C32" s="8" t="s">
        <v>28</v>
      </c>
      <c r="D32" s="9">
        <v>108452441</v>
      </c>
      <c r="E32" s="9">
        <v>109111159</v>
      </c>
      <c r="F32" s="9">
        <v>111022779</v>
      </c>
      <c r="G32" s="9">
        <v>111481135</v>
      </c>
      <c r="H32" s="9">
        <v>111481135</v>
      </c>
      <c r="I32" s="9">
        <v>113576582</v>
      </c>
      <c r="J32" s="9">
        <v>122024315</v>
      </c>
      <c r="K32" s="9">
        <v>124629188</v>
      </c>
      <c r="L32" s="9">
        <v>149616658</v>
      </c>
      <c r="M32" s="9">
        <v>147745854</v>
      </c>
      <c r="N32" s="9">
        <v>149675448</v>
      </c>
      <c r="O32" s="9">
        <v>151026677</v>
      </c>
      <c r="P32" s="9">
        <v>156480343</v>
      </c>
      <c r="Q32" s="9">
        <v>157756779</v>
      </c>
      <c r="R32" s="9">
        <v>165889547</v>
      </c>
      <c r="S32" s="9">
        <v>166726404</v>
      </c>
      <c r="T32" s="9">
        <v>171522255</v>
      </c>
      <c r="U32" s="9">
        <v>179484645</v>
      </c>
      <c r="V32" s="9">
        <v>173180148</v>
      </c>
      <c r="W32" s="9">
        <v>177320494</v>
      </c>
      <c r="X32" s="9">
        <v>185373443</v>
      </c>
    </row>
    <row r="33" spans="2:24" ht="15" customHeight="1">
      <c r="B33" s="8" t="s">
        <v>102</v>
      </c>
      <c r="C33" s="8" t="s">
        <v>103</v>
      </c>
      <c r="D33" s="9">
        <v>1609089</v>
      </c>
      <c r="E33" s="9">
        <v>4232640</v>
      </c>
      <c r="F33" s="9">
        <v>3089265</v>
      </c>
      <c r="G33" s="9">
        <v>6940096</v>
      </c>
      <c r="H33" s="9">
        <v>6940096</v>
      </c>
      <c r="I33" s="9">
        <v>7041622</v>
      </c>
      <c r="J33" s="9">
        <v>8654914</v>
      </c>
      <c r="K33" s="9">
        <v>10899542</v>
      </c>
      <c r="L33" s="9">
        <v>9896543</v>
      </c>
      <c r="M33" s="9">
        <v>12276566</v>
      </c>
      <c r="N33" s="9">
        <v>7816340</v>
      </c>
      <c r="O33" s="9">
        <v>1024092</v>
      </c>
      <c r="P33" s="9">
        <v>990863</v>
      </c>
      <c r="Q33" s="9">
        <v>1143063</v>
      </c>
      <c r="R33" s="9">
        <v>1084214</v>
      </c>
      <c r="S33" s="9">
        <v>826814</v>
      </c>
      <c r="T33" s="9">
        <v>653687</v>
      </c>
      <c r="U33" s="9">
        <v>589300</v>
      </c>
      <c r="V33" s="9">
        <v>504734</v>
      </c>
      <c r="W33" s="9">
        <v>512342</v>
      </c>
      <c r="X33" s="9">
        <v>510277</v>
      </c>
    </row>
    <row r="34" spans="2:24" ht="15" customHeight="1">
      <c r="B34" s="8" t="s">
        <v>72</v>
      </c>
      <c r="C34" s="8" t="s">
        <v>29</v>
      </c>
      <c r="D34" s="9">
        <v>5384435</v>
      </c>
      <c r="E34" s="9">
        <v>5961983</v>
      </c>
      <c r="F34" s="9">
        <v>5895475</v>
      </c>
      <c r="G34" s="9">
        <v>5895814</v>
      </c>
      <c r="H34" s="9">
        <v>5895814</v>
      </c>
      <c r="I34" s="9">
        <v>5164719</v>
      </c>
      <c r="J34" s="9">
        <v>2665741</v>
      </c>
      <c r="K34" s="9">
        <v>8208916</v>
      </c>
      <c r="L34" s="9">
        <v>9368617</v>
      </c>
      <c r="M34" s="9">
        <v>9297910</v>
      </c>
      <c r="N34" s="9">
        <v>9888731</v>
      </c>
      <c r="O34" s="9">
        <v>11234769</v>
      </c>
      <c r="P34" s="9">
        <v>10629516</v>
      </c>
      <c r="Q34" s="9">
        <v>11812558</v>
      </c>
      <c r="R34" s="9">
        <v>9967063</v>
      </c>
      <c r="S34" s="9">
        <v>10312795</v>
      </c>
      <c r="T34" s="9">
        <v>11241312</v>
      </c>
      <c r="U34" s="9">
        <v>12238115</v>
      </c>
      <c r="V34" s="9">
        <v>13068826</v>
      </c>
      <c r="W34" s="9">
        <v>10924120</v>
      </c>
      <c r="X34" s="9">
        <v>12805462</v>
      </c>
    </row>
    <row r="35" spans="2:24" ht="15" customHeight="1">
      <c r="B35" s="8" t="s">
        <v>151</v>
      </c>
      <c r="C35" s="8" t="s">
        <v>152</v>
      </c>
      <c r="D35" s="9">
        <v>0</v>
      </c>
      <c r="E35" s="9">
        <v>0</v>
      </c>
      <c r="F35" s="9">
        <v>0</v>
      </c>
      <c r="G35" s="9">
        <v>0</v>
      </c>
      <c r="H35" s="9">
        <v>0</v>
      </c>
      <c r="I35" s="9">
        <v>0</v>
      </c>
      <c r="J35" s="9">
        <v>0</v>
      </c>
      <c r="K35" s="9">
        <v>0</v>
      </c>
      <c r="L35" s="9">
        <v>0</v>
      </c>
      <c r="M35" s="9">
        <v>829328</v>
      </c>
      <c r="N35" s="9">
        <v>783653</v>
      </c>
      <c r="O35" s="9">
        <v>753151</v>
      </c>
      <c r="P35" s="9">
        <v>746632</v>
      </c>
      <c r="Q35" s="9">
        <v>726541</v>
      </c>
      <c r="R35" s="9">
        <v>664663</v>
      </c>
      <c r="S35" s="9">
        <v>645156</v>
      </c>
      <c r="T35" s="9">
        <v>624690</v>
      </c>
      <c r="U35" s="9">
        <v>585442</v>
      </c>
      <c r="V35" s="9">
        <v>529478</v>
      </c>
      <c r="W35" s="9">
        <v>495337</v>
      </c>
      <c r="X35" s="9">
        <v>452499</v>
      </c>
    </row>
    <row r="36" spans="2:24" ht="15" customHeight="1">
      <c r="B36" s="8" t="s">
        <v>73</v>
      </c>
      <c r="C36" s="8" t="s">
        <v>30</v>
      </c>
      <c r="D36" s="9">
        <v>931147</v>
      </c>
      <c r="E36" s="9">
        <v>929221</v>
      </c>
      <c r="F36" s="9">
        <v>951054</v>
      </c>
      <c r="G36" s="9">
        <v>1488602</v>
      </c>
      <c r="H36" s="9">
        <v>1488602</v>
      </c>
      <c r="I36" s="9">
        <v>1500901</v>
      </c>
      <c r="J36" s="9">
        <v>6068808</v>
      </c>
      <c r="K36" s="9">
        <v>2641923</v>
      </c>
      <c r="L36" s="9">
        <v>2644341</v>
      </c>
      <c r="M36" s="9">
        <v>2652866</v>
      </c>
      <c r="N36" s="9">
        <v>2627382</v>
      </c>
      <c r="O36" s="9">
        <v>2679254</v>
      </c>
      <c r="P36" s="9">
        <v>2630271</v>
      </c>
      <c r="Q36" s="9">
        <v>2743390</v>
      </c>
      <c r="R36" s="9">
        <v>2703243</v>
      </c>
      <c r="S36" s="9">
        <v>2731657</v>
      </c>
      <c r="T36" s="9">
        <v>2754605</v>
      </c>
      <c r="U36" s="9">
        <v>2774080</v>
      </c>
      <c r="V36" s="9">
        <v>2720923</v>
      </c>
      <c r="W36" s="9">
        <v>2765158</v>
      </c>
      <c r="X36" s="9">
        <v>2750440</v>
      </c>
    </row>
    <row r="37" spans="2:24" ht="15" customHeight="1">
      <c r="B37" s="8" t="s">
        <v>74</v>
      </c>
      <c r="C37" s="8" t="s">
        <v>31</v>
      </c>
      <c r="D37" s="9">
        <v>0</v>
      </c>
      <c r="E37" s="9">
        <v>87089</v>
      </c>
      <c r="F37" s="9">
        <v>143726</v>
      </c>
      <c r="G37" s="9">
        <v>192925</v>
      </c>
      <c r="H37" s="9">
        <v>192925</v>
      </c>
      <c r="I37" s="9">
        <v>147693</v>
      </c>
      <c r="J37" s="9">
        <v>114479</v>
      </c>
      <c r="K37" s="9">
        <v>140937</v>
      </c>
      <c r="L37" s="9">
        <v>288300</v>
      </c>
      <c r="M37" s="9">
        <v>244386</v>
      </c>
      <c r="N37" s="9">
        <v>164102</v>
      </c>
      <c r="O37" s="9">
        <v>350464</v>
      </c>
      <c r="P37" s="9">
        <v>343763</v>
      </c>
      <c r="Q37" s="9">
        <v>317142</v>
      </c>
      <c r="R37" s="9">
        <v>60750</v>
      </c>
      <c r="S37" s="9">
        <v>90245</v>
      </c>
      <c r="T37" s="9">
        <v>79049</v>
      </c>
      <c r="U37" s="9">
        <v>0</v>
      </c>
      <c r="V37" s="9">
        <v>0</v>
      </c>
      <c r="W37" s="9">
        <v>0</v>
      </c>
      <c r="X37" s="9">
        <v>0</v>
      </c>
    </row>
    <row r="38" spans="2:24" ht="16.350000000000001" customHeight="1">
      <c r="B38" s="8" t="s">
        <v>129</v>
      </c>
      <c r="C38" s="8" t="s">
        <v>131</v>
      </c>
      <c r="D38" s="9">
        <v>51497</v>
      </c>
      <c r="E38" s="9">
        <v>49198</v>
      </c>
      <c r="F38" s="9">
        <v>49595</v>
      </c>
      <c r="G38" s="9">
        <v>50652</v>
      </c>
      <c r="H38" s="9">
        <v>65686</v>
      </c>
      <c r="I38" s="9">
        <v>68036</v>
      </c>
      <c r="J38" s="9">
        <v>64295</v>
      </c>
      <c r="K38" s="9">
        <v>65656</v>
      </c>
      <c r="L38" s="9">
        <v>81048</v>
      </c>
      <c r="M38" s="9">
        <v>71081</v>
      </c>
      <c r="N38" s="9">
        <v>54716</v>
      </c>
      <c r="O38" s="9">
        <v>56080</v>
      </c>
      <c r="P38" s="9">
        <v>66109</v>
      </c>
      <c r="Q38" s="9">
        <v>62126</v>
      </c>
      <c r="R38" s="9">
        <v>60684</v>
      </c>
      <c r="S38" s="9">
        <v>59563</v>
      </c>
      <c r="T38" s="9">
        <v>64541</v>
      </c>
      <c r="U38" s="9">
        <v>55179</v>
      </c>
      <c r="V38" s="9">
        <v>53612</v>
      </c>
      <c r="W38" s="9">
        <v>58139</v>
      </c>
      <c r="X38" s="9">
        <v>60811</v>
      </c>
    </row>
    <row r="39" spans="2:24" ht="15" customHeight="1">
      <c r="B39" s="8" t="s">
        <v>130</v>
      </c>
      <c r="C39" s="8" t="s">
        <v>132</v>
      </c>
      <c r="D39" s="9">
        <v>82727</v>
      </c>
      <c r="E39" s="9">
        <v>89589</v>
      </c>
      <c r="F39" s="9">
        <v>111160</v>
      </c>
      <c r="G39" s="9">
        <v>102482</v>
      </c>
      <c r="H39" s="9">
        <v>102482</v>
      </c>
      <c r="I39" s="9">
        <v>108114</v>
      </c>
      <c r="J39" s="9">
        <v>152034</v>
      </c>
      <c r="K39" s="9">
        <v>118947</v>
      </c>
      <c r="L39" s="9">
        <v>132881</v>
      </c>
      <c r="M39" s="9">
        <v>199142</v>
      </c>
      <c r="N39" s="9">
        <v>179256</v>
      </c>
      <c r="O39" s="9">
        <v>169423</v>
      </c>
      <c r="P39" s="9">
        <v>445615</v>
      </c>
      <c r="Q39" s="9">
        <v>484383</v>
      </c>
      <c r="R39" s="9">
        <v>500450</v>
      </c>
      <c r="S39" s="9">
        <v>507401</v>
      </c>
      <c r="T39" s="9">
        <v>952115</v>
      </c>
      <c r="U39" s="9">
        <v>1123240</v>
      </c>
      <c r="V39" s="9">
        <v>1590706</v>
      </c>
      <c r="W39" s="9">
        <v>1711765</v>
      </c>
      <c r="X39" s="9">
        <v>2358989</v>
      </c>
    </row>
    <row r="40" spans="2:24" ht="15" customHeight="1">
      <c r="B40" s="8" t="s">
        <v>109</v>
      </c>
      <c r="C40" s="8" t="s">
        <v>32</v>
      </c>
      <c r="D40" s="9">
        <v>2493215</v>
      </c>
      <c r="E40" s="9">
        <v>2185711</v>
      </c>
      <c r="F40" s="9">
        <v>2530310</v>
      </c>
      <c r="G40" s="9">
        <v>2882676</v>
      </c>
      <c r="H40" s="9">
        <v>2882850</v>
      </c>
      <c r="I40" s="9">
        <v>2431684</v>
      </c>
      <c r="J40" s="9">
        <v>2632224</v>
      </c>
      <c r="K40" s="9">
        <v>2619243</v>
      </c>
      <c r="L40" s="9">
        <v>2806404</v>
      </c>
      <c r="M40" s="9">
        <v>3122394</v>
      </c>
      <c r="N40" s="9">
        <v>3046579</v>
      </c>
      <c r="O40" s="9">
        <v>3069057</v>
      </c>
      <c r="P40" s="9">
        <v>2279360</v>
      </c>
      <c r="Q40" s="9">
        <v>2873209</v>
      </c>
      <c r="R40" s="9">
        <v>2910485</v>
      </c>
      <c r="S40" s="9">
        <v>2720500</v>
      </c>
      <c r="T40" s="9">
        <v>2582315</v>
      </c>
      <c r="U40" s="9">
        <v>2641156</v>
      </c>
      <c r="V40" s="9">
        <v>3120164</v>
      </c>
      <c r="W40" s="9">
        <v>3187891</v>
      </c>
      <c r="X40" s="9">
        <v>3310290</v>
      </c>
    </row>
    <row r="41" spans="2:24" ht="15" customHeight="1">
      <c r="B41" s="26" t="s">
        <v>75</v>
      </c>
      <c r="C41" s="26" t="s">
        <v>33</v>
      </c>
      <c r="D41" s="27">
        <v>125347661</v>
      </c>
      <c r="E41" s="27">
        <v>128109060</v>
      </c>
      <c r="F41" s="27">
        <v>129378875</v>
      </c>
      <c r="G41" s="27">
        <v>133864862</v>
      </c>
      <c r="H41" s="27">
        <v>133880070</v>
      </c>
      <c r="I41" s="27">
        <v>136097206</v>
      </c>
      <c r="J41" s="27">
        <v>147880243</v>
      </c>
      <c r="K41" s="27">
        <v>155385455</v>
      </c>
      <c r="L41" s="27">
        <v>180061603</v>
      </c>
      <c r="M41" s="27">
        <v>182238997</v>
      </c>
      <c r="N41" s="27">
        <v>180371563</v>
      </c>
      <c r="O41" s="27">
        <v>177654823</v>
      </c>
      <c r="P41" s="27">
        <v>182496656</v>
      </c>
      <c r="Q41" s="27">
        <v>188658010</v>
      </c>
      <c r="R41" s="27">
        <v>193721721</v>
      </c>
      <c r="S41" s="27">
        <v>194377935</v>
      </c>
      <c r="T41" s="27">
        <v>200653319</v>
      </c>
      <c r="U41" s="27">
        <v>209154617</v>
      </c>
      <c r="V41" s="27">
        <v>202446147</v>
      </c>
      <c r="W41" s="27">
        <v>204664872</v>
      </c>
      <c r="X41" s="27">
        <v>217662764</v>
      </c>
    </row>
    <row r="42" spans="2:24" ht="15" customHeight="1">
      <c r="B42" s="25" t="s">
        <v>76</v>
      </c>
      <c r="C42" s="25" t="s">
        <v>34</v>
      </c>
      <c r="D42" s="9"/>
      <c r="E42" s="9"/>
      <c r="F42" s="9"/>
      <c r="G42" s="9"/>
      <c r="H42" s="9"/>
      <c r="I42" s="9"/>
      <c r="J42" s="9"/>
      <c r="K42" s="9"/>
      <c r="L42" s="9"/>
      <c r="M42" s="9"/>
      <c r="N42" s="9"/>
      <c r="O42" s="9"/>
      <c r="P42" s="9"/>
      <c r="Q42" s="9"/>
      <c r="R42" s="9"/>
      <c r="S42" s="9"/>
      <c r="T42" s="9"/>
      <c r="U42" s="9"/>
      <c r="V42" s="9"/>
      <c r="W42" s="9"/>
      <c r="X42" s="9"/>
    </row>
    <row r="43" spans="2:24" ht="15" customHeight="1">
      <c r="B43" s="26" t="s">
        <v>145</v>
      </c>
      <c r="C43" s="26" t="s">
        <v>689</v>
      </c>
      <c r="D43" s="27">
        <v>20357769</v>
      </c>
      <c r="E43" s="27">
        <v>20611167</v>
      </c>
      <c r="F43" s="27">
        <v>21286695</v>
      </c>
      <c r="G43" s="27">
        <v>21893318</v>
      </c>
      <c r="H43" s="27">
        <v>21638865</v>
      </c>
      <c r="I43" s="27">
        <v>22214036</v>
      </c>
      <c r="J43" s="27">
        <v>22549097</v>
      </c>
      <c r="K43" s="27">
        <v>23020221</v>
      </c>
      <c r="L43" s="27">
        <v>25030516</v>
      </c>
      <c r="M43" s="27">
        <v>25379061</v>
      </c>
      <c r="N43" s="27">
        <v>24132374</v>
      </c>
      <c r="O43" s="27">
        <v>24937822</v>
      </c>
      <c r="P43" s="27">
        <v>25431987</v>
      </c>
      <c r="Q43" s="27">
        <v>25635076</v>
      </c>
      <c r="R43" s="27">
        <v>26317842</v>
      </c>
      <c r="S43" s="27">
        <v>26826490</v>
      </c>
      <c r="T43" s="27">
        <v>26994750</v>
      </c>
      <c r="U43" s="27">
        <v>27384381</v>
      </c>
      <c r="V43" s="27">
        <v>27284247</v>
      </c>
      <c r="W43" s="27">
        <v>27278905</v>
      </c>
      <c r="X43" s="27">
        <v>25531680</v>
      </c>
    </row>
    <row r="44" spans="2:24" ht="15" customHeight="1">
      <c r="B44" s="8" t="s">
        <v>77</v>
      </c>
      <c r="C44" s="8" t="s">
        <v>35</v>
      </c>
      <c r="D44" s="9">
        <v>992345</v>
      </c>
      <c r="E44" s="9">
        <v>992345</v>
      </c>
      <c r="F44" s="9">
        <v>993335</v>
      </c>
      <c r="G44" s="9">
        <v>993335</v>
      </c>
      <c r="H44" s="9">
        <v>993335</v>
      </c>
      <c r="I44" s="9">
        <v>993335</v>
      </c>
      <c r="J44" s="9">
        <v>993335</v>
      </c>
      <c r="K44" s="9">
        <v>993335</v>
      </c>
      <c r="L44" s="9">
        <v>1020883</v>
      </c>
      <c r="M44" s="9">
        <v>1020883</v>
      </c>
      <c r="N44" s="9">
        <v>1020883</v>
      </c>
      <c r="O44" s="9">
        <v>1020883</v>
      </c>
      <c r="P44" s="9">
        <v>1020883</v>
      </c>
      <c r="Q44" s="9">
        <v>1020883</v>
      </c>
      <c r="R44" s="9">
        <v>1020883</v>
      </c>
      <c r="S44" s="9">
        <v>1021893</v>
      </c>
      <c r="T44" s="9">
        <v>1021893</v>
      </c>
      <c r="U44" s="9">
        <v>1021893</v>
      </c>
      <c r="V44" s="9">
        <v>1021893</v>
      </c>
      <c r="W44" s="9">
        <v>1021893</v>
      </c>
      <c r="X44" s="9">
        <v>1021893</v>
      </c>
    </row>
    <row r="45" spans="2:24" ht="15" customHeight="1">
      <c r="B45" s="8" t="s">
        <v>78</v>
      </c>
      <c r="C45" s="8" t="s">
        <v>36</v>
      </c>
      <c r="D45" s="9">
        <v>15799143</v>
      </c>
      <c r="E45" s="9">
        <v>16916409</v>
      </c>
      <c r="F45" s="9">
        <v>16920093</v>
      </c>
      <c r="G45" s="9">
        <v>16920129</v>
      </c>
      <c r="H45" s="9">
        <v>16920129</v>
      </c>
      <c r="I45" s="9">
        <v>16923096</v>
      </c>
      <c r="J45" s="9">
        <v>17959061</v>
      </c>
      <c r="K45" s="9">
        <v>17962140</v>
      </c>
      <c r="L45" s="9">
        <v>18911741</v>
      </c>
      <c r="M45" s="9">
        <v>18914513</v>
      </c>
      <c r="N45" s="9">
        <v>20123479</v>
      </c>
      <c r="O45" s="9">
        <v>20126366</v>
      </c>
      <c r="P45" s="9">
        <v>20141925</v>
      </c>
      <c r="Q45" s="9">
        <v>20184917</v>
      </c>
      <c r="R45" s="9">
        <v>21296994</v>
      </c>
      <c r="S45" s="9">
        <v>21296994</v>
      </c>
      <c r="T45" s="9">
        <v>21296994</v>
      </c>
      <c r="U45" s="9">
        <v>22352383</v>
      </c>
      <c r="V45" s="9">
        <v>22399073</v>
      </c>
      <c r="W45" s="9">
        <v>22178344</v>
      </c>
      <c r="X45" s="9">
        <v>22178344</v>
      </c>
    </row>
    <row r="46" spans="2:24" ht="15" customHeight="1">
      <c r="B46" s="8" t="s">
        <v>79</v>
      </c>
      <c r="C46" s="8" t="s">
        <v>37</v>
      </c>
      <c r="D46" s="9">
        <v>392443</v>
      </c>
      <c r="E46" s="9">
        <v>531471</v>
      </c>
      <c r="F46" s="9">
        <v>645109</v>
      </c>
      <c r="G46" s="9">
        <v>714466</v>
      </c>
      <c r="H46" s="9">
        <v>670419</v>
      </c>
      <c r="I46" s="9">
        <v>807876</v>
      </c>
      <c r="J46" s="9">
        <v>803829</v>
      </c>
      <c r="K46" s="9">
        <v>774943</v>
      </c>
      <c r="L46" s="9">
        <v>1019373</v>
      </c>
      <c r="M46" s="9">
        <v>1025050</v>
      </c>
      <c r="N46" s="9">
        <v>1213076</v>
      </c>
      <c r="O46" s="9">
        <v>1331334</v>
      </c>
      <c r="P46" s="9">
        <v>1316061</v>
      </c>
      <c r="Q46" s="9">
        <v>1346610</v>
      </c>
      <c r="R46" s="9">
        <v>1724523</v>
      </c>
      <c r="S46" s="9">
        <v>1752578</v>
      </c>
      <c r="T46" s="9">
        <v>1839292</v>
      </c>
      <c r="U46" s="9">
        <v>2077170</v>
      </c>
      <c r="V46" s="9">
        <v>1754592</v>
      </c>
      <c r="W46" s="9">
        <v>1426190</v>
      </c>
      <c r="X46" s="9">
        <v>-1354715</v>
      </c>
    </row>
    <row r="47" spans="2:24" ht="15" customHeight="1">
      <c r="B47" s="8" t="s">
        <v>80</v>
      </c>
      <c r="C47" s="8" t="s">
        <v>38</v>
      </c>
      <c r="D47" s="9">
        <v>2721377</v>
      </c>
      <c r="E47" s="9">
        <v>1070567</v>
      </c>
      <c r="F47" s="9">
        <v>1071356</v>
      </c>
      <c r="G47" s="9">
        <v>1066075</v>
      </c>
      <c r="H47" s="9">
        <v>855668</v>
      </c>
      <c r="I47" s="9">
        <v>3055796</v>
      </c>
      <c r="J47" s="9">
        <v>1715129</v>
      </c>
      <c r="K47" s="9">
        <v>1714594</v>
      </c>
      <c r="L47" s="9">
        <v>1715165</v>
      </c>
      <c r="M47" s="9">
        <v>4079608</v>
      </c>
      <c r="N47" s="9">
        <v>839464</v>
      </c>
      <c r="O47" s="9">
        <v>827926</v>
      </c>
      <c r="P47" s="9">
        <v>814771</v>
      </c>
      <c r="Q47" s="9">
        <v>2911732</v>
      </c>
      <c r="R47" s="9">
        <v>1799655</v>
      </c>
      <c r="S47" s="9">
        <v>1799404</v>
      </c>
      <c r="T47" s="9">
        <v>1799404</v>
      </c>
      <c r="U47" s="9">
        <v>1781182</v>
      </c>
      <c r="V47" s="9">
        <v>1734392</v>
      </c>
      <c r="W47" s="9">
        <v>1734352</v>
      </c>
      <c r="X47" s="9">
        <v>2574474</v>
      </c>
    </row>
    <row r="48" spans="2:24" ht="15" customHeight="1">
      <c r="B48" s="8" t="s">
        <v>81</v>
      </c>
      <c r="C48" s="8" t="s">
        <v>39</v>
      </c>
      <c r="D48" s="9">
        <v>452461</v>
      </c>
      <c r="E48" s="9">
        <v>1100375</v>
      </c>
      <c r="F48" s="9">
        <v>1656802</v>
      </c>
      <c r="G48" s="9">
        <v>2199313</v>
      </c>
      <c r="H48" s="9">
        <v>2199314</v>
      </c>
      <c r="I48" s="9">
        <v>433933</v>
      </c>
      <c r="J48" s="9">
        <v>1077743</v>
      </c>
      <c r="K48" s="9">
        <v>1575209</v>
      </c>
      <c r="L48" s="9">
        <v>2363354</v>
      </c>
      <c r="M48" s="9">
        <v>339007</v>
      </c>
      <c r="N48" s="9">
        <v>935472</v>
      </c>
      <c r="O48" s="9">
        <v>1631313</v>
      </c>
      <c r="P48" s="9">
        <v>2138347</v>
      </c>
      <c r="Q48" s="9">
        <v>170934</v>
      </c>
      <c r="R48" s="9">
        <v>475787</v>
      </c>
      <c r="S48" s="9">
        <v>955621</v>
      </c>
      <c r="T48" s="9">
        <v>1037167</v>
      </c>
      <c r="U48" s="9">
        <v>151753</v>
      </c>
      <c r="V48" s="9">
        <v>374297</v>
      </c>
      <c r="W48" s="9">
        <v>918126</v>
      </c>
      <c r="X48" s="9">
        <v>1111684</v>
      </c>
    </row>
    <row r="49" spans="2:43" ht="15" customHeight="1">
      <c r="B49" s="26" t="s">
        <v>82</v>
      </c>
      <c r="C49" s="26" t="s">
        <v>47</v>
      </c>
      <c r="D49" s="28">
        <v>1332876</v>
      </c>
      <c r="E49" s="28">
        <v>1285398</v>
      </c>
      <c r="F49" s="28">
        <v>1361825</v>
      </c>
      <c r="G49" s="28">
        <v>1436409</v>
      </c>
      <c r="H49" s="28">
        <v>1436409</v>
      </c>
      <c r="I49" s="28">
        <v>1530692</v>
      </c>
      <c r="J49" s="28">
        <v>1411000</v>
      </c>
      <c r="K49" s="28">
        <v>1489854</v>
      </c>
      <c r="L49" s="28">
        <v>1564184</v>
      </c>
      <c r="M49" s="28">
        <v>1410453</v>
      </c>
      <c r="N49" s="28">
        <v>1397309</v>
      </c>
      <c r="O49" s="28">
        <v>1480340</v>
      </c>
      <c r="P49" s="27">
        <v>1547523</v>
      </c>
      <c r="Q49" s="27">
        <v>1606437</v>
      </c>
      <c r="R49" s="27">
        <v>1569667</v>
      </c>
      <c r="S49" s="27">
        <v>1629539</v>
      </c>
      <c r="T49" s="27">
        <v>1663240</v>
      </c>
      <c r="U49" s="27">
        <v>1704008</v>
      </c>
      <c r="V49" s="27">
        <v>1648147</v>
      </c>
      <c r="W49" s="27">
        <v>1709474</v>
      </c>
      <c r="X49" s="27">
        <v>1681896</v>
      </c>
    </row>
    <row r="50" spans="2:43" ht="15" customHeight="1">
      <c r="B50" s="26" t="s">
        <v>83</v>
      </c>
      <c r="C50" s="26" t="s">
        <v>40</v>
      </c>
      <c r="D50" s="27">
        <v>21690645</v>
      </c>
      <c r="E50" s="27">
        <v>21896565</v>
      </c>
      <c r="F50" s="27">
        <v>22648520</v>
      </c>
      <c r="G50" s="27">
        <v>23329727</v>
      </c>
      <c r="H50" s="27">
        <v>23075274</v>
      </c>
      <c r="I50" s="27">
        <v>23744728</v>
      </c>
      <c r="J50" s="27">
        <v>23960097</v>
      </c>
      <c r="K50" s="27">
        <v>24510075</v>
      </c>
      <c r="L50" s="27">
        <v>26594700</v>
      </c>
      <c r="M50" s="27">
        <v>26789514</v>
      </c>
      <c r="N50" s="27">
        <v>25529683</v>
      </c>
      <c r="O50" s="27">
        <v>26418162</v>
      </c>
      <c r="P50" s="27">
        <v>26979510</v>
      </c>
      <c r="Q50" s="27">
        <v>27241513</v>
      </c>
      <c r="R50" s="27">
        <v>27887509</v>
      </c>
      <c r="S50" s="27">
        <v>28456029</v>
      </c>
      <c r="T50" s="27">
        <v>28657990</v>
      </c>
      <c r="U50" s="27">
        <v>29088389</v>
      </c>
      <c r="V50" s="27">
        <v>28932394</v>
      </c>
      <c r="W50" s="27">
        <v>28988379</v>
      </c>
      <c r="X50" s="27">
        <v>27213576</v>
      </c>
    </row>
    <row r="51" spans="2:43" s="293" customFormat="1" ht="15" customHeight="1">
      <c r="B51" s="399" t="s">
        <v>254</v>
      </c>
      <c r="C51" s="399" t="s">
        <v>41</v>
      </c>
      <c r="D51" s="400">
        <v>147038306</v>
      </c>
      <c r="E51" s="400">
        <v>150005625</v>
      </c>
      <c r="F51" s="400">
        <v>152027395</v>
      </c>
      <c r="G51" s="400">
        <v>157194589</v>
      </c>
      <c r="H51" s="400">
        <v>156955344</v>
      </c>
      <c r="I51" s="400">
        <v>159841934</v>
      </c>
      <c r="J51" s="400">
        <v>171840340</v>
      </c>
      <c r="K51" s="400">
        <v>179895530</v>
      </c>
      <c r="L51" s="400">
        <v>206656303</v>
      </c>
      <c r="M51" s="400">
        <v>209028511</v>
      </c>
      <c r="N51" s="400">
        <v>205901246</v>
      </c>
      <c r="O51" s="400">
        <v>204072985</v>
      </c>
      <c r="P51" s="400">
        <v>209476166</v>
      </c>
      <c r="Q51" s="400">
        <v>215899523</v>
      </c>
      <c r="R51" s="400">
        <v>221609230</v>
      </c>
      <c r="S51" s="400">
        <v>222833964</v>
      </c>
      <c r="T51" s="400">
        <v>229311309</v>
      </c>
      <c r="U51" s="400">
        <v>238243006</v>
      </c>
      <c r="V51" s="400">
        <v>231378541</v>
      </c>
      <c r="W51" s="400">
        <v>233653251</v>
      </c>
      <c r="X51" s="400">
        <v>244876340</v>
      </c>
      <c r="Y51" s="451"/>
      <c r="Z51" s="451"/>
      <c r="AA51" s="451"/>
      <c r="AB51" s="451"/>
      <c r="AC51" s="451"/>
      <c r="AD51" s="451"/>
      <c r="AE51" s="451"/>
      <c r="AF51" s="451"/>
      <c r="AG51" s="451"/>
      <c r="AH51" s="451"/>
      <c r="AI51" s="451"/>
      <c r="AJ51" s="451"/>
      <c r="AK51" s="451"/>
      <c r="AL51" s="451"/>
      <c r="AM51" s="451"/>
      <c r="AN51" s="451"/>
      <c r="AO51" s="451"/>
      <c r="AP51" s="451"/>
      <c r="AQ51" s="451"/>
    </row>
    <row r="52" spans="2:43" s="293" customFormat="1">
      <c r="X52" s="514">
        <v>0</v>
      </c>
      <c r="Y52" s="451"/>
      <c r="Z52" s="451"/>
      <c r="AA52" s="451"/>
      <c r="AB52" s="451"/>
      <c r="AC52" s="451"/>
      <c r="AD52" s="451"/>
      <c r="AE52" s="451"/>
      <c r="AF52" s="451"/>
      <c r="AG52" s="451"/>
      <c r="AH52" s="451"/>
      <c r="AI52" s="451"/>
      <c r="AJ52" s="451"/>
      <c r="AK52" s="451"/>
      <c r="AL52" s="451"/>
      <c r="AM52" s="451"/>
      <c r="AN52" s="451"/>
      <c r="AO52" s="451"/>
      <c r="AP52" s="451"/>
      <c r="AQ52" s="451"/>
    </row>
    <row r="53" spans="2:43" s="451" customFormat="1">
      <c r="P53" s="523"/>
      <c r="Q53" s="523"/>
      <c r="R53" s="523"/>
      <c r="S53" s="523"/>
      <c r="T53" s="523"/>
      <c r="U53" s="523"/>
      <c r="V53" s="523"/>
      <c r="W53" s="523"/>
      <c r="X53" s="523"/>
    </row>
    <row r="54" spans="2:43" s="451" customFormat="1">
      <c r="S54" s="524"/>
      <c r="T54" s="524"/>
      <c r="U54" s="524"/>
      <c r="V54" s="524"/>
      <c r="W54" s="524"/>
      <c r="X54" s="524"/>
    </row>
    <row r="55" spans="2:43" s="451" customFormat="1">
      <c r="S55" s="524"/>
      <c r="T55" s="524"/>
      <c r="U55" s="524"/>
      <c r="V55" s="524"/>
      <c r="W55" s="524"/>
      <c r="X55" s="524"/>
    </row>
    <row r="56" spans="2:43" s="451" customFormat="1">
      <c r="S56" s="521"/>
      <c r="T56" s="521"/>
      <c r="U56" s="521"/>
      <c r="V56" s="521"/>
      <c r="W56" s="521"/>
      <c r="X56" s="521"/>
    </row>
    <row r="57" spans="2:43" s="451" customFormat="1">
      <c r="S57" s="525"/>
      <c r="T57" s="525"/>
      <c r="U57" s="525"/>
      <c r="V57" s="525"/>
      <c r="W57" s="525"/>
      <c r="X57" s="525"/>
    </row>
    <row r="58" spans="2:43" s="451" customFormat="1">
      <c r="S58" s="525"/>
      <c r="T58" s="525"/>
      <c r="U58" s="525"/>
      <c r="V58" s="525"/>
      <c r="W58" s="525"/>
      <c r="X58" s="525"/>
    </row>
    <row r="59" spans="2:43" s="451" customFormat="1">
      <c r="S59" s="525"/>
      <c r="T59" s="525"/>
      <c r="U59" s="525"/>
      <c r="V59" s="525"/>
      <c r="W59" s="525"/>
      <c r="X59" s="525"/>
    </row>
    <row r="60" spans="2:43" s="451" customFormat="1">
      <c r="S60" s="525"/>
      <c r="T60" s="525"/>
      <c r="U60" s="525"/>
      <c r="V60" s="525"/>
      <c r="W60" s="525"/>
      <c r="X60" s="525"/>
    </row>
    <row r="61" spans="2:43" s="451" customFormat="1">
      <c r="S61" s="521"/>
      <c r="T61" s="521"/>
      <c r="U61" s="521"/>
      <c r="V61" s="521"/>
      <c r="W61" s="521"/>
      <c r="X61" s="521"/>
    </row>
    <row r="62" spans="2:43" s="451" customFormat="1">
      <c r="S62" s="521"/>
      <c r="T62" s="521"/>
      <c r="U62" s="521"/>
      <c r="V62" s="521"/>
      <c r="W62" s="521"/>
      <c r="X62" s="521"/>
    </row>
    <row r="63" spans="2:43" s="451" customFormat="1">
      <c r="S63" s="524"/>
      <c r="T63" s="524"/>
      <c r="U63" s="524"/>
      <c r="V63" s="524"/>
      <c r="W63" s="524"/>
      <c r="X63" s="524"/>
    </row>
    <row r="64" spans="2:43" s="451" customFormat="1">
      <c r="S64" s="525"/>
      <c r="T64" s="525"/>
      <c r="U64" s="525"/>
      <c r="V64" s="525"/>
      <c r="W64" s="525"/>
      <c r="X64" s="525"/>
    </row>
    <row r="65" spans="19:24" s="451" customFormat="1">
      <c r="S65" s="525"/>
      <c r="T65" s="525"/>
      <c r="U65" s="525"/>
      <c r="V65" s="525"/>
      <c r="W65" s="525"/>
      <c r="X65" s="525"/>
    </row>
    <row r="66" spans="19:24" s="451" customFormat="1">
      <c r="S66" s="525"/>
      <c r="T66" s="525"/>
      <c r="U66" s="525"/>
      <c r="V66" s="525"/>
      <c r="W66" s="525"/>
      <c r="X66" s="525"/>
    </row>
    <row r="67" spans="19:24" s="451" customFormat="1">
      <c r="S67" s="525"/>
      <c r="T67" s="525"/>
      <c r="U67" s="525"/>
      <c r="V67" s="525"/>
      <c r="W67" s="525"/>
      <c r="X67" s="525"/>
    </row>
    <row r="68" spans="19:24" s="451" customFormat="1">
      <c r="S68" s="521"/>
      <c r="T68" s="521"/>
      <c r="U68" s="521"/>
      <c r="V68" s="521"/>
      <c r="W68" s="521"/>
      <c r="X68" s="521"/>
    </row>
    <row r="69" spans="19:24" s="451" customFormat="1">
      <c r="S69" s="525"/>
      <c r="T69" s="525"/>
      <c r="U69" s="525"/>
      <c r="V69" s="525"/>
      <c r="W69" s="525"/>
      <c r="X69" s="525"/>
    </row>
    <row r="70" spans="19:24" s="451" customFormat="1">
      <c r="S70" s="525"/>
      <c r="T70" s="525"/>
      <c r="U70" s="525"/>
      <c r="V70" s="525"/>
      <c r="W70" s="525"/>
      <c r="X70" s="525"/>
    </row>
    <row r="71" spans="19:24">
      <c r="S71" s="447"/>
      <c r="T71" s="447"/>
      <c r="U71" s="447"/>
      <c r="V71" s="447"/>
      <c r="W71" s="447"/>
      <c r="X71" s="447"/>
    </row>
    <row r="72" spans="19:24">
      <c r="S72" s="447"/>
      <c r="T72" s="447"/>
      <c r="U72" s="447"/>
      <c r="V72" s="447"/>
      <c r="W72" s="447"/>
      <c r="X72" s="447"/>
    </row>
    <row r="73" spans="19:24">
      <c r="S73" s="447"/>
      <c r="T73" s="447"/>
      <c r="U73" s="447"/>
      <c r="V73" s="447"/>
      <c r="W73" s="447"/>
      <c r="X73" s="447"/>
    </row>
    <row r="74" spans="19:24">
      <c r="S74" s="447"/>
      <c r="T74" s="447"/>
      <c r="U74" s="447"/>
      <c r="V74" s="447"/>
      <c r="W74" s="447"/>
      <c r="X74" s="447"/>
    </row>
    <row r="75" spans="19:24">
      <c r="S75" s="447"/>
      <c r="T75" s="447"/>
      <c r="U75" s="447"/>
      <c r="V75" s="447"/>
      <c r="W75" s="447"/>
      <c r="X75" s="447"/>
    </row>
    <row r="76" spans="19:24">
      <c r="S76" s="447"/>
      <c r="T76" s="447"/>
      <c r="U76" s="447"/>
      <c r="V76" s="447"/>
      <c r="W76" s="447"/>
      <c r="X76" s="447"/>
    </row>
    <row r="77" spans="19:24">
      <c r="S77" s="446"/>
      <c r="T77" s="446"/>
      <c r="U77" s="446"/>
      <c r="V77" s="446"/>
      <c r="W77" s="446"/>
      <c r="X77" s="446"/>
    </row>
    <row r="78" spans="19:24">
      <c r="S78" s="448"/>
      <c r="T78" s="448"/>
      <c r="U78" s="448"/>
      <c r="V78" s="448"/>
      <c r="W78" s="448"/>
      <c r="X78" s="448"/>
    </row>
    <row r="79" spans="19:24">
      <c r="S79" s="449"/>
      <c r="T79" s="449"/>
      <c r="U79" s="449"/>
      <c r="V79" s="449"/>
      <c r="W79" s="449"/>
      <c r="X79" s="449"/>
    </row>
    <row r="80" spans="19:24">
      <c r="S80" s="449"/>
      <c r="T80" s="449"/>
      <c r="U80" s="449"/>
      <c r="V80" s="449"/>
      <c r="W80" s="449"/>
      <c r="X80" s="449"/>
    </row>
    <row r="81" spans="19:24">
      <c r="S81" s="449"/>
      <c r="T81" s="449"/>
      <c r="U81" s="449"/>
      <c r="V81" s="449"/>
      <c r="W81" s="449"/>
      <c r="X81" s="449"/>
    </row>
    <row r="82" spans="19:24">
      <c r="S82" s="449"/>
      <c r="T82" s="449"/>
      <c r="U82" s="449"/>
      <c r="V82" s="449"/>
      <c r="W82" s="449"/>
      <c r="X82" s="449"/>
    </row>
    <row r="83" spans="19:24">
      <c r="S83" s="449"/>
      <c r="T83" s="449"/>
      <c r="U83" s="449"/>
      <c r="V83" s="449"/>
      <c r="W83" s="449"/>
      <c r="X83" s="449"/>
    </row>
    <row r="84" spans="19:24">
      <c r="S84" s="293"/>
      <c r="T84" s="293"/>
      <c r="U84" s="293"/>
      <c r="V84" s="293"/>
      <c r="W84" s="293"/>
      <c r="X84" s="293"/>
    </row>
  </sheetData>
  <customSheetViews>
    <customSheetView guid="{FD6B9644-7869-4AE4-B5F4-2F6A3AB7CBDB}" showPageBreaks="1" printArea="1">
      <pane xSplit="3" ySplit="1" topLeftCell="O2" activePane="bottomRight" state="frozen"/>
      <selection pane="bottomRight" activeCell="I20" sqref="I20"/>
      <pageMargins left="0.98425196850393704" right="0.98425196850393704" top="0.98425196850393704" bottom="0.98425196850393704" header="0.51181102362204722" footer="0.51181102362204722"/>
      <pageSetup paperSize="9" scale="37" orientation="landscape" r:id="rId1"/>
      <headerFooter alignWithMargins="0"/>
    </customSheetView>
    <customSheetView guid="{9AF4A83C-CF57-4B40-8A74-6A0EA6C2FE5C}" showPageBreaks="1" printArea="1" hiddenColumns="1">
      <selection activeCell="B5" sqref="B5"/>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687A4863-1825-4D63-B732-E76682E6DE4F}" showPageBreaks="1" printArea="1" hiddenColumns="1">
      <selection activeCell="U45" sqref="U45"/>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8DA78CF1-615A-4626-9893-6751995631A4}" showPageBreaks="1" printArea="1" hiddenColumns="1" topLeftCell="U1">
      <selection activeCell="A29" sqref="A29:XFD29"/>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12F8D032-8143-430B-8DFF-852E8796C402}" showPageBreaks="1" printArea="1" topLeftCell="D31">
      <selection activeCell="V33" sqref="V33"/>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899D69CD-4B7E-42BC-9944-5BD922EB798C}" showPageBreaks="1" printArea="1" topLeftCell="C1">
      <pane xSplit="1" ySplit="1" topLeftCell="T17" activePane="bottomRight" state="frozen"/>
      <selection pane="bottomRight" activeCell="X7" sqref="X7"/>
      <pageMargins left="0" right="0" top="0.98425196850393704" bottom="0.98425196850393704" header="0.51181102362204722" footer="0.51181102362204722"/>
      <pageSetup paperSize="9" scale="48" orientation="landscape" r:id="rId6"/>
      <headerFooter alignWithMargins="0"/>
    </customSheetView>
    <customSheetView guid="{25FAB884-5E17-4008-8139-33D910C7DEFE}" showPageBreaks="1" printArea="1" topLeftCell="D1">
      <selection activeCell="A5" sqref="A5:XFD5"/>
      <pageMargins left="0.98425196850393704" right="0.98425196850393704" top="0.98425196850393704" bottom="0.98425196850393704" header="0.51181102362204722" footer="0.51181102362204722"/>
      <pageSetup paperSize="9" scale="37" orientation="landscape" r:id="rId7"/>
      <headerFooter alignWithMargins="0"/>
    </customSheetView>
  </customSheetViews>
  <pageMargins left="0.98425196850393704" right="0.98425196850393704" top="0.98425196850393704" bottom="0.98425196850393704" header="0.51181102362204722" footer="0.51181102362204722"/>
  <pageSetup paperSize="9" scale="37" orientation="landscape" r:id="rId8"/>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45"/>
  <sheetViews>
    <sheetView zoomScaleNormal="64" workbookViewId="0">
      <pane xSplit="2" ySplit="1" topLeftCell="C2" activePane="bottomRight" state="frozen"/>
      <selection pane="topRight" activeCell="C1" sqref="C1"/>
      <selection pane="bottomLeft" activeCell="A2" sqref="A2"/>
      <selection pane="bottomRight" activeCell="AA9" sqref="AA9"/>
    </sheetView>
  </sheetViews>
  <sheetFormatPr defaultColWidth="8.85546875" defaultRowHeight="14.25"/>
  <cols>
    <col min="1" max="2" width="50.85546875" style="6" customWidth="1"/>
    <col min="3" max="9" width="13.42578125" style="6" customWidth="1"/>
    <col min="10" max="16" width="13.42578125" style="320" customWidth="1"/>
    <col min="17" max="22" width="11.140625" style="6" customWidth="1"/>
    <col min="23" max="98" width="8.85546875" style="451"/>
    <col min="99" max="16384" width="8.85546875" style="6"/>
  </cols>
  <sheetData>
    <row r="1" spans="1:98" s="373" customFormat="1" ht="19.5" customHeight="1" thickBot="1">
      <c r="A1" s="371" t="s">
        <v>86</v>
      </c>
      <c r="B1" s="371" t="s">
        <v>1</v>
      </c>
      <c r="C1" s="372" t="s">
        <v>181</v>
      </c>
      <c r="D1" s="372" t="s">
        <v>182</v>
      </c>
      <c r="E1" s="372" t="s">
        <v>183</v>
      </c>
      <c r="F1" s="372" t="s">
        <v>184</v>
      </c>
      <c r="G1" s="372" t="s">
        <v>185</v>
      </c>
      <c r="H1" s="372" t="s">
        <v>186</v>
      </c>
      <c r="I1" s="372" t="s">
        <v>187</v>
      </c>
      <c r="J1" s="372" t="s">
        <v>188</v>
      </c>
      <c r="K1" s="372" t="s">
        <v>189</v>
      </c>
      <c r="L1" s="372" t="s">
        <v>190</v>
      </c>
      <c r="M1" s="372" t="s">
        <v>595</v>
      </c>
      <c r="N1" s="372" t="s">
        <v>603</v>
      </c>
      <c r="O1" s="372" t="s">
        <v>636</v>
      </c>
      <c r="P1" s="372" t="s">
        <v>640</v>
      </c>
      <c r="Q1" s="372" t="s">
        <v>651</v>
      </c>
      <c r="R1" s="372" t="s">
        <v>665</v>
      </c>
      <c r="S1" s="372" t="s">
        <v>669</v>
      </c>
      <c r="T1" s="372" t="s">
        <v>674</v>
      </c>
      <c r="U1" s="372" t="s">
        <v>678</v>
      </c>
      <c r="V1" s="372" t="s">
        <v>690</v>
      </c>
      <c r="W1" s="526"/>
      <c r="X1" s="526"/>
      <c r="Y1" s="526"/>
      <c r="Z1" s="526"/>
      <c r="AA1" s="526"/>
      <c r="AB1" s="526"/>
      <c r="AC1" s="526"/>
      <c r="AD1" s="526"/>
      <c r="AE1" s="526"/>
      <c r="AF1" s="526"/>
      <c r="AG1" s="526"/>
      <c r="AH1" s="526"/>
      <c r="AI1" s="526"/>
      <c r="AJ1" s="526"/>
      <c r="AK1" s="526"/>
      <c r="AL1" s="526"/>
      <c r="AM1" s="526"/>
      <c r="AN1" s="526"/>
      <c r="AO1" s="526"/>
      <c r="AP1" s="526"/>
      <c r="AQ1" s="526"/>
      <c r="AR1" s="526"/>
      <c r="AS1" s="526"/>
      <c r="AT1" s="526"/>
      <c r="AU1" s="526"/>
      <c r="AV1" s="526"/>
      <c r="AW1" s="526"/>
      <c r="AX1" s="526"/>
      <c r="AY1" s="526"/>
      <c r="AZ1" s="526"/>
      <c r="BA1" s="526"/>
      <c r="BB1" s="526"/>
      <c r="BC1" s="526"/>
      <c r="BD1" s="526"/>
      <c r="BE1" s="526"/>
      <c r="BF1" s="526"/>
      <c r="BG1" s="526"/>
      <c r="BH1" s="526"/>
      <c r="BI1" s="526"/>
      <c r="BJ1" s="526"/>
      <c r="BK1" s="526"/>
      <c r="BL1" s="526"/>
      <c r="BM1" s="526"/>
      <c r="BN1" s="526"/>
      <c r="BO1" s="526"/>
      <c r="BP1" s="526"/>
      <c r="BQ1" s="526"/>
      <c r="BR1" s="526"/>
      <c r="BS1" s="526"/>
      <c r="BT1" s="526"/>
      <c r="BU1" s="526"/>
      <c r="BV1" s="526"/>
      <c r="BW1" s="526"/>
      <c r="BX1" s="526"/>
      <c r="BY1" s="526"/>
      <c r="BZ1" s="526"/>
      <c r="CA1" s="526"/>
      <c r="CB1" s="526"/>
      <c r="CC1" s="526"/>
      <c r="CD1" s="526"/>
      <c r="CE1" s="526"/>
      <c r="CF1" s="526"/>
      <c r="CG1" s="526"/>
      <c r="CH1" s="526"/>
      <c r="CI1" s="526"/>
      <c r="CJ1" s="526"/>
      <c r="CK1" s="526"/>
      <c r="CL1" s="526"/>
      <c r="CM1" s="526"/>
      <c r="CN1" s="526"/>
      <c r="CO1" s="526"/>
      <c r="CP1" s="526"/>
      <c r="CQ1" s="526"/>
      <c r="CR1" s="526"/>
      <c r="CS1" s="526"/>
      <c r="CT1" s="526"/>
    </row>
    <row r="2" spans="1:98" s="22" customFormat="1" ht="37.5" customHeight="1">
      <c r="A2" s="379" t="s">
        <v>231</v>
      </c>
      <c r="B2" s="379" t="s">
        <v>144</v>
      </c>
      <c r="C2" s="374">
        <v>1559802</v>
      </c>
      <c r="D2" s="374">
        <v>1620968</v>
      </c>
      <c r="E2" s="374">
        <v>1663808</v>
      </c>
      <c r="F2" s="374">
        <v>1684729</v>
      </c>
      <c r="G2" s="374">
        <v>1688501</v>
      </c>
      <c r="H2" s="374">
        <v>1736743</v>
      </c>
      <c r="I2" s="374">
        <v>1805709</v>
      </c>
      <c r="J2" s="374">
        <v>1982843</v>
      </c>
      <c r="K2" s="374">
        <v>2081699</v>
      </c>
      <c r="L2" s="374">
        <v>2116449</v>
      </c>
      <c r="M2" s="374">
        <v>2166156</v>
      </c>
      <c r="N2" s="374">
        <v>2097532</v>
      </c>
      <c r="O2" s="374">
        <v>2040719</v>
      </c>
      <c r="P2" s="374">
        <v>1748376</v>
      </c>
      <c r="Q2" s="374">
        <v>1538368</v>
      </c>
      <c r="R2" s="374">
        <v>1529697</v>
      </c>
      <c r="S2" s="374">
        <v>1482872</v>
      </c>
      <c r="T2" s="374">
        <v>1504589</v>
      </c>
      <c r="U2" s="374">
        <v>1533008</v>
      </c>
      <c r="V2" s="374">
        <v>1842115</v>
      </c>
      <c r="W2" s="527"/>
      <c r="X2" s="527"/>
      <c r="Y2" s="527"/>
      <c r="Z2" s="527"/>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c r="BB2" s="527"/>
      <c r="BC2" s="527"/>
      <c r="BD2" s="527"/>
      <c r="BE2" s="527"/>
      <c r="BF2" s="527"/>
      <c r="BG2" s="527"/>
      <c r="BH2" s="527"/>
      <c r="BI2" s="527"/>
      <c r="BJ2" s="527"/>
      <c r="BK2" s="527"/>
      <c r="BL2" s="527"/>
      <c r="BM2" s="527"/>
      <c r="BN2" s="527"/>
      <c r="BO2" s="527"/>
      <c r="BP2" s="527"/>
      <c r="BQ2" s="527"/>
      <c r="BR2" s="527"/>
      <c r="BS2" s="527"/>
      <c r="BT2" s="527"/>
      <c r="BU2" s="527"/>
      <c r="BV2" s="527"/>
      <c r="BW2" s="527"/>
      <c r="BX2" s="527"/>
      <c r="BY2" s="527"/>
      <c r="BZ2" s="527"/>
      <c r="CA2" s="527"/>
      <c r="CB2" s="527"/>
      <c r="CC2" s="527"/>
      <c r="CD2" s="527"/>
      <c r="CE2" s="527"/>
      <c r="CF2" s="527"/>
      <c r="CG2" s="527"/>
      <c r="CH2" s="527"/>
      <c r="CI2" s="527"/>
      <c r="CJ2" s="527"/>
      <c r="CK2" s="527"/>
      <c r="CL2" s="527"/>
      <c r="CM2" s="527"/>
      <c r="CN2" s="527"/>
      <c r="CO2" s="527"/>
      <c r="CP2" s="527"/>
      <c r="CQ2" s="527"/>
      <c r="CR2" s="527"/>
      <c r="CS2" s="527"/>
      <c r="CT2" s="527"/>
    </row>
    <row r="3" spans="1:98" s="481" customFormat="1" ht="15" customHeight="1">
      <c r="A3" s="380" t="s">
        <v>617</v>
      </c>
      <c r="B3" s="380" t="s">
        <v>616</v>
      </c>
      <c r="C3" s="483">
        <v>460085</v>
      </c>
      <c r="D3" s="483">
        <v>487186</v>
      </c>
      <c r="E3" s="483">
        <v>492361</v>
      </c>
      <c r="F3" s="483">
        <v>497431</v>
      </c>
      <c r="G3" s="483">
        <v>496216</v>
      </c>
      <c r="H3" s="483">
        <v>511595</v>
      </c>
      <c r="I3" s="483">
        <v>534737</v>
      </c>
      <c r="J3" s="483">
        <v>580009</v>
      </c>
      <c r="K3" s="483">
        <v>612516</v>
      </c>
      <c r="L3" s="483">
        <v>622815</v>
      </c>
      <c r="M3" s="483">
        <v>638868</v>
      </c>
      <c r="N3" s="483">
        <v>645950</v>
      </c>
      <c r="O3" s="483">
        <v>617256</v>
      </c>
      <c r="P3" s="483">
        <v>517381</v>
      </c>
      <c r="Q3" s="484">
        <v>451572</v>
      </c>
      <c r="R3" s="484">
        <v>456894</v>
      </c>
      <c r="S3" s="484">
        <v>437192</v>
      </c>
      <c r="T3" s="484">
        <v>447360</v>
      </c>
      <c r="U3" s="484">
        <v>447196</v>
      </c>
      <c r="V3" s="484">
        <v>510078</v>
      </c>
      <c r="W3" s="521"/>
      <c r="X3" s="521"/>
      <c r="Y3" s="521"/>
      <c r="Z3" s="521"/>
      <c r="AA3" s="521"/>
      <c r="AB3" s="521"/>
      <c r="AC3" s="521"/>
      <c r="AD3" s="521"/>
      <c r="AE3" s="521"/>
      <c r="AF3" s="521"/>
      <c r="AG3" s="521"/>
      <c r="AH3" s="521"/>
      <c r="AI3" s="521"/>
      <c r="AJ3" s="521"/>
      <c r="AK3" s="521"/>
      <c r="AL3" s="521"/>
      <c r="AM3" s="521"/>
      <c r="AN3" s="521"/>
      <c r="AO3" s="521"/>
      <c r="AP3" s="521"/>
      <c r="AQ3" s="521"/>
      <c r="AR3" s="521"/>
      <c r="AS3" s="521"/>
      <c r="AT3" s="521"/>
      <c r="AU3" s="521"/>
      <c r="AV3" s="521"/>
      <c r="AW3" s="521"/>
      <c r="AX3" s="521"/>
      <c r="AY3" s="521"/>
      <c r="AZ3" s="521"/>
      <c r="BA3" s="521"/>
      <c r="BB3" s="521"/>
      <c r="BC3" s="521"/>
      <c r="BD3" s="521"/>
      <c r="BE3" s="521"/>
      <c r="BF3" s="521"/>
      <c r="BG3" s="521"/>
      <c r="BH3" s="521"/>
      <c r="BI3" s="521"/>
      <c r="BJ3" s="521"/>
      <c r="BK3" s="521"/>
      <c r="BL3" s="521"/>
      <c r="BM3" s="521"/>
      <c r="BN3" s="521"/>
      <c r="BO3" s="521"/>
      <c r="BP3" s="521"/>
      <c r="BQ3" s="521"/>
      <c r="BR3" s="521"/>
      <c r="BS3" s="521"/>
      <c r="BT3" s="521"/>
      <c r="BU3" s="521"/>
      <c r="BV3" s="521"/>
      <c r="BW3" s="521"/>
      <c r="BX3" s="521"/>
      <c r="BY3" s="521"/>
      <c r="BZ3" s="521"/>
      <c r="CA3" s="521"/>
      <c r="CB3" s="521"/>
      <c r="CC3" s="521"/>
      <c r="CD3" s="521"/>
      <c r="CE3" s="521"/>
      <c r="CF3" s="521"/>
      <c r="CG3" s="521"/>
      <c r="CH3" s="521"/>
      <c r="CI3" s="521"/>
      <c r="CJ3" s="521"/>
      <c r="CK3" s="521"/>
      <c r="CL3" s="521"/>
      <c r="CM3" s="521"/>
      <c r="CN3" s="521"/>
      <c r="CO3" s="521"/>
      <c r="CP3" s="521"/>
      <c r="CQ3" s="521"/>
      <c r="CR3" s="521"/>
      <c r="CS3" s="521"/>
      <c r="CT3" s="521"/>
    </row>
    <row r="4" spans="1:98" ht="15" customHeight="1">
      <c r="A4" s="380" t="s">
        <v>233</v>
      </c>
      <c r="B4" s="380" t="s">
        <v>168</v>
      </c>
      <c r="C4" s="375">
        <v>853134</v>
      </c>
      <c r="D4" s="375">
        <v>888127</v>
      </c>
      <c r="E4" s="375">
        <v>920251</v>
      </c>
      <c r="F4" s="375">
        <v>940928</v>
      </c>
      <c r="G4" s="375">
        <v>947745</v>
      </c>
      <c r="H4" s="375">
        <v>978260</v>
      </c>
      <c r="I4" s="375">
        <v>1002343</v>
      </c>
      <c r="J4" s="375">
        <v>1100303</v>
      </c>
      <c r="K4" s="375">
        <v>1156682</v>
      </c>
      <c r="L4" s="375">
        <v>1194984</v>
      </c>
      <c r="M4" s="375">
        <v>1239653</v>
      </c>
      <c r="N4" s="375">
        <v>1173562</v>
      </c>
      <c r="O4" s="375">
        <v>1161883</v>
      </c>
      <c r="P4" s="375">
        <v>1000596</v>
      </c>
      <c r="Q4" s="423">
        <v>868014</v>
      </c>
      <c r="R4" s="423">
        <v>871255</v>
      </c>
      <c r="S4" s="423">
        <v>842359</v>
      </c>
      <c r="T4" s="423">
        <v>852449</v>
      </c>
      <c r="U4" s="423">
        <v>895440</v>
      </c>
      <c r="V4" s="423">
        <v>1002804</v>
      </c>
    </row>
    <row r="5" spans="1:98" s="15" customFormat="1" ht="15" customHeight="1">
      <c r="A5" s="381" t="s">
        <v>234</v>
      </c>
      <c r="B5" s="381" t="s">
        <v>246</v>
      </c>
      <c r="C5" s="376">
        <v>250682</v>
      </c>
      <c r="D5" s="376">
        <v>262395</v>
      </c>
      <c r="E5" s="376">
        <v>273039</v>
      </c>
      <c r="F5" s="376">
        <v>280480</v>
      </c>
      <c r="G5" s="375">
        <v>280304</v>
      </c>
      <c r="H5" s="375">
        <v>293213</v>
      </c>
      <c r="I5" s="375">
        <v>303386</v>
      </c>
      <c r="J5" s="375">
        <v>355178</v>
      </c>
      <c r="K5" s="375">
        <v>396264</v>
      </c>
      <c r="L5" s="375">
        <v>407861</v>
      </c>
      <c r="M5" s="375">
        <v>418730</v>
      </c>
      <c r="N5" s="375">
        <v>423653</v>
      </c>
      <c r="O5" s="375">
        <v>423909</v>
      </c>
      <c r="P5" s="375">
        <v>359484</v>
      </c>
      <c r="Q5" s="424">
        <v>286950</v>
      </c>
      <c r="R5" s="424">
        <v>278684</v>
      </c>
      <c r="S5" s="424">
        <v>272884</v>
      </c>
      <c r="T5" s="424">
        <v>279689</v>
      </c>
      <c r="U5" s="424">
        <v>291994</v>
      </c>
      <c r="V5" s="424">
        <v>346293</v>
      </c>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0"/>
      <c r="CR5" s="520"/>
      <c r="CS5" s="520"/>
      <c r="CT5" s="520"/>
    </row>
    <row r="6" spans="1:98" ht="15" customHeight="1">
      <c r="A6" s="380" t="s">
        <v>620</v>
      </c>
      <c r="B6" s="380" t="s">
        <v>621</v>
      </c>
      <c r="C6" s="375">
        <v>161140</v>
      </c>
      <c r="D6" s="375">
        <v>162598</v>
      </c>
      <c r="E6" s="375">
        <v>169278</v>
      </c>
      <c r="F6" s="375">
        <v>167983</v>
      </c>
      <c r="G6" s="375">
        <v>169101</v>
      </c>
      <c r="H6" s="375">
        <v>169183</v>
      </c>
      <c r="I6" s="375">
        <v>192883</v>
      </c>
      <c r="J6" s="375">
        <v>211727</v>
      </c>
      <c r="K6" s="375">
        <v>228036</v>
      </c>
      <c r="L6" s="375">
        <v>215282</v>
      </c>
      <c r="M6" s="375">
        <v>203939</v>
      </c>
      <c r="N6" s="375">
        <v>207409</v>
      </c>
      <c r="O6" s="375">
        <v>199946</v>
      </c>
      <c r="P6" s="375">
        <v>204724</v>
      </c>
      <c r="Q6" s="423">
        <v>213409</v>
      </c>
      <c r="R6" s="423">
        <v>208088</v>
      </c>
      <c r="S6" s="423">
        <v>201596</v>
      </c>
      <c r="T6" s="423">
        <v>204251</v>
      </c>
      <c r="U6" s="423">
        <v>190646</v>
      </c>
      <c r="V6" s="423">
        <v>316027</v>
      </c>
    </row>
    <row r="7" spans="1:98" ht="15" customHeight="1">
      <c r="A7" s="380" t="s">
        <v>236</v>
      </c>
      <c r="B7" s="380" t="s">
        <v>248</v>
      </c>
      <c r="C7" s="375">
        <v>3093</v>
      </c>
      <c r="D7" s="375">
        <v>6082</v>
      </c>
      <c r="E7" s="375">
        <v>9178</v>
      </c>
      <c r="F7" s="375">
        <v>8989</v>
      </c>
      <c r="G7" s="375">
        <v>13653</v>
      </c>
      <c r="H7" s="375">
        <v>15780</v>
      </c>
      <c r="I7" s="375">
        <v>16818</v>
      </c>
      <c r="J7" s="375">
        <v>26701</v>
      </c>
      <c r="K7" s="375">
        <v>24615</v>
      </c>
      <c r="L7" s="375">
        <v>25573</v>
      </c>
      <c r="M7" s="375">
        <v>26866</v>
      </c>
      <c r="N7" s="375">
        <v>17314</v>
      </c>
      <c r="O7" s="375">
        <v>11609</v>
      </c>
      <c r="P7" s="375">
        <v>3725</v>
      </c>
      <c r="Q7" s="423">
        <v>454</v>
      </c>
      <c r="R7" s="423">
        <v>546</v>
      </c>
      <c r="S7" s="423">
        <v>331</v>
      </c>
      <c r="T7" s="423">
        <v>112</v>
      </c>
      <c r="U7" s="423">
        <v>-100</v>
      </c>
      <c r="V7" s="423">
        <v>6008</v>
      </c>
    </row>
    <row r="8" spans="1:98">
      <c r="A8" s="380" t="s">
        <v>60</v>
      </c>
      <c r="B8" s="380" t="s">
        <v>16</v>
      </c>
      <c r="C8" s="375">
        <v>15191</v>
      </c>
      <c r="D8" s="375">
        <v>16183</v>
      </c>
      <c r="E8" s="375">
        <v>16367</v>
      </c>
      <c r="F8" s="375">
        <v>16484</v>
      </c>
      <c r="G8" s="375">
        <v>7691</v>
      </c>
      <c r="H8" s="375">
        <v>8378</v>
      </c>
      <c r="I8" s="375">
        <v>7816</v>
      </c>
      <c r="J8" s="375">
        <v>11945</v>
      </c>
      <c r="K8" s="375">
        <v>12821</v>
      </c>
      <c r="L8" s="375">
        <v>12562</v>
      </c>
      <c r="M8" s="375">
        <v>11057</v>
      </c>
      <c r="N8" s="375">
        <v>11170</v>
      </c>
      <c r="O8" s="375">
        <v>9889</v>
      </c>
      <c r="P8" s="375">
        <v>2304</v>
      </c>
      <c r="Q8" s="423">
        <v>228</v>
      </c>
      <c r="R8" s="423">
        <v>-318</v>
      </c>
      <c r="S8" s="423">
        <v>-127</v>
      </c>
      <c r="T8" s="423">
        <v>-877</v>
      </c>
      <c r="U8" s="423">
        <v>-1776</v>
      </c>
      <c r="V8" s="423">
        <v>5689</v>
      </c>
    </row>
    <row r="9" spans="1:98">
      <c r="A9" s="380" t="s">
        <v>235</v>
      </c>
      <c r="B9" s="380" t="s">
        <v>170</v>
      </c>
      <c r="C9" s="375">
        <v>1710</v>
      </c>
      <c r="D9" s="375">
        <v>1518</v>
      </c>
      <c r="E9" s="375">
        <v>1445</v>
      </c>
      <c r="F9" s="375">
        <v>1703</v>
      </c>
      <c r="G9" s="375">
        <v>1974</v>
      </c>
      <c r="H9" s="375">
        <v>1941</v>
      </c>
      <c r="I9" s="375">
        <v>2796</v>
      </c>
      <c r="J9" s="375">
        <v>3083</v>
      </c>
      <c r="K9" s="375">
        <v>2762</v>
      </c>
      <c r="L9" s="375">
        <v>2496</v>
      </c>
      <c r="M9" s="375">
        <v>2448</v>
      </c>
      <c r="N9" s="375">
        <v>2447</v>
      </c>
      <c r="O9" s="375">
        <v>2803</v>
      </c>
      <c r="P9" s="375">
        <v>2330</v>
      </c>
      <c r="Q9" s="423">
        <v>1514</v>
      </c>
      <c r="R9" s="423">
        <v>1270</v>
      </c>
      <c r="S9" s="423">
        <v>1521</v>
      </c>
      <c r="T9" s="423">
        <v>1294</v>
      </c>
      <c r="U9" s="423">
        <v>1602</v>
      </c>
      <c r="V9" s="423">
        <v>1509</v>
      </c>
    </row>
    <row r="10" spans="1:98">
      <c r="A10" s="380" t="s">
        <v>237</v>
      </c>
      <c r="B10" s="380" t="s">
        <v>249</v>
      </c>
      <c r="C10" s="375">
        <v>65449</v>
      </c>
      <c r="D10" s="375">
        <v>59274</v>
      </c>
      <c r="E10" s="375">
        <v>54928</v>
      </c>
      <c r="F10" s="375">
        <v>51211</v>
      </c>
      <c r="G10" s="375">
        <v>52121</v>
      </c>
      <c r="H10" s="375">
        <v>51606</v>
      </c>
      <c r="I10" s="375">
        <v>48316</v>
      </c>
      <c r="J10" s="375">
        <v>49075</v>
      </c>
      <c r="K10" s="375">
        <v>44267</v>
      </c>
      <c r="L10" s="375">
        <v>42737</v>
      </c>
      <c r="M10" s="375">
        <v>43325</v>
      </c>
      <c r="N10" s="375">
        <v>39680</v>
      </c>
      <c r="O10" s="375">
        <v>37333</v>
      </c>
      <c r="P10" s="375">
        <v>17316</v>
      </c>
      <c r="Q10" s="423">
        <v>3177</v>
      </c>
      <c r="R10" s="423">
        <v>-8038</v>
      </c>
      <c r="S10" s="423">
        <v>0</v>
      </c>
      <c r="T10" s="423">
        <v>0</v>
      </c>
      <c r="U10" s="423">
        <v>0</v>
      </c>
      <c r="V10" s="423">
        <v>0</v>
      </c>
    </row>
    <row r="11" spans="1:98" hidden="1">
      <c r="A11" s="380"/>
      <c r="B11" s="380"/>
      <c r="C11" s="375"/>
      <c r="D11" s="375"/>
      <c r="E11" s="375"/>
      <c r="F11" s="375"/>
      <c r="G11" s="375"/>
      <c r="H11" s="375"/>
      <c r="I11" s="375"/>
      <c r="J11" s="375"/>
      <c r="K11" s="375"/>
      <c r="L11" s="375"/>
      <c r="M11" s="375"/>
      <c r="N11" s="375"/>
      <c r="O11" s="423">
        <v>620059</v>
      </c>
      <c r="P11" s="375"/>
      <c r="Q11" s="423"/>
      <c r="R11" s="423"/>
      <c r="S11" s="423">
        <v>438713</v>
      </c>
      <c r="T11" s="423">
        <v>448654</v>
      </c>
      <c r="U11" s="423">
        <v>448798</v>
      </c>
      <c r="V11" s="423">
        <v>511587</v>
      </c>
    </row>
    <row r="12" spans="1:98" hidden="1">
      <c r="A12" s="380"/>
      <c r="B12" s="380"/>
      <c r="C12" s="375"/>
      <c r="D12" s="375"/>
      <c r="E12" s="375"/>
      <c r="F12" s="375"/>
      <c r="G12" s="375"/>
      <c r="H12" s="375"/>
      <c r="I12" s="375"/>
      <c r="J12" s="375"/>
      <c r="K12" s="375"/>
      <c r="L12" s="375"/>
      <c r="M12" s="375"/>
      <c r="N12" s="375"/>
      <c r="O12" s="423">
        <v>211555</v>
      </c>
      <c r="P12" s="375"/>
      <c r="Q12" s="423"/>
      <c r="R12" s="423"/>
      <c r="S12" s="423">
        <v>201927</v>
      </c>
      <c r="T12" s="423">
        <v>204363</v>
      </c>
      <c r="U12" s="423">
        <v>190546</v>
      </c>
      <c r="V12" s="423">
        <v>322035</v>
      </c>
    </row>
    <row r="13" spans="1:98" s="22" customFormat="1" ht="28.5">
      <c r="A13" s="379" t="s">
        <v>116</v>
      </c>
      <c r="B13" s="379" t="s">
        <v>120</v>
      </c>
      <c r="C13" s="12">
        <v>0</v>
      </c>
      <c r="D13" s="12">
        <v>0</v>
      </c>
      <c r="E13" s="12">
        <v>0</v>
      </c>
      <c r="F13" s="12">
        <v>0</v>
      </c>
      <c r="G13" s="12">
        <v>1487943</v>
      </c>
      <c r="H13" s="12">
        <v>1537794</v>
      </c>
      <c r="I13" s="12">
        <v>1584506</v>
      </c>
      <c r="J13" s="12">
        <v>1734889</v>
      </c>
      <c r="K13" s="12">
        <v>1821282</v>
      </c>
      <c r="L13" s="12">
        <v>1869671</v>
      </c>
      <c r="M13" s="12">
        <v>1923854</v>
      </c>
      <c r="N13" s="12">
        <v>1852731</v>
      </c>
      <c r="O13" s="12">
        <v>1806790</v>
      </c>
      <c r="P13" s="12">
        <v>1525476</v>
      </c>
      <c r="Q13" s="12">
        <v>1312827</v>
      </c>
      <c r="R13" s="12">
        <v>1301683</v>
      </c>
      <c r="S13" s="12">
        <v>1266176</v>
      </c>
      <c r="T13" s="12">
        <v>1283969</v>
      </c>
      <c r="U13" s="12">
        <v>1328142</v>
      </c>
      <c r="V13" s="510">
        <v>1511489</v>
      </c>
      <c r="W13" s="528"/>
      <c r="X13" s="528"/>
      <c r="Y13" s="528"/>
      <c r="Z13" s="528"/>
      <c r="AA13" s="528"/>
      <c r="AB13" s="528"/>
      <c r="AC13" s="528"/>
      <c r="AD13" s="528"/>
      <c r="AE13" s="528"/>
      <c r="AF13" s="528"/>
      <c r="AG13" s="528"/>
      <c r="AH13" s="528"/>
      <c r="AI13" s="528"/>
      <c r="AJ13" s="528"/>
      <c r="AK13" s="528"/>
      <c r="AL13" s="528"/>
      <c r="AM13" s="528"/>
      <c r="AN13" s="528"/>
      <c r="AO13" s="528"/>
      <c r="AP13" s="528"/>
      <c r="AQ13" s="528"/>
      <c r="AR13" s="528"/>
      <c r="AS13" s="528"/>
      <c r="AT13" s="528"/>
      <c r="AU13" s="528"/>
      <c r="AV13" s="528"/>
      <c r="AW13" s="528"/>
      <c r="AX13" s="528"/>
      <c r="AY13" s="528"/>
      <c r="AZ13" s="528"/>
      <c r="BA13" s="528"/>
      <c r="BB13" s="528"/>
      <c r="BC13" s="528"/>
      <c r="BD13" s="528"/>
      <c r="BE13" s="528"/>
      <c r="BF13" s="528"/>
      <c r="BG13" s="528"/>
      <c r="BH13" s="528"/>
      <c r="BI13" s="528"/>
      <c r="BJ13" s="528"/>
      <c r="BK13" s="528"/>
      <c r="BL13" s="528"/>
      <c r="BM13" s="528"/>
      <c r="BN13" s="528"/>
      <c r="BO13" s="528"/>
      <c r="BP13" s="528"/>
      <c r="BQ13" s="528"/>
      <c r="BR13" s="528"/>
      <c r="BS13" s="528"/>
      <c r="BT13" s="528"/>
      <c r="BU13" s="528"/>
      <c r="BV13" s="528"/>
      <c r="BW13" s="528"/>
      <c r="BX13" s="528"/>
      <c r="BY13" s="528"/>
      <c r="BZ13" s="528"/>
      <c r="CA13" s="528"/>
      <c r="CB13" s="528"/>
      <c r="CC13" s="528"/>
      <c r="CD13" s="528"/>
      <c r="CE13" s="528"/>
      <c r="CF13" s="528"/>
      <c r="CG13" s="528"/>
      <c r="CH13" s="528"/>
      <c r="CI13" s="528"/>
      <c r="CJ13" s="528"/>
      <c r="CK13" s="528"/>
      <c r="CL13" s="528"/>
      <c r="CM13" s="528"/>
      <c r="CN13" s="528"/>
      <c r="CO13" s="528"/>
      <c r="CP13" s="528"/>
      <c r="CQ13" s="528"/>
      <c r="CR13" s="528"/>
      <c r="CS13" s="528"/>
      <c r="CT13" s="528"/>
    </row>
    <row r="14" spans="1:98" s="481" customFormat="1" ht="15" customHeight="1">
      <c r="A14" s="348" t="s">
        <v>617</v>
      </c>
      <c r="B14" s="348" t="s">
        <v>616</v>
      </c>
      <c r="C14" s="9">
        <v>0</v>
      </c>
      <c r="D14" s="9">
        <v>0</v>
      </c>
      <c r="E14" s="9">
        <v>0</v>
      </c>
      <c r="F14" s="9">
        <v>0</v>
      </c>
      <c r="G14" s="9">
        <v>495715</v>
      </c>
      <c r="H14" s="9">
        <v>511085</v>
      </c>
      <c r="I14" s="9">
        <v>534228</v>
      </c>
      <c r="J14" s="9">
        <v>575313</v>
      </c>
      <c r="K14" s="9">
        <v>607477</v>
      </c>
      <c r="L14" s="9">
        <v>617598</v>
      </c>
      <c r="M14" s="9">
        <v>627128</v>
      </c>
      <c r="N14" s="9">
        <v>634055</v>
      </c>
      <c r="O14" s="9">
        <v>606150</v>
      </c>
      <c r="P14" s="9">
        <v>507159</v>
      </c>
      <c r="Q14" s="426">
        <v>443828</v>
      </c>
      <c r="R14" s="426">
        <v>444126</v>
      </c>
      <c r="S14" s="426">
        <v>425668</v>
      </c>
      <c r="T14" s="426">
        <v>434321</v>
      </c>
      <c r="U14" s="426">
        <v>435947</v>
      </c>
      <c r="V14" s="511">
        <v>499272</v>
      </c>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529"/>
      <c r="AT14" s="529"/>
      <c r="AU14" s="529"/>
      <c r="AV14" s="529"/>
      <c r="AW14" s="529"/>
      <c r="AX14" s="529"/>
      <c r="AY14" s="529"/>
      <c r="AZ14" s="529"/>
      <c r="BA14" s="529"/>
      <c r="BB14" s="529"/>
      <c r="BC14" s="529"/>
      <c r="BD14" s="529"/>
      <c r="BE14" s="529"/>
      <c r="BF14" s="529"/>
      <c r="BG14" s="529"/>
      <c r="BH14" s="529"/>
      <c r="BI14" s="529"/>
      <c r="BJ14" s="529"/>
      <c r="BK14" s="529"/>
      <c r="BL14" s="529"/>
      <c r="BM14" s="529"/>
      <c r="BN14" s="529"/>
      <c r="BO14" s="529"/>
      <c r="BP14" s="529"/>
      <c r="BQ14" s="529"/>
      <c r="BR14" s="529"/>
      <c r="BS14" s="529"/>
      <c r="BT14" s="529"/>
      <c r="BU14" s="529"/>
      <c r="BV14" s="529"/>
      <c r="BW14" s="529"/>
      <c r="BX14" s="529"/>
      <c r="BY14" s="529"/>
      <c r="BZ14" s="529"/>
      <c r="CA14" s="529"/>
      <c r="CB14" s="529"/>
      <c r="CC14" s="529"/>
      <c r="CD14" s="529"/>
      <c r="CE14" s="529"/>
      <c r="CF14" s="529"/>
      <c r="CG14" s="529"/>
      <c r="CH14" s="529"/>
      <c r="CI14" s="529"/>
      <c r="CJ14" s="529"/>
      <c r="CK14" s="529"/>
      <c r="CL14" s="529"/>
      <c r="CM14" s="529"/>
      <c r="CN14" s="529"/>
      <c r="CO14" s="529"/>
      <c r="CP14" s="529"/>
      <c r="CQ14" s="529"/>
      <c r="CR14" s="529"/>
      <c r="CS14" s="529"/>
      <c r="CT14" s="529"/>
    </row>
    <row r="15" spans="1:98" s="320" customFormat="1">
      <c r="A15" s="348" t="s">
        <v>233</v>
      </c>
      <c r="B15" s="348" t="s">
        <v>168</v>
      </c>
      <c r="C15" s="9">
        <v>0</v>
      </c>
      <c r="D15" s="9">
        <v>0</v>
      </c>
      <c r="E15" s="9">
        <v>0</v>
      </c>
      <c r="F15" s="9">
        <v>0</v>
      </c>
      <c r="G15" s="9">
        <v>916789</v>
      </c>
      <c r="H15" s="9">
        <v>949004</v>
      </c>
      <c r="I15" s="9">
        <v>974532</v>
      </c>
      <c r="J15" s="9">
        <v>1068772</v>
      </c>
      <c r="K15" s="9">
        <v>1129340</v>
      </c>
      <c r="L15" s="9">
        <v>1168705</v>
      </c>
      <c r="M15" s="9">
        <v>1213030</v>
      </c>
      <c r="N15" s="9">
        <v>1148065</v>
      </c>
      <c r="O15" s="9">
        <v>1139006</v>
      </c>
      <c r="P15" s="9">
        <v>992642</v>
      </c>
      <c r="Q15" s="425">
        <v>863626</v>
      </c>
      <c r="R15" s="426">
        <v>864097</v>
      </c>
      <c r="S15" s="426">
        <v>838783</v>
      </c>
      <c r="T15" s="426">
        <v>849119</v>
      </c>
      <c r="U15" s="426">
        <v>892469</v>
      </c>
      <c r="V15" s="511">
        <v>996299</v>
      </c>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c r="AT15" s="530"/>
      <c r="AU15" s="530"/>
      <c r="AV15" s="530"/>
      <c r="AW15" s="530"/>
      <c r="AX15" s="530"/>
      <c r="AY15" s="530"/>
      <c r="AZ15" s="530"/>
      <c r="BA15" s="530"/>
      <c r="BB15" s="530"/>
      <c r="BC15" s="530"/>
      <c r="BD15" s="530"/>
      <c r="BE15" s="530"/>
      <c r="BF15" s="530"/>
      <c r="BG15" s="530"/>
      <c r="BH15" s="530"/>
      <c r="BI15" s="530"/>
      <c r="BJ15" s="530"/>
      <c r="BK15" s="530"/>
      <c r="BL15" s="530"/>
      <c r="BM15" s="530"/>
      <c r="BN15" s="530"/>
      <c r="BO15" s="530"/>
      <c r="BP15" s="530"/>
      <c r="BQ15" s="530"/>
      <c r="BR15" s="530"/>
      <c r="BS15" s="530"/>
      <c r="BT15" s="530"/>
      <c r="BU15" s="530"/>
      <c r="BV15" s="530"/>
      <c r="BW15" s="530"/>
      <c r="BX15" s="530"/>
      <c r="BY15" s="530"/>
      <c r="BZ15" s="530"/>
      <c r="CA15" s="530"/>
      <c r="CB15" s="530"/>
      <c r="CC15" s="530"/>
      <c r="CD15" s="530"/>
      <c r="CE15" s="530"/>
      <c r="CF15" s="530"/>
      <c r="CG15" s="530"/>
      <c r="CH15" s="530"/>
      <c r="CI15" s="530"/>
      <c r="CJ15" s="530"/>
      <c r="CK15" s="530"/>
      <c r="CL15" s="530"/>
      <c r="CM15" s="530"/>
      <c r="CN15" s="530"/>
      <c r="CO15" s="530"/>
      <c r="CP15" s="530"/>
      <c r="CQ15" s="530"/>
      <c r="CR15" s="530"/>
      <c r="CS15" s="530"/>
      <c r="CT15" s="530"/>
    </row>
    <row r="16" spans="1:98" s="377" customFormat="1">
      <c r="A16" s="381" t="s">
        <v>234</v>
      </c>
      <c r="B16" s="381" t="s">
        <v>246</v>
      </c>
      <c r="C16" s="9">
        <v>0</v>
      </c>
      <c r="D16" s="9">
        <v>0</v>
      </c>
      <c r="E16" s="9">
        <v>0</v>
      </c>
      <c r="F16" s="9">
        <v>0</v>
      </c>
      <c r="G16" s="9">
        <v>280304</v>
      </c>
      <c r="H16" s="9">
        <v>293213</v>
      </c>
      <c r="I16" s="9">
        <v>303386</v>
      </c>
      <c r="J16" s="9">
        <v>355178</v>
      </c>
      <c r="K16" s="9">
        <v>396264</v>
      </c>
      <c r="L16" s="9">
        <v>407861</v>
      </c>
      <c r="M16" s="9">
        <v>418730</v>
      </c>
      <c r="N16" s="9">
        <v>423653</v>
      </c>
      <c r="O16" s="9">
        <v>423909</v>
      </c>
      <c r="P16" s="9">
        <v>359484</v>
      </c>
      <c r="Q16" s="425">
        <v>286950</v>
      </c>
      <c r="R16" s="426">
        <v>278684</v>
      </c>
      <c r="S16" s="426">
        <v>272884</v>
      </c>
      <c r="T16" s="426">
        <v>279689</v>
      </c>
      <c r="U16" s="426">
        <v>291994</v>
      </c>
      <c r="V16" s="511">
        <v>346293</v>
      </c>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c r="AT16" s="530"/>
      <c r="AU16" s="530"/>
      <c r="AV16" s="530"/>
      <c r="AW16" s="530"/>
      <c r="AX16" s="530"/>
      <c r="AY16" s="530"/>
      <c r="AZ16" s="530"/>
      <c r="BA16" s="530"/>
      <c r="BB16" s="530"/>
      <c r="BC16" s="530"/>
      <c r="BD16" s="530"/>
      <c r="BE16" s="530"/>
      <c r="BF16" s="530"/>
      <c r="BG16" s="530"/>
      <c r="BH16" s="530"/>
      <c r="BI16" s="530"/>
      <c r="BJ16" s="530"/>
      <c r="BK16" s="530"/>
      <c r="BL16" s="530"/>
      <c r="BM16" s="530"/>
      <c r="BN16" s="530"/>
      <c r="BO16" s="530"/>
      <c r="BP16" s="530"/>
      <c r="BQ16" s="530"/>
      <c r="BR16" s="530"/>
      <c r="BS16" s="530"/>
      <c r="BT16" s="530"/>
      <c r="BU16" s="530"/>
      <c r="BV16" s="530"/>
      <c r="BW16" s="530"/>
      <c r="BX16" s="530"/>
      <c r="BY16" s="530"/>
      <c r="BZ16" s="530"/>
      <c r="CA16" s="530"/>
      <c r="CB16" s="530"/>
      <c r="CC16" s="530"/>
      <c r="CD16" s="530"/>
      <c r="CE16" s="530"/>
      <c r="CF16" s="530"/>
      <c r="CG16" s="530"/>
      <c r="CH16" s="530"/>
      <c r="CI16" s="530"/>
      <c r="CJ16" s="530"/>
      <c r="CK16" s="530"/>
      <c r="CL16" s="530"/>
      <c r="CM16" s="530"/>
      <c r="CN16" s="530"/>
      <c r="CO16" s="530"/>
      <c r="CP16" s="530"/>
      <c r="CQ16" s="530"/>
      <c r="CR16" s="530"/>
      <c r="CS16" s="530"/>
      <c r="CT16" s="530"/>
    </row>
    <row r="17" spans="1:98" s="320" customFormat="1">
      <c r="A17" s="348" t="s">
        <v>236</v>
      </c>
      <c r="B17" s="348" t="s">
        <v>248</v>
      </c>
      <c r="C17" s="9">
        <v>0</v>
      </c>
      <c r="D17" s="9">
        <v>0</v>
      </c>
      <c r="E17" s="9">
        <v>0</v>
      </c>
      <c r="F17" s="9">
        <v>0</v>
      </c>
      <c r="G17" s="9">
        <v>13653</v>
      </c>
      <c r="H17" s="9">
        <v>15780</v>
      </c>
      <c r="I17" s="9">
        <v>16818</v>
      </c>
      <c r="J17" s="9">
        <v>26701</v>
      </c>
      <c r="K17" s="9">
        <v>24615</v>
      </c>
      <c r="L17" s="9">
        <v>25573</v>
      </c>
      <c r="M17" s="9">
        <v>26866</v>
      </c>
      <c r="N17" s="9">
        <v>17314</v>
      </c>
      <c r="O17" s="9">
        <v>11609</v>
      </c>
      <c r="P17" s="9">
        <v>3725</v>
      </c>
      <c r="Q17" s="425">
        <v>454</v>
      </c>
      <c r="R17" s="426">
        <v>546</v>
      </c>
      <c r="S17" s="426">
        <v>331</v>
      </c>
      <c r="T17" s="426">
        <v>112</v>
      </c>
      <c r="U17" s="426">
        <v>-100</v>
      </c>
      <c r="V17" s="511">
        <v>6008</v>
      </c>
      <c r="W17" s="530"/>
      <c r="X17" s="530"/>
      <c r="Y17" s="530"/>
      <c r="Z17" s="530"/>
      <c r="AA17" s="530"/>
      <c r="AB17" s="530"/>
      <c r="AC17" s="530"/>
      <c r="AD17" s="530"/>
      <c r="AE17" s="530"/>
      <c r="AF17" s="530"/>
      <c r="AG17" s="530"/>
      <c r="AH17" s="530"/>
      <c r="AI17" s="530"/>
      <c r="AJ17" s="530"/>
      <c r="AK17" s="530"/>
      <c r="AL17" s="530"/>
      <c r="AM17" s="530"/>
      <c r="AN17" s="530"/>
      <c r="AO17" s="530"/>
      <c r="AP17" s="530"/>
      <c r="AQ17" s="530"/>
      <c r="AR17" s="530"/>
      <c r="AS17" s="530"/>
      <c r="AT17" s="530"/>
      <c r="AU17" s="530"/>
      <c r="AV17" s="530"/>
      <c r="AW17" s="530"/>
      <c r="AX17" s="530"/>
      <c r="AY17" s="530"/>
      <c r="AZ17" s="530"/>
      <c r="BA17" s="530"/>
      <c r="BB17" s="530"/>
      <c r="BC17" s="530"/>
      <c r="BD17" s="530"/>
      <c r="BE17" s="530"/>
      <c r="BF17" s="530"/>
      <c r="BG17" s="530"/>
      <c r="BH17" s="530"/>
      <c r="BI17" s="530"/>
      <c r="BJ17" s="530"/>
      <c r="BK17" s="530"/>
      <c r="BL17" s="530"/>
      <c r="BM17" s="530"/>
      <c r="BN17" s="530"/>
      <c r="BO17" s="530"/>
      <c r="BP17" s="530"/>
      <c r="BQ17" s="530"/>
      <c r="BR17" s="530"/>
      <c r="BS17" s="530"/>
      <c r="BT17" s="530"/>
      <c r="BU17" s="530"/>
      <c r="BV17" s="530"/>
      <c r="BW17" s="530"/>
      <c r="BX17" s="530"/>
      <c r="BY17" s="530"/>
      <c r="BZ17" s="530"/>
      <c r="CA17" s="530"/>
      <c r="CB17" s="530"/>
      <c r="CC17" s="530"/>
      <c r="CD17" s="530"/>
      <c r="CE17" s="530"/>
      <c r="CF17" s="530"/>
      <c r="CG17" s="530"/>
      <c r="CH17" s="530"/>
      <c r="CI17" s="530"/>
      <c r="CJ17" s="530"/>
      <c r="CK17" s="530"/>
      <c r="CL17" s="530"/>
      <c r="CM17" s="530"/>
      <c r="CN17" s="530"/>
      <c r="CO17" s="530"/>
      <c r="CP17" s="530"/>
      <c r="CQ17" s="530"/>
      <c r="CR17" s="530"/>
      <c r="CS17" s="530"/>
      <c r="CT17" s="530"/>
    </row>
    <row r="18" spans="1:98" s="320" customFormat="1">
      <c r="A18" s="348" t="s">
        <v>60</v>
      </c>
      <c r="B18" s="348" t="s">
        <v>16</v>
      </c>
      <c r="C18" s="9">
        <v>0</v>
      </c>
      <c r="D18" s="9">
        <v>0</v>
      </c>
      <c r="E18" s="9">
        <v>0</v>
      </c>
      <c r="F18" s="9">
        <v>0</v>
      </c>
      <c r="G18" s="9">
        <v>7691</v>
      </c>
      <c r="H18" s="9">
        <v>8378</v>
      </c>
      <c r="I18" s="9">
        <v>7816</v>
      </c>
      <c r="J18" s="9">
        <v>11945</v>
      </c>
      <c r="K18" s="9">
        <v>12821</v>
      </c>
      <c r="L18" s="9">
        <v>12562</v>
      </c>
      <c r="M18" s="9">
        <v>11057</v>
      </c>
      <c r="N18" s="9">
        <v>11170</v>
      </c>
      <c r="O18" s="9">
        <v>9889</v>
      </c>
      <c r="P18" s="9">
        <v>2304</v>
      </c>
      <c r="Q18" s="425">
        <v>228</v>
      </c>
      <c r="R18" s="426">
        <v>-318</v>
      </c>
      <c r="S18" s="426">
        <v>-127</v>
      </c>
      <c r="T18" s="426">
        <v>-877</v>
      </c>
      <c r="U18" s="426">
        <v>-1776</v>
      </c>
      <c r="V18" s="511">
        <v>5689</v>
      </c>
      <c r="W18" s="530"/>
      <c r="X18" s="530"/>
      <c r="Y18" s="530"/>
      <c r="Z18" s="530"/>
      <c r="AA18" s="530"/>
      <c r="AB18" s="530"/>
      <c r="AC18" s="530"/>
      <c r="AD18" s="530"/>
      <c r="AE18" s="530"/>
      <c r="AF18" s="530"/>
      <c r="AG18" s="530"/>
      <c r="AH18" s="530"/>
      <c r="AI18" s="530"/>
      <c r="AJ18" s="530"/>
      <c r="AK18" s="530"/>
      <c r="AL18" s="530"/>
      <c r="AM18" s="530"/>
      <c r="AN18" s="530"/>
      <c r="AO18" s="530"/>
      <c r="AP18" s="530"/>
      <c r="AQ18" s="530"/>
      <c r="AR18" s="530"/>
      <c r="AS18" s="530"/>
      <c r="AT18" s="530"/>
      <c r="AU18" s="530"/>
      <c r="AV18" s="530"/>
      <c r="AW18" s="530"/>
      <c r="AX18" s="530"/>
      <c r="AY18" s="530"/>
      <c r="AZ18" s="530"/>
      <c r="BA18" s="530"/>
      <c r="BB18" s="530"/>
      <c r="BC18" s="530"/>
      <c r="BD18" s="530"/>
      <c r="BE18" s="530"/>
      <c r="BF18" s="530"/>
      <c r="BG18" s="530"/>
      <c r="BH18" s="530"/>
      <c r="BI18" s="530"/>
      <c r="BJ18" s="530"/>
      <c r="BK18" s="530"/>
      <c r="BL18" s="530"/>
      <c r="BM18" s="530"/>
      <c r="BN18" s="530"/>
      <c r="BO18" s="530"/>
      <c r="BP18" s="530"/>
      <c r="BQ18" s="530"/>
      <c r="BR18" s="530"/>
      <c r="BS18" s="530"/>
      <c r="BT18" s="530"/>
      <c r="BU18" s="530"/>
      <c r="BV18" s="530"/>
      <c r="BW18" s="530"/>
      <c r="BX18" s="530"/>
      <c r="BY18" s="530"/>
      <c r="BZ18" s="530"/>
      <c r="CA18" s="530"/>
      <c r="CB18" s="530"/>
      <c r="CC18" s="530"/>
      <c r="CD18" s="530"/>
      <c r="CE18" s="530"/>
      <c r="CF18" s="530"/>
      <c r="CG18" s="530"/>
      <c r="CH18" s="530"/>
      <c r="CI18" s="530"/>
      <c r="CJ18" s="530"/>
      <c r="CK18" s="530"/>
      <c r="CL18" s="530"/>
      <c r="CM18" s="530"/>
      <c r="CN18" s="530"/>
      <c r="CO18" s="530"/>
      <c r="CP18" s="530"/>
      <c r="CQ18" s="530"/>
      <c r="CR18" s="530"/>
      <c r="CS18" s="530"/>
      <c r="CT18" s="530"/>
    </row>
    <row r="19" spans="1:98" s="320" customFormat="1">
      <c r="A19" s="348" t="s">
        <v>235</v>
      </c>
      <c r="B19" s="348" t="s">
        <v>170</v>
      </c>
      <c r="C19" s="9">
        <v>0</v>
      </c>
      <c r="D19" s="9">
        <v>0</v>
      </c>
      <c r="E19" s="9">
        <v>0</v>
      </c>
      <c r="F19" s="9">
        <v>0</v>
      </c>
      <c r="G19" s="9">
        <v>1974</v>
      </c>
      <c r="H19" s="9">
        <v>1941</v>
      </c>
      <c r="I19" s="9">
        <v>2796</v>
      </c>
      <c r="J19" s="9">
        <v>3083</v>
      </c>
      <c r="K19" s="9">
        <v>2762</v>
      </c>
      <c r="L19" s="9">
        <v>2496</v>
      </c>
      <c r="M19" s="9">
        <v>2448</v>
      </c>
      <c r="N19" s="9">
        <v>2447</v>
      </c>
      <c r="O19" s="9">
        <v>2803</v>
      </c>
      <c r="P19" s="9">
        <v>2330</v>
      </c>
      <c r="Q19" s="426">
        <v>1514</v>
      </c>
      <c r="R19" s="426">
        <v>1270</v>
      </c>
      <c r="S19" s="426">
        <v>1521</v>
      </c>
      <c r="T19" s="426">
        <v>1294</v>
      </c>
      <c r="U19" s="426">
        <v>1602</v>
      </c>
      <c r="V19" s="511">
        <v>1509</v>
      </c>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530"/>
      <c r="BA19" s="530"/>
      <c r="BB19" s="530"/>
      <c r="BC19" s="530"/>
      <c r="BD19" s="530"/>
      <c r="BE19" s="530"/>
      <c r="BF19" s="530"/>
      <c r="BG19" s="530"/>
      <c r="BH19" s="530"/>
      <c r="BI19" s="530"/>
      <c r="BJ19" s="530"/>
      <c r="BK19" s="530"/>
      <c r="BL19" s="530"/>
      <c r="BM19" s="530"/>
      <c r="BN19" s="530"/>
      <c r="BO19" s="530"/>
      <c r="BP19" s="530"/>
      <c r="BQ19" s="530"/>
      <c r="BR19" s="530"/>
      <c r="BS19" s="530"/>
      <c r="BT19" s="530"/>
      <c r="BU19" s="530"/>
      <c r="BV19" s="530"/>
      <c r="BW19" s="530"/>
      <c r="BX19" s="530"/>
      <c r="BY19" s="530"/>
      <c r="BZ19" s="530"/>
      <c r="CA19" s="530"/>
      <c r="CB19" s="530"/>
      <c r="CC19" s="530"/>
      <c r="CD19" s="530"/>
      <c r="CE19" s="530"/>
      <c r="CF19" s="530"/>
      <c r="CG19" s="530"/>
      <c r="CH19" s="530"/>
      <c r="CI19" s="530"/>
      <c r="CJ19" s="530"/>
      <c r="CK19" s="530"/>
      <c r="CL19" s="530"/>
      <c r="CM19" s="530"/>
      <c r="CN19" s="530"/>
      <c r="CO19" s="530"/>
      <c r="CP19" s="530"/>
      <c r="CQ19" s="530"/>
      <c r="CR19" s="530"/>
      <c r="CS19" s="530"/>
      <c r="CT19" s="530"/>
    </row>
    <row r="20" spans="1:98" s="320" customFormat="1">
      <c r="A20" s="348" t="s">
        <v>237</v>
      </c>
      <c r="B20" s="348" t="s">
        <v>249</v>
      </c>
      <c r="C20" s="9">
        <v>0</v>
      </c>
      <c r="D20" s="9">
        <v>0</v>
      </c>
      <c r="E20" s="9">
        <v>0</v>
      </c>
      <c r="F20" s="9">
        <v>0</v>
      </c>
      <c r="G20" s="9">
        <v>52121</v>
      </c>
      <c r="H20" s="9">
        <v>51606</v>
      </c>
      <c r="I20" s="9">
        <v>48316</v>
      </c>
      <c r="J20" s="9">
        <v>49075</v>
      </c>
      <c r="K20" s="9">
        <v>44267</v>
      </c>
      <c r="L20" s="9">
        <v>42737</v>
      </c>
      <c r="M20" s="9">
        <v>43325</v>
      </c>
      <c r="N20" s="9">
        <v>39680</v>
      </c>
      <c r="O20" s="9">
        <v>37333</v>
      </c>
      <c r="P20" s="9">
        <v>17316</v>
      </c>
      <c r="Q20" s="425">
        <v>3177</v>
      </c>
      <c r="R20" s="426">
        <v>-8038</v>
      </c>
      <c r="S20" s="426">
        <v>0</v>
      </c>
      <c r="T20" s="426">
        <v>0</v>
      </c>
      <c r="U20" s="426">
        <v>0</v>
      </c>
      <c r="V20" s="511">
        <v>0</v>
      </c>
      <c r="W20" s="530"/>
      <c r="X20" s="530"/>
      <c r="Y20" s="530"/>
      <c r="Z20" s="530"/>
      <c r="AA20" s="530"/>
      <c r="AB20" s="530"/>
      <c r="AC20" s="530"/>
      <c r="AD20" s="530"/>
      <c r="AE20" s="530"/>
      <c r="AF20" s="530"/>
      <c r="AG20" s="530"/>
      <c r="AH20" s="530"/>
      <c r="AI20" s="530"/>
      <c r="AJ20" s="530"/>
      <c r="AK20" s="530"/>
      <c r="AL20" s="530"/>
      <c r="AM20" s="530"/>
      <c r="AN20" s="530"/>
      <c r="AO20" s="530"/>
      <c r="AP20" s="530"/>
      <c r="AQ20" s="530"/>
      <c r="AR20" s="530"/>
      <c r="AS20" s="530"/>
      <c r="AT20" s="530"/>
      <c r="AU20" s="530"/>
      <c r="AV20" s="530"/>
      <c r="AW20" s="530"/>
      <c r="AX20" s="530"/>
      <c r="AY20" s="530"/>
      <c r="AZ20" s="530"/>
      <c r="BA20" s="530"/>
      <c r="BB20" s="530"/>
      <c r="BC20" s="530"/>
      <c r="BD20" s="530"/>
      <c r="BE20" s="530"/>
      <c r="BF20" s="530"/>
      <c r="BG20" s="530"/>
      <c r="BH20" s="530"/>
      <c r="BI20" s="530"/>
      <c r="BJ20" s="530"/>
      <c r="BK20" s="530"/>
      <c r="BL20" s="530"/>
      <c r="BM20" s="530"/>
      <c r="BN20" s="530"/>
      <c r="BO20" s="530"/>
      <c r="BP20" s="530"/>
      <c r="BQ20" s="530"/>
      <c r="BR20" s="530"/>
      <c r="BS20" s="530"/>
      <c r="BT20" s="530"/>
      <c r="BU20" s="530"/>
      <c r="BV20" s="530"/>
      <c r="BW20" s="530"/>
      <c r="BX20" s="530"/>
      <c r="BY20" s="530"/>
      <c r="BZ20" s="530"/>
      <c r="CA20" s="530"/>
      <c r="CB20" s="530"/>
      <c r="CC20" s="530"/>
      <c r="CD20" s="530"/>
      <c r="CE20" s="530"/>
      <c r="CF20" s="530"/>
      <c r="CG20" s="530"/>
      <c r="CH20" s="530"/>
      <c r="CI20" s="530"/>
      <c r="CJ20" s="530"/>
      <c r="CK20" s="530"/>
      <c r="CL20" s="530"/>
      <c r="CM20" s="530"/>
      <c r="CN20" s="530"/>
      <c r="CO20" s="530"/>
      <c r="CP20" s="530"/>
      <c r="CQ20" s="530"/>
      <c r="CR20" s="530"/>
      <c r="CS20" s="530"/>
      <c r="CT20" s="530"/>
    </row>
    <row r="21" spans="1:98" s="320" customFormat="1">
      <c r="A21" s="348" t="s">
        <v>620</v>
      </c>
      <c r="B21" s="380" t="s">
        <v>621</v>
      </c>
      <c r="C21" s="9"/>
      <c r="D21" s="9"/>
      <c r="E21" s="9"/>
      <c r="F21" s="9"/>
      <c r="G21" s="9"/>
      <c r="H21" s="9"/>
      <c r="I21" s="9"/>
      <c r="J21" s="9"/>
      <c r="K21" s="9"/>
      <c r="L21" s="9"/>
      <c r="M21" s="9"/>
      <c r="N21" s="9"/>
      <c r="O21" s="9"/>
      <c r="P21" s="9"/>
      <c r="Q21" s="425"/>
      <c r="R21" s="426"/>
      <c r="S21" s="426">
        <v>0</v>
      </c>
      <c r="T21" s="426">
        <v>0</v>
      </c>
      <c r="U21" s="426">
        <v>0</v>
      </c>
      <c r="V21" s="511">
        <v>2712</v>
      </c>
      <c r="W21" s="530"/>
      <c r="X21" s="530"/>
      <c r="Y21" s="530"/>
      <c r="Z21" s="530"/>
      <c r="AA21" s="530"/>
      <c r="AB21" s="530"/>
      <c r="AC21" s="530"/>
      <c r="AD21" s="530"/>
      <c r="AE21" s="530"/>
      <c r="AF21" s="530"/>
      <c r="AG21" s="530"/>
      <c r="AH21" s="530"/>
      <c r="AI21" s="530"/>
      <c r="AJ21" s="530"/>
      <c r="AK21" s="530"/>
      <c r="AL21" s="530"/>
      <c r="AM21" s="530"/>
      <c r="AN21" s="530"/>
      <c r="AO21" s="530"/>
      <c r="AP21" s="530"/>
      <c r="AQ21" s="530"/>
      <c r="AR21" s="530"/>
      <c r="AS21" s="530"/>
      <c r="AT21" s="530"/>
      <c r="AU21" s="530"/>
      <c r="AV21" s="530"/>
      <c r="AW21" s="530"/>
      <c r="AX21" s="530"/>
      <c r="AY21" s="530"/>
      <c r="AZ21" s="530"/>
      <c r="BA21" s="530"/>
      <c r="BB21" s="530"/>
      <c r="BC21" s="530"/>
      <c r="BD21" s="530"/>
      <c r="BE21" s="530"/>
      <c r="BF21" s="530"/>
      <c r="BG21" s="530"/>
      <c r="BH21" s="530"/>
      <c r="BI21" s="530"/>
      <c r="BJ21" s="530"/>
      <c r="BK21" s="530"/>
      <c r="BL21" s="530"/>
      <c r="BM21" s="530"/>
      <c r="BN21" s="530"/>
      <c r="BO21" s="530"/>
      <c r="BP21" s="530"/>
      <c r="BQ21" s="530"/>
      <c r="BR21" s="530"/>
      <c r="BS21" s="530"/>
      <c r="BT21" s="530"/>
      <c r="BU21" s="530"/>
      <c r="BV21" s="530"/>
      <c r="BW21" s="530"/>
      <c r="BX21" s="530"/>
      <c r="BY21" s="530"/>
      <c r="BZ21" s="530"/>
      <c r="CA21" s="530"/>
      <c r="CB21" s="530"/>
      <c r="CC21" s="530"/>
      <c r="CD21" s="530"/>
      <c r="CE21" s="530"/>
      <c r="CF21" s="530"/>
      <c r="CG21" s="530"/>
      <c r="CH21" s="530"/>
      <c r="CI21" s="530"/>
      <c r="CJ21" s="530"/>
      <c r="CK21" s="530"/>
      <c r="CL21" s="530"/>
      <c r="CM21" s="530"/>
      <c r="CN21" s="530"/>
      <c r="CO21" s="530"/>
      <c r="CP21" s="530"/>
      <c r="CQ21" s="530"/>
      <c r="CR21" s="530"/>
      <c r="CS21" s="530"/>
      <c r="CT21" s="530"/>
    </row>
    <row r="22" spans="1:98" s="378" customFormat="1" ht="42.75">
      <c r="A22" s="379" t="s">
        <v>238</v>
      </c>
      <c r="B22" s="379" t="s">
        <v>121</v>
      </c>
      <c r="C22" s="12">
        <v>0</v>
      </c>
      <c r="D22" s="12">
        <v>0</v>
      </c>
      <c r="E22" s="12">
        <v>0</v>
      </c>
      <c r="F22" s="12">
        <v>0</v>
      </c>
      <c r="G22" s="12">
        <v>163239</v>
      </c>
      <c r="H22" s="12">
        <v>174832</v>
      </c>
      <c r="I22" s="12">
        <v>189226</v>
      </c>
      <c r="J22" s="12">
        <v>206081</v>
      </c>
      <c r="K22" s="12">
        <v>209674</v>
      </c>
      <c r="L22" s="12">
        <v>199210</v>
      </c>
      <c r="M22" s="12">
        <v>209193</v>
      </c>
      <c r="N22" s="12">
        <v>215747</v>
      </c>
      <c r="O22" s="12">
        <v>206593</v>
      </c>
      <c r="P22" s="12">
        <v>209592</v>
      </c>
      <c r="Q22" s="427">
        <v>219908</v>
      </c>
      <c r="R22" s="427">
        <v>217748</v>
      </c>
      <c r="S22" s="427">
        <v>213302</v>
      </c>
      <c r="T22" s="427">
        <v>216694</v>
      </c>
      <c r="U22" s="427">
        <v>201680</v>
      </c>
      <c r="V22" s="427">
        <v>323901</v>
      </c>
      <c r="W22" s="530"/>
      <c r="X22" s="530"/>
      <c r="Y22" s="530"/>
      <c r="Z22" s="530"/>
      <c r="AA22" s="530"/>
      <c r="AB22" s="530"/>
      <c r="AC22" s="530"/>
      <c r="AD22" s="530"/>
      <c r="AE22" s="530"/>
      <c r="AF22" s="530"/>
      <c r="AG22" s="530"/>
      <c r="AH22" s="530"/>
      <c r="AI22" s="530"/>
      <c r="AJ22" s="530"/>
      <c r="AK22" s="530"/>
      <c r="AL22" s="530"/>
      <c r="AM22" s="530"/>
      <c r="AN22" s="530"/>
      <c r="AO22" s="530"/>
      <c r="AP22" s="530"/>
      <c r="AQ22" s="530"/>
      <c r="AR22" s="530"/>
      <c r="AS22" s="530"/>
      <c r="AT22" s="530"/>
      <c r="AU22" s="530"/>
      <c r="AV22" s="530"/>
      <c r="AW22" s="530"/>
      <c r="AX22" s="530"/>
      <c r="AY22" s="530"/>
      <c r="AZ22" s="530"/>
      <c r="BA22" s="530"/>
      <c r="BB22" s="530"/>
      <c r="BC22" s="530"/>
      <c r="BD22" s="530"/>
      <c r="BE22" s="530"/>
      <c r="BF22" s="530"/>
      <c r="BG22" s="530"/>
      <c r="BH22" s="530"/>
      <c r="BI22" s="530"/>
      <c r="BJ22" s="530"/>
      <c r="BK22" s="530"/>
      <c r="BL22" s="530"/>
      <c r="BM22" s="530"/>
      <c r="BN22" s="530"/>
      <c r="BO22" s="530"/>
      <c r="BP22" s="530"/>
      <c r="BQ22" s="530"/>
      <c r="BR22" s="530"/>
      <c r="BS22" s="530"/>
      <c r="BT22" s="530"/>
      <c r="BU22" s="530"/>
      <c r="BV22" s="530"/>
      <c r="BW22" s="530"/>
      <c r="BX22" s="530"/>
      <c r="BY22" s="530"/>
      <c r="BZ22" s="530"/>
      <c r="CA22" s="530"/>
      <c r="CB22" s="530"/>
      <c r="CC22" s="530"/>
      <c r="CD22" s="530"/>
      <c r="CE22" s="530"/>
      <c r="CF22" s="530"/>
      <c r="CG22" s="530"/>
      <c r="CH22" s="530"/>
      <c r="CI22" s="530"/>
      <c r="CJ22" s="530"/>
      <c r="CK22" s="530"/>
      <c r="CL22" s="530"/>
      <c r="CM22" s="530"/>
      <c r="CN22" s="530"/>
      <c r="CO22" s="530"/>
      <c r="CP22" s="530"/>
      <c r="CQ22" s="530"/>
      <c r="CR22" s="530"/>
      <c r="CS22" s="530"/>
      <c r="CT22" s="530"/>
    </row>
    <row r="23" spans="1:98" s="320" customFormat="1">
      <c r="A23" s="348" t="s">
        <v>232</v>
      </c>
      <c r="B23" s="348" t="s">
        <v>166</v>
      </c>
      <c r="C23" s="9">
        <v>0</v>
      </c>
      <c r="D23" s="9">
        <v>0</v>
      </c>
      <c r="E23" s="9">
        <v>0</v>
      </c>
      <c r="F23" s="9">
        <v>0</v>
      </c>
      <c r="G23" s="9">
        <v>0</v>
      </c>
      <c r="H23" s="9">
        <v>0</v>
      </c>
      <c r="I23" s="9">
        <v>0</v>
      </c>
      <c r="J23" s="9">
        <v>4179</v>
      </c>
      <c r="K23" s="9">
        <v>4538</v>
      </c>
      <c r="L23" s="9">
        <v>4707</v>
      </c>
      <c r="M23" s="9">
        <v>11223</v>
      </c>
      <c r="N23" s="9">
        <v>11553</v>
      </c>
      <c r="O23" s="9">
        <v>10598</v>
      </c>
      <c r="P23" s="9">
        <v>9826</v>
      </c>
      <c r="Q23" s="425">
        <v>7521</v>
      </c>
      <c r="R23" s="425">
        <v>12553</v>
      </c>
      <c r="S23" s="425">
        <v>11317</v>
      </c>
      <c r="T23" s="425">
        <v>12832</v>
      </c>
      <c r="U23" s="425">
        <v>11034</v>
      </c>
      <c r="V23" s="512">
        <v>10586</v>
      </c>
      <c r="W23" s="529"/>
      <c r="X23" s="529"/>
      <c r="Y23" s="529"/>
      <c r="Z23" s="529"/>
      <c r="AA23" s="529"/>
      <c r="AB23" s="529"/>
      <c r="AC23" s="529"/>
      <c r="AD23" s="529"/>
      <c r="AE23" s="529"/>
      <c r="AF23" s="529"/>
      <c r="AG23" s="529"/>
      <c r="AH23" s="529"/>
      <c r="AI23" s="529"/>
      <c r="AJ23" s="529"/>
      <c r="AK23" s="529"/>
      <c r="AL23" s="529"/>
      <c r="AM23" s="529"/>
      <c r="AN23" s="529"/>
      <c r="AO23" s="529"/>
      <c r="AP23" s="529"/>
      <c r="AQ23" s="529"/>
      <c r="AR23" s="529"/>
      <c r="AS23" s="529"/>
      <c r="AT23" s="529"/>
      <c r="AU23" s="529"/>
      <c r="AV23" s="529"/>
      <c r="AW23" s="529"/>
      <c r="AX23" s="529"/>
      <c r="AY23" s="529"/>
      <c r="AZ23" s="529"/>
      <c r="BA23" s="529"/>
      <c r="BB23" s="529"/>
      <c r="BC23" s="529"/>
      <c r="BD23" s="529"/>
      <c r="BE23" s="529"/>
      <c r="BF23" s="529"/>
      <c r="BG23" s="529"/>
      <c r="BH23" s="529"/>
      <c r="BI23" s="529"/>
      <c r="BJ23" s="529"/>
      <c r="BK23" s="529"/>
      <c r="BL23" s="529"/>
      <c r="BM23" s="529"/>
      <c r="BN23" s="529"/>
      <c r="BO23" s="529"/>
      <c r="BP23" s="529"/>
      <c r="BQ23" s="529"/>
      <c r="BR23" s="529"/>
      <c r="BS23" s="529"/>
      <c r="BT23" s="529"/>
      <c r="BU23" s="529"/>
      <c r="BV23" s="529"/>
      <c r="BW23" s="529"/>
      <c r="BX23" s="529"/>
      <c r="BY23" s="529"/>
      <c r="BZ23" s="529"/>
      <c r="CA23" s="529"/>
      <c r="CB23" s="529"/>
      <c r="CC23" s="529"/>
      <c r="CD23" s="529"/>
      <c r="CE23" s="529"/>
      <c r="CF23" s="529"/>
      <c r="CG23" s="529"/>
      <c r="CH23" s="529"/>
      <c r="CI23" s="529"/>
      <c r="CJ23" s="529"/>
      <c r="CK23" s="529"/>
      <c r="CL23" s="529"/>
      <c r="CM23" s="529"/>
      <c r="CN23" s="529"/>
      <c r="CO23" s="529"/>
      <c r="CP23" s="529"/>
      <c r="CQ23" s="529"/>
      <c r="CR23" s="529"/>
      <c r="CS23" s="529"/>
      <c r="CT23" s="529"/>
    </row>
    <row r="24" spans="1:98" s="320" customFormat="1">
      <c r="A24" s="382" t="s">
        <v>620</v>
      </c>
      <c r="B24" s="348" t="s">
        <v>621</v>
      </c>
      <c r="C24" s="9">
        <v>0</v>
      </c>
      <c r="D24" s="9">
        <v>0</v>
      </c>
      <c r="E24" s="9">
        <v>0</v>
      </c>
      <c r="F24" s="9">
        <v>0</v>
      </c>
      <c r="G24" s="9">
        <v>163239</v>
      </c>
      <c r="H24" s="9">
        <v>174832</v>
      </c>
      <c r="I24" s="9">
        <v>189226</v>
      </c>
      <c r="J24" s="9">
        <v>201902</v>
      </c>
      <c r="K24" s="9">
        <v>205136</v>
      </c>
      <c r="L24" s="9">
        <v>194503</v>
      </c>
      <c r="M24" s="9">
        <v>197970</v>
      </c>
      <c r="N24" s="9">
        <v>204194</v>
      </c>
      <c r="O24" s="9">
        <v>195995</v>
      </c>
      <c r="P24" s="9">
        <v>199766</v>
      </c>
      <c r="Q24" s="425">
        <v>212387</v>
      </c>
      <c r="R24" s="425">
        <v>205195</v>
      </c>
      <c r="S24" s="425">
        <v>201985</v>
      </c>
      <c r="T24" s="425">
        <v>203862</v>
      </c>
      <c r="U24" s="425">
        <v>190646</v>
      </c>
      <c r="V24" s="512">
        <v>313315</v>
      </c>
      <c r="W24" s="529"/>
      <c r="X24" s="529"/>
      <c r="Y24" s="529"/>
      <c r="Z24" s="529"/>
      <c r="AA24" s="529"/>
      <c r="AB24" s="529"/>
      <c r="AC24" s="529"/>
      <c r="AD24" s="529"/>
      <c r="AE24" s="529"/>
      <c r="AF24" s="529"/>
      <c r="AG24" s="529"/>
      <c r="AH24" s="529"/>
      <c r="AI24" s="529"/>
      <c r="AJ24" s="529"/>
      <c r="AK24" s="529"/>
      <c r="AL24" s="529"/>
      <c r="AM24" s="529"/>
      <c r="AN24" s="529"/>
      <c r="AO24" s="529"/>
      <c r="AP24" s="529"/>
      <c r="AQ24" s="529"/>
      <c r="AR24" s="529"/>
      <c r="AS24" s="529"/>
      <c r="AT24" s="529"/>
      <c r="AU24" s="529"/>
      <c r="AV24" s="529"/>
      <c r="AW24" s="529"/>
      <c r="AX24" s="529"/>
      <c r="AY24" s="529"/>
      <c r="AZ24" s="529"/>
      <c r="BA24" s="529"/>
      <c r="BB24" s="529"/>
      <c r="BC24" s="529"/>
      <c r="BD24" s="529"/>
      <c r="BE24" s="529"/>
      <c r="BF24" s="529"/>
      <c r="BG24" s="529"/>
      <c r="BH24" s="529"/>
      <c r="BI24" s="529"/>
      <c r="BJ24" s="529"/>
      <c r="BK24" s="529"/>
      <c r="BL24" s="529"/>
      <c r="BM24" s="529"/>
      <c r="BN24" s="529"/>
      <c r="BO24" s="529"/>
      <c r="BP24" s="529"/>
      <c r="BQ24" s="529"/>
      <c r="BR24" s="529"/>
      <c r="BS24" s="529"/>
      <c r="BT24" s="529"/>
      <c r="BU24" s="529"/>
      <c r="BV24" s="529"/>
      <c r="BW24" s="529"/>
      <c r="BX24" s="529"/>
      <c r="BY24" s="529"/>
      <c r="BZ24" s="529"/>
      <c r="CA24" s="529"/>
      <c r="CB24" s="529"/>
      <c r="CC24" s="529"/>
      <c r="CD24" s="529"/>
      <c r="CE24" s="529"/>
      <c r="CF24" s="529"/>
      <c r="CG24" s="529"/>
      <c r="CH24" s="529"/>
      <c r="CI24" s="529"/>
      <c r="CJ24" s="529"/>
      <c r="CK24" s="529"/>
      <c r="CL24" s="529"/>
      <c r="CM24" s="529"/>
      <c r="CN24" s="529"/>
      <c r="CO24" s="529"/>
      <c r="CP24" s="529"/>
      <c r="CQ24" s="529"/>
      <c r="CR24" s="529"/>
      <c r="CS24" s="529"/>
      <c r="CT24" s="529"/>
    </row>
    <row r="25" spans="1:98" s="22" customFormat="1" ht="42.75">
      <c r="A25" s="379" t="s">
        <v>118</v>
      </c>
      <c r="B25" s="379" t="s">
        <v>119</v>
      </c>
      <c r="C25" s="12">
        <v>0</v>
      </c>
      <c r="D25" s="12">
        <v>0</v>
      </c>
      <c r="E25" s="12">
        <v>0</v>
      </c>
      <c r="F25" s="12">
        <v>0</v>
      </c>
      <c r="G25" s="12">
        <v>37319</v>
      </c>
      <c r="H25" s="12">
        <v>24117</v>
      </c>
      <c r="I25" s="12">
        <v>31977</v>
      </c>
      <c r="J25" s="12">
        <v>41873</v>
      </c>
      <c r="K25" s="12">
        <v>50743</v>
      </c>
      <c r="L25" s="12">
        <v>47568</v>
      </c>
      <c r="M25" s="12">
        <v>33109</v>
      </c>
      <c r="N25" s="12">
        <v>29054</v>
      </c>
      <c r="O25" s="12">
        <v>27336</v>
      </c>
      <c r="P25" s="12">
        <v>13308</v>
      </c>
      <c r="Q25" s="428">
        <v>5633</v>
      </c>
      <c r="R25" s="428">
        <v>10266</v>
      </c>
      <c r="S25" s="428">
        <v>3394</v>
      </c>
      <c r="T25" s="428">
        <v>3926</v>
      </c>
      <c r="U25" s="428">
        <v>3186</v>
      </c>
      <c r="V25" s="428">
        <v>6725</v>
      </c>
      <c r="W25" s="532"/>
      <c r="X25" s="532"/>
      <c r="Y25" s="532"/>
      <c r="Z25" s="532"/>
      <c r="AA25" s="532"/>
      <c r="AB25" s="532"/>
      <c r="AC25" s="532"/>
      <c r="AD25" s="532"/>
      <c r="AE25" s="532"/>
      <c r="AF25" s="532"/>
      <c r="AG25" s="532"/>
      <c r="AH25" s="532"/>
      <c r="AI25" s="532"/>
      <c r="AJ25" s="532"/>
      <c r="AK25" s="532"/>
      <c r="AL25" s="532"/>
      <c r="AM25" s="532"/>
      <c r="AN25" s="532"/>
      <c r="AO25" s="532"/>
      <c r="AP25" s="532"/>
      <c r="AQ25" s="532"/>
      <c r="AR25" s="532"/>
      <c r="AS25" s="532"/>
      <c r="AT25" s="532"/>
      <c r="AU25" s="532"/>
      <c r="AV25" s="532"/>
      <c r="AW25" s="532"/>
      <c r="AX25" s="532"/>
      <c r="AY25" s="532"/>
      <c r="AZ25" s="532"/>
      <c r="BA25" s="532"/>
      <c r="BB25" s="532"/>
      <c r="BC25" s="532"/>
      <c r="BD25" s="532"/>
      <c r="BE25" s="532"/>
      <c r="BF25" s="532"/>
      <c r="BG25" s="532"/>
      <c r="BH25" s="532"/>
      <c r="BI25" s="532"/>
      <c r="BJ25" s="532"/>
      <c r="BK25" s="532"/>
      <c r="BL25" s="532"/>
      <c r="BM25" s="532"/>
      <c r="BN25" s="532"/>
      <c r="BO25" s="532"/>
      <c r="BP25" s="532"/>
      <c r="BQ25" s="532"/>
      <c r="BR25" s="532"/>
      <c r="BS25" s="532"/>
      <c r="BT25" s="532"/>
      <c r="BU25" s="532"/>
      <c r="BV25" s="532"/>
      <c r="BW25" s="532"/>
      <c r="BX25" s="532"/>
      <c r="BY25" s="532"/>
      <c r="BZ25" s="532"/>
      <c r="CA25" s="532"/>
      <c r="CB25" s="532"/>
      <c r="CC25" s="532"/>
      <c r="CD25" s="532"/>
      <c r="CE25" s="532"/>
      <c r="CF25" s="532"/>
      <c r="CG25" s="532"/>
      <c r="CH25" s="532"/>
      <c r="CI25" s="532"/>
      <c r="CJ25" s="532"/>
      <c r="CK25" s="532"/>
      <c r="CL25" s="532"/>
      <c r="CM25" s="532"/>
      <c r="CN25" s="532"/>
      <c r="CO25" s="532"/>
      <c r="CP25" s="532"/>
      <c r="CQ25" s="532"/>
      <c r="CR25" s="532"/>
      <c r="CS25" s="532"/>
      <c r="CT25" s="532"/>
    </row>
    <row r="26" spans="1:98" s="481" customFormat="1">
      <c r="A26" s="348" t="s">
        <v>232</v>
      </c>
      <c r="B26" s="348" t="s">
        <v>166</v>
      </c>
      <c r="C26" s="9">
        <v>0</v>
      </c>
      <c r="D26" s="9">
        <v>0</v>
      </c>
      <c r="E26" s="9">
        <v>0</v>
      </c>
      <c r="F26" s="9">
        <v>0</v>
      </c>
      <c r="G26" s="9">
        <v>501</v>
      </c>
      <c r="H26" s="9">
        <v>510</v>
      </c>
      <c r="I26" s="9">
        <v>509</v>
      </c>
      <c r="J26" s="9">
        <v>517</v>
      </c>
      <c r="K26" s="9">
        <v>501</v>
      </c>
      <c r="L26" s="9">
        <v>510</v>
      </c>
      <c r="M26" s="9">
        <v>517</v>
      </c>
      <c r="N26" s="9">
        <v>342</v>
      </c>
      <c r="O26" s="9">
        <v>508</v>
      </c>
      <c r="P26" s="9">
        <v>396</v>
      </c>
      <c r="Q26" s="426">
        <v>223</v>
      </c>
      <c r="R26" s="426">
        <v>215</v>
      </c>
      <c r="S26" s="426">
        <v>207</v>
      </c>
      <c r="T26" s="426">
        <v>207</v>
      </c>
      <c r="U26" s="426">
        <v>215</v>
      </c>
      <c r="V26" s="511">
        <v>220</v>
      </c>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AT26" s="529"/>
      <c r="AU26" s="529"/>
      <c r="AV26" s="529"/>
      <c r="AW26" s="529"/>
      <c r="AX26" s="529"/>
      <c r="AY26" s="529"/>
      <c r="AZ26" s="529"/>
      <c r="BA26" s="529"/>
      <c r="BB26" s="529"/>
      <c r="BC26" s="529"/>
      <c r="BD26" s="529"/>
      <c r="BE26" s="529"/>
      <c r="BF26" s="529"/>
      <c r="BG26" s="529"/>
      <c r="BH26" s="529"/>
      <c r="BI26" s="529"/>
      <c r="BJ26" s="529"/>
      <c r="BK26" s="529"/>
      <c r="BL26" s="529"/>
      <c r="BM26" s="529"/>
      <c r="BN26" s="529"/>
      <c r="BO26" s="529"/>
      <c r="BP26" s="529"/>
      <c r="BQ26" s="529"/>
      <c r="BR26" s="529"/>
      <c r="BS26" s="529"/>
      <c r="BT26" s="529"/>
      <c r="BU26" s="529"/>
      <c r="BV26" s="529"/>
      <c r="BW26" s="529"/>
      <c r="BX26" s="529"/>
      <c r="BY26" s="529"/>
      <c r="BZ26" s="529"/>
      <c r="CA26" s="529"/>
      <c r="CB26" s="529"/>
      <c r="CC26" s="529"/>
      <c r="CD26" s="529"/>
      <c r="CE26" s="529"/>
      <c r="CF26" s="529"/>
      <c r="CG26" s="529"/>
      <c r="CH26" s="529"/>
      <c r="CI26" s="529"/>
      <c r="CJ26" s="529"/>
      <c r="CK26" s="529"/>
      <c r="CL26" s="529"/>
      <c r="CM26" s="529"/>
      <c r="CN26" s="529"/>
      <c r="CO26" s="529"/>
      <c r="CP26" s="529"/>
      <c r="CQ26" s="529"/>
      <c r="CR26" s="529"/>
      <c r="CS26" s="529"/>
      <c r="CT26" s="529"/>
    </row>
    <row r="27" spans="1:98">
      <c r="A27" s="348" t="s">
        <v>233</v>
      </c>
      <c r="B27" s="348" t="s">
        <v>168</v>
      </c>
      <c r="C27" s="9">
        <v>0</v>
      </c>
      <c r="D27" s="9">
        <v>0</v>
      </c>
      <c r="E27" s="9">
        <v>0</v>
      </c>
      <c r="F27" s="9">
        <v>0</v>
      </c>
      <c r="G27" s="9">
        <v>30956</v>
      </c>
      <c r="H27" s="9">
        <v>29256</v>
      </c>
      <c r="I27" s="9">
        <v>27811</v>
      </c>
      <c r="J27" s="9">
        <v>31531</v>
      </c>
      <c r="K27" s="9">
        <v>27342</v>
      </c>
      <c r="L27" s="9">
        <v>26279</v>
      </c>
      <c r="M27" s="9">
        <v>26623</v>
      </c>
      <c r="N27" s="9">
        <v>25497</v>
      </c>
      <c r="O27" s="9">
        <v>22877</v>
      </c>
      <c r="P27" s="9">
        <v>7954</v>
      </c>
      <c r="Q27" s="425">
        <v>4388</v>
      </c>
      <c r="R27" s="425">
        <v>7158</v>
      </c>
      <c r="S27" s="425">
        <v>3576</v>
      </c>
      <c r="T27" s="425">
        <v>3330</v>
      </c>
      <c r="U27" s="425">
        <v>2971</v>
      </c>
      <c r="V27" s="512">
        <v>6505</v>
      </c>
      <c r="W27" s="529"/>
      <c r="X27" s="529"/>
      <c r="Y27" s="529"/>
      <c r="Z27" s="529"/>
      <c r="AA27" s="529"/>
      <c r="AB27" s="529"/>
      <c r="AC27" s="529"/>
      <c r="AD27" s="529"/>
      <c r="AE27" s="529"/>
      <c r="AF27" s="529"/>
      <c r="AG27" s="529"/>
      <c r="AH27" s="529"/>
      <c r="AI27" s="529"/>
      <c r="AJ27" s="529"/>
      <c r="AK27" s="529"/>
      <c r="AL27" s="529"/>
      <c r="AM27" s="529"/>
      <c r="AN27" s="529"/>
      <c r="AO27" s="529"/>
      <c r="AP27" s="529"/>
      <c r="AQ27" s="529"/>
      <c r="AR27" s="529"/>
      <c r="AS27" s="529"/>
      <c r="AT27" s="529"/>
      <c r="AU27" s="529"/>
      <c r="AV27" s="529"/>
      <c r="AW27" s="529"/>
      <c r="AX27" s="529"/>
      <c r="AY27" s="529"/>
      <c r="AZ27" s="529"/>
      <c r="BA27" s="529"/>
      <c r="BB27" s="529"/>
      <c r="BC27" s="529"/>
      <c r="BD27" s="529"/>
      <c r="BE27" s="529"/>
      <c r="BF27" s="529"/>
      <c r="BG27" s="529"/>
      <c r="BH27" s="529"/>
      <c r="BI27" s="529"/>
      <c r="BJ27" s="529"/>
      <c r="BK27" s="529"/>
      <c r="BL27" s="529"/>
      <c r="BM27" s="529"/>
      <c r="BN27" s="529"/>
      <c r="BO27" s="529"/>
      <c r="BP27" s="529"/>
      <c r="BQ27" s="529"/>
      <c r="BR27" s="529"/>
      <c r="BS27" s="529"/>
      <c r="BT27" s="529"/>
      <c r="BU27" s="529"/>
      <c r="BV27" s="529"/>
      <c r="BW27" s="529"/>
      <c r="BX27" s="529"/>
      <c r="BY27" s="529"/>
      <c r="BZ27" s="529"/>
      <c r="CA27" s="529"/>
      <c r="CB27" s="529"/>
      <c r="CC27" s="529"/>
      <c r="CD27" s="529"/>
      <c r="CE27" s="529"/>
      <c r="CF27" s="529"/>
      <c r="CG27" s="529"/>
      <c r="CH27" s="529"/>
      <c r="CI27" s="529"/>
      <c r="CJ27" s="529"/>
      <c r="CK27" s="529"/>
      <c r="CL27" s="529"/>
      <c r="CM27" s="529"/>
      <c r="CN27" s="529"/>
      <c r="CO27" s="529"/>
      <c r="CP27" s="529"/>
      <c r="CQ27" s="529"/>
      <c r="CR27" s="529"/>
      <c r="CS27" s="529"/>
      <c r="CT27" s="529"/>
    </row>
    <row r="28" spans="1:98" s="15" customFormat="1">
      <c r="A28" s="381" t="s">
        <v>234</v>
      </c>
      <c r="B28" s="381" t="s">
        <v>246</v>
      </c>
      <c r="C28" s="14">
        <v>0</v>
      </c>
      <c r="D28" s="14">
        <v>0</v>
      </c>
      <c r="E28" s="14">
        <v>0</v>
      </c>
      <c r="F28" s="14">
        <v>0</v>
      </c>
      <c r="G28" s="14">
        <v>0</v>
      </c>
      <c r="H28" s="14">
        <v>0</v>
      </c>
      <c r="I28" s="14">
        <v>0</v>
      </c>
      <c r="J28" s="14">
        <v>0</v>
      </c>
      <c r="K28" s="14">
        <v>0</v>
      </c>
      <c r="L28" s="14">
        <v>0</v>
      </c>
      <c r="M28" s="14">
        <v>0</v>
      </c>
      <c r="N28" s="14">
        <v>0</v>
      </c>
      <c r="O28" s="14">
        <v>0</v>
      </c>
      <c r="P28" s="14">
        <v>0</v>
      </c>
      <c r="Q28" s="425">
        <v>0</v>
      </c>
      <c r="R28" s="425">
        <v>0</v>
      </c>
      <c r="S28" s="425">
        <v>0</v>
      </c>
      <c r="T28" s="425">
        <v>0</v>
      </c>
      <c r="U28" s="425">
        <v>0</v>
      </c>
      <c r="V28" s="512">
        <v>0</v>
      </c>
      <c r="W28" s="531"/>
      <c r="X28" s="531"/>
      <c r="Y28" s="531"/>
      <c r="Z28" s="531"/>
      <c r="AA28" s="531"/>
      <c r="AB28" s="531"/>
      <c r="AC28" s="531"/>
      <c r="AD28" s="531"/>
      <c r="AE28" s="531"/>
      <c r="AF28" s="531"/>
      <c r="AG28" s="531"/>
      <c r="AH28" s="531"/>
      <c r="AI28" s="531"/>
      <c r="AJ28" s="531"/>
      <c r="AK28" s="531"/>
      <c r="AL28" s="531"/>
      <c r="AM28" s="531"/>
      <c r="AN28" s="531"/>
      <c r="AO28" s="531"/>
      <c r="AP28" s="531"/>
      <c r="AQ28" s="531"/>
      <c r="AR28" s="531"/>
      <c r="AS28" s="531"/>
      <c r="AT28" s="531"/>
      <c r="AU28" s="531"/>
      <c r="AV28" s="531"/>
      <c r="AW28" s="531"/>
      <c r="AX28" s="531"/>
      <c r="AY28" s="531"/>
      <c r="AZ28" s="531"/>
      <c r="BA28" s="531"/>
      <c r="BB28" s="531"/>
      <c r="BC28" s="531"/>
      <c r="BD28" s="531"/>
      <c r="BE28" s="531"/>
      <c r="BF28" s="531"/>
      <c r="BG28" s="531"/>
      <c r="BH28" s="531"/>
      <c r="BI28" s="531"/>
      <c r="BJ28" s="531"/>
      <c r="BK28" s="531"/>
      <c r="BL28" s="531"/>
      <c r="BM28" s="531"/>
      <c r="BN28" s="531"/>
      <c r="BO28" s="531"/>
      <c r="BP28" s="531"/>
      <c r="BQ28" s="531"/>
      <c r="BR28" s="531"/>
      <c r="BS28" s="531"/>
      <c r="BT28" s="531"/>
      <c r="BU28" s="531"/>
      <c r="BV28" s="531"/>
      <c r="BW28" s="531"/>
      <c r="BX28" s="531"/>
      <c r="BY28" s="531"/>
      <c r="BZ28" s="531"/>
      <c r="CA28" s="531"/>
      <c r="CB28" s="531"/>
      <c r="CC28" s="531"/>
      <c r="CD28" s="531"/>
      <c r="CE28" s="531"/>
      <c r="CF28" s="531"/>
      <c r="CG28" s="531"/>
      <c r="CH28" s="531"/>
      <c r="CI28" s="531"/>
      <c r="CJ28" s="531"/>
      <c r="CK28" s="531"/>
      <c r="CL28" s="531"/>
      <c r="CM28" s="531"/>
      <c r="CN28" s="531"/>
      <c r="CO28" s="531"/>
      <c r="CP28" s="531"/>
      <c r="CQ28" s="531"/>
      <c r="CR28" s="531"/>
      <c r="CS28" s="531"/>
      <c r="CT28" s="531"/>
    </row>
    <row r="29" spans="1:98">
      <c r="A29" s="382" t="s">
        <v>620</v>
      </c>
      <c r="B29" s="348" t="s">
        <v>495</v>
      </c>
      <c r="C29" s="9">
        <v>0</v>
      </c>
      <c r="D29" s="9">
        <v>0</v>
      </c>
      <c r="E29" s="9">
        <v>0</v>
      </c>
      <c r="F29" s="9">
        <v>0</v>
      </c>
      <c r="G29" s="9">
        <v>5862</v>
      </c>
      <c r="H29" s="9">
        <v>-5649</v>
      </c>
      <c r="I29" s="9">
        <v>3657</v>
      </c>
      <c r="J29" s="9">
        <v>9825</v>
      </c>
      <c r="K29" s="9">
        <v>22900</v>
      </c>
      <c r="L29" s="9">
        <v>20779</v>
      </c>
      <c r="M29" s="9">
        <v>5969</v>
      </c>
      <c r="N29" s="9">
        <v>3215</v>
      </c>
      <c r="O29" s="9">
        <v>3951</v>
      </c>
      <c r="P29" s="9">
        <v>4958</v>
      </c>
      <c r="Q29" s="425">
        <v>1022</v>
      </c>
      <c r="R29" s="425">
        <v>2893</v>
      </c>
      <c r="S29" s="425">
        <v>-389</v>
      </c>
      <c r="T29" s="425">
        <v>389</v>
      </c>
      <c r="U29" s="425">
        <v>0</v>
      </c>
      <c r="V29" s="512">
        <v>0</v>
      </c>
      <c r="W29" s="528"/>
      <c r="X29" s="528"/>
      <c r="Y29" s="528"/>
      <c r="Z29" s="528"/>
      <c r="AA29" s="528"/>
      <c r="AB29" s="528"/>
      <c r="AC29" s="528"/>
      <c r="AD29" s="528"/>
      <c r="AE29" s="528"/>
      <c r="AF29" s="528"/>
      <c r="AG29" s="528"/>
      <c r="AH29" s="528"/>
      <c r="AI29" s="528"/>
      <c r="AJ29" s="528"/>
      <c r="AK29" s="528"/>
      <c r="AL29" s="528"/>
      <c r="AM29" s="528"/>
      <c r="AN29" s="528"/>
      <c r="AO29" s="528"/>
      <c r="AP29" s="528"/>
      <c r="AQ29" s="528"/>
      <c r="AR29" s="528"/>
      <c r="AS29" s="528"/>
      <c r="AT29" s="528"/>
      <c r="AU29" s="528"/>
      <c r="AV29" s="528"/>
      <c r="AW29" s="528"/>
      <c r="AX29" s="528"/>
      <c r="AY29" s="528"/>
      <c r="AZ29" s="528"/>
      <c r="BA29" s="528"/>
      <c r="BB29" s="528"/>
      <c r="BC29" s="528"/>
      <c r="BD29" s="528"/>
      <c r="BE29" s="528"/>
      <c r="BF29" s="528"/>
      <c r="BG29" s="528"/>
      <c r="BH29" s="528"/>
      <c r="BI29" s="528"/>
      <c r="BJ29" s="528"/>
      <c r="BK29" s="528"/>
      <c r="BL29" s="528"/>
      <c r="BM29" s="528"/>
      <c r="BN29" s="528"/>
      <c r="BO29" s="528"/>
      <c r="BP29" s="528"/>
      <c r="BQ29" s="528"/>
      <c r="BR29" s="528"/>
      <c r="BS29" s="528"/>
      <c r="BT29" s="528"/>
      <c r="BU29" s="528"/>
      <c r="BV29" s="528"/>
      <c r="BW29" s="528"/>
      <c r="BX29" s="528"/>
      <c r="BY29" s="528"/>
      <c r="BZ29" s="528"/>
      <c r="CA29" s="528"/>
      <c r="CB29" s="528"/>
      <c r="CC29" s="528"/>
      <c r="CD29" s="528"/>
      <c r="CE29" s="528"/>
      <c r="CF29" s="528"/>
      <c r="CG29" s="528"/>
      <c r="CH29" s="528"/>
      <c r="CI29" s="528"/>
      <c r="CJ29" s="528"/>
      <c r="CK29" s="528"/>
      <c r="CL29" s="528"/>
      <c r="CM29" s="528"/>
      <c r="CN29" s="528"/>
      <c r="CO29" s="528"/>
      <c r="CP29" s="528"/>
      <c r="CQ29" s="528"/>
      <c r="CR29" s="528"/>
      <c r="CS29" s="528"/>
      <c r="CT29" s="528"/>
    </row>
    <row r="30" spans="1:98" s="22" customFormat="1">
      <c r="A30" s="379" t="s">
        <v>239</v>
      </c>
      <c r="B30" s="379" t="s">
        <v>243</v>
      </c>
      <c r="C30" s="428">
        <v>-305806</v>
      </c>
      <c r="D30" s="428">
        <v>-318481</v>
      </c>
      <c r="E30" s="428">
        <v>-322842</v>
      </c>
      <c r="F30" s="428">
        <v>-305281</v>
      </c>
      <c r="G30" s="428">
        <v>-298674</v>
      </c>
      <c r="H30" s="428">
        <v>-340536</v>
      </c>
      <c r="I30" s="428">
        <v>-383490</v>
      </c>
      <c r="J30" s="428">
        <v>-448690</v>
      </c>
      <c r="K30" s="428">
        <v>-473099</v>
      </c>
      <c r="L30" s="428">
        <v>-492917</v>
      </c>
      <c r="M30" s="428">
        <v>-465122</v>
      </c>
      <c r="N30" s="428">
        <v>-450529</v>
      </c>
      <c r="O30" s="428">
        <v>-404406</v>
      </c>
      <c r="P30" s="428">
        <v>-289941</v>
      </c>
      <c r="Q30" s="428">
        <v>-155686</v>
      </c>
      <c r="R30" s="428">
        <v>-118978</v>
      </c>
      <c r="S30" s="428">
        <v>-105914</v>
      </c>
      <c r="T30" s="428">
        <v>-93501</v>
      </c>
      <c r="U30" s="428">
        <v>-89113</v>
      </c>
      <c r="V30" s="513">
        <v>-111611</v>
      </c>
      <c r="W30" s="528"/>
      <c r="X30" s="528"/>
      <c r="Y30" s="528"/>
      <c r="Z30" s="528"/>
      <c r="AA30" s="528"/>
      <c r="AB30" s="528"/>
      <c r="AC30" s="528"/>
      <c r="AD30" s="528"/>
      <c r="AE30" s="528"/>
      <c r="AF30" s="528"/>
      <c r="AG30" s="528"/>
      <c r="AH30" s="528"/>
      <c r="AI30" s="528"/>
      <c r="AJ30" s="528"/>
      <c r="AK30" s="528"/>
      <c r="AL30" s="528"/>
      <c r="AM30" s="528"/>
      <c r="AN30" s="528"/>
      <c r="AO30" s="528"/>
      <c r="AP30" s="528"/>
      <c r="AQ30" s="528"/>
      <c r="AR30" s="528"/>
      <c r="AS30" s="528"/>
      <c r="AT30" s="528"/>
      <c r="AU30" s="528"/>
      <c r="AV30" s="528"/>
      <c r="AW30" s="528"/>
      <c r="AX30" s="528"/>
      <c r="AY30" s="528"/>
      <c r="AZ30" s="528"/>
      <c r="BA30" s="528"/>
      <c r="BB30" s="528"/>
      <c r="BC30" s="528"/>
      <c r="BD30" s="528"/>
      <c r="BE30" s="528"/>
      <c r="BF30" s="528"/>
      <c r="BG30" s="528"/>
      <c r="BH30" s="528"/>
      <c r="BI30" s="528"/>
      <c r="BJ30" s="528"/>
      <c r="BK30" s="528"/>
      <c r="BL30" s="528"/>
      <c r="BM30" s="528"/>
      <c r="BN30" s="528"/>
      <c r="BO30" s="528"/>
      <c r="BP30" s="528"/>
      <c r="BQ30" s="528"/>
      <c r="BR30" s="528"/>
      <c r="BS30" s="528"/>
      <c r="BT30" s="528"/>
      <c r="BU30" s="528"/>
      <c r="BV30" s="528"/>
      <c r="BW30" s="528"/>
      <c r="BX30" s="528"/>
      <c r="BY30" s="528"/>
      <c r="BZ30" s="528"/>
      <c r="CA30" s="528"/>
      <c r="CB30" s="528"/>
      <c r="CC30" s="528"/>
      <c r="CD30" s="528"/>
      <c r="CE30" s="528"/>
      <c r="CF30" s="528"/>
      <c r="CG30" s="528"/>
      <c r="CH30" s="528"/>
      <c r="CI30" s="528"/>
      <c r="CJ30" s="528"/>
      <c r="CK30" s="528"/>
      <c r="CL30" s="528"/>
      <c r="CM30" s="528"/>
      <c r="CN30" s="528"/>
      <c r="CO30" s="528"/>
      <c r="CP30" s="528"/>
      <c r="CQ30" s="528"/>
      <c r="CR30" s="528"/>
      <c r="CS30" s="528"/>
      <c r="CT30" s="528"/>
    </row>
    <row r="31" spans="1:98">
      <c r="A31" s="348" t="s">
        <v>608</v>
      </c>
      <c r="B31" s="348" t="s">
        <v>612</v>
      </c>
      <c r="C31" s="9">
        <v>-140425</v>
      </c>
      <c r="D31" s="9">
        <v>-145984</v>
      </c>
      <c r="E31" s="9">
        <v>-142184</v>
      </c>
      <c r="F31" s="9">
        <v>-129467</v>
      </c>
      <c r="G31" s="9">
        <v>-118894</v>
      </c>
      <c r="H31" s="9">
        <v>-140819</v>
      </c>
      <c r="I31" s="9">
        <v>-163782</v>
      </c>
      <c r="J31" s="9">
        <v>-205129</v>
      </c>
      <c r="K31" s="9">
        <v>-223733</v>
      </c>
      <c r="L31" s="9">
        <v>-231345</v>
      </c>
      <c r="M31" s="9">
        <v>-198159</v>
      </c>
      <c r="N31" s="9">
        <v>-195265</v>
      </c>
      <c r="O31" s="9">
        <v>-181213</v>
      </c>
      <c r="P31" s="9">
        <v>-148891</v>
      </c>
      <c r="Q31" s="426">
        <v>-68976</v>
      </c>
      <c r="R31" s="426">
        <v>-51400</v>
      </c>
      <c r="S31" s="426">
        <v>-33670</v>
      </c>
      <c r="T31" s="426">
        <v>-25116</v>
      </c>
      <c r="U31" s="426">
        <v>-16288</v>
      </c>
      <c r="V31" s="511">
        <v>-13520</v>
      </c>
      <c r="W31" s="529"/>
      <c r="X31" s="529"/>
      <c r="Y31" s="529"/>
      <c r="Z31" s="529"/>
      <c r="AA31" s="529"/>
      <c r="AB31" s="529"/>
      <c r="AC31" s="529"/>
      <c r="AD31" s="529"/>
      <c r="AE31" s="529"/>
      <c r="AF31" s="529"/>
      <c r="AG31" s="529"/>
      <c r="AH31" s="529"/>
      <c r="AI31" s="529"/>
      <c r="AJ31" s="529"/>
      <c r="AK31" s="529"/>
      <c r="AL31" s="529"/>
      <c r="AM31" s="529"/>
      <c r="AN31" s="529"/>
      <c r="AO31" s="529"/>
      <c r="AP31" s="529"/>
      <c r="AQ31" s="529"/>
      <c r="AR31" s="529"/>
      <c r="AS31" s="529"/>
      <c r="AT31" s="529"/>
      <c r="AU31" s="529"/>
      <c r="AV31" s="529"/>
      <c r="AW31" s="529"/>
      <c r="AX31" s="529"/>
      <c r="AY31" s="529"/>
      <c r="AZ31" s="529"/>
      <c r="BA31" s="529"/>
      <c r="BB31" s="529"/>
      <c r="BC31" s="529"/>
      <c r="BD31" s="529"/>
      <c r="BE31" s="529"/>
      <c r="BF31" s="529"/>
      <c r="BG31" s="529"/>
      <c r="BH31" s="529"/>
      <c r="BI31" s="529"/>
      <c r="BJ31" s="529"/>
      <c r="BK31" s="529"/>
      <c r="BL31" s="529"/>
      <c r="BM31" s="529"/>
      <c r="BN31" s="529"/>
      <c r="BO31" s="529"/>
      <c r="BP31" s="529"/>
      <c r="BQ31" s="529"/>
      <c r="BR31" s="529"/>
      <c r="BS31" s="529"/>
      <c r="BT31" s="529"/>
      <c r="BU31" s="529"/>
      <c r="BV31" s="529"/>
      <c r="BW31" s="529"/>
      <c r="BX31" s="529"/>
      <c r="BY31" s="529"/>
      <c r="BZ31" s="529"/>
      <c r="CA31" s="529"/>
      <c r="CB31" s="529"/>
      <c r="CC31" s="529"/>
      <c r="CD31" s="529"/>
      <c r="CE31" s="529"/>
      <c r="CF31" s="529"/>
      <c r="CG31" s="529"/>
      <c r="CH31" s="529"/>
      <c r="CI31" s="529"/>
      <c r="CJ31" s="529"/>
      <c r="CK31" s="529"/>
      <c r="CL31" s="529"/>
      <c r="CM31" s="529"/>
      <c r="CN31" s="529"/>
      <c r="CO31" s="529"/>
      <c r="CP31" s="529"/>
      <c r="CQ31" s="529"/>
      <c r="CR31" s="529"/>
      <c r="CS31" s="529"/>
      <c r="CT31" s="529"/>
    </row>
    <row r="32" spans="1:98">
      <c r="A32" s="348" t="s">
        <v>609</v>
      </c>
      <c r="B32" s="348" t="s">
        <v>613</v>
      </c>
      <c r="C32" s="9">
        <v>-89816</v>
      </c>
      <c r="D32" s="9">
        <v>-82836</v>
      </c>
      <c r="E32" s="9">
        <v>-85502</v>
      </c>
      <c r="F32" s="9">
        <v>-84026</v>
      </c>
      <c r="G32" s="9">
        <v>-84594</v>
      </c>
      <c r="H32" s="9">
        <v>-94367</v>
      </c>
      <c r="I32" s="9">
        <v>-108436</v>
      </c>
      <c r="J32" s="9">
        <v>-118752</v>
      </c>
      <c r="K32" s="9">
        <v>-120991</v>
      </c>
      <c r="L32" s="9">
        <v>-122607</v>
      </c>
      <c r="M32" s="9">
        <v>-135182</v>
      </c>
      <c r="N32" s="9">
        <v>-136753</v>
      </c>
      <c r="O32" s="9">
        <v>-107596</v>
      </c>
      <c r="P32" s="9">
        <v>-63211</v>
      </c>
      <c r="Q32" s="426">
        <v>-28993</v>
      </c>
      <c r="R32" s="426">
        <v>-18273</v>
      </c>
      <c r="S32" s="426">
        <v>-12609</v>
      </c>
      <c r="T32" s="426">
        <v>-9756</v>
      </c>
      <c r="U32" s="426">
        <v>-8747</v>
      </c>
      <c r="V32" s="511">
        <v>-17199</v>
      </c>
      <c r="W32" s="529"/>
      <c r="X32" s="529"/>
      <c r="Y32" s="529"/>
      <c r="Z32" s="529"/>
      <c r="AA32" s="529"/>
      <c r="AB32" s="529"/>
      <c r="AC32" s="529"/>
      <c r="AD32" s="529"/>
      <c r="AE32" s="529"/>
      <c r="AF32" s="529"/>
      <c r="AG32" s="529"/>
      <c r="AH32" s="529"/>
      <c r="AI32" s="529"/>
      <c r="AJ32" s="529"/>
      <c r="AK32" s="529"/>
      <c r="AL32" s="529"/>
      <c r="AM32" s="529"/>
      <c r="AN32" s="529"/>
      <c r="AO32" s="529"/>
      <c r="AP32" s="529"/>
      <c r="AQ32" s="529"/>
      <c r="AR32" s="529"/>
      <c r="AS32" s="529"/>
      <c r="AT32" s="529"/>
      <c r="AU32" s="529"/>
      <c r="AV32" s="529"/>
      <c r="AW32" s="529"/>
      <c r="AX32" s="529"/>
      <c r="AY32" s="529"/>
      <c r="AZ32" s="529"/>
      <c r="BA32" s="529"/>
      <c r="BB32" s="529"/>
      <c r="BC32" s="529"/>
      <c r="BD32" s="529"/>
      <c r="BE32" s="529"/>
      <c r="BF32" s="529"/>
      <c r="BG32" s="529"/>
      <c r="BH32" s="529"/>
      <c r="BI32" s="529"/>
      <c r="BJ32" s="529"/>
      <c r="BK32" s="529"/>
      <c r="BL32" s="529"/>
      <c r="BM32" s="529"/>
      <c r="BN32" s="529"/>
      <c r="BO32" s="529"/>
      <c r="BP32" s="529"/>
      <c r="BQ32" s="529"/>
      <c r="BR32" s="529"/>
      <c r="BS32" s="529"/>
      <c r="BT32" s="529"/>
      <c r="BU32" s="529"/>
      <c r="BV32" s="529"/>
      <c r="BW32" s="529"/>
      <c r="BX32" s="529"/>
      <c r="BY32" s="529"/>
      <c r="BZ32" s="529"/>
      <c r="CA32" s="529"/>
      <c r="CB32" s="529"/>
      <c r="CC32" s="529"/>
      <c r="CD32" s="529"/>
      <c r="CE32" s="529"/>
      <c r="CF32" s="529"/>
      <c r="CG32" s="529"/>
      <c r="CH32" s="529"/>
      <c r="CI32" s="529"/>
      <c r="CJ32" s="529"/>
      <c r="CK32" s="529"/>
      <c r="CL32" s="529"/>
      <c r="CM32" s="529"/>
      <c r="CN32" s="529"/>
      <c r="CO32" s="529"/>
      <c r="CP32" s="529"/>
      <c r="CQ32" s="529"/>
      <c r="CR32" s="529"/>
      <c r="CS32" s="529"/>
      <c r="CT32" s="529"/>
    </row>
    <row r="33" spans="1:98" ht="28.5">
      <c r="A33" s="348" t="s">
        <v>240</v>
      </c>
      <c r="B33" s="348" t="s">
        <v>244</v>
      </c>
      <c r="C33" s="9">
        <v>-7225</v>
      </c>
      <c r="D33" s="9">
        <v>-14282</v>
      </c>
      <c r="E33" s="9">
        <v>-19250</v>
      </c>
      <c r="F33" s="9">
        <v>-13610</v>
      </c>
      <c r="G33" s="9">
        <v>-17746</v>
      </c>
      <c r="H33" s="9">
        <v>-17766</v>
      </c>
      <c r="I33" s="9">
        <v>-18853</v>
      </c>
      <c r="J33" s="9">
        <v>-27315</v>
      </c>
      <c r="K33" s="9">
        <v>-29378</v>
      </c>
      <c r="L33" s="9">
        <v>-33560</v>
      </c>
      <c r="M33" s="9">
        <v>-23616</v>
      </c>
      <c r="N33" s="9">
        <v>-10051</v>
      </c>
      <c r="O33" s="9">
        <v>-6829</v>
      </c>
      <c r="P33" s="9">
        <v>-1369</v>
      </c>
      <c r="Q33" s="425">
        <v>329</v>
      </c>
      <c r="R33" s="425">
        <v>469</v>
      </c>
      <c r="S33" s="425">
        <v>614</v>
      </c>
      <c r="T33" s="425">
        <v>847</v>
      </c>
      <c r="U33" s="426">
        <v>758</v>
      </c>
      <c r="V33" s="511">
        <v>-4583</v>
      </c>
      <c r="W33" s="529"/>
      <c r="X33" s="529"/>
      <c r="Y33" s="529"/>
      <c r="Z33" s="529"/>
      <c r="AA33" s="529"/>
      <c r="AB33" s="529"/>
      <c r="AC33" s="529"/>
      <c r="AD33" s="529"/>
      <c r="AE33" s="529"/>
      <c r="AF33" s="529"/>
      <c r="AG33" s="529"/>
      <c r="AH33" s="529"/>
      <c r="AI33" s="529"/>
      <c r="AJ33" s="529"/>
      <c r="AK33" s="529"/>
      <c r="AL33" s="529"/>
      <c r="AM33" s="529"/>
      <c r="AN33" s="529"/>
      <c r="AO33" s="529"/>
      <c r="AP33" s="529"/>
      <c r="AQ33" s="529"/>
      <c r="AR33" s="529"/>
      <c r="AS33" s="529"/>
      <c r="AT33" s="529"/>
      <c r="AU33" s="529"/>
      <c r="AV33" s="529"/>
      <c r="AW33" s="529"/>
      <c r="AX33" s="529"/>
      <c r="AY33" s="529"/>
      <c r="AZ33" s="529"/>
      <c r="BA33" s="529"/>
      <c r="BB33" s="529"/>
      <c r="BC33" s="529"/>
      <c r="BD33" s="529"/>
      <c r="BE33" s="529"/>
      <c r="BF33" s="529"/>
      <c r="BG33" s="529"/>
      <c r="BH33" s="529"/>
      <c r="BI33" s="529"/>
      <c r="BJ33" s="529"/>
      <c r="BK33" s="529"/>
      <c r="BL33" s="529"/>
      <c r="BM33" s="529"/>
      <c r="BN33" s="529"/>
      <c r="BO33" s="529"/>
      <c r="BP33" s="529"/>
      <c r="BQ33" s="529"/>
      <c r="BR33" s="529"/>
      <c r="BS33" s="529"/>
      <c r="BT33" s="529"/>
      <c r="BU33" s="529"/>
      <c r="BV33" s="529"/>
      <c r="BW33" s="529"/>
      <c r="BX33" s="529"/>
      <c r="BY33" s="529"/>
      <c r="BZ33" s="529"/>
      <c r="CA33" s="529"/>
      <c r="CB33" s="529"/>
      <c r="CC33" s="529"/>
      <c r="CD33" s="529"/>
      <c r="CE33" s="529"/>
      <c r="CF33" s="529"/>
      <c r="CG33" s="529"/>
      <c r="CH33" s="529"/>
      <c r="CI33" s="529"/>
      <c r="CJ33" s="529"/>
      <c r="CK33" s="529"/>
      <c r="CL33" s="529"/>
      <c r="CM33" s="529"/>
      <c r="CN33" s="529"/>
      <c r="CO33" s="529"/>
      <c r="CP33" s="529"/>
      <c r="CQ33" s="529"/>
      <c r="CR33" s="529"/>
      <c r="CS33" s="529"/>
      <c r="CT33" s="529"/>
    </row>
    <row r="34" spans="1:98">
      <c r="A34" s="348" t="s">
        <v>610</v>
      </c>
      <c r="B34" s="348" t="s">
        <v>614</v>
      </c>
      <c r="C34" s="9">
        <v>-10913</v>
      </c>
      <c r="D34" s="9">
        <v>-14626</v>
      </c>
      <c r="E34" s="9">
        <v>-14428</v>
      </c>
      <c r="F34" s="9">
        <v>-14094</v>
      </c>
      <c r="G34" s="9">
        <v>-13305</v>
      </c>
      <c r="H34" s="9">
        <v>-16044</v>
      </c>
      <c r="I34" s="9">
        <v>-13544</v>
      </c>
      <c r="J34" s="9">
        <v>-12208</v>
      </c>
      <c r="K34" s="9">
        <v>-12924</v>
      </c>
      <c r="L34" s="9">
        <v>-15138</v>
      </c>
      <c r="M34" s="9">
        <v>-15278</v>
      </c>
      <c r="N34" s="9">
        <v>-14709</v>
      </c>
      <c r="O34" s="9">
        <v>-11898</v>
      </c>
      <c r="P34" s="9">
        <v>-5661</v>
      </c>
      <c r="Q34" s="425">
        <v>-2077</v>
      </c>
      <c r="R34" s="425">
        <v>-1277</v>
      </c>
      <c r="S34" s="425">
        <v>-781</v>
      </c>
      <c r="T34" s="425">
        <v>-10</v>
      </c>
      <c r="U34" s="426">
        <v>-3634</v>
      </c>
      <c r="V34" s="511">
        <v>-9542</v>
      </c>
      <c r="W34" s="529"/>
      <c r="X34" s="529"/>
      <c r="Y34" s="529"/>
      <c r="Z34" s="529"/>
      <c r="AA34" s="529"/>
      <c r="AB34" s="529"/>
      <c r="AC34" s="529"/>
      <c r="AD34" s="529"/>
      <c r="AE34" s="529"/>
      <c r="AF34" s="529"/>
      <c r="AG34" s="529"/>
      <c r="AH34" s="529"/>
      <c r="AI34" s="529"/>
      <c r="AJ34" s="529"/>
      <c r="AK34" s="529"/>
      <c r="AL34" s="529"/>
      <c r="AM34" s="529"/>
      <c r="AN34" s="529"/>
      <c r="AO34" s="529"/>
      <c r="AP34" s="529"/>
      <c r="AQ34" s="529"/>
      <c r="AR34" s="529"/>
      <c r="AS34" s="529"/>
      <c r="AT34" s="529"/>
      <c r="AU34" s="529"/>
      <c r="AV34" s="529"/>
      <c r="AW34" s="529"/>
      <c r="AX34" s="529"/>
      <c r="AY34" s="529"/>
      <c r="AZ34" s="529"/>
      <c r="BA34" s="529"/>
      <c r="BB34" s="529"/>
      <c r="BC34" s="529"/>
      <c r="BD34" s="529"/>
      <c r="BE34" s="529"/>
      <c r="BF34" s="529"/>
      <c r="BG34" s="529"/>
      <c r="BH34" s="529"/>
      <c r="BI34" s="529"/>
      <c r="BJ34" s="529"/>
      <c r="BK34" s="529"/>
      <c r="BL34" s="529"/>
      <c r="BM34" s="529"/>
      <c r="BN34" s="529"/>
      <c r="BO34" s="529"/>
      <c r="BP34" s="529"/>
      <c r="BQ34" s="529"/>
      <c r="BR34" s="529"/>
      <c r="BS34" s="529"/>
      <c r="BT34" s="529"/>
      <c r="BU34" s="529"/>
      <c r="BV34" s="529"/>
      <c r="BW34" s="529"/>
      <c r="BX34" s="529"/>
      <c r="BY34" s="529"/>
      <c r="BZ34" s="529"/>
      <c r="CA34" s="529"/>
      <c r="CB34" s="529"/>
      <c r="CC34" s="529"/>
      <c r="CD34" s="529"/>
      <c r="CE34" s="529"/>
      <c r="CF34" s="529"/>
      <c r="CG34" s="529"/>
      <c r="CH34" s="529"/>
      <c r="CI34" s="529"/>
      <c r="CJ34" s="529"/>
      <c r="CK34" s="529"/>
      <c r="CL34" s="529"/>
      <c r="CM34" s="529"/>
      <c r="CN34" s="529"/>
      <c r="CO34" s="529"/>
      <c r="CP34" s="529"/>
      <c r="CQ34" s="529"/>
      <c r="CR34" s="529"/>
      <c r="CS34" s="529"/>
      <c r="CT34" s="529"/>
    </row>
    <row r="35" spans="1:98">
      <c r="A35" s="348" t="s">
        <v>611</v>
      </c>
      <c r="B35" s="348" t="s">
        <v>615</v>
      </c>
      <c r="C35" s="9">
        <v>-12773</v>
      </c>
      <c r="D35" s="9">
        <v>-11739</v>
      </c>
      <c r="E35" s="9">
        <v>-10384</v>
      </c>
      <c r="F35" s="9">
        <v>-11749</v>
      </c>
      <c r="G35" s="9">
        <v>-13262</v>
      </c>
      <c r="H35" s="9">
        <v>-9675</v>
      </c>
      <c r="I35" s="9">
        <v>-14232</v>
      </c>
      <c r="J35" s="9">
        <v>-16187</v>
      </c>
      <c r="K35" s="9">
        <v>-14066</v>
      </c>
      <c r="L35" s="9">
        <v>-17696</v>
      </c>
      <c r="M35" s="9">
        <v>-18754</v>
      </c>
      <c r="N35" s="9">
        <v>-19905</v>
      </c>
      <c r="O35" s="9">
        <v>-23574</v>
      </c>
      <c r="P35" s="9">
        <v>-15662</v>
      </c>
      <c r="Q35" s="425">
        <v>-8907</v>
      </c>
      <c r="R35" s="425">
        <v>-6223</v>
      </c>
      <c r="S35" s="425">
        <v>-6361</v>
      </c>
      <c r="T35" s="425">
        <v>-5883</v>
      </c>
      <c r="U35" s="426">
        <v>-4807</v>
      </c>
      <c r="V35" s="511">
        <v>-9475</v>
      </c>
      <c r="W35" s="529"/>
      <c r="X35" s="529"/>
      <c r="Y35" s="529"/>
      <c r="Z35" s="529"/>
      <c r="AA35" s="529"/>
      <c r="AB35" s="529"/>
      <c r="AC35" s="529"/>
      <c r="AD35" s="529"/>
      <c r="AE35" s="529"/>
      <c r="AF35" s="529"/>
      <c r="AG35" s="529"/>
      <c r="AH35" s="529"/>
      <c r="AI35" s="529"/>
      <c r="AJ35" s="529"/>
      <c r="AK35" s="529"/>
      <c r="AL35" s="529"/>
      <c r="AM35" s="529"/>
      <c r="AN35" s="529"/>
      <c r="AO35" s="529"/>
      <c r="AP35" s="529"/>
      <c r="AQ35" s="529"/>
      <c r="AR35" s="529"/>
      <c r="AS35" s="529"/>
      <c r="AT35" s="529"/>
      <c r="AU35" s="529"/>
      <c r="AV35" s="529"/>
      <c r="AW35" s="529"/>
      <c r="AX35" s="529"/>
      <c r="AY35" s="529"/>
      <c r="AZ35" s="529"/>
      <c r="BA35" s="529"/>
      <c r="BB35" s="529"/>
      <c r="BC35" s="529"/>
      <c r="BD35" s="529"/>
      <c r="BE35" s="529"/>
      <c r="BF35" s="529"/>
      <c r="BG35" s="529"/>
      <c r="BH35" s="529"/>
      <c r="BI35" s="529"/>
      <c r="BJ35" s="529"/>
      <c r="BK35" s="529"/>
      <c r="BL35" s="529"/>
      <c r="BM35" s="529"/>
      <c r="BN35" s="529"/>
      <c r="BO35" s="529"/>
      <c r="BP35" s="529"/>
      <c r="BQ35" s="529"/>
      <c r="BR35" s="529"/>
      <c r="BS35" s="529"/>
      <c r="BT35" s="529"/>
      <c r="BU35" s="529"/>
      <c r="BV35" s="529"/>
      <c r="BW35" s="529"/>
      <c r="BX35" s="529"/>
      <c r="BY35" s="529"/>
      <c r="BZ35" s="529"/>
      <c r="CA35" s="529"/>
      <c r="CB35" s="529"/>
      <c r="CC35" s="529"/>
      <c r="CD35" s="529"/>
      <c r="CE35" s="529"/>
      <c r="CF35" s="529"/>
      <c r="CG35" s="529"/>
      <c r="CH35" s="529"/>
      <c r="CI35" s="529"/>
      <c r="CJ35" s="529"/>
      <c r="CK35" s="529"/>
      <c r="CL35" s="529"/>
      <c r="CM35" s="529"/>
      <c r="CN35" s="529"/>
      <c r="CO35" s="529"/>
      <c r="CP35" s="529"/>
      <c r="CQ35" s="529"/>
      <c r="CR35" s="529"/>
      <c r="CS35" s="529"/>
      <c r="CT35" s="529"/>
    </row>
    <row r="36" spans="1:98">
      <c r="A36" s="348" t="s">
        <v>241</v>
      </c>
      <c r="B36" s="348" t="s">
        <v>152</v>
      </c>
      <c r="C36" s="9">
        <v>0</v>
      </c>
      <c r="D36" s="9">
        <v>0</v>
      </c>
      <c r="E36" s="9">
        <v>0</v>
      </c>
      <c r="F36" s="9">
        <v>0</v>
      </c>
      <c r="G36" s="9">
        <v>0</v>
      </c>
      <c r="H36" s="9">
        <v>0</v>
      </c>
      <c r="I36" s="9">
        <v>0</v>
      </c>
      <c r="J36" s="9"/>
      <c r="K36" s="9">
        <v>-4480</v>
      </c>
      <c r="L36" s="9">
        <v>-6272</v>
      </c>
      <c r="M36" s="9">
        <v>-5507</v>
      </c>
      <c r="N36" s="9">
        <v>-5339</v>
      </c>
      <c r="O36" s="9">
        <v>-5268</v>
      </c>
      <c r="P36" s="9">
        <v>-5023</v>
      </c>
      <c r="Q36" s="425">
        <v>-4568</v>
      </c>
      <c r="R36" s="425">
        <v>-4093</v>
      </c>
      <c r="S36" s="425">
        <v>-4190</v>
      </c>
      <c r="T36" s="425">
        <v>-3747</v>
      </c>
      <c r="U36" s="426">
        <v>-3477</v>
      </c>
      <c r="V36" s="511">
        <v>-3344</v>
      </c>
      <c r="W36" s="529"/>
      <c r="X36" s="529"/>
      <c r="Y36" s="529"/>
      <c r="Z36" s="529"/>
      <c r="AA36" s="529"/>
      <c r="AB36" s="529"/>
      <c r="AC36" s="529"/>
      <c r="AD36" s="529"/>
      <c r="AE36" s="529"/>
      <c r="AF36" s="529"/>
      <c r="AG36" s="529"/>
      <c r="AH36" s="529"/>
      <c r="AI36" s="529"/>
      <c r="AJ36" s="529"/>
      <c r="AK36" s="529"/>
      <c r="AL36" s="529"/>
      <c r="AM36" s="529"/>
      <c r="AN36" s="529"/>
      <c r="AO36" s="529"/>
      <c r="AP36" s="529"/>
      <c r="AQ36" s="529"/>
      <c r="AR36" s="529"/>
      <c r="AS36" s="529"/>
      <c r="AT36" s="529"/>
      <c r="AU36" s="529"/>
      <c r="AV36" s="529"/>
      <c r="AW36" s="529"/>
      <c r="AX36" s="529"/>
      <c r="AY36" s="529"/>
      <c r="AZ36" s="529"/>
      <c r="BA36" s="529"/>
      <c r="BB36" s="529"/>
      <c r="BC36" s="529"/>
      <c r="BD36" s="529"/>
      <c r="BE36" s="529"/>
      <c r="BF36" s="529"/>
      <c r="BG36" s="529"/>
      <c r="BH36" s="529"/>
      <c r="BI36" s="529"/>
      <c r="BJ36" s="529"/>
      <c r="BK36" s="529"/>
      <c r="BL36" s="529"/>
      <c r="BM36" s="529"/>
      <c r="BN36" s="529"/>
      <c r="BO36" s="529"/>
      <c r="BP36" s="529"/>
      <c r="BQ36" s="529"/>
      <c r="BR36" s="529"/>
      <c r="BS36" s="529"/>
      <c r="BT36" s="529"/>
      <c r="BU36" s="529"/>
      <c r="BV36" s="529"/>
      <c r="BW36" s="529"/>
      <c r="BX36" s="529"/>
      <c r="BY36" s="529"/>
      <c r="BZ36" s="529"/>
      <c r="CA36" s="529"/>
      <c r="CB36" s="529"/>
      <c r="CC36" s="529"/>
      <c r="CD36" s="529"/>
      <c r="CE36" s="529"/>
      <c r="CF36" s="529"/>
      <c r="CG36" s="529"/>
      <c r="CH36" s="529"/>
      <c r="CI36" s="529"/>
      <c r="CJ36" s="529"/>
      <c r="CK36" s="529"/>
      <c r="CL36" s="529"/>
      <c r="CM36" s="529"/>
      <c r="CN36" s="529"/>
      <c r="CO36" s="529"/>
      <c r="CP36" s="529"/>
      <c r="CQ36" s="529"/>
      <c r="CR36" s="529"/>
      <c r="CS36" s="529"/>
      <c r="CT36" s="529"/>
    </row>
    <row r="37" spans="1:98" ht="28.5">
      <c r="A37" s="348" t="s">
        <v>242</v>
      </c>
      <c r="B37" s="348" t="s">
        <v>245</v>
      </c>
      <c r="C37" s="9">
        <v>-44654</v>
      </c>
      <c r="D37" s="9">
        <v>-49014</v>
      </c>
      <c r="E37" s="9">
        <v>-51094</v>
      </c>
      <c r="F37" s="9">
        <v>-52335</v>
      </c>
      <c r="G37" s="9">
        <v>-50873</v>
      </c>
      <c r="H37" s="9">
        <v>-61865</v>
      </c>
      <c r="I37" s="9">
        <v>-64643</v>
      </c>
      <c r="J37" s="9">
        <v>-69099</v>
      </c>
      <c r="K37" s="9">
        <v>-67527</v>
      </c>
      <c r="L37" s="9">
        <v>-66299</v>
      </c>
      <c r="M37" s="9">
        <v>-68626</v>
      </c>
      <c r="N37" s="9">
        <v>-68507</v>
      </c>
      <c r="O37" s="9">
        <v>-68028</v>
      </c>
      <c r="P37" s="9">
        <v>-50124</v>
      </c>
      <c r="Q37" s="425">
        <v>-42494</v>
      </c>
      <c r="R37" s="425">
        <v>-38181</v>
      </c>
      <c r="S37" s="425">
        <v>-37162</v>
      </c>
      <c r="T37" s="425">
        <v>-37835</v>
      </c>
      <c r="U37" s="426">
        <v>-41379</v>
      </c>
      <c r="V37" s="511">
        <v>-45870</v>
      </c>
      <c r="W37" s="529"/>
      <c r="X37" s="529"/>
      <c r="Y37" s="529"/>
      <c r="Z37" s="529"/>
      <c r="AA37" s="529"/>
      <c r="AB37" s="529"/>
      <c r="AC37" s="529"/>
      <c r="AD37" s="529"/>
      <c r="AE37" s="529"/>
      <c r="AF37" s="529"/>
      <c r="AG37" s="529"/>
      <c r="AH37" s="529"/>
      <c r="AI37" s="529"/>
      <c r="AJ37" s="529"/>
      <c r="AK37" s="529"/>
      <c r="AL37" s="529"/>
      <c r="AM37" s="529"/>
      <c r="AN37" s="529"/>
      <c r="AO37" s="529"/>
      <c r="AP37" s="529"/>
      <c r="AQ37" s="529"/>
      <c r="AR37" s="529"/>
      <c r="AS37" s="529"/>
      <c r="AT37" s="529"/>
      <c r="AU37" s="529"/>
      <c r="AV37" s="529"/>
      <c r="AW37" s="529"/>
      <c r="AX37" s="529"/>
      <c r="AY37" s="529"/>
      <c r="AZ37" s="529"/>
      <c r="BA37" s="529"/>
      <c r="BB37" s="529"/>
      <c r="BC37" s="529"/>
      <c r="BD37" s="529"/>
      <c r="BE37" s="529"/>
      <c r="BF37" s="529"/>
      <c r="BG37" s="529"/>
      <c r="BH37" s="529"/>
      <c r="BI37" s="529"/>
      <c r="BJ37" s="529"/>
      <c r="BK37" s="529"/>
      <c r="BL37" s="529"/>
      <c r="BM37" s="529"/>
      <c r="BN37" s="529"/>
      <c r="BO37" s="529"/>
      <c r="BP37" s="529"/>
      <c r="BQ37" s="529"/>
      <c r="BR37" s="529"/>
      <c r="BS37" s="529"/>
      <c r="BT37" s="529"/>
      <c r="BU37" s="529"/>
      <c r="BV37" s="529"/>
      <c r="BW37" s="529"/>
      <c r="BX37" s="529"/>
      <c r="BY37" s="529"/>
      <c r="BZ37" s="529"/>
      <c r="CA37" s="529"/>
      <c r="CB37" s="529"/>
      <c r="CC37" s="529"/>
      <c r="CD37" s="529"/>
      <c r="CE37" s="529"/>
      <c r="CF37" s="529"/>
      <c r="CG37" s="529"/>
      <c r="CH37" s="529"/>
      <c r="CI37" s="529"/>
      <c r="CJ37" s="529"/>
      <c r="CK37" s="529"/>
      <c r="CL37" s="529"/>
      <c r="CM37" s="529"/>
      <c r="CN37" s="529"/>
      <c r="CO37" s="529"/>
      <c r="CP37" s="529"/>
      <c r="CQ37" s="529"/>
      <c r="CR37" s="529"/>
      <c r="CS37" s="529"/>
      <c r="CT37" s="529"/>
    </row>
    <row r="38" spans="1:98">
      <c r="A38" s="471" t="s">
        <v>237</v>
      </c>
      <c r="B38" s="471" t="s">
        <v>249</v>
      </c>
      <c r="C38" s="472">
        <v>0</v>
      </c>
      <c r="D38" s="472">
        <v>0</v>
      </c>
      <c r="E38" s="472">
        <v>0</v>
      </c>
      <c r="F38" s="472">
        <v>0</v>
      </c>
      <c r="G38" s="472">
        <v>0</v>
      </c>
      <c r="H38" s="472">
        <v>0</v>
      </c>
      <c r="I38" s="472">
        <v>0</v>
      </c>
      <c r="J38" s="472">
        <v>0</v>
      </c>
      <c r="K38" s="472">
        <v>0</v>
      </c>
      <c r="L38" s="472">
        <v>0</v>
      </c>
      <c r="M38" s="472">
        <v>0</v>
      </c>
      <c r="N38" s="472">
        <v>0</v>
      </c>
      <c r="O38" s="472">
        <v>0</v>
      </c>
      <c r="P38" s="472">
        <v>0</v>
      </c>
      <c r="Q38" s="472">
        <v>0</v>
      </c>
      <c r="R38" s="472">
        <v>0</v>
      </c>
      <c r="S38" s="472">
        <v>-11755</v>
      </c>
      <c r="T38" s="472">
        <v>-12001</v>
      </c>
      <c r="U38" s="426">
        <v>-11539</v>
      </c>
      <c r="V38" s="511">
        <v>-8078</v>
      </c>
      <c r="W38" s="529"/>
      <c r="X38" s="529"/>
      <c r="Y38" s="529"/>
      <c r="Z38" s="529"/>
      <c r="AA38" s="529"/>
      <c r="AB38" s="529"/>
      <c r="AC38" s="529"/>
      <c r="AD38" s="529"/>
      <c r="AE38" s="529"/>
      <c r="AF38" s="529"/>
      <c r="AG38" s="529"/>
      <c r="AH38" s="529"/>
      <c r="AI38" s="529"/>
      <c r="AJ38" s="529"/>
      <c r="AK38" s="529"/>
      <c r="AL38" s="529"/>
      <c r="AM38" s="529"/>
      <c r="AN38" s="529"/>
      <c r="AO38" s="529"/>
      <c r="AP38" s="529"/>
      <c r="AQ38" s="529"/>
      <c r="AR38" s="529"/>
      <c r="AS38" s="529"/>
      <c r="AT38" s="529"/>
      <c r="AU38" s="529"/>
      <c r="AV38" s="529"/>
      <c r="AW38" s="529"/>
      <c r="AX38" s="529"/>
      <c r="AY38" s="529"/>
      <c r="AZ38" s="529"/>
      <c r="BA38" s="529"/>
      <c r="BB38" s="529"/>
      <c r="BC38" s="529"/>
      <c r="BD38" s="529"/>
      <c r="BE38" s="529"/>
      <c r="BF38" s="529"/>
      <c r="BG38" s="529"/>
      <c r="BH38" s="529"/>
      <c r="BI38" s="529"/>
      <c r="BJ38" s="529"/>
      <c r="BK38" s="529"/>
      <c r="BL38" s="529"/>
      <c r="BM38" s="529"/>
      <c r="BN38" s="529"/>
      <c r="BO38" s="529"/>
      <c r="BP38" s="529"/>
      <c r="BQ38" s="529"/>
      <c r="BR38" s="529"/>
      <c r="BS38" s="529"/>
      <c r="BT38" s="529"/>
      <c r="BU38" s="529"/>
      <c r="BV38" s="529"/>
      <c r="BW38" s="529"/>
      <c r="BX38" s="529"/>
      <c r="BY38" s="529"/>
      <c r="BZ38" s="529"/>
      <c r="CA38" s="529"/>
      <c r="CB38" s="529"/>
      <c r="CC38" s="529"/>
      <c r="CD38" s="529"/>
      <c r="CE38" s="529"/>
      <c r="CF38" s="529"/>
      <c r="CG38" s="529"/>
      <c r="CH38" s="529"/>
      <c r="CI38" s="529"/>
      <c r="CJ38" s="529"/>
      <c r="CK38" s="529"/>
      <c r="CL38" s="529"/>
      <c r="CM38" s="529"/>
      <c r="CN38" s="529"/>
      <c r="CO38" s="529"/>
      <c r="CP38" s="529"/>
      <c r="CQ38" s="529"/>
      <c r="CR38" s="529"/>
      <c r="CS38" s="529"/>
      <c r="CT38" s="529"/>
    </row>
    <row r="39" spans="1:98" s="22" customFormat="1">
      <c r="A39" s="383" t="s">
        <v>86</v>
      </c>
      <c r="B39" s="383" t="s">
        <v>1</v>
      </c>
      <c r="C39" s="257">
        <v>1253996</v>
      </c>
      <c r="D39" s="257">
        <v>1302487</v>
      </c>
      <c r="E39" s="257">
        <v>1340966</v>
      </c>
      <c r="F39" s="257">
        <v>1379448</v>
      </c>
      <c r="G39" s="257">
        <v>1389827</v>
      </c>
      <c r="H39" s="257">
        <v>1396207</v>
      </c>
      <c r="I39" s="257">
        <v>1422219</v>
      </c>
      <c r="J39" s="257">
        <v>1534153</v>
      </c>
      <c r="K39" s="257">
        <v>1608600</v>
      </c>
      <c r="L39" s="257">
        <v>1623532</v>
      </c>
      <c r="M39" s="257">
        <v>1701034</v>
      </c>
      <c r="N39" s="257">
        <v>1647003</v>
      </c>
      <c r="O39" s="257">
        <v>1636313</v>
      </c>
      <c r="P39" s="257">
        <v>1458435</v>
      </c>
      <c r="Q39" s="429">
        <v>1382682</v>
      </c>
      <c r="R39" s="429">
        <v>1410719</v>
      </c>
      <c r="S39" s="429">
        <v>1376958</v>
      </c>
      <c r="T39" s="429">
        <v>1411088</v>
      </c>
      <c r="U39" s="429">
        <v>1443895</v>
      </c>
      <c r="V39" s="429">
        <v>1730504</v>
      </c>
      <c r="W39" s="533"/>
      <c r="X39" s="533"/>
      <c r="Y39" s="533"/>
      <c r="Z39" s="533"/>
      <c r="AA39" s="533"/>
      <c r="AB39" s="533"/>
      <c r="AC39" s="533"/>
      <c r="AD39" s="533"/>
      <c r="AE39" s="533"/>
      <c r="AF39" s="533"/>
      <c r="AG39" s="533"/>
      <c r="AH39" s="533"/>
      <c r="AI39" s="533"/>
      <c r="AJ39" s="533"/>
      <c r="AK39" s="533"/>
      <c r="AL39" s="533"/>
      <c r="AM39" s="533"/>
      <c r="AN39" s="533"/>
      <c r="AO39" s="533"/>
      <c r="AP39" s="533"/>
      <c r="AQ39" s="533"/>
      <c r="AR39" s="533"/>
      <c r="AS39" s="533"/>
      <c r="AT39" s="533"/>
      <c r="AU39" s="533"/>
      <c r="AV39" s="533"/>
      <c r="AW39" s="533"/>
      <c r="AX39" s="533"/>
      <c r="AY39" s="533"/>
      <c r="AZ39" s="533"/>
      <c r="BA39" s="533"/>
      <c r="BB39" s="533"/>
      <c r="BC39" s="533"/>
      <c r="BD39" s="533"/>
      <c r="BE39" s="533"/>
      <c r="BF39" s="533"/>
      <c r="BG39" s="533"/>
      <c r="BH39" s="533"/>
      <c r="BI39" s="533"/>
      <c r="BJ39" s="533"/>
      <c r="BK39" s="533"/>
      <c r="BL39" s="533"/>
      <c r="BM39" s="533"/>
      <c r="BN39" s="533"/>
      <c r="BO39" s="533"/>
      <c r="BP39" s="533"/>
      <c r="BQ39" s="533"/>
      <c r="BR39" s="533"/>
      <c r="BS39" s="533"/>
      <c r="BT39" s="533"/>
      <c r="BU39" s="533"/>
      <c r="BV39" s="533"/>
      <c r="BW39" s="533"/>
      <c r="BX39" s="533"/>
      <c r="BY39" s="533"/>
      <c r="BZ39" s="533"/>
      <c r="CA39" s="533"/>
      <c r="CB39" s="533"/>
      <c r="CC39" s="533"/>
      <c r="CD39" s="533"/>
      <c r="CE39" s="533"/>
      <c r="CF39" s="533"/>
      <c r="CG39" s="533"/>
      <c r="CH39" s="533"/>
      <c r="CI39" s="533"/>
      <c r="CJ39" s="533"/>
      <c r="CK39" s="533"/>
      <c r="CL39" s="533"/>
      <c r="CM39" s="533"/>
      <c r="CN39" s="533"/>
      <c r="CO39" s="533"/>
      <c r="CP39" s="533"/>
      <c r="CQ39" s="533"/>
      <c r="CR39" s="533"/>
      <c r="CS39" s="533"/>
      <c r="CT39" s="533"/>
    </row>
    <row r="40" spans="1:98">
      <c r="Q40" s="430"/>
      <c r="R40" s="430"/>
      <c r="S40" s="430"/>
      <c r="T40" s="430"/>
      <c r="U40" s="430"/>
      <c r="V40" s="430"/>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4"/>
      <c r="AY40" s="534"/>
      <c r="AZ40" s="534"/>
      <c r="BA40" s="534"/>
      <c r="BB40" s="534"/>
      <c r="BC40" s="534"/>
      <c r="BD40" s="534"/>
      <c r="BE40" s="534"/>
      <c r="BF40" s="534"/>
      <c r="BG40" s="534"/>
      <c r="BH40" s="534"/>
      <c r="BI40" s="534"/>
      <c r="BJ40" s="534"/>
      <c r="BK40" s="534"/>
      <c r="BL40" s="534"/>
      <c r="BM40" s="534"/>
      <c r="BN40" s="534"/>
      <c r="BO40" s="534"/>
      <c r="BP40" s="534"/>
      <c r="BQ40" s="534"/>
      <c r="BR40" s="534"/>
      <c r="BS40" s="534"/>
      <c r="BT40" s="534"/>
      <c r="BU40" s="534"/>
      <c r="BV40" s="534"/>
      <c r="BW40" s="534"/>
      <c r="BX40" s="534"/>
      <c r="BY40" s="534"/>
      <c r="BZ40" s="534"/>
      <c r="CA40" s="534"/>
      <c r="CB40" s="534"/>
      <c r="CC40" s="534"/>
      <c r="CD40" s="534"/>
      <c r="CE40" s="534"/>
      <c r="CF40" s="534"/>
      <c r="CG40" s="534"/>
      <c r="CH40" s="534"/>
      <c r="CI40" s="534"/>
      <c r="CJ40" s="534"/>
      <c r="CK40" s="534"/>
      <c r="CL40" s="534"/>
      <c r="CM40" s="534"/>
      <c r="CN40" s="534"/>
      <c r="CO40" s="534"/>
      <c r="CP40" s="534"/>
      <c r="CQ40" s="534"/>
      <c r="CR40" s="534"/>
      <c r="CS40" s="534"/>
      <c r="CT40" s="534"/>
    </row>
    <row r="41" spans="1:98">
      <c r="O41" s="320" t="e">
        <v>#REF!</v>
      </c>
      <c r="P41" s="320" t="e">
        <v>#REF!</v>
      </c>
      <c r="Q41" s="320" t="e">
        <v>#REF!</v>
      </c>
      <c r="R41" s="320" t="e">
        <v>#REF!</v>
      </c>
      <c r="S41" s="320" t="e">
        <v>#REF!</v>
      </c>
      <c r="T41" s="320" t="e">
        <v>#REF!</v>
      </c>
      <c r="U41" s="320" t="e">
        <v>#REF!</v>
      </c>
      <c r="V41" s="320" t="e">
        <v>#REF!</v>
      </c>
      <c r="W41" s="534"/>
      <c r="X41" s="534"/>
      <c r="Y41" s="534"/>
      <c r="Z41" s="534"/>
      <c r="AA41" s="534"/>
      <c r="AB41" s="534"/>
      <c r="AC41" s="534"/>
      <c r="AD41" s="534"/>
      <c r="AE41" s="534"/>
      <c r="AF41" s="534"/>
      <c r="AG41" s="534"/>
      <c r="AH41" s="534"/>
      <c r="AI41" s="534"/>
      <c r="AJ41" s="534"/>
      <c r="AK41" s="534"/>
      <c r="AL41" s="534"/>
      <c r="AM41" s="534"/>
      <c r="AN41" s="534"/>
      <c r="AO41" s="534"/>
      <c r="AP41" s="534"/>
      <c r="AQ41" s="534"/>
      <c r="AR41" s="534"/>
      <c r="AS41" s="534"/>
      <c r="AT41" s="534"/>
      <c r="AU41" s="534"/>
      <c r="AV41" s="534"/>
      <c r="AW41" s="534"/>
      <c r="AX41" s="534"/>
      <c r="AY41" s="534"/>
      <c r="AZ41" s="534"/>
      <c r="BA41" s="534"/>
      <c r="BB41" s="534"/>
      <c r="BC41" s="534"/>
      <c r="BD41" s="534"/>
      <c r="BE41" s="534"/>
      <c r="BF41" s="534"/>
      <c r="BG41" s="534"/>
      <c r="BH41" s="534"/>
      <c r="BI41" s="534"/>
      <c r="BJ41" s="534"/>
      <c r="BK41" s="534"/>
      <c r="BL41" s="534"/>
      <c r="BM41" s="534"/>
      <c r="BN41" s="534"/>
      <c r="BO41" s="534"/>
      <c r="BP41" s="534"/>
      <c r="BQ41" s="534"/>
      <c r="BR41" s="534"/>
      <c r="BS41" s="534"/>
      <c r="BT41" s="534"/>
      <c r="BU41" s="534"/>
      <c r="BV41" s="534"/>
      <c r="BW41" s="534"/>
      <c r="BX41" s="534"/>
      <c r="BY41" s="534"/>
      <c r="BZ41" s="534"/>
      <c r="CA41" s="534"/>
      <c r="CB41" s="534"/>
      <c r="CC41" s="534"/>
      <c r="CD41" s="534"/>
      <c r="CE41" s="534"/>
      <c r="CF41" s="534"/>
      <c r="CG41" s="534"/>
      <c r="CH41" s="534"/>
      <c r="CI41" s="534"/>
      <c r="CJ41" s="534"/>
      <c r="CK41" s="534"/>
      <c r="CL41" s="534"/>
      <c r="CM41" s="534"/>
      <c r="CN41" s="534"/>
      <c r="CO41" s="534"/>
      <c r="CP41" s="534"/>
      <c r="CQ41" s="534"/>
      <c r="CR41" s="534"/>
      <c r="CS41" s="534"/>
      <c r="CT41" s="534"/>
    </row>
    <row r="42" spans="1:98">
      <c r="Q42" s="430"/>
      <c r="R42" s="430"/>
      <c r="S42" s="430"/>
      <c r="T42" s="430"/>
      <c r="U42" s="430"/>
      <c r="V42" s="430"/>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4"/>
      <c r="AY42" s="534"/>
      <c r="AZ42" s="534"/>
      <c r="BA42" s="534"/>
      <c r="BB42" s="534"/>
      <c r="BC42" s="534"/>
      <c r="BD42" s="534"/>
      <c r="BE42" s="534"/>
      <c r="BF42" s="534"/>
      <c r="BG42" s="534"/>
      <c r="BH42" s="534"/>
      <c r="BI42" s="534"/>
      <c r="BJ42" s="534"/>
      <c r="BK42" s="534"/>
      <c r="BL42" s="534"/>
      <c r="BM42" s="534"/>
      <c r="BN42" s="534"/>
      <c r="BO42" s="534"/>
      <c r="BP42" s="534"/>
      <c r="BQ42" s="534"/>
      <c r="BR42" s="534"/>
      <c r="BS42" s="534"/>
      <c r="BT42" s="534"/>
      <c r="BU42" s="534"/>
      <c r="BV42" s="534"/>
      <c r="BW42" s="534"/>
      <c r="BX42" s="534"/>
      <c r="BY42" s="534"/>
      <c r="BZ42" s="534"/>
      <c r="CA42" s="534"/>
      <c r="CB42" s="534"/>
      <c r="CC42" s="534"/>
      <c r="CD42" s="534"/>
      <c r="CE42" s="534"/>
      <c r="CF42" s="534"/>
      <c r="CG42" s="534"/>
      <c r="CH42" s="534"/>
      <c r="CI42" s="534"/>
      <c r="CJ42" s="534"/>
      <c r="CK42" s="534"/>
      <c r="CL42" s="534"/>
      <c r="CM42" s="534"/>
      <c r="CN42" s="534"/>
      <c r="CO42" s="534"/>
      <c r="CP42" s="534"/>
      <c r="CQ42" s="534"/>
      <c r="CR42" s="534"/>
      <c r="CS42" s="534"/>
      <c r="CT42" s="534"/>
    </row>
    <row r="43" spans="1:98">
      <c r="Q43" s="430"/>
      <c r="R43" s="430"/>
      <c r="S43" s="430"/>
      <c r="T43" s="430"/>
      <c r="U43" s="430"/>
      <c r="V43" s="430"/>
      <c r="W43" s="534"/>
      <c r="X43" s="534"/>
      <c r="Y43" s="534"/>
      <c r="Z43" s="534"/>
      <c r="AA43" s="534"/>
      <c r="AB43" s="534"/>
      <c r="AC43" s="534"/>
      <c r="AD43" s="534"/>
      <c r="AE43" s="534"/>
      <c r="AF43" s="534"/>
      <c r="AG43" s="534"/>
      <c r="AH43" s="534"/>
      <c r="AI43" s="534"/>
      <c r="AJ43" s="534"/>
      <c r="AK43" s="534"/>
      <c r="AL43" s="534"/>
      <c r="AM43" s="534"/>
      <c r="AN43" s="534"/>
      <c r="AO43" s="534"/>
      <c r="AP43" s="534"/>
      <c r="AQ43" s="534"/>
      <c r="AR43" s="534"/>
      <c r="AS43" s="534"/>
      <c r="AT43" s="534"/>
      <c r="AU43" s="534"/>
      <c r="AV43" s="534"/>
      <c r="AW43" s="534"/>
      <c r="AX43" s="534"/>
      <c r="AY43" s="534"/>
      <c r="AZ43" s="534"/>
      <c r="BA43" s="534"/>
      <c r="BB43" s="534"/>
      <c r="BC43" s="534"/>
      <c r="BD43" s="534"/>
      <c r="BE43" s="534"/>
      <c r="BF43" s="534"/>
      <c r="BG43" s="534"/>
      <c r="BH43" s="534"/>
      <c r="BI43" s="534"/>
      <c r="BJ43" s="534"/>
      <c r="BK43" s="534"/>
      <c r="BL43" s="534"/>
      <c r="BM43" s="534"/>
      <c r="BN43" s="534"/>
      <c r="BO43" s="534"/>
      <c r="BP43" s="534"/>
      <c r="BQ43" s="534"/>
      <c r="BR43" s="534"/>
      <c r="BS43" s="534"/>
      <c r="BT43" s="534"/>
      <c r="BU43" s="534"/>
      <c r="BV43" s="534"/>
      <c r="BW43" s="534"/>
      <c r="BX43" s="534"/>
      <c r="BY43" s="534"/>
      <c r="BZ43" s="534"/>
      <c r="CA43" s="534"/>
      <c r="CB43" s="534"/>
      <c r="CC43" s="534"/>
      <c r="CD43" s="534"/>
      <c r="CE43" s="534"/>
      <c r="CF43" s="534"/>
      <c r="CG43" s="534"/>
      <c r="CH43" s="534"/>
      <c r="CI43" s="534"/>
      <c r="CJ43" s="534"/>
      <c r="CK43" s="534"/>
      <c r="CL43" s="534"/>
      <c r="CM43" s="534"/>
      <c r="CN43" s="534"/>
      <c r="CO43" s="534"/>
      <c r="CP43" s="534"/>
      <c r="CQ43" s="534"/>
      <c r="CR43" s="534"/>
      <c r="CS43" s="534"/>
      <c r="CT43" s="534"/>
    </row>
    <row r="44" spans="1:98">
      <c r="Q44" s="430"/>
      <c r="R44" s="430"/>
      <c r="S44" s="430"/>
      <c r="T44" s="430"/>
      <c r="U44" s="430"/>
      <c r="V44" s="430"/>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534"/>
      <c r="BU44" s="534"/>
      <c r="BV44" s="534"/>
      <c r="BW44" s="534"/>
      <c r="BX44" s="534"/>
      <c r="BY44" s="534"/>
      <c r="BZ44" s="534"/>
      <c r="CA44" s="534"/>
      <c r="CB44" s="534"/>
      <c r="CC44" s="534"/>
      <c r="CD44" s="534"/>
      <c r="CE44" s="534"/>
      <c r="CF44" s="534"/>
      <c r="CG44" s="534"/>
      <c r="CH44" s="534"/>
      <c r="CI44" s="534"/>
      <c r="CJ44" s="534"/>
      <c r="CK44" s="534"/>
      <c r="CL44" s="534"/>
      <c r="CM44" s="534"/>
      <c r="CN44" s="534"/>
      <c r="CO44" s="534"/>
      <c r="CP44" s="534"/>
      <c r="CQ44" s="534"/>
      <c r="CR44" s="534"/>
      <c r="CS44" s="534"/>
      <c r="CT44" s="534"/>
    </row>
    <row r="45" spans="1:98">
      <c r="R45" s="421"/>
      <c r="S45" s="421"/>
      <c r="T45" s="421"/>
      <c r="U45" s="421"/>
      <c r="V45" s="421"/>
    </row>
  </sheetData>
  <customSheetViews>
    <customSheetView guid="{FD6B9644-7869-4AE4-B5F4-2F6A3AB7CBDB}" hiddenRows="1">
      <pane xSplit="2" ySplit="1" topLeftCell="C2" activePane="bottomRight" state="frozen"/>
      <selection pane="bottomRight" activeCell="AA9" sqref="AA9"/>
      <pageMargins left="0.7" right="0.7" top="0.75" bottom="0.75" header="0.3" footer="0.3"/>
      <pageSetup paperSize="9" orientation="portrait" horizontalDpi="1200" verticalDpi="1200" r:id="rId1"/>
    </customSheetView>
    <customSheetView guid="{9AF4A83C-CF57-4B40-8A74-6A0EA6C2FE5C}" hiddenRows="1">
      <pane xSplit="2" ySplit="1" topLeftCell="M2" activePane="bottomRight" state="frozen"/>
      <selection pane="bottomRight" activeCell="B9" sqref="B9"/>
      <pageMargins left="0.7" right="0.7" top="0.75" bottom="0.75" header="0.3" footer="0.3"/>
      <pageSetup paperSize="9" orientation="portrait" horizontalDpi="1200" verticalDpi="1200" r:id="rId2"/>
    </customSheetView>
    <customSheetView guid="{687A4863-1825-4D63-B732-E76682E6DE4F}" scale="64" hiddenRows="1" hiddenColumns="1" topLeftCell="A16">
      <selection activeCell="AA14" sqref="AA14"/>
      <pageMargins left="0.7" right="0.7" top="0.75" bottom="0.75" header="0.3" footer="0.3"/>
      <pageSetup paperSize="9" orientation="portrait" r:id="rId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8DA78CF1-615A-4626-9893-6751995631A4}">
      <pane xSplit="2" ySplit="1" topLeftCell="I8" activePane="bottomRight" state="frozen"/>
      <selection pane="bottomRight" activeCell="U39" sqref="U39"/>
      <pageMargins left="0.7" right="0.7" top="0.75" bottom="0.75" header="0.3" footer="0.3"/>
    </customSheetView>
    <customSheetView guid="{12F8D032-8143-430B-8DFF-852E8796C402}" topLeftCell="O1">
      <selection activeCell="O1" sqref="O1:Z1048576"/>
      <pageMargins left="0.7" right="0.7" top="0.75" bottom="0.75" header="0.3" footer="0.3"/>
    </customSheetView>
    <customSheetView guid="{899D69CD-4B7E-42BC-9944-5BD922EB798C}" topLeftCell="I1">
      <selection activeCell="R14" sqref="R14"/>
      <pageMargins left="0.7" right="0.7" top="0.75" bottom="0.75" header="0.3" footer="0.3"/>
      <pageSetup paperSize="9" orientation="portrait" r:id="rId4"/>
    </customSheetView>
    <customSheetView guid="{25FAB884-5E17-4008-8139-33D910C7DEFE}">
      <selection activeCell="A40" sqref="A40:XFD40"/>
      <pageMargins left="0.7" right="0.7" top="0.75" bottom="0.75" header="0.3" footer="0.3"/>
      <pageSetup paperSize="9" orientation="portrait" r:id="rId5"/>
    </customSheetView>
  </customSheetViews>
  <pageMargins left="0.7" right="0.7" top="0.75" bottom="0.75" header="0.3" footer="0.3"/>
  <pageSetup paperSize="9" orientation="portrait" horizontalDpi="1200" verticalDpi="1200"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71"/>
  <sheetViews>
    <sheetView showGridLines="0" showRuler="0" zoomScale="110" zoomScaleNormal="110" workbookViewId="0">
      <pane xSplit="2" ySplit="2" topLeftCell="C3" activePane="bottomRight" state="frozen"/>
      <selection pane="topRight" activeCell="C1" sqref="C1"/>
      <selection pane="bottomLeft" activeCell="A3" sqref="A3"/>
      <selection pane="bottomRight" activeCell="C75" sqref="C75"/>
    </sheetView>
  </sheetViews>
  <sheetFormatPr defaultColWidth="9.140625" defaultRowHeight="12" customHeight="1"/>
  <cols>
    <col min="1" max="1" width="50.85546875" style="6" customWidth="1"/>
    <col min="2" max="2" width="51.85546875" style="6" bestFit="1" customWidth="1"/>
    <col min="3" max="4" width="9.140625" style="6" customWidth="1"/>
    <col min="5" max="5" width="9.5703125" style="6" customWidth="1"/>
    <col min="6" max="7" width="9.140625" style="6" customWidth="1"/>
    <col min="8" max="8" width="9.5703125" style="6" customWidth="1"/>
    <col min="9" max="9" width="9.140625" style="6" customWidth="1"/>
    <col min="10" max="10" width="9.5703125" style="6" customWidth="1"/>
    <col min="11" max="11" width="9.5703125" style="320" customWidth="1"/>
    <col min="12" max="18" width="9.5703125" style="6" customWidth="1"/>
    <col min="19" max="19" width="9.5703125" style="6" bestFit="1" customWidth="1"/>
    <col min="20" max="20" width="9.5703125" style="6" customWidth="1"/>
    <col min="21" max="22" width="10.5703125" style="6" customWidth="1"/>
    <col min="23" max="23" width="9.140625" style="6"/>
    <col min="24" max="30" width="9.140625" style="451"/>
    <col min="31" max="16384" width="9.140625" style="6"/>
  </cols>
  <sheetData>
    <row r="1" spans="1:30" ht="15" customHeight="1" thickBot="1">
      <c r="C1" s="476"/>
      <c r="D1" s="476"/>
      <c r="E1" s="476"/>
      <c r="F1" s="476"/>
      <c r="G1" s="476"/>
      <c r="H1" s="476"/>
      <c r="I1" s="476"/>
      <c r="J1" s="476"/>
      <c r="K1" s="476"/>
      <c r="L1" s="476"/>
      <c r="M1" s="476"/>
      <c r="N1" s="476"/>
      <c r="O1" s="476"/>
      <c r="P1" s="476"/>
      <c r="Q1" s="476"/>
      <c r="R1" s="476"/>
      <c r="S1" s="384"/>
      <c r="T1" s="384"/>
    </row>
    <row r="2" spans="1:30" ht="15" customHeight="1" thickBot="1">
      <c r="A2" s="371" t="s">
        <v>87</v>
      </c>
      <c r="B2" s="371" t="s">
        <v>2</v>
      </c>
      <c r="C2" s="384" t="s">
        <v>181</v>
      </c>
      <c r="D2" s="384" t="s">
        <v>182</v>
      </c>
      <c r="E2" s="384" t="s">
        <v>183</v>
      </c>
      <c r="F2" s="384" t="s">
        <v>184</v>
      </c>
      <c r="G2" s="384" t="s">
        <v>185</v>
      </c>
      <c r="H2" s="384" t="s">
        <v>186</v>
      </c>
      <c r="I2" s="384" t="s">
        <v>187</v>
      </c>
      <c r="J2" s="384" t="s">
        <v>188</v>
      </c>
      <c r="K2" s="384" t="s">
        <v>189</v>
      </c>
      <c r="L2" s="384" t="s">
        <v>190</v>
      </c>
      <c r="M2" s="384" t="s">
        <v>595</v>
      </c>
      <c r="N2" s="384" t="s">
        <v>603</v>
      </c>
      <c r="O2" s="384" t="s">
        <v>636</v>
      </c>
      <c r="P2" s="384" t="s">
        <v>640</v>
      </c>
      <c r="Q2" s="384" t="s">
        <v>651</v>
      </c>
      <c r="R2" s="384" t="s">
        <v>665</v>
      </c>
      <c r="S2" s="384" t="s">
        <v>669</v>
      </c>
      <c r="T2" s="384" t="s">
        <v>674</v>
      </c>
      <c r="U2" s="496" t="s">
        <v>678</v>
      </c>
      <c r="V2" s="496" t="s">
        <v>690</v>
      </c>
    </row>
    <row r="3" spans="1:30" ht="15" customHeight="1">
      <c r="A3" s="385" t="s">
        <v>191</v>
      </c>
      <c r="B3" s="385" t="s">
        <v>192</v>
      </c>
      <c r="C3" s="386">
        <v>83361</v>
      </c>
      <c r="D3" s="386">
        <v>85518</v>
      </c>
      <c r="E3" s="386">
        <v>83848</v>
      </c>
      <c r="F3" s="386">
        <v>85579</v>
      </c>
      <c r="G3" s="386">
        <v>81499</v>
      </c>
      <c r="H3" s="386">
        <v>80399</v>
      </c>
      <c r="I3" s="386">
        <v>78480</v>
      </c>
      <c r="J3" s="386">
        <v>82879</v>
      </c>
      <c r="K3" s="386">
        <v>81089</v>
      </c>
      <c r="L3" s="386">
        <v>81656</v>
      </c>
      <c r="M3" s="386">
        <v>82570</v>
      </c>
      <c r="N3" s="386">
        <v>81656</v>
      </c>
      <c r="O3" s="386">
        <v>79707</v>
      </c>
      <c r="P3" s="386">
        <v>73557</v>
      </c>
      <c r="Q3" s="386">
        <v>78479</v>
      </c>
      <c r="R3" s="386">
        <v>80906</v>
      </c>
      <c r="S3" s="386">
        <v>97970</v>
      </c>
      <c r="T3" s="386">
        <v>94908</v>
      </c>
      <c r="U3" s="497">
        <v>102230</v>
      </c>
      <c r="V3" s="497">
        <v>104214</v>
      </c>
      <c r="X3" s="519"/>
      <c r="Y3" s="519"/>
    </row>
    <row r="4" spans="1:30" ht="26.1" customHeight="1">
      <c r="A4" s="387" t="s">
        <v>576</v>
      </c>
      <c r="B4" s="387" t="s">
        <v>577</v>
      </c>
      <c r="C4" s="386">
        <v>78240</v>
      </c>
      <c r="D4" s="386">
        <v>81798</v>
      </c>
      <c r="E4" s="386">
        <v>87134</v>
      </c>
      <c r="F4" s="386">
        <v>89192</v>
      </c>
      <c r="G4" s="386">
        <v>84417</v>
      </c>
      <c r="H4" s="386">
        <v>94901</v>
      </c>
      <c r="I4" s="386">
        <v>94726</v>
      </c>
      <c r="J4" s="386">
        <v>110839</v>
      </c>
      <c r="K4" s="386">
        <v>100706</v>
      </c>
      <c r="L4" s="386">
        <v>99012</v>
      </c>
      <c r="M4" s="386">
        <v>102697</v>
      </c>
      <c r="N4" s="386">
        <v>122720</v>
      </c>
      <c r="O4" s="386">
        <v>93088</v>
      </c>
      <c r="P4" s="386">
        <v>97888</v>
      </c>
      <c r="Q4" s="386">
        <v>109844</v>
      </c>
      <c r="R4" s="386">
        <v>104398</v>
      </c>
      <c r="S4" s="386">
        <v>113117</v>
      </c>
      <c r="T4" s="386">
        <v>95712</v>
      </c>
      <c r="U4" s="497">
        <v>110256</v>
      </c>
      <c r="V4" s="497">
        <v>120343</v>
      </c>
      <c r="Y4" s="519"/>
    </row>
    <row r="5" spans="1:30" ht="15" customHeight="1">
      <c r="A5" s="385" t="s">
        <v>193</v>
      </c>
      <c r="B5" s="385" t="s">
        <v>194</v>
      </c>
      <c r="C5" s="386">
        <v>12788</v>
      </c>
      <c r="D5" s="386">
        <v>11831</v>
      </c>
      <c r="E5" s="386">
        <v>16345</v>
      </c>
      <c r="F5" s="386">
        <v>19339</v>
      </c>
      <c r="G5" s="386">
        <v>14821</v>
      </c>
      <c r="H5" s="386">
        <v>14935</v>
      </c>
      <c r="I5" s="386">
        <v>14740</v>
      </c>
      <c r="J5" s="386">
        <v>26026</v>
      </c>
      <c r="K5" s="386">
        <v>17391</v>
      </c>
      <c r="L5" s="386">
        <v>16853</v>
      </c>
      <c r="M5" s="386">
        <v>17837</v>
      </c>
      <c r="N5" s="386">
        <v>20337</v>
      </c>
      <c r="O5" s="386">
        <v>23810</v>
      </c>
      <c r="P5" s="386">
        <v>18452</v>
      </c>
      <c r="Q5" s="386">
        <v>23531</v>
      </c>
      <c r="R5" s="386">
        <v>26188</v>
      </c>
      <c r="S5" s="386">
        <v>26049</v>
      </c>
      <c r="T5" s="386">
        <v>26589</v>
      </c>
      <c r="U5" s="497">
        <v>30028</v>
      </c>
      <c r="V5" s="497">
        <v>28816</v>
      </c>
    </row>
    <row r="6" spans="1:30" ht="15" customHeight="1">
      <c r="A6" s="385" t="s">
        <v>195</v>
      </c>
      <c r="B6" s="385" t="s">
        <v>196</v>
      </c>
      <c r="C6" s="386">
        <v>78131</v>
      </c>
      <c r="D6" s="386">
        <v>84907</v>
      </c>
      <c r="E6" s="386">
        <v>91823</v>
      </c>
      <c r="F6" s="386">
        <v>91195</v>
      </c>
      <c r="G6" s="386">
        <v>89091</v>
      </c>
      <c r="H6" s="386">
        <v>100549</v>
      </c>
      <c r="I6" s="386">
        <v>96500</v>
      </c>
      <c r="J6" s="386">
        <v>109843</v>
      </c>
      <c r="K6" s="386">
        <v>106851</v>
      </c>
      <c r="L6" s="386">
        <v>113794</v>
      </c>
      <c r="M6" s="386">
        <v>111614</v>
      </c>
      <c r="N6" s="386">
        <v>110458</v>
      </c>
      <c r="O6" s="386">
        <v>121539</v>
      </c>
      <c r="P6" s="386">
        <v>104174</v>
      </c>
      <c r="Q6" s="386">
        <v>116339</v>
      </c>
      <c r="R6" s="386">
        <v>126765</v>
      </c>
      <c r="S6" s="386">
        <v>119814</v>
      </c>
      <c r="T6" s="386">
        <v>136633</v>
      </c>
      <c r="U6" s="497">
        <v>153602</v>
      </c>
      <c r="V6" s="497">
        <v>162524</v>
      </c>
    </row>
    <row r="7" spans="1:30" ht="15" customHeight="1">
      <c r="A7" s="385" t="s">
        <v>672</v>
      </c>
      <c r="B7" s="385"/>
      <c r="C7" s="386">
        <v>58283</v>
      </c>
      <c r="D7" s="386">
        <v>61020</v>
      </c>
      <c r="E7" s="386">
        <v>61082</v>
      </c>
      <c r="F7" s="386">
        <v>66173</v>
      </c>
      <c r="G7" s="386">
        <v>59720</v>
      </c>
      <c r="H7" s="386">
        <v>60289</v>
      </c>
      <c r="I7" s="386">
        <v>62076</v>
      </c>
      <c r="J7" s="386">
        <v>63190</v>
      </c>
      <c r="K7" s="386">
        <v>58789</v>
      </c>
      <c r="L7" s="386">
        <v>59649</v>
      </c>
      <c r="M7" s="386">
        <v>60854</v>
      </c>
      <c r="N7" s="386">
        <v>59516</v>
      </c>
      <c r="O7" s="386">
        <v>53593</v>
      </c>
      <c r="P7" s="386">
        <v>49638</v>
      </c>
      <c r="Q7" s="386">
        <v>57203</v>
      </c>
      <c r="R7" s="386">
        <v>62657</v>
      </c>
      <c r="S7" s="386">
        <v>58462</v>
      </c>
      <c r="T7" s="386">
        <v>60311</v>
      </c>
      <c r="U7" s="497">
        <v>63547</v>
      </c>
      <c r="V7" s="497">
        <v>66343</v>
      </c>
    </row>
    <row r="8" spans="1:30" ht="15" customHeight="1">
      <c r="A8" s="385" t="s">
        <v>683</v>
      </c>
      <c r="B8" s="385" t="s">
        <v>670</v>
      </c>
      <c r="C8" s="386">
        <v>68751</v>
      </c>
      <c r="D8" s="386">
        <v>71455</v>
      </c>
      <c r="E8" s="386">
        <v>101339</v>
      </c>
      <c r="F8" s="386">
        <v>88892</v>
      </c>
      <c r="G8" s="386">
        <v>73537</v>
      </c>
      <c r="H8" s="386">
        <v>95008</v>
      </c>
      <c r="I8" s="386">
        <v>74282</v>
      </c>
      <c r="J8" s="386">
        <v>86594</v>
      </c>
      <c r="K8" s="386">
        <v>76340</v>
      </c>
      <c r="L8" s="386">
        <v>95744</v>
      </c>
      <c r="M8" s="386">
        <v>83041</v>
      </c>
      <c r="N8" s="386">
        <v>81846</v>
      </c>
      <c r="O8" s="386">
        <v>78588</v>
      </c>
      <c r="P8" s="386">
        <v>76146</v>
      </c>
      <c r="Q8" s="386">
        <v>91268</v>
      </c>
      <c r="R8" s="386">
        <v>92474</v>
      </c>
      <c r="S8" s="386">
        <v>85235</v>
      </c>
      <c r="T8" s="386">
        <v>87008</v>
      </c>
      <c r="U8" s="497">
        <v>83503</v>
      </c>
      <c r="V8" s="497">
        <v>88070</v>
      </c>
    </row>
    <row r="9" spans="1:30" ht="15" customHeight="1">
      <c r="A9" s="385" t="s">
        <v>198</v>
      </c>
      <c r="B9" s="385" t="s">
        <v>199</v>
      </c>
      <c r="C9" s="386">
        <v>40029</v>
      </c>
      <c r="D9" s="386">
        <v>42160</v>
      </c>
      <c r="E9" s="386">
        <v>42806</v>
      </c>
      <c r="F9" s="386">
        <v>44553</v>
      </c>
      <c r="G9" s="386">
        <v>43118</v>
      </c>
      <c r="H9" s="386">
        <v>42142</v>
      </c>
      <c r="I9" s="386">
        <v>42153</v>
      </c>
      <c r="J9" s="386">
        <v>46848</v>
      </c>
      <c r="K9" s="386">
        <v>44401</v>
      </c>
      <c r="L9" s="386">
        <v>45249</v>
      </c>
      <c r="M9" s="386">
        <v>46451</v>
      </c>
      <c r="N9" s="386">
        <v>49578</v>
      </c>
      <c r="O9" s="386">
        <v>34740</v>
      </c>
      <c r="P9" s="386">
        <v>39290</v>
      </c>
      <c r="Q9" s="386">
        <v>36757</v>
      </c>
      <c r="R9" s="386">
        <v>38163</v>
      </c>
      <c r="S9" s="386">
        <v>35343</v>
      </c>
      <c r="T9" s="386">
        <v>35663</v>
      </c>
      <c r="U9" s="497">
        <v>37211</v>
      </c>
      <c r="V9" s="497">
        <v>35020</v>
      </c>
    </row>
    <row r="10" spans="1:30" ht="15" customHeight="1">
      <c r="A10" s="385" t="s">
        <v>54</v>
      </c>
      <c r="B10" s="385" t="s">
        <v>43</v>
      </c>
      <c r="C10" s="386">
        <v>3856</v>
      </c>
      <c r="D10" s="386">
        <v>3042</v>
      </c>
      <c r="E10" s="386">
        <v>1626</v>
      </c>
      <c r="F10" s="386">
        <v>1206</v>
      </c>
      <c r="G10" s="386">
        <v>863</v>
      </c>
      <c r="H10" s="386">
        <v>683</v>
      </c>
      <c r="I10" s="386">
        <v>272</v>
      </c>
      <c r="J10" s="386">
        <v>2973</v>
      </c>
      <c r="K10" s="386">
        <v>1713</v>
      </c>
      <c r="L10" s="386">
        <v>1439</v>
      </c>
      <c r="M10" s="386">
        <v>1390</v>
      </c>
      <c r="N10" s="386">
        <v>16407</v>
      </c>
      <c r="O10" s="386">
        <v>4245</v>
      </c>
      <c r="P10" s="386">
        <v>3098</v>
      </c>
      <c r="Q10" s="386">
        <v>4395</v>
      </c>
      <c r="R10" s="386">
        <v>4393</v>
      </c>
      <c r="S10" s="386">
        <v>4726</v>
      </c>
      <c r="T10" s="386">
        <v>4354</v>
      </c>
      <c r="U10" s="497">
        <v>5397</v>
      </c>
      <c r="V10" s="497">
        <v>5379</v>
      </c>
    </row>
    <row r="11" spans="1:30" ht="15" customHeight="1">
      <c r="A11" s="385" t="s">
        <v>200</v>
      </c>
      <c r="B11" s="385" t="s">
        <v>201</v>
      </c>
      <c r="C11" s="386">
        <v>69065</v>
      </c>
      <c r="D11" s="386">
        <v>74900</v>
      </c>
      <c r="E11" s="386">
        <v>79928</v>
      </c>
      <c r="F11" s="386">
        <v>82582</v>
      </c>
      <c r="G11" s="386">
        <v>81201</v>
      </c>
      <c r="H11" s="386">
        <v>79986</v>
      </c>
      <c r="I11" s="386">
        <v>77014</v>
      </c>
      <c r="J11" s="386">
        <v>72176</v>
      </c>
      <c r="K11" s="386">
        <v>67785</v>
      </c>
      <c r="L11" s="386">
        <v>69875</v>
      </c>
      <c r="M11" s="386">
        <v>72832</v>
      </c>
      <c r="N11" s="386">
        <v>74557</v>
      </c>
      <c r="O11" s="386">
        <v>70264</v>
      </c>
      <c r="P11" s="386">
        <v>52775</v>
      </c>
      <c r="Q11" s="386">
        <v>60320</v>
      </c>
      <c r="R11" s="386">
        <v>64741</v>
      </c>
      <c r="S11" s="386">
        <v>67122</v>
      </c>
      <c r="T11" s="386">
        <v>70966</v>
      </c>
      <c r="U11" s="497">
        <v>77947</v>
      </c>
      <c r="V11" s="497">
        <v>76421</v>
      </c>
    </row>
    <row r="12" spans="1:30" ht="15" customHeight="1">
      <c r="A12" s="385" t="s">
        <v>55</v>
      </c>
      <c r="B12" s="385" t="s">
        <v>202</v>
      </c>
      <c r="C12" s="386">
        <v>51481</v>
      </c>
      <c r="D12" s="386">
        <v>56656</v>
      </c>
      <c r="E12" s="386">
        <v>54544</v>
      </c>
      <c r="F12" s="386">
        <v>50891</v>
      </c>
      <c r="G12" s="386">
        <v>50144</v>
      </c>
      <c r="H12" s="386">
        <v>54189</v>
      </c>
      <c r="I12" s="386">
        <v>47318</v>
      </c>
      <c r="J12" s="386">
        <v>39261</v>
      </c>
      <c r="K12" s="386">
        <v>48711</v>
      </c>
      <c r="L12" s="386">
        <v>57827</v>
      </c>
      <c r="M12" s="386">
        <v>57861</v>
      </c>
      <c r="N12" s="386">
        <v>58128</v>
      </c>
      <c r="O12" s="386">
        <v>60310</v>
      </c>
      <c r="P12" s="386">
        <v>48450</v>
      </c>
      <c r="Q12" s="386">
        <v>57028</v>
      </c>
      <c r="R12" s="386">
        <v>54771</v>
      </c>
      <c r="S12" s="386">
        <v>53466</v>
      </c>
      <c r="T12" s="386">
        <v>56910</v>
      </c>
      <c r="U12" s="497">
        <v>63822</v>
      </c>
      <c r="V12" s="497">
        <v>53144</v>
      </c>
    </row>
    <row r="13" spans="1:30" ht="15" customHeight="1">
      <c r="A13" s="385" t="s">
        <v>111</v>
      </c>
      <c r="B13" s="385" t="s">
        <v>110</v>
      </c>
      <c r="C13" s="386">
        <v>22069</v>
      </c>
      <c r="D13" s="386">
        <v>22670</v>
      </c>
      <c r="E13" s="386">
        <v>26344</v>
      </c>
      <c r="F13" s="386">
        <v>17046</v>
      </c>
      <c r="G13" s="386">
        <v>18132</v>
      </c>
      <c r="H13" s="386">
        <v>19072</v>
      </c>
      <c r="I13" s="386">
        <v>14722</v>
      </c>
      <c r="J13" s="386">
        <v>16524</v>
      </c>
      <c r="K13" s="386">
        <v>18716</v>
      </c>
      <c r="L13" s="386">
        <v>13005</v>
      </c>
      <c r="M13" s="386">
        <v>16001</v>
      </c>
      <c r="N13" s="386">
        <v>11908</v>
      </c>
      <c r="O13" s="386">
        <v>28275</v>
      </c>
      <c r="P13" s="386">
        <v>34127</v>
      </c>
      <c r="Q13" s="386">
        <v>27202</v>
      </c>
      <c r="R13" s="386">
        <v>41785</v>
      </c>
      <c r="S13" s="386">
        <v>44790</v>
      </c>
      <c r="T13" s="386">
        <v>29860</v>
      </c>
      <c r="U13" s="497">
        <v>23110</v>
      </c>
      <c r="V13" s="497">
        <v>31019</v>
      </c>
    </row>
    <row r="14" spans="1:30" ht="15" customHeight="1">
      <c r="A14" s="385" t="s">
        <v>203</v>
      </c>
      <c r="B14" s="385" t="s">
        <v>204</v>
      </c>
      <c r="C14" s="386">
        <v>3974</v>
      </c>
      <c r="D14" s="386">
        <v>4117</v>
      </c>
      <c r="E14" s="386">
        <v>3720</v>
      </c>
      <c r="F14" s="386">
        <v>4418</v>
      </c>
      <c r="G14" s="386">
        <v>4372</v>
      </c>
      <c r="H14" s="386">
        <v>4647</v>
      </c>
      <c r="I14" s="386">
        <v>5021</v>
      </c>
      <c r="J14" s="386">
        <v>5877</v>
      </c>
      <c r="K14" s="386">
        <v>6277</v>
      </c>
      <c r="L14" s="386">
        <v>5998</v>
      </c>
      <c r="M14" s="386">
        <v>6576</v>
      </c>
      <c r="N14" s="386">
        <v>5780</v>
      </c>
      <c r="O14" s="386">
        <v>6455</v>
      </c>
      <c r="P14" s="386">
        <v>5082</v>
      </c>
      <c r="Q14" s="386">
        <v>5750</v>
      </c>
      <c r="R14" s="386">
        <v>5590</v>
      </c>
      <c r="S14" s="386">
        <v>6012</v>
      </c>
      <c r="T14" s="386">
        <v>6210</v>
      </c>
      <c r="U14" s="497">
        <v>6188</v>
      </c>
      <c r="V14" s="497">
        <v>4613</v>
      </c>
    </row>
    <row r="15" spans="1:30" ht="15" customHeight="1">
      <c r="A15" s="385" t="s">
        <v>205</v>
      </c>
      <c r="B15" s="385" t="s">
        <v>206</v>
      </c>
      <c r="C15" s="386">
        <v>997</v>
      </c>
      <c r="D15" s="386">
        <v>7807</v>
      </c>
      <c r="E15" s="386">
        <v>3951</v>
      </c>
      <c r="F15" s="386">
        <v>1747</v>
      </c>
      <c r="G15" s="386">
        <v>3058</v>
      </c>
      <c r="H15" s="386">
        <v>2827</v>
      </c>
      <c r="I15" s="386">
        <v>1438</v>
      </c>
      <c r="J15" s="386">
        <v>1200</v>
      </c>
      <c r="K15" s="386">
        <v>1034</v>
      </c>
      <c r="L15" s="386">
        <v>964</v>
      </c>
      <c r="M15" s="386">
        <v>2505</v>
      </c>
      <c r="N15" s="386">
        <v>2061</v>
      </c>
      <c r="O15" s="386">
        <v>7222</v>
      </c>
      <c r="P15" s="386">
        <v>958</v>
      </c>
      <c r="Q15" s="386">
        <v>638</v>
      </c>
      <c r="R15" s="386">
        <v>1751</v>
      </c>
      <c r="S15" s="386">
        <v>5387</v>
      </c>
      <c r="T15" s="386">
        <v>15353</v>
      </c>
      <c r="U15" s="497">
        <v>1385</v>
      </c>
      <c r="V15" s="497">
        <v>489</v>
      </c>
    </row>
    <row r="16" spans="1:30" s="320" customFormat="1" ht="15" customHeight="1">
      <c r="A16" s="388"/>
      <c r="B16" s="388" t="s">
        <v>42</v>
      </c>
      <c r="C16" s="389">
        <v>571025</v>
      </c>
      <c r="D16" s="389">
        <v>607881</v>
      </c>
      <c r="E16" s="389">
        <v>654490</v>
      </c>
      <c r="F16" s="389">
        <v>642813</v>
      </c>
      <c r="G16" s="389">
        <v>603973</v>
      </c>
      <c r="H16" s="389">
        <v>649627</v>
      </c>
      <c r="I16" s="389">
        <v>608742</v>
      </c>
      <c r="J16" s="389">
        <v>664230</v>
      </c>
      <c r="K16" s="389">
        <v>629803</v>
      </c>
      <c r="L16" s="389">
        <v>661065</v>
      </c>
      <c r="M16" s="389">
        <v>662229</v>
      </c>
      <c r="N16" s="389">
        <v>694952</v>
      </c>
      <c r="O16" s="389">
        <v>661836</v>
      </c>
      <c r="P16" s="389">
        <v>603635</v>
      </c>
      <c r="Q16" s="389">
        <v>668754</v>
      </c>
      <c r="R16" s="389">
        <v>704582</v>
      </c>
      <c r="S16" s="389">
        <v>717493</v>
      </c>
      <c r="T16" s="389">
        <v>720477</v>
      </c>
      <c r="U16" s="261">
        <v>758226</v>
      </c>
      <c r="V16" s="261">
        <v>776395</v>
      </c>
      <c r="W16" s="6"/>
      <c r="X16" s="521"/>
      <c r="Y16" s="521"/>
      <c r="Z16" s="521"/>
      <c r="AA16" s="521"/>
      <c r="AB16" s="521"/>
      <c r="AC16" s="521"/>
      <c r="AD16" s="521"/>
    </row>
    <row r="17" spans="1:30" ht="18.75" customHeight="1" thickBot="1">
      <c r="A17" s="390" t="s">
        <v>88</v>
      </c>
      <c r="B17" s="390" t="s">
        <v>209</v>
      </c>
      <c r="C17" s="384"/>
      <c r="D17" s="384"/>
      <c r="E17" s="384"/>
      <c r="F17" s="384"/>
      <c r="G17" s="384"/>
      <c r="H17" s="384"/>
      <c r="I17" s="384"/>
      <c r="J17" s="384"/>
      <c r="K17" s="384"/>
      <c r="L17" s="384"/>
      <c r="M17" s="391"/>
      <c r="N17" s="391"/>
      <c r="O17" s="391"/>
      <c r="P17" s="391"/>
      <c r="Q17" s="391"/>
      <c r="R17" s="391"/>
      <c r="S17" s="391"/>
      <c r="T17" s="391"/>
      <c r="U17" s="498"/>
      <c r="V17" s="498"/>
    </row>
    <row r="18" spans="1:30" ht="15" customHeight="1">
      <c r="A18" s="385" t="s">
        <v>191</v>
      </c>
      <c r="B18" s="385" t="s">
        <v>192</v>
      </c>
      <c r="C18" s="386">
        <v>-195</v>
      </c>
      <c r="D18" s="386">
        <v>-165</v>
      </c>
      <c r="E18" s="386">
        <v>-150</v>
      </c>
      <c r="F18" s="386">
        <v>-175</v>
      </c>
      <c r="G18" s="386">
        <v>-185</v>
      </c>
      <c r="H18" s="386">
        <v>-370</v>
      </c>
      <c r="I18" s="386">
        <v>-2809</v>
      </c>
      <c r="J18" s="386">
        <v>-2450</v>
      </c>
      <c r="K18" s="386">
        <v>-241</v>
      </c>
      <c r="L18" s="386">
        <v>-281</v>
      </c>
      <c r="M18" s="386">
        <v>-861</v>
      </c>
      <c r="N18" s="386">
        <v>-984</v>
      </c>
      <c r="O18" s="386">
        <v>-709</v>
      </c>
      <c r="P18" s="386">
        <v>-530</v>
      </c>
      <c r="Q18" s="386">
        <v>-1042</v>
      </c>
      <c r="R18" s="386">
        <v>-1193</v>
      </c>
      <c r="S18" s="386">
        <v>-1233</v>
      </c>
      <c r="T18" s="386">
        <v>-1424</v>
      </c>
      <c r="U18" s="497">
        <v>-1586</v>
      </c>
      <c r="V18" s="497">
        <v>-2216</v>
      </c>
      <c r="W18" s="508"/>
      <c r="X18" s="519"/>
      <c r="Y18" s="519"/>
    </row>
    <row r="19" spans="1:30" ht="15" customHeight="1">
      <c r="A19" s="385" t="s">
        <v>210</v>
      </c>
      <c r="B19" s="385" t="s">
        <v>211</v>
      </c>
      <c r="C19" s="386">
        <v>-19307</v>
      </c>
      <c r="D19" s="386">
        <v>-31097</v>
      </c>
      <c r="E19" s="386">
        <v>-20120</v>
      </c>
      <c r="F19" s="386">
        <v>-27811</v>
      </c>
      <c r="G19" s="386">
        <v>-11773</v>
      </c>
      <c r="H19" s="386">
        <v>-20883</v>
      </c>
      <c r="I19" s="386">
        <v>-12654</v>
      </c>
      <c r="J19" s="386">
        <v>-68176</v>
      </c>
      <c r="K19" s="386">
        <v>-22419</v>
      </c>
      <c r="L19" s="386">
        <v>-34245</v>
      </c>
      <c r="M19" s="386">
        <v>-26283</v>
      </c>
      <c r="N19" s="386">
        <v>-33782</v>
      </c>
      <c r="O19" s="386">
        <v>-28684</v>
      </c>
      <c r="P19" s="386">
        <v>-16229</v>
      </c>
      <c r="Q19" s="386">
        <v>-8599</v>
      </c>
      <c r="R19" s="386">
        <v>-23582</v>
      </c>
      <c r="S19" s="386">
        <v>-16178</v>
      </c>
      <c r="T19" s="386">
        <v>-25481</v>
      </c>
      <c r="U19" s="497">
        <v>-30695</v>
      </c>
      <c r="V19" s="497">
        <v>-24009</v>
      </c>
      <c r="W19" s="508"/>
      <c r="X19" s="519"/>
      <c r="Y19" s="519"/>
    </row>
    <row r="20" spans="1:30" ht="15" customHeight="1">
      <c r="A20" s="385" t="s">
        <v>193</v>
      </c>
      <c r="B20" s="385" t="s">
        <v>194</v>
      </c>
      <c r="C20" s="386">
        <v>-564</v>
      </c>
      <c r="D20" s="386">
        <v>-639</v>
      </c>
      <c r="E20" s="386">
        <v>-590</v>
      </c>
      <c r="F20" s="386">
        <v>-1405</v>
      </c>
      <c r="G20" s="386">
        <v>-608</v>
      </c>
      <c r="H20" s="386">
        <v>-1791</v>
      </c>
      <c r="I20" s="386">
        <v>-2077</v>
      </c>
      <c r="J20" s="386">
        <v>-4442</v>
      </c>
      <c r="K20" s="386">
        <v>-2899</v>
      </c>
      <c r="L20" s="386">
        <v>-3858</v>
      </c>
      <c r="M20" s="386">
        <v>-1791</v>
      </c>
      <c r="N20" s="386">
        <v>-18136</v>
      </c>
      <c r="O20" s="386">
        <v>-13198</v>
      </c>
      <c r="P20" s="386">
        <v>-12733</v>
      </c>
      <c r="Q20" s="386">
        <v>-15759</v>
      </c>
      <c r="R20" s="386">
        <v>-13887</v>
      </c>
      <c r="S20" s="386">
        <v>-15020</v>
      </c>
      <c r="T20" s="386">
        <v>-14366</v>
      </c>
      <c r="U20" s="497">
        <v>-14659</v>
      </c>
      <c r="V20" s="497">
        <v>-14606</v>
      </c>
      <c r="W20" s="508"/>
      <c r="X20" s="519"/>
      <c r="Y20" s="519"/>
    </row>
    <row r="21" spans="1:30" ht="15" customHeight="1">
      <c r="A21" s="385" t="s">
        <v>672</v>
      </c>
      <c r="B21" s="385"/>
      <c r="C21" s="386">
        <v>-12346</v>
      </c>
      <c r="D21" s="386">
        <v>-12304</v>
      </c>
      <c r="E21" s="386">
        <v>-13178</v>
      </c>
      <c r="F21" s="386">
        <v>-14003</v>
      </c>
      <c r="G21" s="386">
        <v>-11268</v>
      </c>
      <c r="H21" s="386">
        <v>-12497</v>
      </c>
      <c r="I21" s="386">
        <v>-12343</v>
      </c>
      <c r="J21" s="386">
        <v>-11908</v>
      </c>
      <c r="K21" s="386">
        <v>-9844</v>
      </c>
      <c r="L21" s="386">
        <v>-10967</v>
      </c>
      <c r="M21" s="386">
        <v>-10573</v>
      </c>
      <c r="N21" s="386">
        <v>-13787</v>
      </c>
      <c r="O21" s="386">
        <v>-12626</v>
      </c>
      <c r="P21" s="386">
        <v>-13360</v>
      </c>
      <c r="Q21" s="386">
        <v>-13657</v>
      </c>
      <c r="R21" s="386">
        <v>-15497</v>
      </c>
      <c r="S21" s="386">
        <v>-12561</v>
      </c>
      <c r="T21" s="386">
        <v>-13738</v>
      </c>
      <c r="U21" s="497">
        <v>-15491</v>
      </c>
      <c r="V21" s="497">
        <v>-17944</v>
      </c>
      <c r="W21" s="508"/>
      <c r="X21" s="519"/>
      <c r="Y21" s="519"/>
    </row>
    <row r="22" spans="1:30" ht="15" customHeight="1">
      <c r="A22" s="385" t="s">
        <v>684</v>
      </c>
      <c r="B22" s="385" t="s">
        <v>670</v>
      </c>
      <c r="C22" s="386">
        <v>-26239</v>
      </c>
      <c r="D22" s="386">
        <v>-27778</v>
      </c>
      <c r="E22" s="386">
        <v>-56218</v>
      </c>
      <c r="F22" s="386">
        <v>-42235</v>
      </c>
      <c r="G22" s="386">
        <v>-27583</v>
      </c>
      <c r="H22" s="386">
        <v>-47120</v>
      </c>
      <c r="I22" s="386">
        <v>-27091</v>
      </c>
      <c r="J22" s="386">
        <v>-38452</v>
      </c>
      <c r="K22" s="386">
        <v>-30812</v>
      </c>
      <c r="L22" s="386">
        <v>-46330</v>
      </c>
      <c r="M22" s="386">
        <v>-32529</v>
      </c>
      <c r="N22" s="386">
        <v>-33022</v>
      </c>
      <c r="O22" s="386">
        <v>-30654</v>
      </c>
      <c r="P22" s="386">
        <v>-27009</v>
      </c>
      <c r="Q22" s="386">
        <v>-34942</v>
      </c>
      <c r="R22" s="386">
        <v>-31321</v>
      </c>
      <c r="S22" s="386">
        <v>-21098</v>
      </c>
      <c r="T22" s="386">
        <v>-24503</v>
      </c>
      <c r="U22" s="497">
        <v>-19049</v>
      </c>
      <c r="V22" s="497">
        <v>-25588</v>
      </c>
      <c r="W22" s="508"/>
      <c r="X22" s="519"/>
      <c r="Y22" s="519"/>
    </row>
    <row r="23" spans="1:30" ht="15" customHeight="1">
      <c r="A23" s="385" t="s">
        <v>198</v>
      </c>
      <c r="B23" s="385" t="s">
        <v>199</v>
      </c>
      <c r="C23" s="386">
        <v>-8923</v>
      </c>
      <c r="D23" s="386">
        <v>-9623</v>
      </c>
      <c r="E23" s="386">
        <v>-5523</v>
      </c>
      <c r="F23" s="386">
        <v>-9191</v>
      </c>
      <c r="G23" s="386">
        <v>-8706</v>
      </c>
      <c r="H23" s="386">
        <v>-10189</v>
      </c>
      <c r="I23" s="386">
        <v>-9230</v>
      </c>
      <c r="J23" s="386">
        <v>-10451</v>
      </c>
      <c r="K23" s="386">
        <v>-9122</v>
      </c>
      <c r="L23" s="386">
        <v>-10125</v>
      </c>
      <c r="M23" s="386">
        <v>-10119</v>
      </c>
      <c r="N23" s="386">
        <v>-10530</v>
      </c>
      <c r="O23" s="386">
        <v>-1522</v>
      </c>
      <c r="P23" s="386">
        <v>-6983</v>
      </c>
      <c r="Q23" s="386">
        <v>-6302</v>
      </c>
      <c r="R23" s="386">
        <v>-4183</v>
      </c>
      <c r="S23" s="386">
        <v>-3019</v>
      </c>
      <c r="T23" s="386">
        <v>-3411</v>
      </c>
      <c r="U23" s="497">
        <v>-3347</v>
      </c>
      <c r="V23" s="497">
        <v>-3402</v>
      </c>
      <c r="W23" s="508"/>
      <c r="X23" s="519"/>
      <c r="Y23" s="519"/>
    </row>
    <row r="24" spans="1:30" ht="15" customHeight="1">
      <c r="A24" s="385" t="s">
        <v>111</v>
      </c>
      <c r="B24" s="385" t="s">
        <v>110</v>
      </c>
      <c r="C24" s="386">
        <v>-3172</v>
      </c>
      <c r="D24" s="386">
        <v>-2739</v>
      </c>
      <c r="E24" s="386">
        <v>-2616</v>
      </c>
      <c r="F24" s="386">
        <v>-2648</v>
      </c>
      <c r="G24" s="386">
        <v>-2731</v>
      </c>
      <c r="H24" s="386">
        <v>-2388</v>
      </c>
      <c r="I24" s="386">
        <v>-2192</v>
      </c>
      <c r="J24" s="386">
        <v>-2283</v>
      </c>
      <c r="K24" s="386">
        <v>-2503</v>
      </c>
      <c r="L24" s="386">
        <v>-1783</v>
      </c>
      <c r="M24" s="386">
        <v>-2068</v>
      </c>
      <c r="N24" s="386">
        <v>-1944</v>
      </c>
      <c r="O24" s="386">
        <v>-3614</v>
      </c>
      <c r="P24" s="386">
        <v>-5900</v>
      </c>
      <c r="Q24" s="386">
        <v>-4043</v>
      </c>
      <c r="R24" s="386">
        <v>-5331</v>
      </c>
      <c r="S24" s="386">
        <v>-5322</v>
      </c>
      <c r="T24" s="386">
        <v>-3595</v>
      </c>
      <c r="U24" s="497">
        <v>-3253</v>
      </c>
      <c r="V24" s="497">
        <v>-4328</v>
      </c>
      <c r="W24" s="508"/>
      <c r="X24" s="519"/>
      <c r="Y24" s="519"/>
    </row>
    <row r="25" spans="1:30" ht="12.95" customHeight="1">
      <c r="A25" s="385" t="s">
        <v>212</v>
      </c>
      <c r="B25" s="385" t="s">
        <v>201</v>
      </c>
      <c r="C25" s="386">
        <v>-1630</v>
      </c>
      <c r="D25" s="386">
        <v>-1620</v>
      </c>
      <c r="E25" s="386">
        <v>-1618</v>
      </c>
      <c r="F25" s="386">
        <v>-1740</v>
      </c>
      <c r="G25" s="386">
        <v>-1829</v>
      </c>
      <c r="H25" s="386">
        <v>-1799</v>
      </c>
      <c r="I25" s="386">
        <v>-1512</v>
      </c>
      <c r="J25" s="386">
        <v>-1828</v>
      </c>
      <c r="K25" s="386">
        <v>-2139</v>
      </c>
      <c r="L25" s="386">
        <v>-1480</v>
      </c>
      <c r="M25" s="386">
        <v>-2017</v>
      </c>
      <c r="N25" s="386">
        <v>-5761</v>
      </c>
      <c r="O25" s="386">
        <v>-6001</v>
      </c>
      <c r="P25" s="386">
        <v>-5084</v>
      </c>
      <c r="Q25" s="386">
        <v>-5055</v>
      </c>
      <c r="R25" s="386">
        <v>-5488</v>
      </c>
      <c r="S25" s="386">
        <v>-5508</v>
      </c>
      <c r="T25" s="386">
        <v>-5615</v>
      </c>
      <c r="U25" s="497">
        <v>-5524</v>
      </c>
      <c r="V25" s="497">
        <v>-6137</v>
      </c>
      <c r="W25" s="508"/>
      <c r="X25" s="519"/>
      <c r="Y25" s="519"/>
    </row>
    <row r="26" spans="1:30" ht="15" customHeight="1">
      <c r="A26" s="385" t="s">
        <v>55</v>
      </c>
      <c r="B26" s="385" t="s">
        <v>202</v>
      </c>
      <c r="C26" s="386">
        <v>-2140</v>
      </c>
      <c r="D26" s="386">
        <v>-2489</v>
      </c>
      <c r="E26" s="386">
        <v>-6266</v>
      </c>
      <c r="F26" s="386">
        <v>-3876</v>
      </c>
      <c r="G26" s="386">
        <v>-2209</v>
      </c>
      <c r="H26" s="386">
        <v>-1950</v>
      </c>
      <c r="I26" s="386">
        <v>-2157</v>
      </c>
      <c r="J26" s="386">
        <v>-2153</v>
      </c>
      <c r="K26" s="386">
        <v>-5138</v>
      </c>
      <c r="L26" s="386">
        <v>-5187</v>
      </c>
      <c r="M26" s="386">
        <v>-4634</v>
      </c>
      <c r="N26" s="386">
        <v>-4775</v>
      </c>
      <c r="O26" s="386">
        <v>-4340</v>
      </c>
      <c r="P26" s="386">
        <v>-4589</v>
      </c>
      <c r="Q26" s="386">
        <v>-4233</v>
      </c>
      <c r="R26" s="386">
        <v>-4370</v>
      </c>
      <c r="S26" s="386">
        <v>-4149</v>
      </c>
      <c r="T26" s="386">
        <v>-4489</v>
      </c>
      <c r="U26" s="497">
        <v>-4461</v>
      </c>
      <c r="V26" s="497">
        <v>-4681</v>
      </c>
      <c r="W26" s="508"/>
      <c r="X26" s="519"/>
      <c r="Y26" s="519"/>
    </row>
    <row r="27" spans="1:30" ht="15" customHeight="1">
      <c r="A27" s="385" t="s">
        <v>54</v>
      </c>
      <c r="B27" s="385" t="s">
        <v>43</v>
      </c>
      <c r="C27" s="386">
        <v>-5805</v>
      </c>
      <c r="D27" s="386">
        <v>-5832</v>
      </c>
      <c r="E27" s="386">
        <v>-5811</v>
      </c>
      <c r="F27" s="386">
        <v>-4130</v>
      </c>
      <c r="G27" s="386">
        <v>-5309</v>
      </c>
      <c r="H27" s="386">
        <v>-4955</v>
      </c>
      <c r="I27" s="386">
        <v>-4486</v>
      </c>
      <c r="J27" s="386">
        <v>-3058</v>
      </c>
      <c r="K27" s="386">
        <v>-2826</v>
      </c>
      <c r="L27" s="386">
        <v>-2205</v>
      </c>
      <c r="M27" s="386">
        <v>-2130</v>
      </c>
      <c r="N27" s="386">
        <v>-3513</v>
      </c>
      <c r="O27" s="386">
        <v>-2307</v>
      </c>
      <c r="P27" s="386">
        <v>-2139</v>
      </c>
      <c r="Q27" s="386">
        <v>-3446</v>
      </c>
      <c r="R27" s="386">
        <v>-3343</v>
      </c>
      <c r="S27" s="386">
        <v>-3129</v>
      </c>
      <c r="T27" s="386">
        <v>-3413</v>
      </c>
      <c r="U27" s="497">
        <v>-3159</v>
      </c>
      <c r="V27" s="497">
        <v>-3369</v>
      </c>
      <c r="W27" s="508"/>
      <c r="X27" s="519"/>
      <c r="Y27" s="519"/>
    </row>
    <row r="28" spans="1:30" ht="15" customHeight="1">
      <c r="A28" s="385" t="s">
        <v>203</v>
      </c>
      <c r="B28" s="385" t="s">
        <v>204</v>
      </c>
      <c r="C28" s="386">
        <v>-5967</v>
      </c>
      <c r="D28" s="386">
        <v>-7008</v>
      </c>
      <c r="E28" s="386">
        <v>-6769</v>
      </c>
      <c r="F28" s="386">
        <v>-7440</v>
      </c>
      <c r="G28" s="386">
        <v>-7044</v>
      </c>
      <c r="H28" s="386">
        <v>-6451</v>
      </c>
      <c r="I28" s="386">
        <v>-6894</v>
      </c>
      <c r="J28" s="386">
        <v>-6933</v>
      </c>
      <c r="K28" s="386">
        <v>-7564</v>
      </c>
      <c r="L28" s="386">
        <v>-7575</v>
      </c>
      <c r="M28" s="386">
        <v>-7424</v>
      </c>
      <c r="N28" s="386">
        <v>-7864</v>
      </c>
      <c r="O28" s="386">
        <v>-7287</v>
      </c>
      <c r="P28" s="386">
        <v>-6532</v>
      </c>
      <c r="Q28" s="386">
        <v>-6759</v>
      </c>
      <c r="R28" s="386">
        <v>-8766</v>
      </c>
      <c r="S28" s="386">
        <v>-8030</v>
      </c>
      <c r="T28" s="386">
        <v>-8008</v>
      </c>
      <c r="U28" s="497">
        <v>-8142</v>
      </c>
      <c r="V28" s="497">
        <v>-9803</v>
      </c>
      <c r="W28" s="508"/>
      <c r="X28" s="519"/>
      <c r="Y28" s="519"/>
    </row>
    <row r="29" spans="1:30" ht="15" customHeight="1">
      <c r="A29" s="385" t="s">
        <v>213</v>
      </c>
      <c r="B29" s="385" t="s">
        <v>214</v>
      </c>
      <c r="C29" s="386">
        <v>-1801</v>
      </c>
      <c r="D29" s="386">
        <v>-3050</v>
      </c>
      <c r="E29" s="386">
        <v>-3405</v>
      </c>
      <c r="F29" s="386">
        <v>-3662</v>
      </c>
      <c r="G29" s="386">
        <v>-2112</v>
      </c>
      <c r="H29" s="386">
        <v>-2403</v>
      </c>
      <c r="I29" s="386">
        <v>-2359</v>
      </c>
      <c r="J29" s="386">
        <v>-2470</v>
      </c>
      <c r="K29" s="386">
        <v>-2314</v>
      </c>
      <c r="L29" s="386">
        <v>-2153</v>
      </c>
      <c r="M29" s="386">
        <v>-2257</v>
      </c>
      <c r="N29" s="386">
        <v>-2188</v>
      </c>
      <c r="O29" s="386">
        <v>-2099</v>
      </c>
      <c r="P29" s="386">
        <v>-2575</v>
      </c>
      <c r="Q29" s="386">
        <v>-2628</v>
      </c>
      <c r="R29" s="386">
        <v>-2928</v>
      </c>
      <c r="S29" s="386">
        <v>-2124</v>
      </c>
      <c r="T29" s="386">
        <v>-2709</v>
      </c>
      <c r="U29" s="497">
        <v>-2554</v>
      </c>
      <c r="V29" s="497">
        <v>-3132</v>
      </c>
      <c r="W29" s="508"/>
      <c r="X29" s="519"/>
      <c r="Y29" s="519"/>
    </row>
    <row r="30" spans="1:30" ht="15" customHeight="1">
      <c r="A30" s="385" t="s">
        <v>207</v>
      </c>
      <c r="B30" s="385" t="s">
        <v>208</v>
      </c>
      <c r="C30" s="386">
        <v>-7743</v>
      </c>
      <c r="D30" s="386">
        <v>-7895</v>
      </c>
      <c r="E30" s="386">
        <v>-5321</v>
      </c>
      <c r="F30" s="386">
        <v>-9111</v>
      </c>
      <c r="G30" s="386">
        <v>-7503</v>
      </c>
      <c r="H30" s="386">
        <v>-7071</v>
      </c>
      <c r="I30" s="386">
        <v>-7288</v>
      </c>
      <c r="J30" s="386">
        <v>-12349</v>
      </c>
      <c r="K30" s="386">
        <v>-11920</v>
      </c>
      <c r="L30" s="386">
        <v>-12519</v>
      </c>
      <c r="M30" s="386">
        <v>-15496</v>
      </c>
      <c r="N30" s="386">
        <v>-16960</v>
      </c>
      <c r="O30" s="386">
        <v>-10551</v>
      </c>
      <c r="P30" s="386">
        <v>-8141</v>
      </c>
      <c r="Q30" s="386">
        <v>-9559</v>
      </c>
      <c r="R30" s="386">
        <v>-15392</v>
      </c>
      <c r="S30" s="386">
        <v>-8848</v>
      </c>
      <c r="T30" s="430">
        <v>-9645</v>
      </c>
      <c r="U30" s="430">
        <v>-11453</v>
      </c>
      <c r="V30" s="497">
        <v>-16262</v>
      </c>
      <c r="W30" s="508"/>
      <c r="X30" s="519"/>
      <c r="Y30" s="519"/>
    </row>
    <row r="31" spans="1:30" s="320" customFormat="1" ht="15" customHeight="1">
      <c r="A31" s="388"/>
      <c r="B31" s="388" t="s">
        <v>42</v>
      </c>
      <c r="C31" s="389">
        <v>-95832</v>
      </c>
      <c r="D31" s="389">
        <v>-112239</v>
      </c>
      <c r="E31" s="389">
        <v>-127585</v>
      </c>
      <c r="F31" s="389">
        <v>-127427</v>
      </c>
      <c r="G31" s="389">
        <v>-88860</v>
      </c>
      <c r="H31" s="389">
        <v>-119867</v>
      </c>
      <c r="I31" s="389">
        <v>-93092</v>
      </c>
      <c r="J31" s="389">
        <v>-166953</v>
      </c>
      <c r="K31" s="389">
        <v>-109741</v>
      </c>
      <c r="L31" s="389">
        <v>-138708</v>
      </c>
      <c r="M31" s="389">
        <v>-118182</v>
      </c>
      <c r="N31" s="389">
        <v>-153246</v>
      </c>
      <c r="O31" s="389">
        <v>-123592</v>
      </c>
      <c r="P31" s="389">
        <v>-111804</v>
      </c>
      <c r="Q31" s="389">
        <v>-116024</v>
      </c>
      <c r="R31" s="389">
        <v>-135281</v>
      </c>
      <c r="S31" s="389">
        <v>-106219</v>
      </c>
      <c r="T31" s="389">
        <v>-120397</v>
      </c>
      <c r="U31" s="261">
        <v>-123373</v>
      </c>
      <c r="V31" s="261">
        <v>-135477</v>
      </c>
      <c r="W31" s="509"/>
      <c r="X31" s="519"/>
      <c r="Y31" s="519"/>
      <c r="Z31" s="521"/>
      <c r="AA31" s="521"/>
      <c r="AB31" s="521"/>
      <c r="AC31" s="521"/>
      <c r="AD31" s="521"/>
    </row>
    <row r="32" spans="1:30" ht="15" customHeight="1">
      <c r="P32" s="320"/>
      <c r="Q32" s="320"/>
      <c r="R32" s="320"/>
      <c r="S32" s="320"/>
      <c r="T32" s="320"/>
      <c r="W32" s="508"/>
    </row>
    <row r="33" spans="1:23" ht="15" customHeight="1">
      <c r="A33" s="388" t="s">
        <v>53</v>
      </c>
      <c r="B33" s="388" t="s">
        <v>4</v>
      </c>
      <c r="C33" s="389">
        <v>475193</v>
      </c>
      <c r="D33" s="389">
        <v>495642</v>
      </c>
      <c r="E33" s="389">
        <v>526905</v>
      </c>
      <c r="F33" s="389">
        <v>515386</v>
      </c>
      <c r="G33" s="389">
        <v>515113</v>
      </c>
      <c r="H33" s="389">
        <v>529760</v>
      </c>
      <c r="I33" s="389">
        <v>515650</v>
      </c>
      <c r="J33" s="389">
        <v>497277</v>
      </c>
      <c r="K33" s="389">
        <v>520062</v>
      </c>
      <c r="L33" s="389">
        <v>522357</v>
      </c>
      <c r="M33" s="389">
        <v>544047</v>
      </c>
      <c r="N33" s="389">
        <v>541706</v>
      </c>
      <c r="O33" s="389">
        <v>538244</v>
      </c>
      <c r="P33" s="389">
        <v>491831</v>
      </c>
      <c r="Q33" s="389">
        <v>552730</v>
      </c>
      <c r="R33" s="389">
        <v>569301</v>
      </c>
      <c r="S33" s="389">
        <v>611274</v>
      </c>
      <c r="T33" s="389">
        <v>600080</v>
      </c>
      <c r="U33" s="257">
        <v>634853</v>
      </c>
      <c r="V33" s="257">
        <v>640918</v>
      </c>
      <c r="W33" s="451"/>
    </row>
    <row r="34" spans="1:23" ht="15" customHeight="1">
      <c r="C34" s="430"/>
      <c r="D34" s="430"/>
      <c r="E34" s="430"/>
      <c r="F34" s="430"/>
      <c r="G34" s="430"/>
      <c r="H34" s="430"/>
      <c r="I34" s="430"/>
      <c r="J34" s="430"/>
      <c r="K34" s="430"/>
      <c r="L34" s="430"/>
      <c r="M34" s="430"/>
      <c r="N34" s="430"/>
      <c r="O34" s="430"/>
      <c r="P34" s="430"/>
      <c r="Q34" s="430"/>
      <c r="R34" s="430"/>
      <c r="S34" s="451"/>
      <c r="T34" s="451"/>
      <c r="U34" s="451"/>
      <c r="V34" s="451"/>
      <c r="W34" s="29"/>
    </row>
    <row r="35" spans="1:23" ht="15" customHeight="1" thickBot="1">
      <c r="C35" s="392"/>
      <c r="D35" s="384"/>
      <c r="E35" s="384"/>
      <c r="F35" s="384"/>
      <c r="G35" s="384"/>
      <c r="H35" s="384"/>
      <c r="I35" s="384"/>
      <c r="J35" s="384"/>
      <c r="K35" s="384"/>
      <c r="L35" s="384"/>
      <c r="M35" s="384"/>
      <c r="N35" s="384"/>
      <c r="O35" s="384"/>
      <c r="P35" s="384"/>
      <c r="Q35" s="384"/>
      <c r="R35" s="384"/>
      <c r="S35" s="384"/>
      <c r="T35" s="384"/>
      <c r="U35" s="496"/>
      <c r="V35" s="496"/>
      <c r="W35" s="29"/>
    </row>
    <row r="36" spans="1:23" ht="15" customHeight="1" thickBot="1">
      <c r="A36" s="371" t="s">
        <v>53</v>
      </c>
      <c r="B36" s="371" t="s">
        <v>4</v>
      </c>
      <c r="C36" s="393" t="s">
        <v>181</v>
      </c>
      <c r="D36" s="384" t="s">
        <v>182</v>
      </c>
      <c r="E36" s="384" t="s">
        <v>183</v>
      </c>
      <c r="F36" s="384" t="s">
        <v>184</v>
      </c>
      <c r="G36" s="384" t="s">
        <v>185</v>
      </c>
      <c r="H36" s="384" t="s">
        <v>186</v>
      </c>
      <c r="I36" s="384" t="s">
        <v>187</v>
      </c>
      <c r="J36" s="384" t="s">
        <v>188</v>
      </c>
      <c r="K36" s="384" t="s">
        <v>189</v>
      </c>
      <c r="L36" s="384" t="s">
        <v>190</v>
      </c>
      <c r="M36" s="384" t="s">
        <v>595</v>
      </c>
      <c r="N36" s="384" t="s">
        <v>603</v>
      </c>
      <c r="O36" s="384" t="s">
        <v>636</v>
      </c>
      <c r="P36" s="384" t="s">
        <v>640</v>
      </c>
      <c r="Q36" s="384" t="s">
        <v>651</v>
      </c>
      <c r="R36" s="384" t="s">
        <v>665</v>
      </c>
      <c r="S36" s="384" t="s">
        <v>669</v>
      </c>
      <c r="T36" s="384" t="s">
        <v>674</v>
      </c>
      <c r="U36" s="496" t="s">
        <v>678</v>
      </c>
      <c r="V36" s="496" t="s">
        <v>690</v>
      </c>
      <c r="W36" s="29"/>
    </row>
    <row r="37" spans="1:23" ht="15" customHeight="1">
      <c r="A37" s="385" t="s">
        <v>191</v>
      </c>
      <c r="B37" s="385" t="s">
        <v>192</v>
      </c>
      <c r="C37" s="386">
        <v>83166</v>
      </c>
      <c r="D37" s="386">
        <v>85353</v>
      </c>
      <c r="E37" s="386">
        <v>83698</v>
      </c>
      <c r="F37" s="386">
        <v>85404</v>
      </c>
      <c r="G37" s="386">
        <v>81314</v>
      </c>
      <c r="H37" s="386">
        <v>80029</v>
      </c>
      <c r="I37" s="386">
        <v>75671</v>
      </c>
      <c r="J37" s="386">
        <v>80429</v>
      </c>
      <c r="K37" s="386">
        <v>80848</v>
      </c>
      <c r="L37" s="386">
        <v>81375</v>
      </c>
      <c r="M37" s="386">
        <v>81709</v>
      </c>
      <c r="N37" s="386">
        <v>80673</v>
      </c>
      <c r="O37" s="386">
        <v>78999</v>
      </c>
      <c r="P37" s="386">
        <v>73027</v>
      </c>
      <c r="Q37" s="386">
        <v>77437</v>
      </c>
      <c r="R37" s="386">
        <v>79713</v>
      </c>
      <c r="S37" s="386">
        <v>96737</v>
      </c>
      <c r="T37" s="386">
        <v>93484</v>
      </c>
      <c r="U37" s="497">
        <v>100644</v>
      </c>
      <c r="V37" s="497">
        <v>101998</v>
      </c>
      <c r="W37" s="29"/>
    </row>
    <row r="38" spans="1:23" ht="15" customHeight="1">
      <c r="A38" s="385" t="s">
        <v>592</v>
      </c>
      <c r="B38" s="385" t="s">
        <v>577</v>
      </c>
      <c r="C38" s="386">
        <v>58933</v>
      </c>
      <c r="D38" s="386">
        <v>50701</v>
      </c>
      <c r="E38" s="386">
        <v>67014</v>
      </c>
      <c r="F38" s="386">
        <v>61381</v>
      </c>
      <c r="G38" s="386">
        <v>72644</v>
      </c>
      <c r="H38" s="386">
        <v>74018</v>
      </c>
      <c r="I38" s="386">
        <v>82072</v>
      </c>
      <c r="J38" s="386">
        <v>42663</v>
      </c>
      <c r="K38" s="386">
        <v>78287</v>
      </c>
      <c r="L38" s="386">
        <v>64767</v>
      </c>
      <c r="M38" s="386">
        <v>76414</v>
      </c>
      <c r="N38" s="386">
        <v>88937</v>
      </c>
      <c r="O38" s="386">
        <v>64404</v>
      </c>
      <c r="P38" s="386">
        <v>81659</v>
      </c>
      <c r="Q38" s="386">
        <v>101245</v>
      </c>
      <c r="R38" s="386">
        <v>80816</v>
      </c>
      <c r="S38" s="386">
        <v>96939</v>
      </c>
      <c r="T38" s="386">
        <v>70231</v>
      </c>
      <c r="U38" s="497">
        <v>79561</v>
      </c>
      <c r="V38" s="497">
        <v>96334</v>
      </c>
      <c r="W38" s="29"/>
    </row>
    <row r="39" spans="1:23" ht="15" customHeight="1">
      <c r="A39" s="385" t="s">
        <v>193</v>
      </c>
      <c r="B39" s="385" t="s">
        <v>194</v>
      </c>
      <c r="C39" s="386">
        <v>12224</v>
      </c>
      <c r="D39" s="386">
        <v>11192</v>
      </c>
      <c r="E39" s="386">
        <v>15755</v>
      </c>
      <c r="F39" s="386">
        <v>17934</v>
      </c>
      <c r="G39" s="386">
        <v>14213</v>
      </c>
      <c r="H39" s="386">
        <v>13144</v>
      </c>
      <c r="I39" s="386">
        <v>12663</v>
      </c>
      <c r="J39" s="386">
        <v>21584</v>
      </c>
      <c r="K39" s="386">
        <v>14492</v>
      </c>
      <c r="L39" s="386">
        <v>12995</v>
      </c>
      <c r="M39" s="386">
        <v>16046</v>
      </c>
      <c r="N39" s="386">
        <v>2201</v>
      </c>
      <c r="O39" s="386">
        <v>10612</v>
      </c>
      <c r="P39" s="386">
        <v>5719</v>
      </c>
      <c r="Q39" s="386">
        <v>7772</v>
      </c>
      <c r="R39" s="386">
        <v>12301</v>
      </c>
      <c r="S39" s="386">
        <v>11029</v>
      </c>
      <c r="T39" s="386">
        <v>12223</v>
      </c>
      <c r="U39" s="497">
        <v>15369</v>
      </c>
      <c r="V39" s="497">
        <v>14210</v>
      </c>
      <c r="W39" s="29"/>
    </row>
    <row r="40" spans="1:23" ht="15" customHeight="1">
      <c r="A40" s="385" t="s">
        <v>195</v>
      </c>
      <c r="B40" s="385" t="s">
        <v>196</v>
      </c>
      <c r="C40" s="386">
        <v>78131</v>
      </c>
      <c r="D40" s="386">
        <v>84907</v>
      </c>
      <c r="E40" s="386">
        <v>91823</v>
      </c>
      <c r="F40" s="386">
        <v>91195</v>
      </c>
      <c r="G40" s="386">
        <v>89091</v>
      </c>
      <c r="H40" s="386">
        <v>100549</v>
      </c>
      <c r="I40" s="386">
        <v>96500</v>
      </c>
      <c r="J40" s="386">
        <v>109843</v>
      </c>
      <c r="K40" s="386">
        <v>106851</v>
      </c>
      <c r="L40" s="386">
        <v>113794</v>
      </c>
      <c r="M40" s="386">
        <v>111614</v>
      </c>
      <c r="N40" s="386">
        <v>110458</v>
      </c>
      <c r="O40" s="386">
        <v>121539</v>
      </c>
      <c r="P40" s="386">
        <v>104174</v>
      </c>
      <c r="Q40" s="386">
        <v>116339</v>
      </c>
      <c r="R40" s="386">
        <v>126765</v>
      </c>
      <c r="S40" s="386">
        <v>119814</v>
      </c>
      <c r="T40" s="386">
        <v>136633</v>
      </c>
      <c r="U40" s="497">
        <v>153602</v>
      </c>
      <c r="V40" s="497">
        <v>162524</v>
      </c>
      <c r="W40" s="29"/>
    </row>
    <row r="41" spans="1:23" ht="15" customHeight="1">
      <c r="A41" s="385" t="s">
        <v>197</v>
      </c>
      <c r="B41" s="385" t="s">
        <v>583</v>
      </c>
      <c r="C41" s="386">
        <v>45937</v>
      </c>
      <c r="D41" s="386">
        <v>48716</v>
      </c>
      <c r="E41" s="386">
        <v>47904</v>
      </c>
      <c r="F41" s="386">
        <v>52170</v>
      </c>
      <c r="G41" s="386">
        <v>48452</v>
      </c>
      <c r="H41" s="386">
        <v>47792</v>
      </c>
      <c r="I41" s="386">
        <v>49733</v>
      </c>
      <c r="J41" s="386">
        <v>51282</v>
      </c>
      <c r="K41" s="386">
        <v>48945</v>
      </c>
      <c r="L41" s="386">
        <v>48682</v>
      </c>
      <c r="M41" s="386">
        <v>100793</v>
      </c>
      <c r="N41" s="386">
        <v>94553</v>
      </c>
      <c r="O41" s="386">
        <v>88902</v>
      </c>
      <c r="P41" s="386">
        <v>36278</v>
      </c>
      <c r="Q41" s="386">
        <v>43546</v>
      </c>
      <c r="R41" s="386">
        <v>47160</v>
      </c>
      <c r="S41" s="386">
        <v>45901</v>
      </c>
      <c r="T41" s="386">
        <v>46573</v>
      </c>
      <c r="U41" s="497">
        <v>48056</v>
      </c>
      <c r="V41" s="497">
        <v>48399</v>
      </c>
      <c r="W41" s="29"/>
    </row>
    <row r="42" spans="1:23" ht="15" customHeight="1">
      <c r="A42" s="385" t="s">
        <v>671</v>
      </c>
      <c r="B42" s="385" t="s">
        <v>670</v>
      </c>
      <c r="C42" s="386">
        <v>42512</v>
      </c>
      <c r="D42" s="386">
        <v>43677</v>
      </c>
      <c r="E42" s="386">
        <v>45121</v>
      </c>
      <c r="F42" s="386">
        <v>46657</v>
      </c>
      <c r="G42" s="386">
        <v>45954</v>
      </c>
      <c r="H42" s="386">
        <v>47888</v>
      </c>
      <c r="I42" s="386">
        <v>47191</v>
      </c>
      <c r="J42" s="386">
        <v>48142</v>
      </c>
      <c r="K42" s="386">
        <v>45528</v>
      </c>
      <c r="L42" s="386">
        <v>49414</v>
      </c>
      <c r="M42" s="386">
        <v>50512</v>
      </c>
      <c r="N42" s="386">
        <v>48824</v>
      </c>
      <c r="O42" s="386">
        <v>47935</v>
      </c>
      <c r="P42" s="386">
        <v>49137</v>
      </c>
      <c r="Q42" s="386">
        <v>56326</v>
      </c>
      <c r="R42" s="386">
        <v>61153</v>
      </c>
      <c r="S42" s="386">
        <v>64137</v>
      </c>
      <c r="T42" s="386">
        <v>62505</v>
      </c>
      <c r="U42" s="497">
        <v>64454</v>
      </c>
      <c r="V42" s="497">
        <v>62482</v>
      </c>
      <c r="W42" s="29"/>
    </row>
    <row r="43" spans="1:23" ht="15.6" customHeight="1">
      <c r="A43" s="385" t="s">
        <v>198</v>
      </c>
      <c r="B43" s="385" t="s">
        <v>199</v>
      </c>
      <c r="C43" s="386">
        <v>31106</v>
      </c>
      <c r="D43" s="386">
        <v>32537</v>
      </c>
      <c r="E43" s="386">
        <v>37283</v>
      </c>
      <c r="F43" s="386">
        <v>35362</v>
      </c>
      <c r="G43" s="386">
        <v>34412</v>
      </c>
      <c r="H43" s="386">
        <v>31953</v>
      </c>
      <c r="I43" s="386">
        <v>32923</v>
      </c>
      <c r="J43" s="386">
        <v>36397</v>
      </c>
      <c r="K43" s="386">
        <v>35279</v>
      </c>
      <c r="L43" s="386">
        <v>35124</v>
      </c>
      <c r="M43" s="386">
        <v>36332</v>
      </c>
      <c r="N43" s="386">
        <v>39048</v>
      </c>
      <c r="O43" s="386">
        <v>33218</v>
      </c>
      <c r="P43" s="386">
        <v>32307</v>
      </c>
      <c r="Q43" s="386">
        <v>30455</v>
      </c>
      <c r="R43" s="386">
        <v>33980</v>
      </c>
      <c r="S43" s="386">
        <v>32324</v>
      </c>
      <c r="T43" s="386">
        <v>32252</v>
      </c>
      <c r="U43" s="497">
        <v>33864</v>
      </c>
      <c r="V43" s="497">
        <v>31618</v>
      </c>
      <c r="W43" s="29"/>
    </row>
    <row r="44" spans="1:23" ht="15" customHeight="1">
      <c r="A44" s="385" t="s">
        <v>54</v>
      </c>
      <c r="B44" s="385" t="s">
        <v>43</v>
      </c>
      <c r="C44" s="386">
        <v>-1949</v>
      </c>
      <c r="D44" s="386">
        <v>-2790</v>
      </c>
      <c r="E44" s="386">
        <v>-4185</v>
      </c>
      <c r="F44" s="386">
        <v>-2924</v>
      </c>
      <c r="G44" s="386">
        <v>-4446</v>
      </c>
      <c r="H44" s="386">
        <v>-4272</v>
      </c>
      <c r="I44" s="386">
        <v>-4214</v>
      </c>
      <c r="J44" s="386">
        <v>-85</v>
      </c>
      <c r="K44" s="386">
        <v>-1113</v>
      </c>
      <c r="L44" s="386">
        <v>-766</v>
      </c>
      <c r="M44" s="386">
        <v>-740</v>
      </c>
      <c r="N44" s="386">
        <v>12893</v>
      </c>
      <c r="O44" s="386">
        <v>1938</v>
      </c>
      <c r="P44" s="386">
        <v>959</v>
      </c>
      <c r="Q44" s="386">
        <v>949</v>
      </c>
      <c r="R44" s="386">
        <v>1050</v>
      </c>
      <c r="S44" s="386">
        <v>1597</v>
      </c>
      <c r="T44" s="386">
        <v>941</v>
      </c>
      <c r="U44" s="497">
        <v>2238</v>
      </c>
      <c r="V44" s="497">
        <v>2010</v>
      </c>
      <c r="W44" s="29"/>
    </row>
    <row r="45" spans="1:23" ht="15" customHeight="1">
      <c r="A45" s="385" t="s">
        <v>200</v>
      </c>
      <c r="B45" s="385" t="s">
        <v>201</v>
      </c>
      <c r="C45" s="386">
        <v>67435</v>
      </c>
      <c r="D45" s="386">
        <v>73280</v>
      </c>
      <c r="E45" s="386">
        <v>78310</v>
      </c>
      <c r="F45" s="386">
        <v>80842</v>
      </c>
      <c r="G45" s="386">
        <v>79372</v>
      </c>
      <c r="H45" s="386">
        <v>78187</v>
      </c>
      <c r="I45" s="386">
        <v>75502</v>
      </c>
      <c r="J45" s="386">
        <v>70348</v>
      </c>
      <c r="K45" s="386">
        <v>65646</v>
      </c>
      <c r="L45" s="386">
        <v>68395</v>
      </c>
      <c r="M45" s="386">
        <v>70815</v>
      </c>
      <c r="N45" s="386">
        <v>68795</v>
      </c>
      <c r="O45" s="386">
        <v>64262</v>
      </c>
      <c r="P45" s="386">
        <v>47691</v>
      </c>
      <c r="Q45" s="386">
        <v>55265</v>
      </c>
      <c r="R45" s="386">
        <v>59253</v>
      </c>
      <c r="S45" s="386">
        <v>61614</v>
      </c>
      <c r="T45" s="386">
        <v>65351</v>
      </c>
      <c r="U45" s="497">
        <v>72423</v>
      </c>
      <c r="V45" s="497">
        <v>70284</v>
      </c>
      <c r="W45" s="29"/>
    </row>
    <row r="46" spans="1:23" ht="15" customHeight="1">
      <c r="A46" s="385" t="s">
        <v>55</v>
      </c>
      <c r="B46" s="385" t="s">
        <v>202</v>
      </c>
      <c r="C46" s="386">
        <v>49341</v>
      </c>
      <c r="D46" s="386">
        <v>54167</v>
      </c>
      <c r="E46" s="386">
        <v>48278</v>
      </c>
      <c r="F46" s="386">
        <v>47015</v>
      </c>
      <c r="G46" s="386">
        <v>47935</v>
      </c>
      <c r="H46" s="386">
        <v>52239</v>
      </c>
      <c r="I46" s="386">
        <v>45161</v>
      </c>
      <c r="J46" s="386">
        <v>37108</v>
      </c>
      <c r="K46" s="386">
        <v>43573</v>
      </c>
      <c r="L46" s="386">
        <v>52640</v>
      </c>
      <c r="M46" s="386">
        <v>53227</v>
      </c>
      <c r="N46" s="386">
        <v>53354</v>
      </c>
      <c r="O46" s="386">
        <v>55970</v>
      </c>
      <c r="P46" s="386">
        <v>43861</v>
      </c>
      <c r="Q46" s="386">
        <v>52795</v>
      </c>
      <c r="R46" s="386">
        <v>50401</v>
      </c>
      <c r="S46" s="386">
        <v>49317</v>
      </c>
      <c r="T46" s="386">
        <v>52421</v>
      </c>
      <c r="U46" s="497">
        <v>59361</v>
      </c>
      <c r="V46" s="497">
        <v>48463</v>
      </c>
      <c r="W46" s="29"/>
    </row>
    <row r="47" spans="1:23" ht="15" customHeight="1">
      <c r="A47" s="385" t="s">
        <v>111</v>
      </c>
      <c r="B47" s="385" t="s">
        <v>110</v>
      </c>
      <c r="C47" s="386">
        <v>18897</v>
      </c>
      <c r="D47" s="386">
        <v>19931</v>
      </c>
      <c r="E47" s="386">
        <v>23728</v>
      </c>
      <c r="F47" s="386">
        <v>14398</v>
      </c>
      <c r="G47" s="386">
        <v>15401</v>
      </c>
      <c r="H47" s="386">
        <v>16684</v>
      </c>
      <c r="I47" s="386">
        <v>12530</v>
      </c>
      <c r="J47" s="386">
        <v>14241</v>
      </c>
      <c r="K47" s="386">
        <v>16213</v>
      </c>
      <c r="L47" s="386">
        <v>11222</v>
      </c>
      <c r="M47" s="386">
        <v>13933</v>
      </c>
      <c r="N47" s="386">
        <v>9964</v>
      </c>
      <c r="O47" s="386">
        <v>24660</v>
      </c>
      <c r="P47" s="386">
        <v>28227</v>
      </c>
      <c r="Q47" s="386">
        <v>23159</v>
      </c>
      <c r="R47" s="386">
        <v>36454</v>
      </c>
      <c r="S47" s="386">
        <v>39468</v>
      </c>
      <c r="T47" s="386">
        <v>26265</v>
      </c>
      <c r="U47" s="497">
        <v>19857</v>
      </c>
      <c r="V47" s="497">
        <v>26691</v>
      </c>
      <c r="W47" s="29"/>
    </row>
    <row r="48" spans="1:23" ht="15" customHeight="1">
      <c r="A48" s="385" t="s">
        <v>203</v>
      </c>
      <c r="B48" s="385" t="s">
        <v>204</v>
      </c>
      <c r="C48" s="386">
        <v>-1993</v>
      </c>
      <c r="D48" s="386">
        <v>-2891</v>
      </c>
      <c r="E48" s="386">
        <v>-3049</v>
      </c>
      <c r="F48" s="386">
        <v>-3022</v>
      </c>
      <c r="G48" s="386">
        <v>-2672</v>
      </c>
      <c r="H48" s="386">
        <v>-1804</v>
      </c>
      <c r="I48" s="386">
        <v>-1873</v>
      </c>
      <c r="J48" s="386">
        <v>-1056</v>
      </c>
      <c r="K48" s="386">
        <v>-1287</v>
      </c>
      <c r="L48" s="386">
        <v>-1577</v>
      </c>
      <c r="M48" s="386">
        <v>-848</v>
      </c>
      <c r="N48" s="386">
        <v>-2084</v>
      </c>
      <c r="O48" s="386">
        <v>-832</v>
      </c>
      <c r="P48" s="386">
        <v>-1450</v>
      </c>
      <c r="Q48" s="386">
        <v>-1009</v>
      </c>
      <c r="R48" s="386">
        <v>-3176</v>
      </c>
      <c r="S48" s="386">
        <v>-2018</v>
      </c>
      <c r="T48" s="386">
        <v>-1798</v>
      </c>
      <c r="U48" s="497">
        <v>-1954</v>
      </c>
      <c r="V48" s="497">
        <v>-5190</v>
      </c>
      <c r="W48" s="29"/>
    </row>
    <row r="49" spans="1:30" ht="15" customHeight="1">
      <c r="A49" s="385" t="s">
        <v>205</v>
      </c>
      <c r="B49" s="385" t="s">
        <v>206</v>
      </c>
      <c r="C49" s="386">
        <v>997</v>
      </c>
      <c r="D49" s="386">
        <v>7807</v>
      </c>
      <c r="E49" s="386">
        <v>3951</v>
      </c>
      <c r="F49" s="386">
        <v>1747</v>
      </c>
      <c r="G49" s="386">
        <v>3058</v>
      </c>
      <c r="H49" s="386">
        <v>2827</v>
      </c>
      <c r="I49" s="386">
        <v>1438</v>
      </c>
      <c r="J49" s="386">
        <v>1200</v>
      </c>
      <c r="K49" s="386">
        <v>1034</v>
      </c>
      <c r="L49" s="386">
        <v>964</v>
      </c>
      <c r="M49" s="386">
        <v>2505</v>
      </c>
      <c r="N49" s="386">
        <v>2062</v>
      </c>
      <c r="O49" s="386">
        <v>7222</v>
      </c>
      <c r="P49" s="386">
        <v>958</v>
      </c>
      <c r="Q49" s="386">
        <v>638</v>
      </c>
      <c r="R49" s="386">
        <v>1751</v>
      </c>
      <c r="S49" s="386">
        <v>5387</v>
      </c>
      <c r="T49" s="386">
        <v>15353</v>
      </c>
      <c r="U49" s="497">
        <v>1385</v>
      </c>
      <c r="V49" s="497">
        <v>489</v>
      </c>
      <c r="W49" s="29"/>
    </row>
    <row r="50" spans="1:30" ht="15" customHeight="1">
      <c r="A50" s="385" t="s">
        <v>207</v>
      </c>
      <c r="B50" s="385" t="s">
        <v>215</v>
      </c>
      <c r="C50" s="386">
        <v>-9544</v>
      </c>
      <c r="D50" s="386">
        <v>-10945</v>
      </c>
      <c r="E50" s="386">
        <v>-8726</v>
      </c>
      <c r="F50" s="386">
        <v>-12773</v>
      </c>
      <c r="G50" s="386">
        <v>-9615</v>
      </c>
      <c r="H50" s="386">
        <v>-9474</v>
      </c>
      <c r="I50" s="386">
        <v>-9646</v>
      </c>
      <c r="J50" s="386">
        <v>-14818</v>
      </c>
      <c r="K50" s="386">
        <v>-14234</v>
      </c>
      <c r="L50" s="386">
        <v>-14672</v>
      </c>
      <c r="M50" s="386">
        <v>-17753</v>
      </c>
      <c r="N50" s="386">
        <v>-19149</v>
      </c>
      <c r="O50" s="386">
        <v>-12650</v>
      </c>
      <c r="P50" s="386">
        <v>-10716</v>
      </c>
      <c r="Q50" s="386">
        <v>-12187</v>
      </c>
      <c r="R50" s="386">
        <v>-18320</v>
      </c>
      <c r="S50" s="386">
        <v>-10972</v>
      </c>
      <c r="T50" s="386">
        <v>-12354</v>
      </c>
      <c r="U50" s="497">
        <v>-14007</v>
      </c>
      <c r="V50" s="497">
        <v>-19394</v>
      </c>
      <c r="W50" s="29"/>
    </row>
    <row r="51" spans="1:30" ht="15" customHeight="1">
      <c r="A51" s="388" t="s">
        <v>56</v>
      </c>
      <c r="B51" s="388" t="s">
        <v>42</v>
      </c>
      <c r="C51" s="389">
        <v>475193</v>
      </c>
      <c r="D51" s="389">
        <v>495642</v>
      </c>
      <c r="E51" s="389">
        <v>526905</v>
      </c>
      <c r="F51" s="389">
        <v>515386</v>
      </c>
      <c r="G51" s="389">
        <v>515113</v>
      </c>
      <c r="H51" s="389">
        <v>529760</v>
      </c>
      <c r="I51" s="389">
        <v>515651</v>
      </c>
      <c r="J51" s="389">
        <v>497278</v>
      </c>
      <c r="K51" s="389">
        <v>520062</v>
      </c>
      <c r="L51" s="389">
        <v>522357</v>
      </c>
      <c r="M51" s="389">
        <v>594559</v>
      </c>
      <c r="N51" s="389">
        <v>590529</v>
      </c>
      <c r="O51" s="389">
        <v>586179</v>
      </c>
      <c r="P51" s="389">
        <v>491831</v>
      </c>
      <c r="Q51" s="389">
        <v>552730</v>
      </c>
      <c r="R51" s="389">
        <v>569301</v>
      </c>
      <c r="S51" s="389">
        <v>611274</v>
      </c>
      <c r="T51" s="389">
        <v>600080</v>
      </c>
      <c r="U51" s="257">
        <v>634853</v>
      </c>
      <c r="V51" s="257">
        <v>640918</v>
      </c>
      <c r="W51" s="29"/>
    </row>
    <row r="52" spans="1:30" s="293" customFormat="1" ht="15" customHeight="1">
      <c r="C52" s="295">
        <v>0</v>
      </c>
      <c r="K52" s="329"/>
      <c r="X52" s="451"/>
      <c r="Y52" s="451"/>
      <c r="Z52" s="451"/>
      <c r="AA52" s="451"/>
      <c r="AB52" s="451"/>
      <c r="AC52" s="451"/>
      <c r="AD52" s="451"/>
    </row>
    <row r="53" spans="1:30" s="293" customFormat="1" ht="15" customHeight="1" thickBot="1">
      <c r="C53" s="392"/>
      <c r="D53" s="384"/>
      <c r="K53" s="329"/>
      <c r="X53" s="451"/>
      <c r="Y53" s="451"/>
      <c r="Z53" s="451"/>
      <c r="AA53" s="451"/>
      <c r="AB53" s="451"/>
      <c r="AC53" s="451"/>
      <c r="AD53" s="451"/>
    </row>
    <row r="54" spans="1:30" s="293" customFormat="1" ht="15" customHeight="1" thickBot="1">
      <c r="A54" s="371" t="s">
        <v>53</v>
      </c>
      <c r="B54" s="371" t="s">
        <v>4</v>
      </c>
      <c r="C54" s="393" t="s">
        <v>181</v>
      </c>
      <c r="D54" s="384" t="s">
        <v>182</v>
      </c>
      <c r="E54" s="393" t="s">
        <v>183</v>
      </c>
      <c r="F54" s="393" t="s">
        <v>184</v>
      </c>
      <c r="G54" s="393" t="s">
        <v>185</v>
      </c>
      <c r="H54" s="393" t="s">
        <v>186</v>
      </c>
      <c r="I54" s="393" t="s">
        <v>187</v>
      </c>
      <c r="J54" s="393" t="s">
        <v>188</v>
      </c>
      <c r="K54" s="393" t="s">
        <v>189</v>
      </c>
      <c r="L54" s="393" t="s">
        <v>190</v>
      </c>
      <c r="M54" s="393" t="s">
        <v>595</v>
      </c>
      <c r="N54" s="393" t="s">
        <v>603</v>
      </c>
      <c r="O54" s="393" t="s">
        <v>636</v>
      </c>
      <c r="P54" s="393" t="s">
        <v>640</v>
      </c>
      <c r="Q54" s="393" t="s">
        <v>651</v>
      </c>
      <c r="R54" s="393" t="s">
        <v>665</v>
      </c>
      <c r="S54" s="393" t="s">
        <v>669</v>
      </c>
      <c r="T54" s="393" t="s">
        <v>674</v>
      </c>
      <c r="U54" s="499" t="s">
        <v>678</v>
      </c>
      <c r="V54" s="499" t="s">
        <v>690</v>
      </c>
      <c r="X54" s="451"/>
      <c r="Y54" s="451"/>
      <c r="Z54" s="451"/>
      <c r="AA54" s="451"/>
      <c r="AB54" s="451"/>
      <c r="AC54" s="451"/>
      <c r="AD54" s="451"/>
    </row>
    <row r="55" spans="1:30" s="293" customFormat="1" ht="15.75">
      <c r="A55" s="394" t="s">
        <v>590</v>
      </c>
      <c r="B55" s="394" t="s">
        <v>580</v>
      </c>
      <c r="C55" s="386"/>
      <c r="D55" s="386"/>
      <c r="E55" s="386"/>
      <c r="F55" s="386"/>
      <c r="G55" s="386"/>
      <c r="H55" s="386"/>
      <c r="I55" s="386"/>
      <c r="J55" s="386"/>
      <c r="K55" s="386"/>
      <c r="L55" s="386"/>
      <c r="M55" s="386"/>
      <c r="N55" s="386"/>
      <c r="O55" s="386"/>
      <c r="P55" s="386"/>
      <c r="Q55" s="386"/>
      <c r="R55" s="386"/>
      <c r="S55" s="386"/>
      <c r="T55" s="386"/>
      <c r="U55" s="500"/>
      <c r="V55" s="500"/>
      <c r="X55" s="451"/>
      <c r="Y55" s="451"/>
      <c r="Z55" s="451"/>
      <c r="AA55" s="451"/>
      <c r="AB55" s="451"/>
      <c r="AC55" s="451"/>
      <c r="AD55" s="451"/>
    </row>
    <row r="56" spans="1:30" s="293" customFormat="1" ht="15" customHeight="1">
      <c r="A56" s="395" t="s">
        <v>579</v>
      </c>
      <c r="B56" s="385" t="s">
        <v>578</v>
      </c>
      <c r="C56" s="396">
        <v>67</v>
      </c>
      <c r="D56" s="396">
        <v>73</v>
      </c>
      <c r="E56" s="396">
        <v>78</v>
      </c>
      <c r="F56" s="396">
        <v>81</v>
      </c>
      <c r="G56" s="396">
        <v>79</v>
      </c>
      <c r="H56" s="396">
        <v>78</v>
      </c>
      <c r="I56" s="396">
        <v>76</v>
      </c>
      <c r="J56" s="396">
        <v>70</v>
      </c>
      <c r="K56" s="396">
        <v>66</v>
      </c>
      <c r="L56" s="396">
        <v>69</v>
      </c>
      <c r="M56" s="396">
        <v>71</v>
      </c>
      <c r="N56" s="396">
        <v>69</v>
      </c>
      <c r="O56" s="396">
        <v>64</v>
      </c>
      <c r="P56" s="396">
        <v>48</v>
      </c>
      <c r="Q56" s="396">
        <v>55</v>
      </c>
      <c r="R56" s="396">
        <v>59</v>
      </c>
      <c r="S56" s="396">
        <v>62</v>
      </c>
      <c r="T56" s="396">
        <v>65</v>
      </c>
      <c r="U56" s="501">
        <v>72</v>
      </c>
      <c r="V56" s="501">
        <v>70</v>
      </c>
      <c r="X56" s="451"/>
      <c r="Y56" s="451"/>
      <c r="Z56" s="451"/>
      <c r="AA56" s="451"/>
      <c r="AB56" s="451"/>
      <c r="AC56" s="451"/>
      <c r="AD56" s="451"/>
    </row>
    <row r="57" spans="1:30" s="293" customFormat="1" ht="15" customHeight="1">
      <c r="A57" s="385" t="s">
        <v>54</v>
      </c>
      <c r="B57" s="385" t="s">
        <v>43</v>
      </c>
      <c r="C57" s="386">
        <v>-2</v>
      </c>
      <c r="D57" s="386">
        <v>-3</v>
      </c>
      <c r="E57" s="386">
        <v>-4</v>
      </c>
      <c r="F57" s="386">
        <v>-3</v>
      </c>
      <c r="G57" s="386">
        <v>-4</v>
      </c>
      <c r="H57" s="386">
        <v>-4</v>
      </c>
      <c r="I57" s="386">
        <v>-4</v>
      </c>
      <c r="J57" s="386">
        <v>0</v>
      </c>
      <c r="K57" s="386">
        <v>-1</v>
      </c>
      <c r="L57" s="386">
        <v>-1</v>
      </c>
      <c r="M57" s="386">
        <v>-1</v>
      </c>
      <c r="N57" s="386">
        <v>13</v>
      </c>
      <c r="O57" s="386">
        <v>2</v>
      </c>
      <c r="P57" s="386">
        <v>1</v>
      </c>
      <c r="Q57" s="386">
        <v>1</v>
      </c>
      <c r="R57" s="386">
        <v>1</v>
      </c>
      <c r="S57" s="386">
        <v>2</v>
      </c>
      <c r="T57" s="386">
        <v>1</v>
      </c>
      <c r="U57" s="497">
        <v>2</v>
      </c>
      <c r="V57" s="497">
        <v>2</v>
      </c>
      <c r="X57" s="451"/>
      <c r="Y57" s="451"/>
      <c r="Z57" s="451"/>
      <c r="AA57" s="451"/>
      <c r="AB57" s="451"/>
      <c r="AC57" s="451"/>
      <c r="AD57" s="451"/>
    </row>
    <row r="58" spans="1:30" s="293" customFormat="1" ht="15" customHeight="1">
      <c r="A58" s="385" t="s">
        <v>111</v>
      </c>
      <c r="B58" s="385" t="s">
        <v>110</v>
      </c>
      <c r="C58" s="386">
        <v>19</v>
      </c>
      <c r="D58" s="386">
        <v>20</v>
      </c>
      <c r="E58" s="386">
        <v>24</v>
      </c>
      <c r="F58" s="386">
        <v>14</v>
      </c>
      <c r="G58" s="386">
        <v>15</v>
      </c>
      <c r="H58" s="386">
        <v>17</v>
      </c>
      <c r="I58" s="386">
        <v>13</v>
      </c>
      <c r="J58" s="386">
        <v>14</v>
      </c>
      <c r="K58" s="386">
        <v>16</v>
      </c>
      <c r="L58" s="386">
        <v>11</v>
      </c>
      <c r="M58" s="386">
        <v>14</v>
      </c>
      <c r="N58" s="386">
        <v>10</v>
      </c>
      <c r="O58" s="386">
        <v>25</v>
      </c>
      <c r="P58" s="386">
        <v>28</v>
      </c>
      <c r="Q58" s="386">
        <v>23</v>
      </c>
      <c r="R58" s="386">
        <v>36</v>
      </c>
      <c r="S58" s="386">
        <v>39</v>
      </c>
      <c r="T58" s="386">
        <v>26</v>
      </c>
      <c r="U58" s="497">
        <v>20</v>
      </c>
      <c r="V58" s="497">
        <v>27</v>
      </c>
      <c r="X58" s="451"/>
      <c r="Y58" s="451"/>
      <c r="Z58" s="451"/>
      <c r="AA58" s="451"/>
      <c r="AB58" s="451"/>
      <c r="AC58" s="451"/>
      <c r="AD58" s="451"/>
    </row>
    <row r="59" spans="1:30" s="293" customFormat="1" ht="15" customHeight="1">
      <c r="A59" s="385" t="s">
        <v>193</v>
      </c>
      <c r="B59" s="385" t="s">
        <v>194</v>
      </c>
      <c r="C59" s="386">
        <v>12</v>
      </c>
      <c r="D59" s="386">
        <v>11</v>
      </c>
      <c r="E59" s="386">
        <v>16</v>
      </c>
      <c r="F59" s="386">
        <v>18</v>
      </c>
      <c r="G59" s="386">
        <v>14</v>
      </c>
      <c r="H59" s="386">
        <v>13</v>
      </c>
      <c r="I59" s="386">
        <v>13</v>
      </c>
      <c r="J59" s="386">
        <v>22</v>
      </c>
      <c r="K59" s="386">
        <v>14</v>
      </c>
      <c r="L59" s="386">
        <v>13</v>
      </c>
      <c r="M59" s="386">
        <v>16</v>
      </c>
      <c r="N59" s="386">
        <v>2</v>
      </c>
      <c r="O59" s="386">
        <v>11</v>
      </c>
      <c r="P59" s="386">
        <v>6</v>
      </c>
      <c r="Q59" s="386">
        <v>8</v>
      </c>
      <c r="R59" s="386">
        <v>12</v>
      </c>
      <c r="S59" s="386">
        <v>11</v>
      </c>
      <c r="T59" s="386">
        <v>12</v>
      </c>
      <c r="U59" s="497">
        <v>15</v>
      </c>
      <c r="V59" s="497">
        <v>14</v>
      </c>
      <c r="X59" s="451"/>
      <c r="Y59" s="451"/>
      <c r="Z59" s="451"/>
      <c r="AA59" s="451"/>
      <c r="AB59" s="451"/>
      <c r="AC59" s="451"/>
      <c r="AD59" s="451"/>
    </row>
    <row r="60" spans="1:30" s="293" customFormat="1" ht="15" customHeight="1">
      <c r="A60" s="385" t="s">
        <v>586</v>
      </c>
      <c r="B60" s="385" t="s">
        <v>581</v>
      </c>
      <c r="C60" s="386">
        <v>83</v>
      </c>
      <c r="D60" s="386">
        <v>85</v>
      </c>
      <c r="E60" s="386">
        <v>84</v>
      </c>
      <c r="F60" s="386">
        <v>85</v>
      </c>
      <c r="G60" s="386">
        <v>81</v>
      </c>
      <c r="H60" s="386">
        <v>80</v>
      </c>
      <c r="I60" s="386">
        <v>76</v>
      </c>
      <c r="J60" s="386">
        <v>80</v>
      </c>
      <c r="K60" s="386">
        <v>81</v>
      </c>
      <c r="L60" s="386">
        <v>81</v>
      </c>
      <c r="M60" s="386">
        <v>82</v>
      </c>
      <c r="N60" s="386">
        <v>81</v>
      </c>
      <c r="O60" s="386">
        <v>79</v>
      </c>
      <c r="P60" s="386">
        <v>73</v>
      </c>
      <c r="Q60" s="386">
        <v>77</v>
      </c>
      <c r="R60" s="386">
        <v>80</v>
      </c>
      <c r="S60" s="386">
        <v>97</v>
      </c>
      <c r="T60" s="386">
        <v>93</v>
      </c>
      <c r="U60" s="497">
        <v>101</v>
      </c>
      <c r="V60" s="497">
        <v>102</v>
      </c>
      <c r="X60" s="451"/>
      <c r="Y60" s="451"/>
      <c r="Z60" s="451"/>
      <c r="AA60" s="451"/>
      <c r="AB60" s="451"/>
      <c r="AC60" s="451"/>
      <c r="AD60" s="451"/>
    </row>
    <row r="61" spans="1:30" s="293" customFormat="1" ht="15" customHeight="1">
      <c r="A61" s="385" t="s">
        <v>587</v>
      </c>
      <c r="B61" s="385" t="s">
        <v>582</v>
      </c>
      <c r="C61" s="386">
        <v>78</v>
      </c>
      <c r="D61" s="386">
        <v>85</v>
      </c>
      <c r="E61" s="386">
        <v>92</v>
      </c>
      <c r="F61" s="386">
        <v>91</v>
      </c>
      <c r="G61" s="386">
        <v>89</v>
      </c>
      <c r="H61" s="386">
        <v>101</v>
      </c>
      <c r="I61" s="386">
        <v>97</v>
      </c>
      <c r="J61" s="386">
        <v>110</v>
      </c>
      <c r="K61" s="386">
        <v>107</v>
      </c>
      <c r="L61" s="386">
        <v>114</v>
      </c>
      <c r="M61" s="386">
        <v>112</v>
      </c>
      <c r="N61" s="386">
        <v>110</v>
      </c>
      <c r="O61" s="386">
        <v>122</v>
      </c>
      <c r="P61" s="386">
        <v>104</v>
      </c>
      <c r="Q61" s="386">
        <v>116</v>
      </c>
      <c r="R61" s="386">
        <v>127</v>
      </c>
      <c r="S61" s="386">
        <v>120</v>
      </c>
      <c r="T61" s="386">
        <v>137</v>
      </c>
      <c r="U61" s="497">
        <v>154</v>
      </c>
      <c r="V61" s="497">
        <v>163</v>
      </c>
      <c r="X61" s="451"/>
      <c r="Y61" s="451"/>
      <c r="Z61" s="451"/>
      <c r="AA61" s="451"/>
      <c r="AB61" s="451"/>
      <c r="AC61" s="451"/>
      <c r="AD61" s="451"/>
    </row>
    <row r="62" spans="1:30" s="293" customFormat="1" ht="15" customHeight="1">
      <c r="A62" s="385" t="s">
        <v>588</v>
      </c>
      <c r="B62" s="385" t="s">
        <v>583</v>
      </c>
      <c r="C62" s="386">
        <v>46</v>
      </c>
      <c r="D62" s="386">
        <v>49</v>
      </c>
      <c r="E62" s="386">
        <v>48</v>
      </c>
      <c r="F62" s="386">
        <v>52</v>
      </c>
      <c r="G62" s="386">
        <v>48</v>
      </c>
      <c r="H62" s="386">
        <v>48</v>
      </c>
      <c r="I62" s="386">
        <v>50</v>
      </c>
      <c r="J62" s="386">
        <v>51</v>
      </c>
      <c r="K62" s="386">
        <v>49</v>
      </c>
      <c r="L62" s="386">
        <v>49</v>
      </c>
      <c r="M62" s="386">
        <v>101</v>
      </c>
      <c r="N62" s="386">
        <v>95</v>
      </c>
      <c r="O62" s="386">
        <v>89</v>
      </c>
      <c r="P62" s="386">
        <v>36</v>
      </c>
      <c r="Q62" s="386">
        <v>44</v>
      </c>
      <c r="R62" s="386">
        <v>47</v>
      </c>
      <c r="S62" s="386">
        <v>46</v>
      </c>
      <c r="T62" s="386">
        <v>47</v>
      </c>
      <c r="U62" s="497">
        <v>48</v>
      </c>
      <c r="V62" s="497">
        <v>48</v>
      </c>
      <c r="X62" s="451"/>
      <c r="Y62" s="451"/>
      <c r="Z62" s="451"/>
      <c r="AA62" s="451"/>
      <c r="AB62" s="451"/>
      <c r="AC62" s="451"/>
      <c r="AD62" s="451"/>
    </row>
    <row r="63" spans="1:30" s="293" customFormat="1" ht="15" customHeight="1">
      <c r="A63" s="385" t="s">
        <v>589</v>
      </c>
      <c r="B63" s="385" t="s">
        <v>584</v>
      </c>
      <c r="C63" s="386">
        <v>57</v>
      </c>
      <c r="D63" s="386">
        <v>48</v>
      </c>
      <c r="E63" s="386">
        <v>64</v>
      </c>
      <c r="F63" s="386">
        <v>58</v>
      </c>
      <c r="G63" s="386">
        <v>70</v>
      </c>
      <c r="H63" s="386">
        <v>72</v>
      </c>
      <c r="I63" s="386">
        <v>80</v>
      </c>
      <c r="J63" s="386">
        <v>42</v>
      </c>
      <c r="K63" s="386">
        <v>77</v>
      </c>
      <c r="L63" s="386">
        <v>63</v>
      </c>
      <c r="M63" s="386">
        <v>75</v>
      </c>
      <c r="N63" s="386">
        <v>87</v>
      </c>
      <c r="O63" s="386">
        <v>64</v>
      </c>
      <c r="P63" s="386">
        <v>80</v>
      </c>
      <c r="Q63" s="386">
        <v>100</v>
      </c>
      <c r="R63" s="386">
        <v>78</v>
      </c>
      <c r="S63" s="386">
        <v>95</v>
      </c>
      <c r="T63" s="386">
        <v>131</v>
      </c>
      <c r="U63" s="497">
        <v>142</v>
      </c>
      <c r="V63" s="497">
        <v>154</v>
      </c>
      <c r="X63" s="451"/>
      <c r="Y63" s="451"/>
      <c r="Z63" s="451"/>
      <c r="AA63" s="451"/>
      <c r="AB63" s="451"/>
      <c r="AC63" s="451"/>
      <c r="AD63" s="451"/>
    </row>
    <row r="64" spans="1:30" s="293" customFormat="1" ht="15" customHeight="1">
      <c r="A64" s="385" t="s">
        <v>55</v>
      </c>
      <c r="B64" s="385" t="s">
        <v>585</v>
      </c>
      <c r="C64" s="386">
        <v>49</v>
      </c>
      <c r="D64" s="386">
        <v>54</v>
      </c>
      <c r="E64" s="386">
        <v>48</v>
      </c>
      <c r="F64" s="386">
        <v>47</v>
      </c>
      <c r="G64" s="386">
        <v>48</v>
      </c>
      <c r="H64" s="386">
        <v>52</v>
      </c>
      <c r="I64" s="386">
        <v>45</v>
      </c>
      <c r="J64" s="386">
        <v>37</v>
      </c>
      <c r="K64" s="386">
        <v>44</v>
      </c>
      <c r="L64" s="386">
        <v>53</v>
      </c>
      <c r="M64" s="386">
        <v>53</v>
      </c>
      <c r="N64" s="386">
        <v>53</v>
      </c>
      <c r="O64" s="386">
        <v>56</v>
      </c>
      <c r="P64" s="386">
        <v>44</v>
      </c>
      <c r="Q64" s="386">
        <v>53</v>
      </c>
      <c r="R64" s="386">
        <v>50</v>
      </c>
      <c r="S64" s="386">
        <v>49</v>
      </c>
      <c r="T64" s="386">
        <v>52</v>
      </c>
      <c r="U64" s="497">
        <v>59</v>
      </c>
      <c r="V64" s="497">
        <v>48</v>
      </c>
      <c r="X64" s="451"/>
      <c r="Y64" s="451"/>
      <c r="Z64" s="451"/>
      <c r="AA64" s="451"/>
      <c r="AB64" s="451"/>
      <c r="AC64" s="451"/>
      <c r="AD64" s="451"/>
    </row>
    <row r="65" spans="1:30" s="293" customFormat="1" ht="15" customHeight="1">
      <c r="A65" s="385" t="s">
        <v>207</v>
      </c>
      <c r="B65" s="385" t="s">
        <v>44</v>
      </c>
      <c r="C65" s="386">
        <v>24</v>
      </c>
      <c r="D65" s="386">
        <v>30</v>
      </c>
      <c r="E65" s="386">
        <v>32</v>
      </c>
      <c r="F65" s="386">
        <v>25</v>
      </c>
      <c r="G65" s="386">
        <v>29</v>
      </c>
      <c r="H65" s="386">
        <v>24</v>
      </c>
      <c r="I65" s="386">
        <v>23</v>
      </c>
      <c r="J65" s="386">
        <v>23</v>
      </c>
      <c r="K65" s="386">
        <v>22</v>
      </c>
      <c r="L65" s="386">
        <v>21</v>
      </c>
      <c r="M65" s="386">
        <v>21</v>
      </c>
      <c r="N65" s="386">
        <v>22</v>
      </c>
      <c r="O65" s="386">
        <v>28</v>
      </c>
      <c r="P65" s="386">
        <v>23</v>
      </c>
      <c r="Q65" s="386">
        <v>19</v>
      </c>
      <c r="R65" s="386">
        <v>17</v>
      </c>
      <c r="S65" s="386">
        <v>27</v>
      </c>
      <c r="T65" s="386">
        <v>35</v>
      </c>
      <c r="U65" s="497">
        <v>21</v>
      </c>
      <c r="V65" s="497">
        <v>13</v>
      </c>
      <c r="X65" s="451"/>
      <c r="Y65" s="451"/>
      <c r="Z65" s="451"/>
      <c r="AA65" s="451"/>
      <c r="AB65" s="451"/>
      <c r="AC65" s="451"/>
      <c r="AD65" s="451"/>
    </row>
    <row r="66" spans="1:30" ht="15" customHeight="1">
      <c r="A66" s="388" t="s">
        <v>56</v>
      </c>
      <c r="B66" s="388" t="s">
        <v>42</v>
      </c>
      <c r="C66" s="389">
        <v>433</v>
      </c>
      <c r="D66" s="389">
        <v>452</v>
      </c>
      <c r="E66" s="389">
        <v>482</v>
      </c>
      <c r="F66" s="389">
        <v>468</v>
      </c>
      <c r="G66" s="389">
        <v>469</v>
      </c>
      <c r="H66" s="389">
        <v>481</v>
      </c>
      <c r="I66" s="389">
        <v>469</v>
      </c>
      <c r="J66" s="389">
        <v>449</v>
      </c>
      <c r="K66" s="389">
        <v>475</v>
      </c>
      <c r="L66" s="389">
        <v>473</v>
      </c>
      <c r="M66" s="389">
        <v>544</v>
      </c>
      <c r="N66" s="389">
        <v>542</v>
      </c>
      <c r="O66" s="389">
        <v>540</v>
      </c>
      <c r="P66" s="389">
        <v>443</v>
      </c>
      <c r="Q66" s="389">
        <v>496</v>
      </c>
      <c r="R66" s="389">
        <v>507</v>
      </c>
      <c r="S66" s="389">
        <v>548</v>
      </c>
      <c r="T66" s="389">
        <v>599</v>
      </c>
      <c r="U66" s="257">
        <v>634</v>
      </c>
      <c r="V66" s="257">
        <v>641</v>
      </c>
    </row>
    <row r="67" spans="1:30" s="29" customFormat="1" ht="15" customHeight="1">
      <c r="C67" s="397"/>
      <c r="D67" s="397"/>
      <c r="E67" s="397"/>
      <c r="F67" s="397"/>
      <c r="G67" s="397"/>
      <c r="H67" s="397"/>
      <c r="I67" s="397"/>
      <c r="J67" s="397"/>
      <c r="K67" s="397"/>
      <c r="L67" s="397"/>
      <c r="X67" s="451"/>
      <c r="Y67" s="451"/>
      <c r="Z67" s="451"/>
      <c r="AA67" s="451"/>
      <c r="AB67" s="451"/>
      <c r="AC67" s="451"/>
      <c r="AD67" s="451"/>
    </row>
    <row r="68" spans="1:30" s="451" customFormat="1" ht="15" customHeight="1">
      <c r="K68" s="521"/>
    </row>
    <row r="69" spans="1:30" s="451" customFormat="1" ht="15" customHeight="1">
      <c r="K69" s="521"/>
    </row>
    <row r="70" spans="1:30" s="451" customFormat="1" ht="15" customHeight="1">
      <c r="C70" s="519"/>
      <c r="D70" s="519"/>
      <c r="E70" s="519"/>
      <c r="F70" s="519"/>
      <c r="G70" s="519"/>
      <c r="H70" s="519"/>
      <c r="I70" s="519"/>
      <c r="J70" s="519"/>
      <c r="K70" s="519"/>
      <c r="L70" s="519"/>
      <c r="M70" s="519"/>
      <c r="N70" s="519"/>
      <c r="O70" s="519"/>
      <c r="P70" s="519"/>
      <c r="Q70" s="519"/>
      <c r="R70" s="519"/>
      <c r="S70" s="519"/>
      <c r="T70" s="519"/>
      <c r="U70" s="519"/>
      <c r="V70" s="519"/>
    </row>
    <row r="71" spans="1:30" s="451" customFormat="1" ht="15" customHeight="1">
      <c r="C71" s="519"/>
      <c r="D71" s="519"/>
      <c r="E71" s="519"/>
      <c r="F71" s="519"/>
      <c r="G71" s="519"/>
      <c r="H71" s="519"/>
      <c r="I71" s="519"/>
      <c r="J71" s="519"/>
      <c r="K71" s="519"/>
      <c r="L71" s="519"/>
      <c r="M71" s="519"/>
      <c r="N71" s="519"/>
      <c r="O71" s="519"/>
      <c r="P71" s="519"/>
      <c r="Q71" s="519"/>
      <c r="R71" s="519"/>
      <c r="S71" s="519"/>
      <c r="T71" s="519"/>
      <c r="U71" s="519"/>
      <c r="V71" s="519"/>
    </row>
    <row r="72" spans="1:30" s="451" customFormat="1" ht="15" customHeight="1">
      <c r="K72" s="521"/>
    </row>
    <row r="73" spans="1:30" s="451" customFormat="1" ht="15" customHeight="1">
      <c r="K73" s="521"/>
    </row>
    <row r="74" spans="1:30" s="451" customFormat="1" ht="15" customHeight="1">
      <c r="K74" s="521"/>
    </row>
    <row r="75" spans="1:30" s="451" customFormat="1" ht="15" customHeight="1">
      <c r="K75" s="521"/>
    </row>
    <row r="76" spans="1:30" s="451" customFormat="1" ht="15" customHeight="1">
      <c r="K76" s="521"/>
    </row>
    <row r="77" spans="1:30" s="451" customFormat="1" ht="15" customHeight="1">
      <c r="K77" s="521"/>
    </row>
    <row r="78" spans="1:30" s="451" customFormat="1" ht="15" customHeight="1">
      <c r="K78" s="521"/>
    </row>
    <row r="79" spans="1:30" s="451" customFormat="1" ht="15" customHeight="1">
      <c r="K79" s="521"/>
    </row>
    <row r="80" spans="1:30" s="451" customFormat="1" ht="15" customHeight="1">
      <c r="K80" s="521"/>
    </row>
    <row r="81" spans="11:11" s="451" customFormat="1" ht="15" customHeight="1">
      <c r="K81" s="521"/>
    </row>
    <row r="82" spans="11:11" s="451" customFormat="1" ht="15" customHeight="1">
      <c r="K82" s="521"/>
    </row>
    <row r="83" spans="11:11" s="451" customFormat="1" ht="15" customHeight="1">
      <c r="K83" s="521"/>
    </row>
    <row r="84" spans="11:11" s="451" customFormat="1" ht="15" customHeight="1">
      <c r="K84" s="521"/>
    </row>
    <row r="85" spans="11:11" s="451" customFormat="1" ht="15" customHeight="1">
      <c r="K85" s="521"/>
    </row>
    <row r="86" spans="11:11" s="451" customFormat="1" ht="15" customHeight="1">
      <c r="K86" s="521"/>
    </row>
    <row r="87" spans="11:11" s="451" customFormat="1" ht="15" customHeight="1">
      <c r="K87" s="521"/>
    </row>
    <row r="88" spans="11:11" s="451" customFormat="1" ht="15" customHeight="1">
      <c r="K88" s="521"/>
    </row>
    <row r="89" spans="11:11" s="451" customFormat="1" ht="15" customHeight="1">
      <c r="K89" s="521"/>
    </row>
    <row r="90" spans="11:11" s="451" customFormat="1" ht="15" customHeight="1">
      <c r="K90" s="521"/>
    </row>
    <row r="91" spans="11:11" s="451" customFormat="1" ht="15" customHeight="1">
      <c r="K91" s="521"/>
    </row>
    <row r="92" spans="11:11" s="451" customFormat="1" ht="15" customHeight="1">
      <c r="K92" s="521"/>
    </row>
    <row r="93" spans="11:11" s="451" customFormat="1" ht="15" customHeight="1">
      <c r="K93" s="521"/>
    </row>
    <row r="94" spans="11:11" s="451" customFormat="1" ht="15" customHeight="1">
      <c r="K94" s="521"/>
    </row>
    <row r="95" spans="11:11" s="451" customFormat="1" ht="15" customHeight="1">
      <c r="K95" s="521"/>
    </row>
    <row r="96" spans="11:11" s="451" customFormat="1" ht="15" customHeight="1">
      <c r="K96" s="521"/>
    </row>
    <row r="97" spans="11:11" s="451" customFormat="1" ht="15" customHeight="1">
      <c r="K97" s="521"/>
    </row>
    <row r="98" spans="11:11" s="451" customFormat="1" ht="15" customHeight="1">
      <c r="K98" s="521"/>
    </row>
    <row r="99" spans="11:11" s="451" customFormat="1" ht="15" customHeight="1">
      <c r="K99" s="521"/>
    </row>
    <row r="100" spans="11:11" s="451" customFormat="1" ht="15" customHeight="1">
      <c r="K100" s="521"/>
    </row>
    <row r="101" spans="11:11" s="451" customFormat="1" ht="15" customHeight="1">
      <c r="K101" s="521"/>
    </row>
    <row r="102" spans="11:11" s="451" customFormat="1" ht="15" customHeight="1">
      <c r="K102" s="521"/>
    </row>
    <row r="103" spans="11:11" s="451" customFormat="1" ht="15" customHeight="1">
      <c r="K103" s="521"/>
    </row>
    <row r="104" spans="11:11" s="451" customFormat="1" ht="15" customHeight="1">
      <c r="K104" s="521"/>
    </row>
    <row r="105" spans="11:11" s="451" customFormat="1" ht="15" customHeight="1">
      <c r="K105" s="521"/>
    </row>
    <row r="106" spans="11:11" s="451" customFormat="1" ht="15" customHeight="1">
      <c r="K106" s="521"/>
    </row>
    <row r="107" spans="11:11" s="451" customFormat="1" ht="15" customHeight="1">
      <c r="K107" s="521"/>
    </row>
    <row r="108" spans="11:11" s="451" customFormat="1" ht="15" customHeight="1">
      <c r="K108" s="521"/>
    </row>
    <row r="109" spans="11:11" s="451" customFormat="1" ht="15" customHeight="1">
      <c r="K109" s="521"/>
    </row>
    <row r="110" spans="11:11" s="451" customFormat="1" ht="15" customHeight="1">
      <c r="K110" s="521"/>
    </row>
    <row r="111" spans="11:11" s="451" customFormat="1" ht="15" customHeight="1">
      <c r="K111" s="521"/>
    </row>
    <row r="112" spans="11:11" s="451" customFormat="1" ht="15" customHeight="1">
      <c r="K112" s="521"/>
    </row>
    <row r="113" spans="11:11" s="451" customFormat="1" ht="15" customHeight="1">
      <c r="K113" s="521"/>
    </row>
    <row r="114" spans="11:11" s="451" customFormat="1" ht="15" customHeight="1">
      <c r="K114" s="521"/>
    </row>
    <row r="115" spans="11:11" s="451" customFormat="1" ht="15" customHeight="1">
      <c r="K115" s="521"/>
    </row>
    <row r="116" spans="11:11" s="451" customFormat="1" ht="15" customHeight="1">
      <c r="K116" s="521"/>
    </row>
    <row r="117" spans="11:11" ht="15" customHeight="1"/>
    <row r="118" spans="11:11" ht="15" customHeight="1"/>
    <row r="119" spans="11:11" ht="15" customHeight="1"/>
    <row r="120" spans="11:11" ht="15" customHeight="1"/>
    <row r="121" spans="11:11" ht="15" customHeight="1"/>
    <row r="122" spans="11:11" ht="15" customHeight="1"/>
    <row r="123" spans="11:11" ht="15" customHeight="1"/>
    <row r="124" spans="11:11" ht="15" customHeight="1"/>
    <row r="125" spans="11:11" ht="15" customHeight="1"/>
    <row r="126" spans="11:11" ht="15" customHeight="1"/>
    <row r="127" spans="11:11" ht="15" customHeight="1"/>
    <row r="128" spans="11: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FD6B9644-7869-4AE4-B5F4-2F6A3AB7CBDB}" scale="110" showGridLines="0" fitToPage="1" showRuler="0">
      <pane xSplit="2" ySplit="2" topLeftCell="C3" activePane="bottomRight" state="frozen"/>
      <selection pane="bottomRight" activeCell="C75" sqref="C75"/>
      <pageMargins left="0.75" right="0.75" top="1" bottom="1" header="0.5" footer="0.5"/>
      <pageSetup paperSize="9" scale="71" fitToHeight="0" orientation="landscape" r:id="rId1"/>
      <headerFooter alignWithMargins="0"/>
    </customSheetView>
    <customSheetView guid="{9AF4A83C-CF57-4B40-8A74-6A0EA6C2FE5C}" scale="70" showGridLines="0" fitToPage="1" showRuler="0" topLeftCell="C1">
      <selection activeCell="Y36" sqref="Y36"/>
      <pageMargins left="0.75" right="0.75" top="1" bottom="1" header="0.5" footer="0.5"/>
      <pageSetup paperSize="9" scale="71" fitToHeight="0" orientation="landscape" r:id="rId2"/>
      <headerFooter alignWithMargins="0"/>
    </customSheetView>
    <customSheetView guid="{687A4863-1825-4D63-B732-E76682E6DE4F}" scale="70" showGridLines="0" fitToPage="1" hiddenColumns="1" showRuler="0">
      <selection activeCell="A57" sqref="A57"/>
      <pageMargins left="0.75" right="0.75" top="1" bottom="1" header="0.5" footer="0.5"/>
      <pageSetup paperSize="9" scale="71" fitToHeight="0" orientation="landscape" r:id="rId3"/>
      <headerFooter alignWithMargins="0"/>
    </customSheetView>
    <customSheetView guid="{899D69CD-4B7E-42BC-9944-5BD922EB798C}" scale="70" showGridLines="0" fitToPage="1" showRuler="0" topLeftCell="C31">
      <selection activeCell="J76" sqref="J76"/>
      <pageMargins left="0.75" right="0.75" top="1" bottom="1" header="0.5" footer="0.5"/>
      <pageSetup paperSize="9" scale="71" fitToHeight="0" orientation="landscape" r:id="rId4"/>
      <headerFooter alignWithMargins="0"/>
    </customSheetView>
    <customSheetView guid="{25FAB884-5E17-4008-8139-33D910C7DEFE}" scale="70" showGridLines="0" fitToPage="1" showRuler="0" topLeftCell="C1">
      <selection activeCell="AA39" sqref="AA39"/>
      <pageMargins left="0.75" right="0.75" top="1" bottom="1" header="0.5" footer="0.5"/>
      <pageSetup paperSize="9" scale="71" fitToHeight="0" orientation="landscape" r:id="rId5"/>
      <headerFooter alignWithMargins="0"/>
    </customSheetView>
  </customSheetViews>
  <pageMargins left="0.75" right="0.75" top="1" bottom="1" header="0.5" footer="0.5"/>
  <pageSetup paperSize="9" scale="71" fitToHeight="0" orientation="landscape" r:id="rId6"/>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8"/>
  <sheetViews>
    <sheetView showRuler="0" zoomScaleNormal="100" workbookViewId="0">
      <pane xSplit="2" topLeftCell="L1" activePane="topRight" state="frozen"/>
      <selection activeCell="A3" sqref="A3"/>
      <selection pane="topRight" activeCell="L21" sqref="L21"/>
    </sheetView>
  </sheetViews>
  <sheetFormatPr defaultColWidth="9.140625" defaultRowHeight="14.25"/>
  <cols>
    <col min="1" max="2" width="50.85546875" style="71" customWidth="1"/>
    <col min="3" max="14" width="13.42578125" style="71" customWidth="1"/>
    <col min="15" max="16" width="12.42578125" style="71" customWidth="1"/>
    <col min="17" max="17" width="10.85546875" style="71" bestFit="1" customWidth="1"/>
    <col min="18" max="18" width="11.7109375" style="71" customWidth="1"/>
    <col min="19" max="22" width="15.5703125" style="71" customWidth="1"/>
    <col min="23" max="16384" width="9.140625" style="71"/>
  </cols>
  <sheetData>
    <row r="1" spans="1:23" ht="15" customHeight="1" thickBot="1">
      <c r="A1" s="43" t="s">
        <v>57</v>
      </c>
      <c r="B1" s="43" t="s">
        <v>344</v>
      </c>
      <c r="C1" s="78" t="s">
        <v>181</v>
      </c>
      <c r="D1" s="78" t="s">
        <v>182</v>
      </c>
      <c r="E1" s="78" t="s">
        <v>183</v>
      </c>
      <c r="F1" s="78" t="s">
        <v>184</v>
      </c>
      <c r="G1" s="78" t="s">
        <v>185</v>
      </c>
      <c r="H1" s="78" t="s">
        <v>186</v>
      </c>
      <c r="I1" s="78" t="s">
        <v>187</v>
      </c>
      <c r="J1" s="78" t="s">
        <v>188</v>
      </c>
      <c r="K1" s="78" t="s">
        <v>189</v>
      </c>
      <c r="L1" s="78" t="s">
        <v>190</v>
      </c>
      <c r="M1" s="78" t="s">
        <v>595</v>
      </c>
      <c r="N1" s="78" t="s">
        <v>603</v>
      </c>
      <c r="O1" s="405" t="s">
        <v>636</v>
      </c>
      <c r="P1" s="417" t="s">
        <v>640</v>
      </c>
      <c r="Q1" s="436" t="s">
        <v>651</v>
      </c>
      <c r="R1" s="417" t="s">
        <v>665</v>
      </c>
      <c r="S1" s="417" t="s">
        <v>669</v>
      </c>
      <c r="T1" s="417" t="s">
        <v>674</v>
      </c>
      <c r="U1" s="417" t="s">
        <v>678</v>
      </c>
      <c r="V1" s="417" t="s">
        <v>690</v>
      </c>
    </row>
    <row r="2" spans="1:23" ht="15" customHeight="1">
      <c r="A2" s="79" t="s">
        <v>216</v>
      </c>
      <c r="B2" s="74" t="s">
        <v>345</v>
      </c>
      <c r="C2" s="357">
        <v>-313223</v>
      </c>
      <c r="D2" s="357">
        <v>-317819</v>
      </c>
      <c r="E2" s="357">
        <v>-325457</v>
      </c>
      <c r="F2" s="357">
        <v>-336586</v>
      </c>
      <c r="G2" s="357">
        <v>-324869</v>
      </c>
      <c r="H2" s="357">
        <v>-336786</v>
      </c>
      <c r="I2" s="357">
        <v>-355258</v>
      </c>
      <c r="J2" s="357">
        <v>-387929</v>
      </c>
      <c r="K2" s="358">
        <v>-365099</v>
      </c>
      <c r="L2" s="358">
        <v>-373083</v>
      </c>
      <c r="M2" s="358">
        <v>-364128</v>
      </c>
      <c r="N2" s="358">
        <v>-373797</v>
      </c>
      <c r="O2" s="406">
        <v>-360903</v>
      </c>
      <c r="P2" s="406">
        <v>-277620</v>
      </c>
      <c r="Q2" s="437">
        <v>-330755</v>
      </c>
      <c r="R2" s="437">
        <v>-338126</v>
      </c>
      <c r="S2" s="437">
        <v>-334667</v>
      </c>
      <c r="T2" s="437">
        <v>-328578</v>
      </c>
      <c r="U2" s="437">
        <v>-333584</v>
      </c>
      <c r="V2" s="437">
        <v>-382912</v>
      </c>
    </row>
    <row r="3" spans="1:23" ht="15" customHeight="1">
      <c r="A3" s="79" t="s">
        <v>220</v>
      </c>
      <c r="B3" s="74" t="s">
        <v>346</v>
      </c>
      <c r="C3" s="357">
        <v>-58065</v>
      </c>
      <c r="D3" s="357">
        <v>-55758</v>
      </c>
      <c r="E3" s="357">
        <v>-53343</v>
      </c>
      <c r="F3" s="357">
        <v>-49767</v>
      </c>
      <c r="G3" s="357">
        <v>-59367</v>
      </c>
      <c r="H3" s="357">
        <v>-58364</v>
      </c>
      <c r="I3" s="357">
        <v>-57479</v>
      </c>
      <c r="J3" s="357">
        <v>-58166</v>
      </c>
      <c r="K3" s="358">
        <v>-68093</v>
      </c>
      <c r="L3" s="358">
        <v>-64931</v>
      </c>
      <c r="M3" s="358">
        <v>-59348</v>
      </c>
      <c r="N3" s="358">
        <v>-48002</v>
      </c>
      <c r="O3" s="406">
        <v>-67574</v>
      </c>
      <c r="P3" s="406">
        <v>-50989</v>
      </c>
      <c r="Q3" s="437">
        <v>-57115</v>
      </c>
      <c r="R3" s="437">
        <v>-52763</v>
      </c>
      <c r="S3" s="437">
        <v>-64097</v>
      </c>
      <c r="T3" s="437">
        <v>-59291</v>
      </c>
      <c r="U3" s="437">
        <v>-57802</v>
      </c>
      <c r="V3" s="437">
        <v>-60712</v>
      </c>
    </row>
    <row r="4" spans="1:23" ht="15" customHeight="1">
      <c r="A4" s="79" t="s">
        <v>606</v>
      </c>
      <c r="B4" s="74" t="s">
        <v>607</v>
      </c>
      <c r="C4" s="357"/>
      <c r="D4" s="357">
        <v>0</v>
      </c>
      <c r="E4" s="357">
        <v>0</v>
      </c>
      <c r="F4" s="357">
        <v>0</v>
      </c>
      <c r="G4" s="357">
        <v>0</v>
      </c>
      <c r="H4" s="357">
        <v>0</v>
      </c>
      <c r="I4" s="357">
        <v>0</v>
      </c>
      <c r="J4" s="357">
        <v>0</v>
      </c>
      <c r="K4" s="357">
        <v>0</v>
      </c>
      <c r="L4" s="357">
        <v>0</v>
      </c>
      <c r="M4" s="357">
        <v>0</v>
      </c>
      <c r="N4" s="358">
        <v>-1661</v>
      </c>
      <c r="O4" s="406">
        <v>-2389</v>
      </c>
      <c r="P4" s="406">
        <v>-2366</v>
      </c>
      <c r="Q4" s="437">
        <v>-2274</v>
      </c>
      <c r="R4" s="437">
        <v>-2189</v>
      </c>
      <c r="S4" s="437">
        <v>-2239</v>
      </c>
      <c r="T4" s="437">
        <v>-2163</v>
      </c>
      <c r="U4" s="437">
        <v>-2193</v>
      </c>
      <c r="V4" s="437">
        <v>-2392</v>
      </c>
    </row>
    <row r="5" spans="1:23" ht="15" customHeight="1">
      <c r="A5" s="79" t="s">
        <v>218</v>
      </c>
      <c r="B5" s="74" t="s">
        <v>348</v>
      </c>
      <c r="C5" s="357">
        <v>-8395</v>
      </c>
      <c r="D5" s="357">
        <v>-9900</v>
      </c>
      <c r="E5" s="357">
        <v>-8782</v>
      </c>
      <c r="F5" s="357">
        <v>-12628</v>
      </c>
      <c r="G5" s="357">
        <v>-8299</v>
      </c>
      <c r="H5" s="357">
        <v>-9594</v>
      </c>
      <c r="I5" s="357">
        <v>-9548</v>
      </c>
      <c r="J5" s="357">
        <v>-13044</v>
      </c>
      <c r="K5" s="503">
        <v>-8896</v>
      </c>
      <c r="L5" s="503">
        <v>-9476</v>
      </c>
      <c r="M5" s="503">
        <v>-9990</v>
      </c>
      <c r="N5" s="358">
        <v>-11297</v>
      </c>
      <c r="O5" s="406">
        <v>-8659</v>
      </c>
      <c r="P5" s="406">
        <v>-9083</v>
      </c>
      <c r="Q5" s="437">
        <v>-9122</v>
      </c>
      <c r="R5" s="437">
        <v>-19255</v>
      </c>
      <c r="S5" s="437">
        <v>-8184</v>
      </c>
      <c r="T5" s="437">
        <v>-8877</v>
      </c>
      <c r="U5" s="437">
        <v>-9416</v>
      </c>
      <c r="V5" s="437">
        <v>-11829</v>
      </c>
    </row>
    <row r="6" spans="1:23" ht="15" customHeight="1">
      <c r="A6" s="79" t="s">
        <v>217</v>
      </c>
      <c r="B6" s="74" t="s">
        <v>347</v>
      </c>
      <c r="C6" s="357">
        <v>-2480</v>
      </c>
      <c r="D6" s="357">
        <v>-5022</v>
      </c>
      <c r="E6" s="357">
        <v>-2827</v>
      </c>
      <c r="F6" s="357">
        <v>-8401</v>
      </c>
      <c r="G6" s="357">
        <v>-2877</v>
      </c>
      <c r="H6" s="357">
        <v>-4740</v>
      </c>
      <c r="I6" s="357">
        <v>-3271</v>
      </c>
      <c r="J6" s="357">
        <v>-9982</v>
      </c>
      <c r="K6" s="358">
        <v>-2527</v>
      </c>
      <c r="L6" s="358">
        <v>-4323</v>
      </c>
      <c r="M6" s="358">
        <v>-4051</v>
      </c>
      <c r="N6" s="358">
        <v>-8809</v>
      </c>
      <c r="O6" s="406">
        <v>-2388</v>
      </c>
      <c r="P6" s="406">
        <v>-94</v>
      </c>
      <c r="Q6" s="437">
        <v>-2080</v>
      </c>
      <c r="R6" s="437">
        <v>-2545</v>
      </c>
      <c r="S6" s="437">
        <v>-1524</v>
      </c>
      <c r="T6" s="437">
        <v>-2094</v>
      </c>
      <c r="U6" s="437">
        <v>-1575</v>
      </c>
      <c r="V6" s="437">
        <v>-4100</v>
      </c>
    </row>
    <row r="7" spans="1:23" ht="15" customHeight="1">
      <c r="A7" s="79" t="s">
        <v>219</v>
      </c>
      <c r="B7" s="88" t="s">
        <v>349</v>
      </c>
      <c r="C7" s="357">
        <v>-624</v>
      </c>
      <c r="D7" s="357">
        <v>-620</v>
      </c>
      <c r="E7" s="357">
        <v>-625</v>
      </c>
      <c r="F7" s="357">
        <v>7705</v>
      </c>
      <c r="G7" s="357">
        <v>-579</v>
      </c>
      <c r="H7" s="357">
        <v>16487</v>
      </c>
      <c r="I7" s="357">
        <v>-205</v>
      </c>
      <c r="J7" s="357">
        <v>13428</v>
      </c>
      <c r="K7" s="358">
        <v>-5</v>
      </c>
      <c r="L7" s="358">
        <v>-4</v>
      </c>
      <c r="M7" s="358">
        <v>-115</v>
      </c>
      <c r="N7" s="358">
        <v>7687</v>
      </c>
      <c r="O7" s="406">
        <v>-138</v>
      </c>
      <c r="P7" s="406">
        <v>-412</v>
      </c>
      <c r="Q7" s="437">
        <v>-4</v>
      </c>
      <c r="R7" s="437">
        <v>8345</v>
      </c>
      <c r="S7" s="437">
        <v>-5</v>
      </c>
      <c r="T7" s="437">
        <v>-5</v>
      </c>
      <c r="U7" s="437">
        <v>-152</v>
      </c>
      <c r="V7" s="437">
        <v>-3002</v>
      </c>
    </row>
    <row r="8" spans="1:23" ht="15" customHeight="1">
      <c r="A8" s="79" t="s">
        <v>221</v>
      </c>
      <c r="B8" s="74" t="s">
        <v>350</v>
      </c>
      <c r="C8" s="357">
        <v>0</v>
      </c>
      <c r="D8" s="357">
        <v>0</v>
      </c>
      <c r="E8" s="357">
        <v>0</v>
      </c>
      <c r="F8" s="357">
        <v>0</v>
      </c>
      <c r="G8" s="357">
        <v>0</v>
      </c>
      <c r="H8" s="357">
        <v>0</v>
      </c>
      <c r="I8" s="357">
        <v>0</v>
      </c>
      <c r="J8" s="357">
        <v>0</v>
      </c>
      <c r="K8" s="358">
        <v>-80000</v>
      </c>
      <c r="L8" s="358">
        <v>-6320</v>
      </c>
      <c r="M8" s="358">
        <v>-1860</v>
      </c>
      <c r="N8" s="358">
        <v>-11630</v>
      </c>
      <c r="O8" s="406">
        <v>-5612</v>
      </c>
      <c r="P8" s="406">
        <v>-5500</v>
      </c>
      <c r="Q8" s="437">
        <v>-4313</v>
      </c>
      <c r="R8" s="437">
        <v>-138161</v>
      </c>
      <c r="S8" s="437">
        <v>0</v>
      </c>
      <c r="T8" s="437">
        <v>-4600</v>
      </c>
      <c r="U8" s="437">
        <v>-172</v>
      </c>
      <c r="V8" s="437">
        <v>-8045</v>
      </c>
    </row>
    <row r="9" spans="1:23" s="2" customFormat="1" ht="15" customHeight="1">
      <c r="A9" s="92" t="s">
        <v>342</v>
      </c>
      <c r="B9" s="92" t="s">
        <v>351</v>
      </c>
      <c r="C9" s="192">
        <v>-382787</v>
      </c>
      <c r="D9" s="192">
        <v>-389119</v>
      </c>
      <c r="E9" s="192">
        <v>-391034</v>
      </c>
      <c r="F9" s="192">
        <v>-399677</v>
      </c>
      <c r="G9" s="192">
        <v>-395991</v>
      </c>
      <c r="H9" s="192">
        <v>-392997</v>
      </c>
      <c r="I9" s="192">
        <v>-425761</v>
      </c>
      <c r="J9" s="192">
        <v>-455693</v>
      </c>
      <c r="K9" s="359">
        <v>-524620</v>
      </c>
      <c r="L9" s="359">
        <v>-458137</v>
      </c>
      <c r="M9" s="359">
        <v>-439492</v>
      </c>
      <c r="N9" s="359">
        <v>-447509</v>
      </c>
      <c r="O9" s="407">
        <v>-447663</v>
      </c>
      <c r="P9" s="407">
        <v>-346064</v>
      </c>
      <c r="Q9" s="438">
        <v>-405663</v>
      </c>
      <c r="R9" s="438">
        <v>-544694</v>
      </c>
      <c r="S9" s="438">
        <v>-410716</v>
      </c>
      <c r="T9" s="438">
        <v>-405608</v>
      </c>
      <c r="U9" s="438">
        <v>-404894</v>
      </c>
      <c r="V9" s="438">
        <v>-472992</v>
      </c>
    </row>
    <row r="10" spans="1:23" ht="15" customHeight="1">
      <c r="A10" s="80"/>
      <c r="B10" s="73"/>
    </row>
    <row r="11" spans="1:23" ht="15" customHeight="1">
      <c r="A11" s="355"/>
      <c r="B11" s="356"/>
    </row>
    <row r="12" spans="1:23" ht="15" customHeight="1" thickBot="1">
      <c r="A12" s="234" t="s">
        <v>341</v>
      </c>
      <c r="B12" s="234" t="s">
        <v>352</v>
      </c>
      <c r="C12" s="78" t="s">
        <v>112</v>
      </c>
      <c r="D12" s="78" t="s">
        <v>108</v>
      </c>
      <c r="E12" s="78" t="s">
        <v>113</v>
      </c>
      <c r="F12" s="78" t="s">
        <v>114</v>
      </c>
      <c r="G12" s="78" t="s">
        <v>115</v>
      </c>
      <c r="H12" s="78" t="s">
        <v>133</v>
      </c>
      <c r="I12" s="78" t="s">
        <v>134</v>
      </c>
      <c r="J12" s="78" t="s">
        <v>140</v>
      </c>
      <c r="K12" s="78" t="s">
        <v>148</v>
      </c>
      <c r="L12" s="78" t="s">
        <v>563</v>
      </c>
      <c r="M12" s="78" t="s">
        <v>595</v>
      </c>
      <c r="N12" s="78" t="s">
        <v>603</v>
      </c>
      <c r="O12" s="405" t="s">
        <v>636</v>
      </c>
      <c r="P12" s="405" t="s">
        <v>640</v>
      </c>
      <c r="Q12" s="436" t="s">
        <v>651</v>
      </c>
      <c r="R12" s="436" t="s">
        <v>665</v>
      </c>
      <c r="S12" s="436" t="s">
        <v>669</v>
      </c>
      <c r="T12" s="436" t="s">
        <v>674</v>
      </c>
      <c r="U12" s="436" t="s">
        <v>678</v>
      </c>
      <c r="V12" s="436" t="s">
        <v>690</v>
      </c>
    </row>
    <row r="13" spans="1:23" ht="15" customHeight="1">
      <c r="A13" s="79" t="s">
        <v>222</v>
      </c>
      <c r="B13" s="74" t="s">
        <v>357</v>
      </c>
      <c r="C13" s="75">
        <v>-12876</v>
      </c>
      <c r="D13" s="75">
        <v>-11748</v>
      </c>
      <c r="E13" s="75">
        <v>-14672</v>
      </c>
      <c r="F13" s="75">
        <v>-13615</v>
      </c>
      <c r="G13" s="75">
        <v>-12855</v>
      </c>
      <c r="H13" s="75">
        <v>-20043</v>
      </c>
      <c r="I13" s="75">
        <v>-15324</v>
      </c>
      <c r="J13" s="75">
        <v>-16474</v>
      </c>
      <c r="K13" s="259">
        <v>-15747</v>
      </c>
      <c r="L13" s="259">
        <v>-15742</v>
      </c>
      <c r="M13" s="259">
        <v>-14422</v>
      </c>
      <c r="N13" s="259">
        <v>-20634</v>
      </c>
      <c r="O13" s="411">
        <v>-17218</v>
      </c>
      <c r="P13" s="411">
        <v>-16581</v>
      </c>
      <c r="Q13" s="439">
        <v>-15476</v>
      </c>
      <c r="R13" s="439">
        <v>-14520</v>
      </c>
      <c r="S13" s="439">
        <v>-13753</v>
      </c>
      <c r="T13" s="439">
        <v>-13744</v>
      </c>
      <c r="U13" s="439">
        <v>-13002</v>
      </c>
      <c r="V13" s="439">
        <v>-23539</v>
      </c>
      <c r="W13" s="412"/>
    </row>
    <row r="14" spans="1:23" ht="15" customHeight="1">
      <c r="A14" s="79" t="s">
        <v>223</v>
      </c>
      <c r="B14" s="74" t="s">
        <v>358</v>
      </c>
      <c r="C14" s="75">
        <v>-54010</v>
      </c>
      <c r="D14" s="75">
        <v>-54373</v>
      </c>
      <c r="E14" s="75">
        <v>-54775</v>
      </c>
      <c r="F14" s="75">
        <v>-49889</v>
      </c>
      <c r="G14" s="75">
        <v>-60331</v>
      </c>
      <c r="H14" s="75">
        <v>-80520</v>
      </c>
      <c r="I14" s="75">
        <v>-75179</v>
      </c>
      <c r="J14" s="75">
        <v>-28406</v>
      </c>
      <c r="K14" s="259">
        <v>-77507</v>
      </c>
      <c r="L14" s="259">
        <v>-78060</v>
      </c>
      <c r="M14" s="259">
        <v>-80745</v>
      </c>
      <c r="N14" s="259">
        <v>-72028</v>
      </c>
      <c r="O14" s="411">
        <v>-82364</v>
      </c>
      <c r="P14" s="411">
        <v>-84587</v>
      </c>
      <c r="Q14" s="439">
        <v>-81851</v>
      </c>
      <c r="R14" s="439">
        <v>-81644</v>
      </c>
      <c r="S14" s="439">
        <v>-93543</v>
      </c>
      <c r="T14" s="439">
        <v>-96087</v>
      </c>
      <c r="U14" s="439">
        <v>-97184</v>
      </c>
      <c r="V14" s="439">
        <v>-94834</v>
      </c>
      <c r="W14" s="412"/>
    </row>
    <row r="15" spans="1:23" ht="15" customHeight="1">
      <c r="A15" s="79" t="s">
        <v>224</v>
      </c>
      <c r="B15" s="74" t="s">
        <v>622</v>
      </c>
      <c r="C15" s="75">
        <v>-13314</v>
      </c>
      <c r="D15" s="75">
        <v>-11378</v>
      </c>
      <c r="E15" s="75">
        <v>-13908</v>
      </c>
      <c r="F15" s="75">
        <v>-26974</v>
      </c>
      <c r="G15" s="75">
        <v>-18862</v>
      </c>
      <c r="H15" s="75">
        <v>-23433</v>
      </c>
      <c r="I15" s="75">
        <v>-20063</v>
      </c>
      <c r="J15" s="75">
        <v>-27315</v>
      </c>
      <c r="K15" s="259">
        <v>-14522</v>
      </c>
      <c r="L15" s="259">
        <v>-21059</v>
      </c>
      <c r="M15" s="259">
        <v>-22522</v>
      </c>
      <c r="N15" s="259">
        <v>-14322</v>
      </c>
      <c r="O15" s="411">
        <v>-15713</v>
      </c>
      <c r="P15" s="411">
        <v>-20785</v>
      </c>
      <c r="Q15" s="439">
        <v>-22874</v>
      </c>
      <c r="R15" s="439">
        <v>-23009</v>
      </c>
      <c r="S15" s="439">
        <v>-15002</v>
      </c>
      <c r="T15" s="439">
        <v>-23815</v>
      </c>
      <c r="U15" s="439">
        <v>-16204</v>
      </c>
      <c r="V15" s="439">
        <v>-20328</v>
      </c>
      <c r="W15" s="412"/>
    </row>
    <row r="16" spans="1:23" ht="15" customHeight="1">
      <c r="A16" s="79" t="s">
        <v>225</v>
      </c>
      <c r="B16" s="74" t="s">
        <v>359</v>
      </c>
      <c r="C16" s="75">
        <v>-8126</v>
      </c>
      <c r="D16" s="75">
        <v>-8131</v>
      </c>
      <c r="E16" s="75">
        <v>-7509</v>
      </c>
      <c r="F16" s="75">
        <v>-9821</v>
      </c>
      <c r="G16" s="75">
        <v>-8507</v>
      </c>
      <c r="H16" s="75">
        <v>-9020</v>
      </c>
      <c r="I16" s="75">
        <v>-7254</v>
      </c>
      <c r="J16" s="75">
        <v>-12496</v>
      </c>
      <c r="K16" s="259">
        <v>-9635</v>
      </c>
      <c r="L16" s="259">
        <v>-10536</v>
      </c>
      <c r="M16" s="259">
        <v>-10717</v>
      </c>
      <c r="N16" s="259">
        <v>-8258</v>
      </c>
      <c r="O16" s="411">
        <v>-9171</v>
      </c>
      <c r="P16" s="411">
        <v>-11399</v>
      </c>
      <c r="Q16" s="439">
        <v>-10036</v>
      </c>
      <c r="R16" s="439">
        <v>-13178</v>
      </c>
      <c r="S16" s="439">
        <v>-9517</v>
      </c>
      <c r="T16" s="439">
        <v>-10615</v>
      </c>
      <c r="U16" s="439">
        <v>-11395</v>
      </c>
      <c r="V16" s="439">
        <v>-11918</v>
      </c>
      <c r="W16" s="412"/>
    </row>
    <row r="17" spans="1:24" ht="15" customHeight="1">
      <c r="A17" s="79" t="s">
        <v>226</v>
      </c>
      <c r="B17" s="74" t="s">
        <v>360</v>
      </c>
      <c r="C17" s="75">
        <v>-3587</v>
      </c>
      <c r="D17" s="75">
        <v>-3087</v>
      </c>
      <c r="E17" s="75">
        <v>-3900</v>
      </c>
      <c r="F17" s="75">
        <v>-3563</v>
      </c>
      <c r="G17" s="75">
        <v>-10808</v>
      </c>
      <c r="H17" s="75">
        <v>-7629</v>
      </c>
      <c r="I17" s="75">
        <v>-7325</v>
      </c>
      <c r="J17" s="75">
        <v>1587</v>
      </c>
      <c r="K17" s="259">
        <v>-958</v>
      </c>
      <c r="L17" s="259">
        <v>-4770</v>
      </c>
      <c r="M17" s="259">
        <v>-6920</v>
      </c>
      <c r="N17" s="259">
        <v>-1948</v>
      </c>
      <c r="O17" s="411">
        <v>-3114</v>
      </c>
      <c r="P17" s="411">
        <v>-1153</v>
      </c>
      <c r="Q17" s="439">
        <v>-1194</v>
      </c>
      <c r="R17" s="439">
        <v>-835</v>
      </c>
      <c r="S17" s="439">
        <v>-1588</v>
      </c>
      <c r="T17" s="439">
        <v>-1684</v>
      </c>
      <c r="U17" s="439">
        <v>-2503</v>
      </c>
      <c r="V17" s="439">
        <v>-5601</v>
      </c>
      <c r="W17" s="412"/>
    </row>
    <row r="18" spans="1:24" ht="15" customHeight="1">
      <c r="A18" s="79" t="s">
        <v>353</v>
      </c>
      <c r="B18" s="74" t="s">
        <v>361</v>
      </c>
      <c r="C18" s="75">
        <v>-20821</v>
      </c>
      <c r="D18" s="75">
        <v>-20231</v>
      </c>
      <c r="E18" s="75">
        <v>-23224</v>
      </c>
      <c r="F18" s="75">
        <v>-40340</v>
      </c>
      <c r="G18" s="75">
        <v>-36102</v>
      </c>
      <c r="H18" s="75">
        <v>-37999</v>
      </c>
      <c r="I18" s="75">
        <v>-31530</v>
      </c>
      <c r="J18" s="75">
        <v>-47374</v>
      </c>
      <c r="K18" s="259">
        <v>-40571</v>
      </c>
      <c r="L18" s="259">
        <v>-45574</v>
      </c>
      <c r="M18" s="259">
        <v>-41814</v>
      </c>
      <c r="N18" s="259">
        <v>-36375</v>
      </c>
      <c r="O18" s="411">
        <v>-39040</v>
      </c>
      <c r="P18" s="411">
        <v>-34056</v>
      </c>
      <c r="Q18" s="439">
        <v>-35076</v>
      </c>
      <c r="R18" s="439">
        <v>-29857</v>
      </c>
      <c r="S18" s="439">
        <v>-33345</v>
      </c>
      <c r="T18" s="439">
        <v>-32821</v>
      </c>
      <c r="U18" s="439">
        <v>-34600</v>
      </c>
      <c r="V18" s="439">
        <v>-37234</v>
      </c>
      <c r="W18" s="412"/>
    </row>
    <row r="19" spans="1:24" ht="15" customHeight="1">
      <c r="A19" s="79" t="s">
        <v>679</v>
      </c>
      <c r="B19" s="74" t="s">
        <v>362</v>
      </c>
      <c r="C19" s="75">
        <v>-6765</v>
      </c>
      <c r="D19" s="75">
        <v>-7098</v>
      </c>
      <c r="E19" s="75">
        <v>-7602</v>
      </c>
      <c r="F19" s="75">
        <v>-3821</v>
      </c>
      <c r="G19" s="75">
        <v>-7083</v>
      </c>
      <c r="H19" s="75">
        <v>-7698</v>
      </c>
      <c r="I19" s="75">
        <v>-6726</v>
      </c>
      <c r="J19" s="75">
        <v>-5849</v>
      </c>
      <c r="K19" s="259">
        <v>-7380</v>
      </c>
      <c r="L19" s="259">
        <v>-7650</v>
      </c>
      <c r="M19" s="259">
        <v>-7514</v>
      </c>
      <c r="N19" s="259">
        <v>-3184</v>
      </c>
      <c r="O19" s="411">
        <v>-5693</v>
      </c>
      <c r="P19" s="411">
        <v>-6815</v>
      </c>
      <c r="Q19" s="439">
        <v>-6187</v>
      </c>
      <c r="R19" s="439">
        <v>-6609</v>
      </c>
      <c r="S19" s="439">
        <v>-5901</v>
      </c>
      <c r="T19" s="439">
        <v>-5909</v>
      </c>
      <c r="U19" s="439">
        <v>-6772</v>
      </c>
      <c r="V19" s="439">
        <v>-7068</v>
      </c>
      <c r="W19" s="412"/>
    </row>
    <row r="20" spans="1:24" s="72" customFormat="1" ht="15" customHeight="1">
      <c r="A20" s="79" t="s">
        <v>680</v>
      </c>
      <c r="B20" s="244" t="s">
        <v>363</v>
      </c>
      <c r="C20" s="87">
        <v>-86295</v>
      </c>
      <c r="D20" s="87">
        <v>-87668</v>
      </c>
      <c r="E20" s="87">
        <v>-81112</v>
      </c>
      <c r="F20" s="87">
        <v>-93215</v>
      </c>
      <c r="G20" s="87">
        <v>-84167</v>
      </c>
      <c r="H20" s="87">
        <v>-84204</v>
      </c>
      <c r="I20" s="87">
        <v>-84653</v>
      </c>
      <c r="J20" s="87">
        <v>-93181</v>
      </c>
      <c r="K20" s="259">
        <v>-49625</v>
      </c>
      <c r="L20" s="259">
        <v>-34252</v>
      </c>
      <c r="M20" s="259">
        <v>-32849</v>
      </c>
      <c r="N20" s="259">
        <v>-12117</v>
      </c>
      <c r="O20" s="411">
        <v>-30257</v>
      </c>
      <c r="P20" s="411">
        <v>-38078</v>
      </c>
      <c r="Q20" s="439">
        <v>-31078</v>
      </c>
      <c r="R20" s="439">
        <v>-19179</v>
      </c>
      <c r="S20" s="439">
        <v>-27396</v>
      </c>
      <c r="T20" s="439">
        <v>-26921</v>
      </c>
      <c r="U20" s="485">
        <v>-34379</v>
      </c>
      <c r="V20" s="485">
        <v>-42743</v>
      </c>
      <c r="W20" s="412"/>
    </row>
    <row r="21" spans="1:24" ht="28.5">
      <c r="A21" s="360" t="s">
        <v>227</v>
      </c>
      <c r="B21" s="88" t="s">
        <v>364</v>
      </c>
      <c r="C21" s="357">
        <v>-105152</v>
      </c>
      <c r="D21" s="357">
        <v>-70153</v>
      </c>
      <c r="E21" s="357">
        <v>-24541</v>
      </c>
      <c r="F21" s="357">
        <v>-24322</v>
      </c>
      <c r="G21" s="357">
        <v>-163630</v>
      </c>
      <c r="H21" s="357">
        <v>-3351</v>
      </c>
      <c r="I21" s="357">
        <v>-24742</v>
      </c>
      <c r="J21" s="357">
        <v>-28093</v>
      </c>
      <c r="K21" s="358">
        <v>-227995</v>
      </c>
      <c r="L21" s="358">
        <v>-29111</v>
      </c>
      <c r="M21" s="358">
        <v>-28041</v>
      </c>
      <c r="N21" s="358">
        <v>-26053</v>
      </c>
      <c r="O21" s="406">
        <v>-294897</v>
      </c>
      <c r="P21" s="406">
        <v>-44432</v>
      </c>
      <c r="Q21" s="437">
        <v>-49562</v>
      </c>
      <c r="R21" s="437">
        <v>-47008</v>
      </c>
      <c r="S21" s="437">
        <v>-192093</v>
      </c>
      <c r="T21" s="437">
        <v>-33017</v>
      </c>
      <c r="U21" s="437">
        <v>-34341</v>
      </c>
      <c r="V21" s="439">
        <v>-34297</v>
      </c>
      <c r="W21" s="412"/>
    </row>
    <row r="22" spans="1:24" ht="15" customHeight="1">
      <c r="A22" s="79" t="s">
        <v>228</v>
      </c>
      <c r="B22" s="74" t="s">
        <v>365</v>
      </c>
      <c r="C22" s="75">
        <v>-30598</v>
      </c>
      <c r="D22" s="75">
        <v>-32056</v>
      </c>
      <c r="E22" s="75">
        <v>-25584</v>
      </c>
      <c r="F22" s="75">
        <v>-45668</v>
      </c>
      <c r="G22" s="75">
        <v>-25464</v>
      </c>
      <c r="H22" s="75">
        <v>-43050</v>
      </c>
      <c r="I22" s="75">
        <v>-59360</v>
      </c>
      <c r="J22" s="75">
        <v>-61444</v>
      </c>
      <c r="K22" s="259">
        <v>-34702</v>
      </c>
      <c r="L22" s="259">
        <v>-43143</v>
      </c>
      <c r="M22" s="259">
        <v>-40751</v>
      </c>
      <c r="N22" s="259">
        <v>-65730</v>
      </c>
      <c r="O22" s="411">
        <v>-25493</v>
      </c>
      <c r="P22" s="411">
        <v>-18615</v>
      </c>
      <c r="Q22" s="439">
        <v>-23300</v>
      </c>
      <c r="R22" s="439">
        <v>-26513</v>
      </c>
      <c r="S22" s="439">
        <v>-24732</v>
      </c>
      <c r="T22" s="439">
        <v>-35605</v>
      </c>
      <c r="U22" s="439">
        <v>-33086</v>
      </c>
      <c r="V22" s="439">
        <v>-37902</v>
      </c>
      <c r="W22" s="412"/>
    </row>
    <row r="23" spans="1:24" ht="15" customHeight="1">
      <c r="A23" s="79" t="s">
        <v>354</v>
      </c>
      <c r="B23" s="74" t="s">
        <v>366</v>
      </c>
      <c r="C23" s="75">
        <v>-16399</v>
      </c>
      <c r="D23" s="75">
        <v>-16733</v>
      </c>
      <c r="E23" s="75">
        <v>-16052</v>
      </c>
      <c r="F23" s="75">
        <v>-18172</v>
      </c>
      <c r="G23" s="75">
        <v>-15241</v>
      </c>
      <c r="H23" s="75">
        <v>-16955</v>
      </c>
      <c r="I23" s="75">
        <v>-17067</v>
      </c>
      <c r="J23" s="75">
        <v>-22200</v>
      </c>
      <c r="K23" s="259">
        <v>-19188</v>
      </c>
      <c r="L23" s="259">
        <v>-14261</v>
      </c>
      <c r="M23" s="259">
        <v>-19287</v>
      </c>
      <c r="N23" s="259">
        <v>-14252</v>
      </c>
      <c r="O23" s="411">
        <v>-13939</v>
      </c>
      <c r="P23" s="411">
        <v>-14580</v>
      </c>
      <c r="Q23" s="439">
        <v>-14678</v>
      </c>
      <c r="R23" s="439">
        <v>-11710</v>
      </c>
      <c r="S23" s="439">
        <v>-13032</v>
      </c>
      <c r="T23" s="439">
        <v>-13857</v>
      </c>
      <c r="U23" s="439">
        <v>-14394</v>
      </c>
      <c r="V23" s="439">
        <v>-12046</v>
      </c>
      <c r="W23" s="412"/>
    </row>
    <row r="24" spans="1:24" ht="15" customHeight="1">
      <c r="A24" s="79" t="s">
        <v>681</v>
      </c>
      <c r="B24" s="74" t="s">
        <v>367</v>
      </c>
      <c r="C24" s="75">
        <v>-3609</v>
      </c>
      <c r="D24" s="75">
        <v>-3721</v>
      </c>
      <c r="E24" s="75">
        <v>-3764</v>
      </c>
      <c r="F24" s="75">
        <v>-1364</v>
      </c>
      <c r="G24" s="75">
        <v>-3562</v>
      </c>
      <c r="H24" s="75">
        <v>-3482</v>
      </c>
      <c r="I24" s="75">
        <v>-3492</v>
      </c>
      <c r="J24" s="75">
        <v>87</v>
      </c>
      <c r="K24" s="259">
        <v>-3320</v>
      </c>
      <c r="L24" s="259">
        <v>-3128</v>
      </c>
      <c r="M24" s="259">
        <v>-2985</v>
      </c>
      <c r="N24" s="259">
        <v>262</v>
      </c>
      <c r="O24" s="411">
        <v>-2877</v>
      </c>
      <c r="P24" s="411">
        <v>-2752</v>
      </c>
      <c r="Q24" s="439">
        <v>-2808</v>
      </c>
      <c r="R24" s="439">
        <v>-1808</v>
      </c>
      <c r="S24" s="439">
        <v>-2741</v>
      </c>
      <c r="T24" s="439">
        <v>-2384</v>
      </c>
      <c r="U24" s="439">
        <v>-2208</v>
      </c>
      <c r="V24" s="439">
        <v>-2205</v>
      </c>
      <c r="W24" s="412"/>
    </row>
    <row r="25" spans="1:24" ht="15" customHeight="1">
      <c r="A25" s="81" t="s">
        <v>355</v>
      </c>
      <c r="B25" s="76" t="s">
        <v>368</v>
      </c>
      <c r="C25" s="75">
        <v>-7501</v>
      </c>
      <c r="D25" s="75">
        <v>-6286</v>
      </c>
      <c r="E25" s="75">
        <v>-6667</v>
      </c>
      <c r="F25" s="75">
        <v>-8026</v>
      </c>
      <c r="G25" s="75">
        <v>-7172</v>
      </c>
      <c r="H25" s="75">
        <v>-8347</v>
      </c>
      <c r="I25" s="75">
        <v>-7630</v>
      </c>
      <c r="J25" s="75">
        <v>-7888</v>
      </c>
      <c r="K25" s="259">
        <v>-8888</v>
      </c>
      <c r="L25" s="259">
        <v>-9065</v>
      </c>
      <c r="M25" s="259">
        <v>-8897</v>
      </c>
      <c r="N25" s="259">
        <v>-8841</v>
      </c>
      <c r="O25" s="411">
        <v>-6186</v>
      </c>
      <c r="P25" s="411">
        <v>-6213</v>
      </c>
      <c r="Q25" s="439">
        <v>-7362</v>
      </c>
      <c r="R25" s="439">
        <v>-6254</v>
      </c>
      <c r="S25" s="439">
        <v>-7327</v>
      </c>
      <c r="T25" s="439">
        <v>-6694</v>
      </c>
      <c r="U25" s="439">
        <v>-6790</v>
      </c>
      <c r="V25" s="439">
        <v>-7929</v>
      </c>
      <c r="W25" s="412"/>
    </row>
    <row r="26" spans="1:24" ht="15" customHeight="1">
      <c r="A26" s="81" t="s">
        <v>356</v>
      </c>
      <c r="B26" s="76" t="s">
        <v>369</v>
      </c>
      <c r="C26" s="75">
        <v>-6104</v>
      </c>
      <c r="D26" s="75">
        <v>-5833</v>
      </c>
      <c r="E26" s="75">
        <v>-6904</v>
      </c>
      <c r="F26" s="75">
        <v>-8439</v>
      </c>
      <c r="G26" s="75">
        <v>-6192</v>
      </c>
      <c r="H26" s="75">
        <v>-5445</v>
      </c>
      <c r="I26" s="75">
        <v>-8149</v>
      </c>
      <c r="J26" s="75">
        <v>-12923</v>
      </c>
      <c r="K26" s="259">
        <v>-7921</v>
      </c>
      <c r="L26" s="259">
        <v>-5231</v>
      </c>
      <c r="M26" s="259">
        <v>-7552</v>
      </c>
      <c r="N26" s="259">
        <v>-6576</v>
      </c>
      <c r="O26" s="411">
        <v>-5723</v>
      </c>
      <c r="P26" s="411">
        <v>-5575</v>
      </c>
      <c r="Q26" s="439">
        <v>-5476</v>
      </c>
      <c r="R26" s="439">
        <v>-3640</v>
      </c>
      <c r="S26" s="439">
        <v>-5044</v>
      </c>
      <c r="T26" s="439">
        <v>-4944</v>
      </c>
      <c r="U26" s="439">
        <v>-5176</v>
      </c>
      <c r="V26" s="439">
        <v>-4721</v>
      </c>
      <c r="W26" s="412"/>
    </row>
    <row r="27" spans="1:24" s="72" customFormat="1" ht="15" customHeight="1">
      <c r="A27" s="81" t="s">
        <v>261</v>
      </c>
      <c r="B27" s="86" t="s">
        <v>283</v>
      </c>
      <c r="C27" s="87">
        <v>-5766</v>
      </c>
      <c r="D27" s="87">
        <v>-6472</v>
      </c>
      <c r="E27" s="87">
        <v>-5118</v>
      </c>
      <c r="F27" s="87">
        <v>-8363</v>
      </c>
      <c r="G27" s="87">
        <v>-6487</v>
      </c>
      <c r="H27" s="87">
        <v>-7240</v>
      </c>
      <c r="I27" s="87">
        <v>-6199</v>
      </c>
      <c r="J27" s="87">
        <v>-10775</v>
      </c>
      <c r="K27" s="259">
        <v>-3940</v>
      </c>
      <c r="L27" s="259">
        <v>-8477</v>
      </c>
      <c r="M27" s="259">
        <v>-7692</v>
      </c>
      <c r="N27" s="259">
        <v>-11418</v>
      </c>
      <c r="O27" s="411">
        <v>-6292</v>
      </c>
      <c r="P27" s="411">
        <v>-2864</v>
      </c>
      <c r="Q27" s="439">
        <v>-2419</v>
      </c>
      <c r="R27" s="439">
        <v>-243</v>
      </c>
      <c r="S27" s="439">
        <v>-2362</v>
      </c>
      <c r="T27" s="439">
        <v>-3905</v>
      </c>
      <c r="U27" s="439">
        <v>-3680</v>
      </c>
      <c r="V27" s="439">
        <v>-2208</v>
      </c>
      <c r="W27" s="412"/>
    </row>
    <row r="28" spans="1:24" ht="15" customHeight="1">
      <c r="A28" s="79" t="s">
        <v>230</v>
      </c>
      <c r="B28" s="74" t="s">
        <v>370</v>
      </c>
      <c r="C28" s="75">
        <v>0</v>
      </c>
      <c r="D28" s="75">
        <v>0</v>
      </c>
      <c r="E28" s="75">
        <v>0</v>
      </c>
      <c r="F28" s="75">
        <v>0</v>
      </c>
      <c r="G28" s="75">
        <v>0</v>
      </c>
      <c r="H28" s="75">
        <v>0</v>
      </c>
      <c r="I28" s="75">
        <v>0</v>
      </c>
      <c r="J28" s="75">
        <v>0</v>
      </c>
      <c r="K28" s="259">
        <v>-1951</v>
      </c>
      <c r="L28" s="259">
        <v>-9568</v>
      </c>
      <c r="M28" s="259">
        <v>-4614</v>
      </c>
      <c r="N28" s="259">
        <v>-4542</v>
      </c>
      <c r="O28" s="408">
        <v>-3351</v>
      </c>
      <c r="P28" s="408">
        <v>-3029</v>
      </c>
      <c r="Q28" s="439">
        <v>-2982</v>
      </c>
      <c r="R28" s="439">
        <v>-3267</v>
      </c>
      <c r="S28" s="439">
        <v>-2802</v>
      </c>
      <c r="T28" s="439">
        <v>-2543</v>
      </c>
      <c r="U28" s="439">
        <v>-2516</v>
      </c>
      <c r="V28" s="439">
        <v>-3131</v>
      </c>
      <c r="W28" s="412"/>
    </row>
    <row r="29" spans="1:24" ht="15" customHeight="1">
      <c r="A29" s="268" t="s">
        <v>682</v>
      </c>
      <c r="B29" s="74" t="s">
        <v>575</v>
      </c>
      <c r="C29" s="75"/>
      <c r="D29" s="75"/>
      <c r="E29" s="75"/>
      <c r="F29" s="75"/>
      <c r="G29" s="75"/>
      <c r="H29" s="75"/>
      <c r="I29" s="75"/>
      <c r="J29" s="75"/>
      <c r="K29" s="259">
        <v>-8389</v>
      </c>
      <c r="L29" s="259">
        <v>-15437</v>
      </c>
      <c r="M29" s="259">
        <v>-12397</v>
      </c>
      <c r="N29" s="259">
        <v>-13436</v>
      </c>
      <c r="O29" s="411">
        <v>-12693</v>
      </c>
      <c r="P29" s="411">
        <v>-9437</v>
      </c>
      <c r="Q29" s="439">
        <v>-11189</v>
      </c>
      <c r="R29" s="439">
        <v>-10663</v>
      </c>
      <c r="S29" s="439">
        <v>-10973</v>
      </c>
      <c r="T29" s="439">
        <v>-10832</v>
      </c>
      <c r="U29" s="439">
        <v>-12453</v>
      </c>
      <c r="V29" s="439">
        <v>-13005</v>
      </c>
      <c r="W29" s="412"/>
    </row>
    <row r="30" spans="1:24" ht="15" customHeight="1">
      <c r="A30" s="265"/>
      <c r="B30" s="266"/>
      <c r="C30" s="267"/>
      <c r="D30" s="267"/>
      <c r="E30" s="267"/>
      <c r="F30" s="267"/>
      <c r="G30" s="267"/>
      <c r="H30" s="267"/>
      <c r="I30" s="267"/>
      <c r="J30" s="267"/>
      <c r="K30" s="262"/>
      <c r="L30" s="262"/>
      <c r="M30" s="262"/>
      <c r="N30" s="262"/>
      <c r="O30" s="409"/>
      <c r="P30" s="409"/>
      <c r="Q30" s="440"/>
      <c r="R30" s="440"/>
      <c r="S30" s="440"/>
      <c r="T30" s="440"/>
      <c r="U30" s="440"/>
      <c r="V30" s="440"/>
      <c r="W30" s="412"/>
    </row>
    <row r="31" spans="1:24" s="2" customFormat="1" ht="15.75">
      <c r="A31" s="92" t="s">
        <v>343</v>
      </c>
      <c r="B31" s="92" t="s">
        <v>623</v>
      </c>
      <c r="C31" s="257">
        <v>-380923</v>
      </c>
      <c r="D31" s="257">
        <v>-344968</v>
      </c>
      <c r="E31" s="257">
        <v>-295332</v>
      </c>
      <c r="F31" s="257">
        <v>-355592</v>
      </c>
      <c r="G31" s="257">
        <v>-466463</v>
      </c>
      <c r="H31" s="257">
        <v>-358416</v>
      </c>
      <c r="I31" s="257">
        <v>-374693</v>
      </c>
      <c r="J31" s="257">
        <v>-372744</v>
      </c>
      <c r="K31" s="261">
        <v>-532239</v>
      </c>
      <c r="L31" s="261">
        <v>-355064</v>
      </c>
      <c r="M31" s="261">
        <v>-349719</v>
      </c>
      <c r="N31" s="261">
        <v>-319452</v>
      </c>
      <c r="O31" s="410">
        <v>-574021</v>
      </c>
      <c r="P31" s="410">
        <v>-320951</v>
      </c>
      <c r="Q31" s="429">
        <v>-323548</v>
      </c>
      <c r="R31" s="429">
        <v>-299937</v>
      </c>
      <c r="S31" s="429">
        <v>-461151</v>
      </c>
      <c r="T31" s="429">
        <v>-325377</v>
      </c>
      <c r="U31" s="429">
        <v>-330683</v>
      </c>
      <c r="V31" s="429">
        <v>-360709</v>
      </c>
      <c r="W31" s="412"/>
      <c r="X31" s="504"/>
    </row>
    <row r="32" spans="1:24" s="94" customFormat="1">
      <c r="K32" s="260"/>
      <c r="L32" s="269"/>
      <c r="M32" s="269"/>
      <c r="N32" s="269"/>
      <c r="O32" s="414"/>
      <c r="P32" s="414"/>
      <c r="Q32" s="414"/>
      <c r="R32" s="414"/>
      <c r="S32" s="414"/>
      <c r="T32" s="414"/>
      <c r="U32" s="414"/>
      <c r="V32" s="414"/>
      <c r="W32" s="412"/>
    </row>
    <row r="33" spans="1:23">
      <c r="A33" s="256" t="s">
        <v>564</v>
      </c>
      <c r="B33" s="256" t="s">
        <v>565</v>
      </c>
      <c r="C33" s="257">
        <v>-101987</v>
      </c>
      <c r="D33" s="257">
        <v>-66974</v>
      </c>
      <c r="E33" s="257">
        <v>-21058</v>
      </c>
      <c r="F33" s="257">
        <v>-20942</v>
      </c>
      <c r="G33" s="257">
        <v>-160255</v>
      </c>
      <c r="H33" s="257">
        <v>34</v>
      </c>
      <c r="I33" s="257">
        <v>-21086</v>
      </c>
      <c r="J33" s="257">
        <v>-21506</v>
      </c>
      <c r="K33" s="261">
        <v>-220604</v>
      </c>
      <c r="L33" s="261">
        <v>-20746</v>
      </c>
      <c r="M33" s="261">
        <v>-20802</v>
      </c>
      <c r="N33" s="261">
        <v>-20607</v>
      </c>
      <c r="O33" s="410">
        <v>-287624</v>
      </c>
      <c r="P33" s="410">
        <v>-40392</v>
      </c>
      <c r="Q33" s="429">
        <v>-41483</v>
      </c>
      <c r="R33" s="429">
        <v>-41450</v>
      </c>
      <c r="S33" s="429">
        <v>-182467</v>
      </c>
      <c r="T33" s="429">
        <v>-25905</v>
      </c>
      <c r="U33" s="429">
        <v>-26906</v>
      </c>
      <c r="V33" s="429">
        <v>-27291</v>
      </c>
      <c r="W33" s="412"/>
    </row>
    <row r="34" spans="1:23">
      <c r="A34" s="258" t="s">
        <v>566</v>
      </c>
      <c r="B34" s="258" t="s">
        <v>567</v>
      </c>
      <c r="C34" s="87">
        <v>-77117</v>
      </c>
      <c r="D34" s="87">
        <v>-49836</v>
      </c>
      <c r="E34" s="87">
        <v>0</v>
      </c>
      <c r="F34" s="87">
        <v>0</v>
      </c>
      <c r="G34" s="87">
        <v>-132329</v>
      </c>
      <c r="H34" s="87">
        <v>27797</v>
      </c>
      <c r="I34" s="87">
        <v>7500</v>
      </c>
      <c r="J34" s="87">
        <v>7500</v>
      </c>
      <c r="K34" s="259">
        <v>-199304</v>
      </c>
      <c r="L34" s="278">
        <v>0</v>
      </c>
      <c r="M34" s="278">
        <v>-9</v>
      </c>
      <c r="N34" s="278">
        <v>0</v>
      </c>
      <c r="O34" s="413">
        <v>-247990</v>
      </c>
      <c r="P34" s="413">
        <v>792</v>
      </c>
      <c r="Q34" s="441">
        <v>0</v>
      </c>
      <c r="R34" s="441">
        <v>0</v>
      </c>
      <c r="S34" s="441">
        <v>-155481</v>
      </c>
      <c r="T34" s="441">
        <v>1365</v>
      </c>
      <c r="U34" s="441">
        <v>0</v>
      </c>
      <c r="V34" s="441">
        <v>0</v>
      </c>
      <c r="W34" s="412"/>
    </row>
    <row r="35" spans="1:23">
      <c r="A35" s="258" t="s">
        <v>568</v>
      </c>
      <c r="B35" s="258" t="s">
        <v>569</v>
      </c>
      <c r="C35" s="87">
        <v>-24870</v>
      </c>
      <c r="D35" s="87">
        <v>-17138</v>
      </c>
      <c r="E35" s="87">
        <v>-21058</v>
      </c>
      <c r="F35" s="87">
        <v>-20942</v>
      </c>
      <c r="G35" s="87">
        <v>-27926</v>
      </c>
      <c r="H35" s="87">
        <v>-27763</v>
      </c>
      <c r="I35" s="87">
        <v>-28586</v>
      </c>
      <c r="J35" s="87">
        <v>-29006</v>
      </c>
      <c r="K35" s="259">
        <v>-21300</v>
      </c>
      <c r="L35" s="259">
        <v>-20746</v>
      </c>
      <c r="M35" s="259">
        <v>-20793</v>
      </c>
      <c r="N35" s="259">
        <v>-20607</v>
      </c>
      <c r="O35" s="408">
        <v>-39634</v>
      </c>
      <c r="P35" s="413">
        <v>-41184</v>
      </c>
      <c r="Q35" s="441">
        <v>-41483</v>
      </c>
      <c r="R35" s="441">
        <v>-41450</v>
      </c>
      <c r="S35" s="441">
        <v>-26986</v>
      </c>
      <c r="T35" s="441">
        <v>-27270</v>
      </c>
      <c r="U35" s="441">
        <v>-26906</v>
      </c>
      <c r="V35" s="441">
        <v>-27291</v>
      </c>
      <c r="W35" s="412"/>
    </row>
    <row r="36" spans="1:23">
      <c r="C36" s="6"/>
      <c r="D36" s="6"/>
      <c r="E36" s="6"/>
      <c r="F36" s="6"/>
      <c r="G36" s="6"/>
      <c r="H36" s="6"/>
      <c r="I36" s="6"/>
      <c r="J36" s="6"/>
      <c r="K36" s="6"/>
      <c r="L36" s="6"/>
      <c r="M36" s="6"/>
      <c r="N36" s="6"/>
      <c r="O36" s="404"/>
      <c r="P36" s="404"/>
      <c r="Q36" s="442"/>
    </row>
    <row r="37" spans="1:23">
      <c r="C37" s="6"/>
      <c r="D37" s="6"/>
      <c r="E37" s="6"/>
      <c r="F37" s="6"/>
      <c r="G37" s="6"/>
      <c r="H37" s="6"/>
      <c r="I37" s="6"/>
      <c r="J37" s="6"/>
      <c r="K37" s="6"/>
      <c r="L37" s="6"/>
      <c r="M37" s="6"/>
      <c r="N37" s="6"/>
      <c r="O37" s="404"/>
      <c r="P37" s="404"/>
      <c r="Q37" s="442"/>
    </row>
    <row r="38" spans="1:23">
      <c r="O38" s="412"/>
      <c r="P38" s="412"/>
      <c r="Q38" s="412"/>
    </row>
  </sheetData>
  <customSheetViews>
    <customSheetView guid="{FD6B9644-7869-4AE4-B5F4-2F6A3AB7CBDB}" fitToPage="1" showRuler="0">
      <pane xSplit="2" topLeftCell="L1" activePane="topRight" state="frozen"/>
      <selection pane="topRight" activeCell="L21" sqref="L21"/>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1"/>
      <headerFooter alignWithMargins="0"/>
    </customSheetView>
    <customSheetView guid="{9AF4A83C-CF57-4B40-8A74-6A0EA6C2FE5C}" scale="88" fitToPage="1" showRuler="0" topLeftCell="A10">
      <pane xSplit="2" topLeftCell="L1" activePane="topRight" state="frozen"/>
      <selection pane="topRight" activeCell="T37" sqref="T37"/>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2"/>
      <headerFooter alignWithMargins="0"/>
    </customSheetView>
    <customSheetView guid="{687A4863-1825-4D63-B732-E76682E6DE4F}" scale="112" showGridLines="0" fitToPage="1" showRuler="0">
      <pane xSplit="1" topLeftCell="N1" activePane="topRight" state="frozen"/>
      <selection pane="topRight" activeCell="R5" sqref="O5:R5"/>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8" max="1048575" man="1"/>
        <brk id="34" max="1048575" man="1"/>
      </colBreaks>
      <pageMargins left="0.75" right="0.75" top="1" bottom="1" header="0.5" footer="0.5"/>
      <pageSetup paperSize="9" scale="36" orientation="portrait" r:id="rId3"/>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4"/>
      <headerFooter alignWithMargins="0"/>
    </customSheetView>
    <customSheetView guid="{8DA78CF1-615A-4626-9893-6751995631A4}" scale="70" fitToPage="1" showRuler="0" topLeftCell="A17">
      <pane xSplit="2" topLeftCell="S1" activePane="topRight" state="frozen"/>
      <selection pane="topRight" activeCell="S21" sqref="S21"/>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5"/>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6"/>
      <headerFooter alignWithMargins="0"/>
    </customSheetView>
    <customSheetView guid="{899D69CD-4B7E-42BC-9944-5BD922EB798C}" fitToPage="1">
      <selection activeCell="I7" sqref="I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7"/>
      <headerFooter alignWithMargins="0"/>
    </customSheetView>
    <customSheetView guid="{25FAB884-5E17-4008-8139-33D910C7DEFE}" fitToPage="1">
      <selection activeCell="B29" sqref="B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8"/>
      <headerFooter alignWithMargins="0"/>
    </customSheetView>
  </customSheetViews>
  <pageMargins left="0.75" right="0.75" top="1" bottom="1" header="0.5" footer="0.5"/>
  <pageSetup paperSize="9" scale="36" orientation="portrait" r:id="rId9"/>
  <headerFooter alignWithMargins="0"/>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0"/>
  <sheetViews>
    <sheetView zoomScaleNormal="82" workbookViewId="0">
      <pane xSplit="2" ySplit="2" topLeftCell="Q3" activePane="bottomRight" state="frozen"/>
      <selection pane="topRight" activeCell="C1" sqref="C1"/>
      <selection pane="bottomLeft" activeCell="A3" sqref="A3"/>
      <selection pane="bottomRight" activeCell="C3" sqref="C3"/>
    </sheetView>
  </sheetViews>
  <sheetFormatPr defaultColWidth="9.140625" defaultRowHeight="15"/>
  <cols>
    <col min="1" max="1" width="50.85546875" style="90" customWidth="1"/>
    <col min="2" max="2" width="53.85546875" style="90" customWidth="1"/>
    <col min="3" max="3" width="13.42578125" style="90" customWidth="1"/>
    <col min="4" max="4" width="13.42578125" style="3" customWidth="1"/>
    <col min="5" max="5" width="12" style="3" customWidth="1"/>
    <col min="6" max="6" width="13.5703125" style="3" customWidth="1"/>
    <col min="7" max="22" width="13.42578125" style="3" customWidth="1"/>
    <col min="23" max="16384" width="9.140625" style="3"/>
  </cols>
  <sheetData>
    <row r="2" spans="1:22" s="90" customFormat="1" ht="15.75" thickBot="1">
      <c r="A2" s="30" t="s">
        <v>6</v>
      </c>
      <c r="B2" s="30" t="s">
        <v>90</v>
      </c>
      <c r="C2" s="35" t="s">
        <v>181</v>
      </c>
      <c r="D2" s="35" t="s">
        <v>182</v>
      </c>
      <c r="E2" s="35" t="s">
        <v>183</v>
      </c>
      <c r="F2" s="35" t="s">
        <v>184</v>
      </c>
      <c r="G2" s="35" t="s">
        <v>185</v>
      </c>
      <c r="H2" s="35" t="s">
        <v>186</v>
      </c>
      <c r="I2" s="35" t="s">
        <v>187</v>
      </c>
      <c r="J2" s="35" t="s">
        <v>188</v>
      </c>
      <c r="K2" s="39" t="s">
        <v>189</v>
      </c>
      <c r="L2" s="39" t="s">
        <v>190</v>
      </c>
      <c r="M2" s="39" t="s">
        <v>595</v>
      </c>
      <c r="N2" s="39" t="s">
        <v>603</v>
      </c>
      <c r="O2" s="39" t="s">
        <v>636</v>
      </c>
      <c r="P2" s="39" t="s">
        <v>640</v>
      </c>
      <c r="Q2" s="39" t="s">
        <v>651</v>
      </c>
      <c r="R2" s="39" t="s">
        <v>665</v>
      </c>
      <c r="S2" s="39" t="s">
        <v>669</v>
      </c>
      <c r="T2" s="39" t="s">
        <v>674</v>
      </c>
      <c r="U2" s="39" t="s">
        <v>678</v>
      </c>
      <c r="V2" s="39" t="s">
        <v>690</v>
      </c>
    </row>
    <row r="3" spans="1:22">
      <c r="A3" s="31" t="s">
        <v>384</v>
      </c>
      <c r="B3" s="31" t="s">
        <v>637</v>
      </c>
      <c r="C3" s="36">
        <v>652629</v>
      </c>
      <c r="D3" s="36">
        <v>157513</v>
      </c>
      <c r="E3" s="36">
        <v>137149</v>
      </c>
      <c r="F3" s="36">
        <v>523067</v>
      </c>
      <c r="G3" s="36">
        <v>-42006</v>
      </c>
      <c r="H3" s="36">
        <v>-423412</v>
      </c>
      <c r="I3" s="36">
        <v>80585</v>
      </c>
      <c r="J3" s="36">
        <v>-110460</v>
      </c>
      <c r="K3" s="41">
        <v>-41134</v>
      </c>
      <c r="L3" s="41">
        <v>49772</v>
      </c>
      <c r="M3" s="41">
        <v>-350017</v>
      </c>
      <c r="N3" s="41">
        <v>223476</v>
      </c>
      <c r="O3" s="41">
        <v>-657220</v>
      </c>
      <c r="P3" s="41">
        <v>223097</v>
      </c>
      <c r="Q3" s="41">
        <v>-7513</v>
      </c>
      <c r="R3" s="41">
        <v>-117796</v>
      </c>
      <c r="S3" s="41">
        <v>112817</v>
      </c>
      <c r="T3" s="41">
        <v>226604</v>
      </c>
      <c r="U3" s="41">
        <v>-274769</v>
      </c>
      <c r="V3" s="41">
        <v>-198688</v>
      </c>
    </row>
    <row r="4" spans="1:22" ht="23.45" customHeight="1">
      <c r="A4" s="32" t="s">
        <v>385</v>
      </c>
      <c r="B4" s="181" t="s">
        <v>634</v>
      </c>
      <c r="C4" s="37">
        <v>-600646</v>
      </c>
      <c r="D4" s="37">
        <v>-117690</v>
      </c>
      <c r="E4" s="37">
        <v>-83258</v>
      </c>
      <c r="F4" s="37">
        <v>-472051</v>
      </c>
      <c r="G4" s="37">
        <v>63132</v>
      </c>
      <c r="H4" s="37">
        <v>473695</v>
      </c>
      <c r="I4" s="37">
        <v>-37102</v>
      </c>
      <c r="J4" s="37">
        <v>145721</v>
      </c>
      <c r="K4" s="41">
        <v>84620</v>
      </c>
      <c r="L4" s="41">
        <v>-10964</v>
      </c>
      <c r="M4" s="41">
        <v>409450</v>
      </c>
      <c r="N4" s="41">
        <v>-153696</v>
      </c>
      <c r="O4" s="41">
        <v>685364</v>
      </c>
      <c r="P4" s="41">
        <v>-174682</v>
      </c>
      <c r="Q4" s="41">
        <v>34900</v>
      </c>
      <c r="R4" s="41">
        <v>170448</v>
      </c>
      <c r="S4" s="41">
        <v>-56284</v>
      </c>
      <c r="T4" s="41">
        <v>-170307</v>
      </c>
      <c r="U4" s="41">
        <v>308478</v>
      </c>
      <c r="V4" s="41">
        <v>287032</v>
      </c>
    </row>
    <row r="5" spans="1:22" ht="15" hidden="1" customHeight="1">
      <c r="A5" s="32" t="s">
        <v>386</v>
      </c>
      <c r="B5" s="181" t="s">
        <v>387</v>
      </c>
      <c r="C5" s="37">
        <v>3356</v>
      </c>
      <c r="D5" s="37">
        <v>697</v>
      </c>
      <c r="E5" s="37">
        <v>2583</v>
      </c>
      <c r="F5" s="37">
        <v>-2371</v>
      </c>
      <c r="G5" s="37" t="s">
        <v>529</v>
      </c>
      <c r="H5" s="37" t="s">
        <v>529</v>
      </c>
      <c r="I5" s="37" t="s">
        <v>529</v>
      </c>
      <c r="J5" s="37" t="s">
        <v>529</v>
      </c>
      <c r="K5" s="41" t="s">
        <v>529</v>
      </c>
      <c r="L5" s="41" t="s">
        <v>529</v>
      </c>
      <c r="M5" s="41" t="s">
        <v>529</v>
      </c>
      <c r="N5" s="41">
        <v>0</v>
      </c>
      <c r="O5" s="41">
        <v>0</v>
      </c>
      <c r="P5" s="41">
        <v>0</v>
      </c>
      <c r="Q5" s="41">
        <v>0</v>
      </c>
      <c r="R5" s="41">
        <v>0</v>
      </c>
      <c r="S5" s="41">
        <v>0</v>
      </c>
      <c r="T5" s="41">
        <v>0</v>
      </c>
      <c r="U5" s="41">
        <v>0</v>
      </c>
      <c r="V5" s="41">
        <v>0</v>
      </c>
    </row>
    <row r="6" spans="1:22" hidden="1">
      <c r="A6" s="32" t="s">
        <v>388</v>
      </c>
      <c r="B6" s="181" t="s">
        <v>389</v>
      </c>
      <c r="C6" s="37">
        <v>519</v>
      </c>
      <c r="D6" s="37">
        <v>-4292</v>
      </c>
      <c r="E6" s="37">
        <v>-907</v>
      </c>
      <c r="F6" s="37">
        <v>-1324</v>
      </c>
      <c r="G6" s="37" t="s">
        <v>529</v>
      </c>
      <c r="H6" s="37" t="s">
        <v>529</v>
      </c>
      <c r="I6" s="37" t="s">
        <v>529</v>
      </c>
      <c r="J6" s="37" t="s">
        <v>529</v>
      </c>
      <c r="K6" s="41" t="s">
        <v>529</v>
      </c>
      <c r="L6" s="41" t="s">
        <v>529</v>
      </c>
      <c r="M6" s="41" t="s">
        <v>529</v>
      </c>
      <c r="N6" s="41">
        <v>0</v>
      </c>
      <c r="O6" s="41">
        <v>0</v>
      </c>
      <c r="P6" s="41">
        <v>0</v>
      </c>
      <c r="Q6" s="41">
        <v>0</v>
      </c>
      <c r="R6" s="41">
        <v>0</v>
      </c>
      <c r="S6" s="41">
        <v>0</v>
      </c>
      <c r="T6" s="41">
        <v>0</v>
      </c>
      <c r="U6" s="41">
        <v>0</v>
      </c>
      <c r="V6" s="41">
        <v>0</v>
      </c>
    </row>
    <row r="7" spans="1:22" ht="30" customHeight="1">
      <c r="A7" s="181" t="s">
        <v>701</v>
      </c>
      <c r="B7" s="181" t="s">
        <v>703</v>
      </c>
      <c r="C7" s="37">
        <v>0</v>
      </c>
      <c r="D7" s="37">
        <v>0</v>
      </c>
      <c r="E7" s="37">
        <v>0</v>
      </c>
      <c r="F7" s="37">
        <v>0</v>
      </c>
      <c r="G7" s="37">
        <v>-3002</v>
      </c>
      <c r="H7" s="37">
        <v>-18</v>
      </c>
      <c r="I7" s="37">
        <v>-2041</v>
      </c>
      <c r="J7" s="37">
        <v>1387</v>
      </c>
      <c r="K7" s="41">
        <v>969</v>
      </c>
      <c r="L7" s="41">
        <v>-3102</v>
      </c>
      <c r="M7" s="41">
        <v>-4231</v>
      </c>
      <c r="N7" s="41">
        <v>-587</v>
      </c>
      <c r="O7" s="41">
        <v>-12775</v>
      </c>
      <c r="P7" s="41">
        <v>3422</v>
      </c>
      <c r="Q7" s="41">
        <v>-1696</v>
      </c>
      <c r="R7" s="41">
        <v>30764</v>
      </c>
      <c r="S7" s="41">
        <v>11380</v>
      </c>
      <c r="T7" s="41">
        <v>18161</v>
      </c>
      <c r="U7" s="41">
        <v>4916</v>
      </c>
      <c r="V7" s="41">
        <v>-5444</v>
      </c>
    </row>
    <row r="8" spans="1:22" ht="30" customHeight="1">
      <c r="A8" s="181" t="s">
        <v>702</v>
      </c>
      <c r="B8" s="181" t="s">
        <v>704</v>
      </c>
      <c r="C8" s="37">
        <v>0</v>
      </c>
      <c r="D8" s="37">
        <v>0</v>
      </c>
      <c r="E8" s="37">
        <v>0</v>
      </c>
      <c r="F8" s="37">
        <v>0</v>
      </c>
      <c r="G8" s="37">
        <v>394</v>
      </c>
      <c r="H8" s="37">
        <v>11114</v>
      </c>
      <c r="I8" s="37">
        <v>10443</v>
      </c>
      <c r="J8" s="37">
        <v>480</v>
      </c>
      <c r="K8" s="41">
        <v>-17521</v>
      </c>
      <c r="L8" s="41">
        <v>-3039</v>
      </c>
      <c r="M8" s="41">
        <v>1898</v>
      </c>
      <c r="N8" s="41">
        <v>-499</v>
      </c>
      <c r="O8" s="41">
        <v>-1064</v>
      </c>
      <c r="P8" s="41">
        <v>15481</v>
      </c>
      <c r="Q8" s="41">
        <v>3913</v>
      </c>
      <c r="R8" s="41">
        <v>-28790</v>
      </c>
      <c r="S8" s="41">
        <v>2859</v>
      </c>
      <c r="T8" s="41">
        <v>-17839</v>
      </c>
      <c r="U8" s="41">
        <v>4172</v>
      </c>
      <c r="V8" s="41">
        <v>9147</v>
      </c>
    </row>
    <row r="9" spans="1:22" ht="30" customHeight="1">
      <c r="A9" s="32" t="s">
        <v>390</v>
      </c>
      <c r="B9" s="32" t="s">
        <v>624</v>
      </c>
      <c r="C9" s="37">
        <v>0</v>
      </c>
      <c r="D9" s="37">
        <v>0</v>
      </c>
      <c r="E9" s="37">
        <v>0</v>
      </c>
      <c r="F9" s="37">
        <v>0</v>
      </c>
      <c r="G9" s="37">
        <v>-19601</v>
      </c>
      <c r="H9" s="37">
        <v>7870</v>
      </c>
      <c r="I9" s="37">
        <v>8566</v>
      </c>
      <c r="J9" s="37">
        <v>-21206</v>
      </c>
      <c r="K9" s="41">
        <v>21498</v>
      </c>
      <c r="L9" s="41">
        <v>-2466</v>
      </c>
      <c r="M9" s="41">
        <v>6680</v>
      </c>
      <c r="N9" s="41">
        <v>4442</v>
      </c>
      <c r="O9" s="41">
        <v>-8002</v>
      </c>
      <c r="P9" s="41">
        <v>-8706</v>
      </c>
      <c r="Q9" s="41">
        <v>-1283</v>
      </c>
      <c r="R9" s="41">
        <v>2647</v>
      </c>
      <c r="S9" s="41">
        <v>259</v>
      </c>
      <c r="T9" s="41">
        <v>1122</v>
      </c>
      <c r="U9" s="41">
        <v>2247</v>
      </c>
      <c r="V9" s="41">
        <v>2091</v>
      </c>
    </row>
    <row r="10" spans="1:22" s="89" customFormat="1">
      <c r="A10" s="34" t="s">
        <v>42</v>
      </c>
      <c r="B10" s="34"/>
      <c r="C10" s="38">
        <v>55858</v>
      </c>
      <c r="D10" s="38">
        <v>36228</v>
      </c>
      <c r="E10" s="38">
        <v>55567</v>
      </c>
      <c r="F10" s="38">
        <v>47321</v>
      </c>
      <c r="G10" s="38">
        <v>-1083</v>
      </c>
      <c r="H10" s="38">
        <v>69249</v>
      </c>
      <c r="I10" s="38">
        <v>60451</v>
      </c>
      <c r="J10" s="38">
        <v>15922</v>
      </c>
      <c r="K10" s="38">
        <v>48432</v>
      </c>
      <c r="L10" s="38">
        <v>30201</v>
      </c>
      <c r="M10" s="38">
        <v>63780</v>
      </c>
      <c r="N10" s="38">
        <v>73136</v>
      </c>
      <c r="O10" s="38">
        <v>6303</v>
      </c>
      <c r="P10" s="38">
        <v>58612</v>
      </c>
      <c r="Q10" s="38">
        <v>28321</v>
      </c>
      <c r="R10" s="38">
        <v>57273</v>
      </c>
      <c r="S10" s="38">
        <v>71031</v>
      </c>
      <c r="T10" s="38">
        <v>57741</v>
      </c>
      <c r="U10" s="38">
        <v>45044</v>
      </c>
      <c r="V10" s="38">
        <v>94138</v>
      </c>
    </row>
  </sheetData>
  <customSheetViews>
    <customSheetView guid="{FD6B9644-7869-4AE4-B5F4-2F6A3AB7CBDB}" hiddenRows="1">
      <pane xSplit="2" ySplit="2" topLeftCell="Q3" activePane="bottomRight" state="frozen"/>
      <selection pane="bottomRight" activeCell="C3" sqref="C3"/>
      <pageMargins left="0.7" right="0.7" top="0.75" bottom="0.75" header="0.3" footer="0.3"/>
      <pageSetup paperSize="9" orientation="portrait" horizontalDpi="1200" verticalDpi="1200" r:id="rId1"/>
    </customSheetView>
    <customSheetView guid="{9AF4A83C-CF57-4B40-8A74-6A0EA6C2FE5C}" hiddenRows="1" hiddenColumns="1">
      <selection activeCell="A5" sqref="A5:XFD6"/>
      <pageMargins left="0.7" right="0.7" top="0.75" bottom="0.75" header="0.3" footer="0.3"/>
      <pageSetup paperSize="9" orientation="portrait" horizontalDpi="1200" verticalDpi="1200" r:id="rId2"/>
    </customSheetView>
    <customSheetView guid="{687A4863-1825-4D63-B732-E76682E6DE4F}" scale="108" hiddenColumns="1">
      <selection activeCell="A7" sqref="A7:B8"/>
      <pageMargins left="0.7" right="0.7" top="0.75" bottom="0.75" header="0.3" footer="0.3"/>
      <pageSetup paperSize="9" orientation="portrait" r:id="rId3"/>
    </customSheetView>
    <customSheetView guid="{57267270-6A97-4850-9DB6-FE6B399379AA}">
      <selection activeCell="L9" sqref="L9"/>
      <pageMargins left="0.7" right="0.7" top="0.75" bottom="0.75" header="0.3" footer="0.3"/>
    </customSheetView>
    <customSheetView guid="{8DA78CF1-615A-4626-9893-6751995631A4}" hiddenColumns="1" topLeftCell="H1">
      <selection activeCell="M15" sqref="M15"/>
      <pageMargins left="0.7" right="0.7" top="0.75" bottom="0.75" header="0.3" footer="0.3"/>
    </customSheetView>
    <customSheetView guid="{12F8D032-8143-430B-8DFF-852E8796C402}">
      <selection activeCell="B18" sqref="B18"/>
      <pageMargins left="0.7" right="0.7" top="0.75" bottom="0.75" header="0.3" footer="0.3"/>
    </customSheetView>
    <customSheetView guid="{899D69CD-4B7E-42BC-9944-5BD922EB798C}">
      <selection activeCell="H9" sqref="H9"/>
      <pageMargins left="0.7" right="0.7" top="0.75" bottom="0.75" header="0.3" footer="0.3"/>
      <pageSetup paperSize="9" orientation="portrait" r:id="rId4"/>
    </customSheetView>
    <customSheetView guid="{25FAB884-5E17-4008-8139-33D910C7DEFE}">
      <selection activeCell="I23" sqref="I23"/>
      <pageMargins left="0.7" right="0.7" top="0.75" bottom="0.75" header="0.3" footer="0.3"/>
      <pageSetup paperSize="9" orientation="portrait" r:id="rId5"/>
    </customSheetView>
  </customSheetViews>
  <pageMargins left="0.7" right="0.7" top="0.75" bottom="0.75" header="0.3" footer="0.3"/>
  <pageSetup paperSize="9" orientation="portrait" horizontalDpi="1200" verticalDpi="1200"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8"/>
  <sheetViews>
    <sheetView zoomScaleNormal="84" workbookViewId="0">
      <pane xSplit="2" ySplit="1" topLeftCell="Q2" activePane="bottomRight" state="frozen"/>
      <selection pane="topRight" activeCell="C1" sqref="C1"/>
      <selection pane="bottomLeft" activeCell="A2" sqref="A2"/>
      <selection pane="bottomRight" activeCell="F19" sqref="F19"/>
    </sheetView>
  </sheetViews>
  <sheetFormatPr defaultColWidth="9.140625" defaultRowHeight="15"/>
  <cols>
    <col min="1" max="2" width="50.85546875" style="90" customWidth="1"/>
    <col min="3" max="3" width="13.42578125" style="90" customWidth="1"/>
    <col min="4" max="11" width="13.42578125" style="3" customWidth="1"/>
    <col min="12" max="14" width="13.42578125" style="90" customWidth="1"/>
    <col min="15" max="16" width="12.5703125" style="3" customWidth="1"/>
    <col min="17" max="21" width="12.42578125" style="3" customWidth="1"/>
    <col min="22" max="22" width="11" style="3" customWidth="1"/>
    <col min="23" max="23" width="10" style="3" bestFit="1" customWidth="1"/>
    <col min="24" max="16384" width="9.140625" style="3"/>
  </cols>
  <sheetData>
    <row r="1" spans="1:28" s="90" customFormat="1" ht="15.75" thickBot="1">
      <c r="A1" s="183" t="s">
        <v>91</v>
      </c>
      <c r="B1" s="183" t="s">
        <v>7</v>
      </c>
      <c r="C1" s="35" t="s">
        <v>181</v>
      </c>
      <c r="D1" s="35" t="s">
        <v>182</v>
      </c>
      <c r="E1" s="35" t="s">
        <v>183</v>
      </c>
      <c r="F1" s="35" t="s">
        <v>184</v>
      </c>
      <c r="G1" s="35" t="s">
        <v>185</v>
      </c>
      <c r="H1" s="35" t="s">
        <v>186</v>
      </c>
      <c r="I1" s="35" t="s">
        <v>187</v>
      </c>
      <c r="J1" s="35" t="s">
        <v>188</v>
      </c>
      <c r="K1" s="39" t="s">
        <v>189</v>
      </c>
      <c r="L1" s="247" t="s">
        <v>190</v>
      </c>
      <c r="M1" s="247" t="s">
        <v>595</v>
      </c>
      <c r="N1" s="247" t="s">
        <v>603</v>
      </c>
      <c r="O1" s="247" t="s">
        <v>636</v>
      </c>
      <c r="P1" s="247" t="s">
        <v>640</v>
      </c>
      <c r="Q1" s="247" t="s">
        <v>651</v>
      </c>
      <c r="R1" s="247" t="s">
        <v>665</v>
      </c>
      <c r="S1" s="247" t="s">
        <v>669</v>
      </c>
      <c r="T1" s="247" t="s">
        <v>674</v>
      </c>
      <c r="U1" s="247" t="s">
        <v>678</v>
      </c>
      <c r="V1" s="247" t="s">
        <v>690</v>
      </c>
    </row>
    <row r="2" spans="1:28" ht="38.25">
      <c r="A2" s="32" t="s">
        <v>517</v>
      </c>
      <c r="B2" s="32" t="s">
        <v>710</v>
      </c>
      <c r="C2" s="36">
        <v>0</v>
      </c>
      <c r="D2" s="36">
        <v>0</v>
      </c>
      <c r="E2" s="36">
        <v>0</v>
      </c>
      <c r="F2" s="36">
        <v>0</v>
      </c>
      <c r="G2" s="37">
        <v>210</v>
      </c>
      <c r="H2" s="37">
        <v>7498</v>
      </c>
      <c r="I2" s="37">
        <v>13897</v>
      </c>
      <c r="J2" s="37">
        <v>6722</v>
      </c>
      <c r="K2" s="37">
        <v>8486</v>
      </c>
      <c r="L2" s="248">
        <v>40500</v>
      </c>
      <c r="M2" s="248">
        <v>37508</v>
      </c>
      <c r="N2" s="248">
        <v>38179</v>
      </c>
      <c r="O2" s="248">
        <v>51976</v>
      </c>
      <c r="P2" s="248">
        <v>8500</v>
      </c>
      <c r="Q2" s="248">
        <v>109596</v>
      </c>
      <c r="R2" s="248">
        <v>58651</v>
      </c>
      <c r="S2" s="248">
        <v>28176</v>
      </c>
      <c r="T2" s="248">
        <v>10006</v>
      </c>
      <c r="U2" s="248">
        <v>57985</v>
      </c>
      <c r="V2" s="248">
        <v>-4416</v>
      </c>
      <c r="W2" s="518"/>
      <c r="X2" s="316"/>
      <c r="Y2" s="316"/>
      <c r="Z2" s="316"/>
      <c r="AA2" s="316"/>
      <c r="AB2" s="316"/>
    </row>
    <row r="3" spans="1:28" ht="38.25">
      <c r="A3" s="181" t="s">
        <v>518</v>
      </c>
      <c r="B3" s="181" t="s">
        <v>711</v>
      </c>
      <c r="C3" s="37">
        <v>0</v>
      </c>
      <c r="D3" s="37">
        <v>0</v>
      </c>
      <c r="E3" s="37">
        <v>0</v>
      </c>
      <c r="F3" s="37">
        <v>0</v>
      </c>
      <c r="G3" s="37">
        <v>-4</v>
      </c>
      <c r="H3" s="37">
        <v>3</v>
      </c>
      <c r="I3" s="37">
        <v>-23</v>
      </c>
      <c r="J3" s="37">
        <v>0</v>
      </c>
      <c r="K3" s="37">
        <v>0</v>
      </c>
      <c r="L3" s="248">
        <v>-8</v>
      </c>
      <c r="M3" s="248">
        <v>26</v>
      </c>
      <c r="N3" s="248">
        <v>0</v>
      </c>
      <c r="O3" s="248">
        <v>-5</v>
      </c>
      <c r="P3" s="248">
        <v>-80</v>
      </c>
      <c r="Q3" s="248">
        <v>0</v>
      </c>
      <c r="R3" s="248">
        <v>0</v>
      </c>
      <c r="S3" s="248">
        <v>8</v>
      </c>
      <c r="T3" s="248">
        <v>0</v>
      </c>
      <c r="U3" s="248">
        <v>0</v>
      </c>
      <c r="V3" s="248">
        <v>0</v>
      </c>
      <c r="W3" s="518"/>
      <c r="X3" s="316"/>
      <c r="Y3" s="316"/>
      <c r="Z3" s="316"/>
      <c r="AA3" s="316"/>
      <c r="AB3" s="316"/>
    </row>
    <row r="4" spans="1:28" ht="38.25">
      <c r="A4" s="181" t="s">
        <v>712</v>
      </c>
      <c r="B4" s="181" t="s">
        <v>652</v>
      </c>
      <c r="C4" s="37">
        <v>0</v>
      </c>
      <c r="D4" s="37">
        <v>0</v>
      </c>
      <c r="E4" s="37">
        <v>0</v>
      </c>
      <c r="F4" s="37">
        <v>0</v>
      </c>
      <c r="G4" s="37">
        <v>4118</v>
      </c>
      <c r="H4" s="37">
        <v>10713</v>
      </c>
      <c r="I4" s="37">
        <v>14988</v>
      </c>
      <c r="J4" s="37">
        <v>-17476</v>
      </c>
      <c r="K4" s="37">
        <v>24673</v>
      </c>
      <c r="L4" s="248">
        <v>17618</v>
      </c>
      <c r="M4" s="248">
        <v>-1927</v>
      </c>
      <c r="N4" s="248">
        <v>16594</v>
      </c>
      <c r="O4" s="248">
        <v>-29930</v>
      </c>
      <c r="P4" s="248">
        <v>33205</v>
      </c>
      <c r="Q4" s="248">
        <v>11755</v>
      </c>
      <c r="R4" s="248">
        <v>18172</v>
      </c>
      <c r="S4" s="248">
        <v>-7347</v>
      </c>
      <c r="T4" s="248">
        <v>18924</v>
      </c>
      <c r="U4" s="248">
        <v>-5949</v>
      </c>
      <c r="V4" s="248">
        <v>-3455</v>
      </c>
      <c r="W4" s="518"/>
      <c r="X4" s="316"/>
      <c r="Y4" s="316"/>
      <c r="Z4" s="316"/>
      <c r="AA4" s="316"/>
      <c r="AB4" s="316"/>
    </row>
    <row r="5" spans="1:28" ht="38.25">
      <c r="A5" s="181" t="s">
        <v>703</v>
      </c>
      <c r="B5" s="32" t="s">
        <v>713</v>
      </c>
      <c r="C5" s="196">
        <v>10775</v>
      </c>
      <c r="D5" s="196">
        <v>0</v>
      </c>
      <c r="E5" s="196">
        <v>1866</v>
      </c>
      <c r="F5" s="196">
        <v>13823</v>
      </c>
      <c r="G5" s="37">
        <v>0</v>
      </c>
      <c r="H5" s="37">
        <v>0</v>
      </c>
      <c r="I5" s="37">
        <v>0</v>
      </c>
      <c r="J5" s="37">
        <v>0</v>
      </c>
      <c r="K5" s="37">
        <v>0</v>
      </c>
      <c r="L5" s="248">
        <v>0</v>
      </c>
      <c r="M5" s="248">
        <v>0</v>
      </c>
      <c r="N5" s="248">
        <v>0</v>
      </c>
      <c r="O5" s="248">
        <v>0</v>
      </c>
      <c r="P5" s="248">
        <v>0</v>
      </c>
      <c r="Q5" s="248">
        <v>0</v>
      </c>
      <c r="R5" s="248">
        <v>0</v>
      </c>
      <c r="S5" s="248">
        <v>0</v>
      </c>
      <c r="T5" s="248">
        <v>8148</v>
      </c>
      <c r="U5" s="248">
        <v>0</v>
      </c>
      <c r="V5" s="248">
        <v>0</v>
      </c>
      <c r="W5" s="518"/>
      <c r="X5" s="316"/>
      <c r="Y5" s="316"/>
      <c r="Z5" s="316"/>
      <c r="AA5" s="316"/>
      <c r="AB5" s="316"/>
    </row>
    <row r="6" spans="1:28" ht="25.5">
      <c r="A6" s="181" t="s">
        <v>527</v>
      </c>
      <c r="B6" s="181" t="s">
        <v>528</v>
      </c>
      <c r="C6" s="196">
        <v>5503</v>
      </c>
      <c r="D6" s="196">
        <v>9700</v>
      </c>
      <c r="E6" s="196">
        <v>3503</v>
      </c>
      <c r="F6" s="196">
        <v>2116</v>
      </c>
      <c r="G6" s="37">
        <v>0</v>
      </c>
      <c r="H6" s="37">
        <v>0</v>
      </c>
      <c r="I6" s="37">
        <v>0</v>
      </c>
      <c r="J6" s="37">
        <v>0</v>
      </c>
      <c r="K6" s="37">
        <v>0</v>
      </c>
      <c r="L6" s="248">
        <v>0</v>
      </c>
      <c r="M6" s="248">
        <v>0</v>
      </c>
      <c r="N6" s="248">
        <v>0</v>
      </c>
      <c r="O6" s="248">
        <v>0</v>
      </c>
      <c r="P6" s="248">
        <v>0</v>
      </c>
      <c r="Q6" s="248">
        <v>0</v>
      </c>
      <c r="R6" s="248">
        <v>0</v>
      </c>
      <c r="S6" s="248">
        <v>0</v>
      </c>
      <c r="T6" s="248">
        <v>0</v>
      </c>
      <c r="U6" s="248">
        <v>0</v>
      </c>
      <c r="V6" s="248"/>
      <c r="W6" s="518"/>
      <c r="X6" s="316"/>
      <c r="Y6" s="316"/>
      <c r="Z6" s="316"/>
      <c r="AA6" s="316"/>
      <c r="AB6" s="316"/>
    </row>
    <row r="7" spans="1:28" ht="15" customHeight="1">
      <c r="A7" s="181" t="s">
        <v>604</v>
      </c>
      <c r="B7" s="181" t="s">
        <v>605</v>
      </c>
      <c r="C7" s="196">
        <v>0</v>
      </c>
      <c r="D7" s="196"/>
      <c r="E7" s="196">
        <v>-461</v>
      </c>
      <c r="F7" s="196">
        <v>0</v>
      </c>
      <c r="G7" s="37">
        <v>0</v>
      </c>
      <c r="H7" s="37">
        <v>0</v>
      </c>
      <c r="I7" s="37">
        <v>0</v>
      </c>
      <c r="J7" s="37">
        <v>0</v>
      </c>
      <c r="K7" s="37">
        <v>0</v>
      </c>
      <c r="L7" s="248">
        <v>0</v>
      </c>
      <c r="M7" s="248">
        <v>0</v>
      </c>
      <c r="N7" s="248">
        <v>-11244</v>
      </c>
      <c r="O7" s="248">
        <v>0</v>
      </c>
      <c r="P7" s="248">
        <v>-8535</v>
      </c>
      <c r="Q7" s="248">
        <v>0</v>
      </c>
      <c r="R7" s="248">
        <v>0</v>
      </c>
      <c r="S7" s="248">
        <v>0</v>
      </c>
      <c r="T7" s="248">
        <v>-4015</v>
      </c>
      <c r="U7" s="248">
        <v>0</v>
      </c>
      <c r="V7" s="248">
        <v>0</v>
      </c>
      <c r="W7" s="518"/>
      <c r="X7" s="316"/>
      <c r="Y7" s="316"/>
      <c r="Z7" s="316"/>
      <c r="AA7" s="316"/>
      <c r="AB7" s="316"/>
    </row>
    <row r="8" spans="1:28" ht="15" customHeight="1">
      <c r="A8" s="58" t="s">
        <v>519</v>
      </c>
      <c r="B8" s="58" t="s">
        <v>523</v>
      </c>
      <c r="C8" s="195">
        <v>16278</v>
      </c>
      <c r="D8" s="195">
        <v>9700</v>
      </c>
      <c r="E8" s="195">
        <v>4908</v>
      </c>
      <c r="F8" s="195">
        <v>15939</v>
      </c>
      <c r="G8" s="62">
        <v>4324</v>
      </c>
      <c r="H8" s="62">
        <v>18214</v>
      </c>
      <c r="I8" s="62">
        <v>28862</v>
      </c>
      <c r="J8" s="62">
        <v>-10754</v>
      </c>
      <c r="K8" s="62">
        <v>33159</v>
      </c>
      <c r="L8" s="249">
        <v>58110</v>
      </c>
      <c r="M8" s="249">
        <v>35607</v>
      </c>
      <c r="N8" s="249">
        <v>43529</v>
      </c>
      <c r="O8" s="249">
        <v>22041</v>
      </c>
      <c r="P8" s="249">
        <v>33090</v>
      </c>
      <c r="Q8" s="249">
        <v>121351</v>
      </c>
      <c r="R8" s="249">
        <v>76823</v>
      </c>
      <c r="S8" s="249">
        <v>20837</v>
      </c>
      <c r="T8" s="249">
        <v>33063</v>
      </c>
      <c r="U8" s="249">
        <v>52036</v>
      </c>
      <c r="V8" s="249">
        <v>-7871</v>
      </c>
      <c r="W8" s="518"/>
      <c r="X8" s="316"/>
      <c r="Y8" s="316"/>
      <c r="Z8" s="316"/>
      <c r="AA8" s="316"/>
      <c r="AB8" s="316"/>
    </row>
    <row r="9" spans="1:28" ht="15" customHeight="1">
      <c r="A9" s="32" t="s">
        <v>520</v>
      </c>
      <c r="B9" s="32" t="s">
        <v>524</v>
      </c>
      <c r="C9" s="193">
        <v>2789</v>
      </c>
      <c r="D9" s="193">
        <v>2898</v>
      </c>
      <c r="E9" s="193">
        <v>10806</v>
      </c>
      <c r="F9" s="193">
        <v>7267</v>
      </c>
      <c r="G9" s="37">
        <v>-9332</v>
      </c>
      <c r="H9" s="37">
        <v>6939</v>
      </c>
      <c r="I9" s="37">
        <v>8220</v>
      </c>
      <c r="J9" s="37">
        <v>-22389</v>
      </c>
      <c r="K9" s="37">
        <v>-4108</v>
      </c>
      <c r="L9" s="248">
        <v>-7809</v>
      </c>
      <c r="M9" s="248">
        <v>-46668</v>
      </c>
      <c r="N9" s="248">
        <v>50910</v>
      </c>
      <c r="O9" s="458">
        <v>-179604</v>
      </c>
      <c r="P9" s="458">
        <v>-49322</v>
      </c>
      <c r="Q9" s="458">
        <v>22906</v>
      </c>
      <c r="R9" s="458">
        <v>46879</v>
      </c>
      <c r="S9" s="458">
        <v>124256</v>
      </c>
      <c r="T9" s="458">
        <v>40499</v>
      </c>
      <c r="U9" s="458">
        <v>75953</v>
      </c>
      <c r="V9" s="458">
        <v>241252</v>
      </c>
      <c r="W9" s="518"/>
      <c r="X9" s="316"/>
      <c r="Y9" s="316"/>
      <c r="Z9" s="316"/>
      <c r="AA9" s="316"/>
      <c r="AB9" s="316"/>
    </row>
    <row r="10" spans="1:28" ht="15" customHeight="1">
      <c r="A10" s="32" t="s">
        <v>521</v>
      </c>
      <c r="B10" s="32" t="s">
        <v>525</v>
      </c>
      <c r="C10" s="193">
        <v>-1890</v>
      </c>
      <c r="D10" s="193">
        <v>-1828</v>
      </c>
      <c r="E10" s="193">
        <v>-11752</v>
      </c>
      <c r="F10" s="193">
        <v>-7613</v>
      </c>
      <c r="G10" s="37">
        <v>8935</v>
      </c>
      <c r="H10" s="37">
        <v>-8253</v>
      </c>
      <c r="I10" s="37">
        <v>-7633</v>
      </c>
      <c r="J10" s="37">
        <v>20347</v>
      </c>
      <c r="K10" s="37">
        <v>3804</v>
      </c>
      <c r="L10" s="248">
        <v>11595</v>
      </c>
      <c r="M10" s="248">
        <v>53402</v>
      </c>
      <c r="N10" s="248">
        <v>-46056</v>
      </c>
      <c r="O10" s="458">
        <v>184049</v>
      </c>
      <c r="P10" s="458">
        <v>43288</v>
      </c>
      <c r="Q10" s="458">
        <v>-16155</v>
      </c>
      <c r="R10" s="458">
        <v>-47634</v>
      </c>
      <c r="S10" s="458">
        <v>-118302</v>
      </c>
      <c r="T10" s="458">
        <v>-35987</v>
      </c>
      <c r="U10" s="458">
        <v>-72749</v>
      </c>
      <c r="V10" s="458">
        <v>-258069</v>
      </c>
      <c r="W10" s="518"/>
      <c r="X10" s="316"/>
      <c r="Y10" s="316"/>
      <c r="Z10" s="316"/>
      <c r="AA10" s="316"/>
      <c r="AB10" s="316"/>
    </row>
    <row r="11" spans="1:28" ht="25.5">
      <c r="A11" s="182" t="s">
        <v>522</v>
      </c>
      <c r="B11" s="182" t="s">
        <v>526</v>
      </c>
      <c r="C11" s="194">
        <v>899</v>
      </c>
      <c r="D11" s="194">
        <v>1070</v>
      </c>
      <c r="E11" s="194">
        <v>-946</v>
      </c>
      <c r="F11" s="194">
        <v>-346</v>
      </c>
      <c r="G11" s="184">
        <v>-397</v>
      </c>
      <c r="H11" s="184">
        <v>-1314</v>
      </c>
      <c r="I11" s="184">
        <v>587</v>
      </c>
      <c r="J11" s="184">
        <v>-2042</v>
      </c>
      <c r="K11" s="184">
        <v>-304</v>
      </c>
      <c r="L11" s="184">
        <v>3786</v>
      </c>
      <c r="M11" s="184">
        <v>6734</v>
      </c>
      <c r="N11" s="184">
        <v>4854</v>
      </c>
      <c r="O11" s="184">
        <v>4445</v>
      </c>
      <c r="P11" s="184">
        <v>-6034</v>
      </c>
      <c r="Q11" s="184">
        <v>6751</v>
      </c>
      <c r="R11" s="184">
        <v>-755</v>
      </c>
      <c r="S11" s="184">
        <v>5954</v>
      </c>
      <c r="T11" s="184">
        <v>4512</v>
      </c>
      <c r="U11" s="184">
        <v>3204</v>
      </c>
      <c r="V11" s="184">
        <v>-16817</v>
      </c>
      <c r="W11" s="518"/>
      <c r="X11" s="316"/>
      <c r="Y11" s="316"/>
      <c r="Z11" s="316"/>
      <c r="AA11" s="316"/>
      <c r="AB11" s="316"/>
    </row>
    <row r="12" spans="1:28">
      <c r="A12" s="34" t="s">
        <v>56</v>
      </c>
      <c r="B12" s="34" t="s">
        <v>42</v>
      </c>
      <c r="C12" s="192">
        <v>17177</v>
      </c>
      <c r="D12" s="192">
        <v>10770</v>
      </c>
      <c r="E12" s="192">
        <v>3962</v>
      </c>
      <c r="F12" s="192">
        <v>15593</v>
      </c>
      <c r="G12" s="38">
        <v>3927</v>
      </c>
      <c r="H12" s="38">
        <v>16900</v>
      </c>
      <c r="I12" s="38">
        <v>29449</v>
      </c>
      <c r="J12" s="38">
        <v>-12796</v>
      </c>
      <c r="K12" s="38">
        <v>32855</v>
      </c>
      <c r="L12" s="250">
        <v>61896</v>
      </c>
      <c r="M12" s="250">
        <v>42341</v>
      </c>
      <c r="N12" s="250">
        <v>48383</v>
      </c>
      <c r="O12" s="250">
        <v>26486</v>
      </c>
      <c r="P12" s="250">
        <v>27056</v>
      </c>
      <c r="Q12" s="250">
        <v>128102</v>
      </c>
      <c r="R12" s="250">
        <v>76068</v>
      </c>
      <c r="S12" s="250">
        <v>26791</v>
      </c>
      <c r="T12" s="250">
        <v>37575</v>
      </c>
      <c r="U12" s="250">
        <v>55240</v>
      </c>
      <c r="V12" s="250">
        <v>-24688</v>
      </c>
      <c r="W12" s="518"/>
      <c r="X12" s="316"/>
      <c r="Y12" s="316"/>
      <c r="Z12" s="316"/>
      <c r="AA12" s="316"/>
      <c r="AB12" s="316"/>
    </row>
    <row r="13" spans="1:28">
      <c r="A13" s="185"/>
      <c r="B13" s="185"/>
      <c r="C13" s="243">
        <v>0</v>
      </c>
      <c r="D13" s="243">
        <v>0</v>
      </c>
      <c r="E13" s="243">
        <v>0</v>
      </c>
      <c r="F13" s="243">
        <v>0</v>
      </c>
      <c r="G13" s="243">
        <v>0</v>
      </c>
      <c r="H13" s="243">
        <v>0</v>
      </c>
      <c r="I13" s="243">
        <v>0</v>
      </c>
      <c r="J13" s="243">
        <v>0</v>
      </c>
      <c r="K13" s="243">
        <v>0</v>
      </c>
      <c r="L13" s="243">
        <v>0</v>
      </c>
      <c r="M13" s="243">
        <v>0</v>
      </c>
      <c r="N13" s="243">
        <v>0</v>
      </c>
      <c r="O13" s="188">
        <v>0</v>
      </c>
      <c r="P13" s="188">
        <v>0</v>
      </c>
      <c r="Q13" s="188">
        <v>0</v>
      </c>
      <c r="R13" s="457">
        <v>0</v>
      </c>
      <c r="S13" s="457">
        <v>0</v>
      </c>
      <c r="T13" s="457">
        <v>0</v>
      </c>
      <c r="U13" s="457">
        <v>0</v>
      </c>
      <c r="W13" s="187"/>
      <c r="X13" s="187"/>
    </row>
    <row r="14" spans="1:28">
      <c r="A14" s="185"/>
      <c r="B14" s="185"/>
      <c r="G14" s="186"/>
      <c r="H14" s="186"/>
      <c r="I14" s="186"/>
      <c r="J14" s="186"/>
      <c r="K14" s="186"/>
      <c r="P14" s="187"/>
      <c r="Q14" s="187"/>
    </row>
    <row r="15" spans="1:28">
      <c r="D15" s="90"/>
      <c r="E15" s="90"/>
      <c r="F15" s="90"/>
      <c r="G15" s="90"/>
      <c r="H15" s="90"/>
      <c r="I15" s="90"/>
      <c r="J15" s="90"/>
      <c r="K15" s="90"/>
    </row>
    <row r="16" spans="1:28">
      <c r="D16" s="90"/>
      <c r="E16" s="90"/>
      <c r="F16" s="90"/>
      <c r="G16" s="90"/>
      <c r="H16" s="90"/>
      <c r="I16" s="90"/>
      <c r="J16" s="90"/>
      <c r="K16" s="90"/>
    </row>
    <row r="17" spans="7:7">
      <c r="G17" s="275"/>
    </row>
    <row r="18" spans="7:7">
      <c r="G18" s="275"/>
    </row>
    <row r="19" spans="7:7">
      <c r="G19" s="275"/>
    </row>
    <row r="20" spans="7:7">
      <c r="G20" s="275"/>
    </row>
    <row r="21" spans="7:7">
      <c r="G21" s="275"/>
    </row>
    <row r="22" spans="7:7">
      <c r="G22" s="275"/>
    </row>
    <row r="23" spans="7:7">
      <c r="G23" s="275"/>
    </row>
    <row r="24" spans="7:7">
      <c r="G24" s="275"/>
    </row>
    <row r="25" spans="7:7">
      <c r="G25" s="275"/>
    </row>
    <row r="26" spans="7:7">
      <c r="G26" s="275"/>
    </row>
    <row r="27" spans="7:7">
      <c r="G27" s="275"/>
    </row>
    <row r="28" spans="7:7">
      <c r="G28" s="275"/>
    </row>
    <row r="29" spans="7:7">
      <c r="G29" s="275"/>
    </row>
    <row r="30" spans="7:7">
      <c r="G30" s="275"/>
    </row>
    <row r="31" spans="7:7">
      <c r="G31" s="275"/>
    </row>
    <row r="32" spans="7:7">
      <c r="G32" s="275"/>
    </row>
    <row r="33" spans="7:7">
      <c r="G33" s="275"/>
    </row>
    <row r="34" spans="7:7">
      <c r="G34" s="275"/>
    </row>
    <row r="35" spans="7:7">
      <c r="G35" s="275"/>
    </row>
    <row r="36" spans="7:7">
      <c r="G36" s="275"/>
    </row>
    <row r="37" spans="7:7">
      <c r="G37" s="275">
        <v>0</v>
      </c>
    </row>
    <row r="38" spans="7:7">
      <c r="G38" s="275">
        <v>0</v>
      </c>
    </row>
  </sheetData>
  <customSheetViews>
    <customSheetView guid="{FD6B9644-7869-4AE4-B5F4-2F6A3AB7CBDB}">
      <pane xSplit="2" ySplit="1" topLeftCell="Q2" activePane="bottomRight" state="frozen"/>
      <selection pane="bottomRight" activeCell="F19" sqref="F19"/>
      <pageMargins left="0.7" right="0.7" top="0.75" bottom="0.75" header="0.3" footer="0.3"/>
      <pageSetup paperSize="9" orientation="portrait" horizontalDpi="1200" verticalDpi="1200" r:id="rId1"/>
    </customSheetView>
    <customSheetView guid="{9AF4A83C-CF57-4B40-8A74-6A0EA6C2FE5C}" hiddenColumns="1">
      <selection activeCell="B19" sqref="B19"/>
      <pageMargins left="0.7" right="0.7" top="0.75" bottom="0.75" header="0.3" footer="0.3"/>
      <pageSetup paperSize="9" orientation="portrait" horizontalDpi="1200" verticalDpi="1200" r:id="rId2"/>
    </customSheetView>
    <customSheetView guid="{687A4863-1825-4D63-B732-E76682E6DE4F}" scale="84" hiddenColumns="1">
      <selection activeCell="Z8" sqref="Z8"/>
      <pageMargins left="0.7" right="0.7" top="0.75" bottom="0.75" header="0.3" footer="0.3"/>
      <pageSetup paperSize="9" orientation="portrait" horizontalDpi="1200" verticalDpi="1200" r:id="rId3"/>
    </customSheetView>
    <customSheetView guid="{57267270-6A97-4850-9DB6-FE6B399379AA}" topLeftCell="F1">
      <selection activeCell="P8" sqref="P8"/>
      <pageMargins left="0.7" right="0.7" top="0.75" bottom="0.75" header="0.3" footer="0.3"/>
    </customSheetView>
    <customSheetView guid="{8DA78CF1-615A-4626-9893-6751995631A4}" hiddenColumns="1">
      <selection activeCell="Q21" sqref="Q21"/>
      <pageMargins left="0.7" right="0.7" top="0.75" bottom="0.75" header="0.3" footer="0.3"/>
    </customSheetView>
    <customSheetView guid="{12F8D032-8143-430B-8DFF-852E8796C402}">
      <selection activeCell="A6" sqref="A6:XFD6"/>
      <pageMargins left="0.7" right="0.7" top="0.75" bottom="0.75" header="0.3" footer="0.3"/>
    </customSheetView>
    <customSheetView guid="{899D69CD-4B7E-42BC-9944-5BD922EB798C}" topLeftCell="G1">
      <selection activeCell="R4" sqref="R4"/>
      <pageMargins left="0.7" right="0.7" top="0.75" bottom="0.75" header="0.3" footer="0.3"/>
      <pageSetup paperSize="9" orientation="portrait" r:id="rId4"/>
    </customSheetView>
    <customSheetView guid="{25FAB884-5E17-4008-8139-33D910C7DEFE}">
      <selection activeCell="B25" sqref="B25"/>
      <pageMargins left="0.7" right="0.7" top="0.75" bottom="0.75" header="0.3" footer="0.3"/>
      <pageSetup paperSize="9" orientation="portrait" horizontalDpi="1200" verticalDpi="1200" r:id="rId5"/>
    </customSheetView>
  </customSheetViews>
  <pageMargins left="0.7" right="0.7" top="0.75" bottom="0.75" header="0.3" footer="0.3"/>
  <pageSetup paperSize="9" orientation="portrait" horizontalDpi="1200" verticalDpi="1200"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3"/>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cols>
    <col min="1" max="2" width="50.85546875" style="19" customWidth="1"/>
    <col min="3" max="10" width="13.42578125" style="19" customWidth="1"/>
    <col min="11" max="20" width="13.42578125" style="91" customWidth="1"/>
    <col min="21" max="21" width="11.5703125" style="19" customWidth="1"/>
    <col min="22" max="22" width="11.5703125" style="89" customWidth="1"/>
    <col min="23" max="16384" width="9.140625" style="19"/>
  </cols>
  <sheetData>
    <row r="2" spans="1:22" ht="15.75" thickBot="1">
      <c r="A2" s="43" t="s">
        <v>267</v>
      </c>
      <c r="B2" s="43" t="s">
        <v>18</v>
      </c>
      <c r="C2" s="51" t="s">
        <v>158</v>
      </c>
      <c r="D2" s="51" t="s">
        <v>159</v>
      </c>
      <c r="E2" s="51" t="s">
        <v>160</v>
      </c>
      <c r="F2" s="51" t="s">
        <v>161</v>
      </c>
      <c r="G2" s="51" t="s">
        <v>162</v>
      </c>
      <c r="H2" s="51" t="s">
        <v>163</v>
      </c>
      <c r="I2" s="51" t="s">
        <v>164</v>
      </c>
      <c r="J2" s="51" t="s">
        <v>165</v>
      </c>
      <c r="K2" s="203">
        <v>43555</v>
      </c>
      <c r="L2" s="203">
        <v>43646</v>
      </c>
      <c r="M2" s="203">
        <v>43738</v>
      </c>
      <c r="N2" s="203">
        <v>43830</v>
      </c>
      <c r="O2" s="203">
        <v>43921</v>
      </c>
      <c r="P2" s="203">
        <v>44012</v>
      </c>
      <c r="Q2" s="203">
        <v>44104</v>
      </c>
      <c r="R2" s="203">
        <v>44196</v>
      </c>
      <c r="S2" s="203">
        <v>44286</v>
      </c>
      <c r="T2" s="203">
        <v>44377</v>
      </c>
      <c r="U2" s="203">
        <v>44469</v>
      </c>
      <c r="V2" s="203">
        <v>44561</v>
      </c>
    </row>
    <row r="3" spans="1:22" ht="15" customHeight="1">
      <c r="A3" s="44" t="s">
        <v>232</v>
      </c>
      <c r="B3" s="44" t="s">
        <v>166</v>
      </c>
      <c r="C3" s="48">
        <v>46253167</v>
      </c>
      <c r="D3" s="48">
        <v>46284622</v>
      </c>
      <c r="E3" s="48">
        <v>46798848</v>
      </c>
      <c r="F3" s="48">
        <v>47776973</v>
      </c>
      <c r="G3" s="48">
        <v>47987290</v>
      </c>
      <c r="H3" s="48">
        <v>50695917</v>
      </c>
      <c r="I3" s="48">
        <v>51780791</v>
      </c>
      <c r="J3" s="48">
        <v>58602985</v>
      </c>
      <c r="K3" s="48">
        <v>58642114</v>
      </c>
      <c r="L3" s="48">
        <v>59160302</v>
      </c>
      <c r="M3" s="48">
        <v>59679510</v>
      </c>
      <c r="N3" s="48">
        <v>58142560.6624135</v>
      </c>
      <c r="O3" s="48">
        <v>61224040</v>
      </c>
      <c r="P3" s="48">
        <v>57379919</v>
      </c>
      <c r="Q3" s="48">
        <v>56436827</v>
      </c>
      <c r="R3" s="48">
        <v>56909607</v>
      </c>
      <c r="S3" s="48">
        <v>58533524</v>
      </c>
      <c r="T3" s="48">
        <v>56732577</v>
      </c>
      <c r="U3" s="48">
        <v>57564020</v>
      </c>
      <c r="V3" s="48">
        <v>57937689</v>
      </c>
    </row>
    <row r="4" spans="1:22" ht="15" customHeight="1">
      <c r="A4" s="44" t="s">
        <v>233</v>
      </c>
      <c r="B4" s="44" t="s">
        <v>168</v>
      </c>
      <c r="C4" s="48">
        <v>55996633</v>
      </c>
      <c r="D4" s="48">
        <v>56782069</v>
      </c>
      <c r="E4" s="48">
        <v>57516933</v>
      </c>
      <c r="F4" s="48">
        <v>57822414</v>
      </c>
      <c r="G4" s="48">
        <v>59094016</v>
      </c>
      <c r="H4" s="48">
        <v>61238012</v>
      </c>
      <c r="I4" s="48">
        <v>62054292</v>
      </c>
      <c r="J4" s="48">
        <v>74696417</v>
      </c>
      <c r="K4" s="48">
        <v>75908331</v>
      </c>
      <c r="L4" s="48">
        <v>77374504</v>
      </c>
      <c r="M4" s="48">
        <v>79847939</v>
      </c>
      <c r="N4" s="48">
        <v>80895585</v>
      </c>
      <c r="O4" s="48">
        <v>82109859</v>
      </c>
      <c r="P4" s="48">
        <v>81390329</v>
      </c>
      <c r="Q4" s="48">
        <v>81778792</v>
      </c>
      <c r="R4" s="48">
        <v>81387891</v>
      </c>
      <c r="S4" s="48">
        <v>80682128</v>
      </c>
      <c r="T4" s="48">
        <v>81054421</v>
      </c>
      <c r="U4" s="48">
        <v>83106167</v>
      </c>
      <c r="V4" s="48">
        <v>84898255</v>
      </c>
    </row>
    <row r="5" spans="1:22" ht="15" customHeight="1">
      <c r="A5" s="45" t="s">
        <v>268</v>
      </c>
      <c r="B5" s="322" t="s">
        <v>167</v>
      </c>
      <c r="C5" s="52">
        <v>36864612</v>
      </c>
      <c r="D5" s="52">
        <v>37213840</v>
      </c>
      <c r="E5" s="52">
        <v>37462870</v>
      </c>
      <c r="F5" s="52">
        <v>37293296</v>
      </c>
      <c r="G5" s="52">
        <v>37974294</v>
      </c>
      <c r="H5" s="52">
        <v>39336937</v>
      </c>
      <c r="I5" s="52">
        <v>40008162</v>
      </c>
      <c r="J5" s="52">
        <v>49210998</v>
      </c>
      <c r="K5" s="52">
        <v>49758145</v>
      </c>
      <c r="L5" s="52">
        <v>50193481</v>
      </c>
      <c r="M5" s="52">
        <v>51207400</v>
      </c>
      <c r="N5" s="52">
        <v>51209256.205497697</v>
      </c>
      <c r="O5" s="52">
        <v>52510564</v>
      </c>
      <c r="P5" s="52">
        <v>52340029</v>
      </c>
      <c r="Q5" s="52">
        <v>52518480</v>
      </c>
      <c r="R5" s="52">
        <v>52758103</v>
      </c>
      <c r="S5" s="52">
        <v>52646291</v>
      </c>
      <c r="T5" s="52">
        <v>52975424</v>
      </c>
      <c r="U5" s="52">
        <v>54464819</v>
      </c>
      <c r="V5" s="52">
        <v>56599967</v>
      </c>
    </row>
    <row r="6" spans="1:22" ht="15" customHeight="1">
      <c r="A6" s="44" t="s">
        <v>269</v>
      </c>
      <c r="B6" s="44" t="s">
        <v>169</v>
      </c>
      <c r="C6" s="48">
        <v>6171276</v>
      </c>
      <c r="D6" s="48">
        <v>6393325</v>
      </c>
      <c r="E6" s="48">
        <v>6626082</v>
      </c>
      <c r="F6" s="48">
        <v>6848960</v>
      </c>
      <c r="G6" s="48">
        <v>7086750</v>
      </c>
      <c r="H6" s="48">
        <v>7504805</v>
      </c>
      <c r="I6" s="48">
        <v>7680256</v>
      </c>
      <c r="J6" s="48">
        <v>8204296</v>
      </c>
      <c r="K6" s="48">
        <v>8437020</v>
      </c>
      <c r="L6" s="48">
        <v>8728789</v>
      </c>
      <c r="M6" s="48">
        <v>9083101</v>
      </c>
      <c r="N6" s="48">
        <v>9266969.2782799993</v>
      </c>
      <c r="O6" s="48">
        <v>9497654</v>
      </c>
      <c r="P6" s="48">
        <v>9389591</v>
      </c>
      <c r="Q6" s="48">
        <v>9628749</v>
      </c>
      <c r="R6" s="48">
        <v>9783366</v>
      </c>
      <c r="S6" s="48">
        <v>9969328</v>
      </c>
      <c r="T6" s="48">
        <v>10307270</v>
      </c>
      <c r="U6" s="48">
        <v>10654324</v>
      </c>
      <c r="V6" s="48">
        <v>10937915</v>
      </c>
    </row>
    <row r="7" spans="1:22" ht="15" customHeight="1">
      <c r="A7" s="44" t="s">
        <v>270</v>
      </c>
      <c r="B7" s="44" t="s">
        <v>170</v>
      </c>
      <c r="C7" s="48">
        <v>197405</v>
      </c>
      <c r="D7" s="48">
        <v>147118</v>
      </c>
      <c r="E7" s="48">
        <v>169182</v>
      </c>
      <c r="F7" s="48">
        <v>228201</v>
      </c>
      <c r="G7" s="48">
        <v>228162</v>
      </c>
      <c r="H7" s="48">
        <v>297466</v>
      </c>
      <c r="I7" s="48">
        <v>256741</v>
      </c>
      <c r="J7" s="48">
        <v>325773</v>
      </c>
      <c r="K7" s="48">
        <v>321342</v>
      </c>
      <c r="L7" s="48">
        <v>256772</v>
      </c>
      <c r="M7" s="48">
        <v>313027</v>
      </c>
      <c r="N7" s="48">
        <v>312469.08484000002</v>
      </c>
      <c r="O7" s="48">
        <v>367532</v>
      </c>
      <c r="P7" s="48">
        <v>319908</v>
      </c>
      <c r="Q7" s="48">
        <v>300439</v>
      </c>
      <c r="R7" s="48">
        <v>211489</v>
      </c>
      <c r="S7" s="48">
        <v>273052</v>
      </c>
      <c r="T7" s="48">
        <v>240775</v>
      </c>
      <c r="U7" s="48">
        <v>284286</v>
      </c>
      <c r="V7" s="48">
        <v>278530</v>
      </c>
    </row>
    <row r="8" spans="1:22" ht="13.35" customHeight="1">
      <c r="A8" s="44" t="s">
        <v>294</v>
      </c>
      <c r="B8" s="44" t="s">
        <v>293</v>
      </c>
      <c r="C8" s="48">
        <v>0</v>
      </c>
      <c r="D8" s="48">
        <v>0</v>
      </c>
      <c r="E8" s="48">
        <v>0</v>
      </c>
      <c r="F8" s="48">
        <v>0</v>
      </c>
      <c r="G8" s="48">
        <v>0</v>
      </c>
      <c r="H8" s="48">
        <v>0</v>
      </c>
      <c r="I8" s="48">
        <v>0</v>
      </c>
      <c r="J8" s="48">
        <v>0</v>
      </c>
      <c r="K8" s="48">
        <v>0</v>
      </c>
      <c r="L8" s="48">
        <v>0</v>
      </c>
      <c r="M8" s="48">
        <v>0</v>
      </c>
      <c r="N8" s="48">
        <v>0</v>
      </c>
      <c r="O8" s="48">
        <v>0</v>
      </c>
      <c r="P8" s="48">
        <v>0</v>
      </c>
      <c r="Q8" s="48">
        <v>0</v>
      </c>
      <c r="R8" s="48">
        <v>0</v>
      </c>
      <c r="S8" s="48"/>
      <c r="T8" s="48"/>
      <c r="U8" s="48"/>
      <c r="V8" s="48"/>
    </row>
    <row r="9" spans="1:22" ht="15" customHeight="1">
      <c r="A9" s="44" t="s">
        <v>271</v>
      </c>
      <c r="B9" s="44" t="s">
        <v>44</v>
      </c>
      <c r="C9" s="48">
        <v>215358</v>
      </c>
      <c r="D9" s="48">
        <v>202110</v>
      </c>
      <c r="E9" s="48">
        <v>265450</v>
      </c>
      <c r="F9" s="48">
        <v>9479</v>
      </c>
      <c r="G9" s="48">
        <v>9741</v>
      </c>
      <c r="H9" s="48">
        <v>13422</v>
      </c>
      <c r="I9" s="48">
        <v>13266</v>
      </c>
      <c r="J9" s="48">
        <v>15229</v>
      </c>
      <c r="K9" s="48">
        <v>22846</v>
      </c>
      <c r="L9" s="48">
        <v>25408</v>
      </c>
      <c r="M9" s="48">
        <v>19157</v>
      </c>
      <c r="N9" s="48">
        <v>29408.596860000602</v>
      </c>
      <c r="O9" s="48">
        <v>37383</v>
      </c>
      <c r="P9" s="48">
        <v>36407</v>
      </c>
      <c r="Q9" s="48">
        <v>38788</v>
      </c>
      <c r="R9" s="48">
        <v>33691</v>
      </c>
      <c r="S9" s="48">
        <v>48107</v>
      </c>
      <c r="T9" s="48">
        <v>45077</v>
      </c>
      <c r="U9" s="48">
        <v>50136</v>
      </c>
      <c r="V9" s="48">
        <v>58372</v>
      </c>
    </row>
    <row r="10" spans="1:22" ht="15" customHeight="1">
      <c r="A10" s="46" t="s">
        <v>272</v>
      </c>
      <c r="B10" s="46" t="s">
        <v>171</v>
      </c>
      <c r="C10" s="49">
        <v>108833839</v>
      </c>
      <c r="D10" s="49">
        <v>109809244</v>
      </c>
      <c r="E10" s="49">
        <v>111376495</v>
      </c>
      <c r="F10" s="49">
        <v>112686027</v>
      </c>
      <c r="G10" s="49">
        <v>114405959</v>
      </c>
      <c r="H10" s="49">
        <v>119749622</v>
      </c>
      <c r="I10" s="49">
        <v>121785346</v>
      </c>
      <c r="J10" s="49">
        <v>141844700</v>
      </c>
      <c r="K10" s="49">
        <v>143331653</v>
      </c>
      <c r="L10" s="49">
        <v>145545775</v>
      </c>
      <c r="M10" s="49">
        <v>148942734</v>
      </c>
      <c r="N10" s="49">
        <v>148646993</v>
      </c>
      <c r="O10" s="49">
        <v>153236468</v>
      </c>
      <c r="P10" s="49">
        <v>148516154</v>
      </c>
      <c r="Q10" s="49">
        <v>148183595</v>
      </c>
      <c r="R10" s="49">
        <v>148326044</v>
      </c>
      <c r="S10" s="49">
        <v>149506139</v>
      </c>
      <c r="T10" s="49">
        <v>148380120</v>
      </c>
      <c r="U10" s="49">
        <v>151658933</v>
      </c>
      <c r="V10" s="49">
        <v>154110761</v>
      </c>
    </row>
    <row r="11" spans="1:22" ht="15" customHeight="1">
      <c r="A11" s="44" t="s">
        <v>273</v>
      </c>
      <c r="B11" s="44" t="s">
        <v>172</v>
      </c>
      <c r="C11" s="48">
        <v>-4815661</v>
      </c>
      <c r="D11" s="48">
        <v>-4755517</v>
      </c>
      <c r="E11" s="48">
        <v>-4901066</v>
      </c>
      <c r="F11" s="48">
        <v>-4846130</v>
      </c>
      <c r="G11" s="48">
        <v>-5328169</v>
      </c>
      <c r="H11" s="48">
        <v>-5572650</v>
      </c>
      <c r="I11" s="48">
        <v>-5195339</v>
      </c>
      <c r="J11" s="48">
        <v>-4384322</v>
      </c>
      <c r="K11" s="48">
        <v>-4664510</v>
      </c>
      <c r="L11" s="48">
        <v>-4820072</v>
      </c>
      <c r="M11" s="48">
        <v>-5117348</v>
      </c>
      <c r="N11" s="48">
        <v>-5244364</v>
      </c>
      <c r="O11" s="48">
        <v>-5563558</v>
      </c>
      <c r="P11" s="48">
        <v>-5894019</v>
      </c>
      <c r="Q11" s="48">
        <v>-6132157</v>
      </c>
      <c r="R11" s="48">
        <v>-6327299</v>
      </c>
      <c r="S11" s="48">
        <v>-6504605</v>
      </c>
      <c r="T11" s="48">
        <v>-6390154</v>
      </c>
      <c r="U11" s="48">
        <v>-6311549</v>
      </c>
      <c r="V11" s="48">
        <v>-5860340</v>
      </c>
    </row>
    <row r="12" spans="1:22">
      <c r="A12" s="47" t="s">
        <v>56</v>
      </c>
      <c r="B12" s="47" t="s">
        <v>42</v>
      </c>
      <c r="C12" s="50">
        <v>104018178</v>
      </c>
      <c r="D12" s="50">
        <v>105053727</v>
      </c>
      <c r="E12" s="50">
        <v>106475429</v>
      </c>
      <c r="F12" s="50">
        <v>107839897</v>
      </c>
      <c r="G12" s="50">
        <v>109077790</v>
      </c>
      <c r="H12" s="50">
        <v>114176972</v>
      </c>
      <c r="I12" s="50">
        <v>116590007</v>
      </c>
      <c r="J12" s="50">
        <v>137460378</v>
      </c>
      <c r="K12" s="50">
        <v>138667143</v>
      </c>
      <c r="L12" s="50">
        <v>140725703</v>
      </c>
      <c r="M12" s="50">
        <v>143825386</v>
      </c>
      <c r="N12" s="50">
        <v>143402629</v>
      </c>
      <c r="O12" s="50">
        <v>147672910</v>
      </c>
      <c r="P12" s="50">
        <v>142622135</v>
      </c>
      <c r="Q12" s="50">
        <v>142051438</v>
      </c>
      <c r="R12" s="50">
        <v>141998745</v>
      </c>
      <c r="S12" s="50">
        <v>143001534</v>
      </c>
      <c r="T12" s="50">
        <v>141989966</v>
      </c>
      <c r="U12" s="50">
        <v>145347384</v>
      </c>
      <c r="V12" s="50">
        <v>148250421</v>
      </c>
    </row>
    <row r="14" spans="1:22" ht="10.5" customHeight="1"/>
    <row r="15" spans="1:22" ht="11.1" customHeight="1"/>
    <row r="19" spans="11:20" s="283" customFormat="1">
      <c r="K19" s="282"/>
      <c r="L19" s="282"/>
      <c r="M19" s="282"/>
      <c r="N19" s="282"/>
      <c r="O19" s="282"/>
      <c r="P19" s="282"/>
      <c r="Q19" s="282"/>
      <c r="R19" s="282"/>
      <c r="S19" s="282"/>
      <c r="T19" s="282"/>
    </row>
    <row r="23" spans="11:20" ht="10.5" customHeight="1"/>
  </sheetData>
  <customSheetViews>
    <customSheetView guid="{FD6B9644-7869-4AE4-B5F4-2F6A3AB7CBDB}">
      <pane xSplit="2" ySplit="2" topLeftCell="C3" activePane="bottomRight" state="frozen"/>
      <selection pane="bottomRight" activeCell="C3" sqref="C3"/>
      <pageMargins left="0.7" right="0.7" top="0.75" bottom="0.75" header="0.3" footer="0.3"/>
      <pageSetup paperSize="9" orientation="portrait" horizontalDpi="1200" verticalDpi="1200" r:id="rId1"/>
    </customSheetView>
    <customSheetView guid="{9AF4A83C-CF57-4B40-8A74-6A0EA6C2FE5C}" topLeftCell="F1">
      <selection activeCell="W29" sqref="W29"/>
      <pageMargins left="0.7" right="0.7" top="0.75" bottom="0.75" header="0.3" footer="0.3"/>
      <pageSetup paperSize="9" orientation="portrait" horizontalDpi="1200" verticalDpi="1200" r:id="rId2"/>
    </customSheetView>
    <customSheetView guid="{687A4863-1825-4D63-B732-E76682E6DE4F}" showGridLines="0" hiddenRows="1" topLeftCell="C1">
      <selection activeCell="V28" sqref="V28"/>
      <pageMargins left="0.7" right="0.7" top="0.75" bottom="0.75" header="0.3" footer="0.3"/>
      <pageSetup paperSize="9" orientation="portrait" r:id="rId3"/>
    </customSheetView>
    <customSheetView guid="{57267270-6A97-4850-9DB6-FE6B399379AA}">
      <selection activeCell="A15" sqref="A15"/>
      <pageMargins left="0.7" right="0.7" top="0.75" bottom="0.75" header="0.3" footer="0.3"/>
    </customSheetView>
    <customSheetView guid="{8DA78CF1-615A-4626-9893-6751995631A4}" topLeftCell="C1">
      <selection activeCell="R17" sqref="R17"/>
      <pageMargins left="0.7" right="0.7" top="0.75" bottom="0.75" header="0.3" footer="0.3"/>
    </customSheetView>
    <customSheetView guid="{12F8D032-8143-430B-8DFF-852E8796C402}" showGridLines="0" topLeftCell="B1">
      <selection activeCell="D22" sqref="D22"/>
      <pageMargins left="0.7" right="0.7" top="0.75" bottom="0.75" header="0.3" footer="0.3"/>
    </customSheetView>
    <customSheetView guid="{899D69CD-4B7E-42BC-9944-5BD922EB798C}" hiddenRows="1">
      <pane xSplit="2" ySplit="2" topLeftCell="T3" activePane="bottomRight" state="frozen"/>
      <selection pane="bottomRight" activeCell="T18" sqref="T18"/>
      <pageMargins left="0.7" right="0.7" top="0.75" bottom="0.75" header="0.3" footer="0.3"/>
      <pageSetup paperSize="9" orientation="portrait" r:id="rId4"/>
    </customSheetView>
    <customSheetView guid="{25FAB884-5E17-4008-8139-33D910C7DEFE}">
      <selection activeCell="G13" sqref="G13"/>
      <pageMargins left="0.7" right="0.7" top="0.75" bottom="0.75" header="0.3" footer="0.3"/>
      <pageSetup paperSize="9" orientation="portrait" r:id="rId5"/>
    </customSheetView>
  </customSheetViews>
  <pageMargins left="0.7" right="0.7" top="0.75" bottom="0.75" header="0.3" footer="0.3"/>
  <pageSetup paperSize="9" orientation="portrait" horizontalDpi="1200" verticalDpi="1200"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23</vt:i4>
      </vt:variant>
      <vt:variant>
        <vt:lpstr>Zakresy nazwane</vt:lpstr>
      </vt:variant>
      <vt:variant>
        <vt:i4>2</vt:i4>
      </vt:variant>
    </vt:vector>
  </HeadingPairs>
  <TitlesOfParts>
    <vt:vector size="25" baseType="lpstr">
      <vt:lpstr>Arkusz3</vt: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Pozostałe koszty operacyjne</vt:lpstr>
      <vt:lpstr>Pozostałe przychody operacyjne</vt:lpstr>
      <vt:lpstr>Zobowiązania wobec klientów</vt:lpstr>
      <vt:lpstr>Należn. i zob. od banków</vt:lpstr>
      <vt:lpstr>Aktywa i zobow. fin. do obrotu</vt:lpstr>
      <vt:lpstr>Rezerwy_RZiS _Q (2)</vt:lpstr>
      <vt:lpstr>Wskaźniki </vt:lpstr>
      <vt:lpstr>Jakość należności od klientów </vt:lpstr>
      <vt:lpstr>Wybrane dane niefinansowe </vt:lpstr>
      <vt:lpstr>Wybrane dane niefinansowe</vt:lpstr>
      <vt:lpstr>Wskaźniki</vt:lpstr>
      <vt:lpstr>Jakość należności od klientów</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2022-02-23T10:19:02Z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2022-02-18T07:24:11Z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f9b558ec-82f3-486a-813a-85940532b54e</vt:lpwstr>
  </property>
  <property fmtid="{D5CDD505-2E9C-101B-9397-08002B2CF9AE}" pid="8" name="MSIP_Label_41b88ec2-a72b-4523-9e84-0458a1764731_ContentBits">
    <vt:lpwstr>0</vt:lpwstr>
  </property>
</Properties>
</file>